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ivicion de Licitaciones\DOCUMENTOS Y CARPETAS AÑO 2021\LICITACIONES OBRAS\INAPA-CCC-LPN-2021-0031   LOS GUANDULES-LA RAQUETA\"/>
    </mc:Choice>
  </mc:AlternateContent>
  <xr:revisionPtr revIDLastSave="0" documentId="8_{D41A9039-0C27-4CC6-9063-03F2B02867BE}" xr6:coauthVersionLast="47" xr6:coauthVersionMax="47" xr10:uidLastSave="{00000000-0000-0000-0000-000000000000}"/>
  <bookViews>
    <workbookView xWindow="-120" yWindow="-120" windowWidth="29040" windowHeight="15840" tabRatio="703" xr2:uid="{00000000-000D-0000-FFFF-FFFF00000000}"/>
  </bookViews>
  <sheets>
    <sheet name="LISTADO DE PARTIDAS" sheetId="3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</externalReferences>
  <definedNames>
    <definedName name="\" localSheetId="0">'[1]M.O.'!#REF!</definedName>
    <definedName name="\">'[1]M.O.'!#REF!</definedName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>[2]CUB02!$U$11:$U$17</definedName>
    <definedName name="\p">[2]CUB02!$U$1:$U$8</definedName>
    <definedName name="\q">[2]CUB02!$W$1:$W$8</definedName>
    <definedName name="\S" localSheetId="0">#REF!</definedName>
    <definedName name="\S">#REF!</definedName>
    <definedName name="\w">[2]CUB02!$W$11:$W$244</definedName>
    <definedName name="\z">[2]CUB02!$S$6</definedName>
    <definedName name="______________ZC1">#REF!</definedName>
    <definedName name="______________ZE1">#REF!</definedName>
    <definedName name="______________ZE2">#REF!</definedName>
    <definedName name="______________ZE3">#REF!</definedName>
    <definedName name="______________ZE4">#REF!</definedName>
    <definedName name="______________ZE5">#REF!</definedName>
    <definedName name="______________ZE6">#REF!</definedName>
    <definedName name="_____________ZC1" localSheetId="0">#REF!</definedName>
    <definedName name="_____________ZC1">#REF!</definedName>
    <definedName name="_____________ZE1" localSheetId="0">#REF!</definedName>
    <definedName name="_____________ZE1">#REF!</definedName>
    <definedName name="_____________ZE2" localSheetId="0">#REF!</definedName>
    <definedName name="_____________ZE2">#REF!</definedName>
    <definedName name="_____________ZE3" localSheetId="0">#REF!</definedName>
    <definedName name="_____________ZE3">#REF!</definedName>
    <definedName name="_____________ZE4" localSheetId="0">#REF!</definedName>
    <definedName name="_____________ZE4">#REF!</definedName>
    <definedName name="_____________ZE5" localSheetId="0">#REF!</definedName>
    <definedName name="_____________ZE5">#REF!</definedName>
    <definedName name="_____________ZE6" localSheetId="0">#REF!</definedName>
    <definedName name="_____________ZE6">#REF!</definedName>
    <definedName name="____________ZC1" localSheetId="0">#REF!</definedName>
    <definedName name="____________ZC1">#REF!</definedName>
    <definedName name="____________ZE1" localSheetId="0">#REF!</definedName>
    <definedName name="____________ZE1">#REF!</definedName>
    <definedName name="____________ZE2" localSheetId="0">#REF!</definedName>
    <definedName name="____________ZE2">#REF!</definedName>
    <definedName name="____________ZE3" localSheetId="0">#REF!</definedName>
    <definedName name="____________ZE3">#REF!</definedName>
    <definedName name="____________ZE4" localSheetId="0">#REF!</definedName>
    <definedName name="____________ZE4">#REF!</definedName>
    <definedName name="____________ZE5" localSheetId="0">#REF!</definedName>
    <definedName name="____________ZE5">#REF!</definedName>
    <definedName name="____________ZE6" localSheetId="0">#REF!</definedName>
    <definedName name="____________ZE6">#REF!</definedName>
    <definedName name="___________ZC1" localSheetId="0">#REF!</definedName>
    <definedName name="___________ZC1">#REF!</definedName>
    <definedName name="___________ZE1" localSheetId="0">#REF!</definedName>
    <definedName name="___________ZE1">#REF!</definedName>
    <definedName name="___________ZE2" localSheetId="0">#REF!</definedName>
    <definedName name="___________ZE2">#REF!</definedName>
    <definedName name="___________ZE3" localSheetId="0">#REF!</definedName>
    <definedName name="___________ZE3">#REF!</definedName>
    <definedName name="___________ZE4" localSheetId="0">#REF!</definedName>
    <definedName name="___________ZE4">#REF!</definedName>
    <definedName name="___________ZE5" localSheetId="0">#REF!</definedName>
    <definedName name="___________ZE5">#REF!</definedName>
    <definedName name="___________ZE6" localSheetId="0">#REF!</definedName>
    <definedName name="___________ZE6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hor210">'[3]anal term'!$G$1512</definedName>
    <definedName name="__REALIZADO">[2]CUB02!$W$1:$W$8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CAL50">[4]insumo!$D$11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ER90" localSheetId="0">#REF!</definedName>
    <definedName name="_FER90">#REF!</definedName>
    <definedName name="_Fill" localSheetId="0" hidden="1">#REF!</definedName>
    <definedName name="_Fill" hidden="1">#REF!</definedName>
    <definedName name="_xlnm._FilterDatabase" localSheetId="0" hidden="1">'LISTADO DE PARTIDAS'!$A$10:$H$634</definedName>
    <definedName name="_FIN50" localSheetId="0">#REF!</definedName>
    <definedName name="_FIN50">#REF!</definedName>
    <definedName name="_hor210">'[3]anal term'!$G$1512</definedName>
    <definedName name="_i" localSheetId="0">#REF!</definedName>
    <definedName name="_i">#REF!</definedName>
    <definedName name="_i_6" localSheetId="0">#REF!</definedName>
    <definedName name="_i_6">#REF!</definedName>
    <definedName name="_Key1" localSheetId="0" hidden="1">#REF!</definedName>
    <definedName name="_Key1" hidden="1">#REF!</definedName>
    <definedName name="_m" localSheetId="0">#REF!</definedName>
    <definedName name="_m">#REF!</definedName>
    <definedName name="_m_6" localSheetId="0">#REF!</definedName>
    <definedName name="_m_6">#REF!</definedName>
    <definedName name="_MOV02" localSheetId="0">#REF!</definedName>
    <definedName name="_MOV02">#REF!</definedName>
    <definedName name="_MOV03" localSheetId="0">#REF!</definedName>
    <definedName name="_MOV03">#REF!</definedName>
    <definedName name="_MUR100" localSheetId="0">#REF!</definedName>
    <definedName name="_MUR100">#REF!</definedName>
    <definedName name="_MUR12" localSheetId="0">#REF!</definedName>
    <definedName name="_MUR12">#REF!</definedName>
    <definedName name="_MUR14" localSheetId="0">#REF!</definedName>
    <definedName name="_MUR14">#REF!</definedName>
    <definedName name="_MUR36" localSheetId="0">#REF!</definedName>
    <definedName name="_MUR36">#REF!</definedName>
    <definedName name="_MUR90" localSheetId="0">#REF!</definedName>
    <definedName name="_MUR90">#REF!</definedName>
    <definedName name="_MZ1155">[4]Mezcla!$G$37</definedName>
    <definedName name="_mz125" localSheetId="0">[4]Mezcla!#REF!</definedName>
    <definedName name="_mz125">[4]Mezcla!#REF!</definedName>
    <definedName name="_MZ13" localSheetId="0">[4]Mezcla!#REF!</definedName>
    <definedName name="_MZ13">[4]Mezcla!#REF!</definedName>
    <definedName name="_MZ14" localSheetId="0">[4]Mezcla!#REF!</definedName>
    <definedName name="_MZ14">[4]Mezcla!#REF!</definedName>
    <definedName name="_MZ17" localSheetId="0">[4]Mezcla!#REF!</definedName>
    <definedName name="_MZ17">[4]Mezcla!#REF!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rder1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AN101" localSheetId="0">#REF!</definedName>
    <definedName name="_PAN101">#REF!</definedName>
    <definedName name="_PAN11" localSheetId="0">#REF!</definedName>
    <definedName name="_PAN11">#REF!</definedName>
    <definedName name="_PAN36" localSheetId="0">#REF!</definedName>
    <definedName name="_PAN36">#REF!</definedName>
    <definedName name="_PAN51" localSheetId="0">#REF!</definedName>
    <definedName name="_PAN51">#REF!</definedName>
    <definedName name="_PAN71" localSheetId="0">#REF!</definedName>
    <definedName name="_PAN71">#REF!</definedName>
    <definedName name="_PH140" localSheetId="0">#REF!</definedName>
    <definedName name="_PH140">#REF!</definedName>
    <definedName name="_PH160" localSheetId="0">#REF!</definedName>
    <definedName name="_PH160">#REF!</definedName>
    <definedName name="_PH180" localSheetId="0">#REF!</definedName>
    <definedName name="_PH180">#REF!</definedName>
    <definedName name="_PH210" localSheetId="0">#REF!</definedName>
    <definedName name="_PH210">#REF!</definedName>
    <definedName name="_PH240" localSheetId="0">#REF!</definedName>
    <definedName name="_PH240">#REF!</definedName>
    <definedName name="_PH250" localSheetId="0">#REF!</definedName>
    <definedName name="_PH250">#REF!</definedName>
    <definedName name="_PH260" localSheetId="0">#REF!</definedName>
    <definedName name="_PH260">#REF!</definedName>
    <definedName name="_PH280" localSheetId="0">#REF!</definedName>
    <definedName name="_PH280">#REF!</definedName>
    <definedName name="_PH300" localSheetId="0">#REF!</definedName>
    <definedName name="_PH300">#REF!</definedName>
    <definedName name="_PH315" localSheetId="0">#REF!</definedName>
    <definedName name="_PH315">#REF!</definedName>
    <definedName name="_PH350" localSheetId="0">#REF!</definedName>
    <definedName name="_PH350">#REF!</definedName>
    <definedName name="_PH400" localSheetId="0">#REF!</definedName>
    <definedName name="_PH400">#REF!</definedName>
    <definedName name="_PTC110" localSheetId="0">#REF!</definedName>
    <definedName name="_PTC110">#REF!</definedName>
    <definedName name="_PTC220" localSheetId="0">#REF!</definedName>
    <definedName name="_PTC220">#REF!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Sort" localSheetId="0" hidden="1">#REF!</definedName>
    <definedName name="_Sort" hidden="1">#REF!</definedName>
    <definedName name="_tax1" localSheetId="0">[5]Factura!#REF!</definedName>
    <definedName name="_tax1">[5]Factura!#REF!</definedName>
    <definedName name="_tax2" localSheetId="0">[5]Factura!#REF!</definedName>
    <definedName name="_tax2">[5]Factura!#REF!</definedName>
    <definedName name="_tax3" localSheetId="0">[5]Factura!#REF!</definedName>
    <definedName name="_tax3">[5]Factura!#REF!</definedName>
    <definedName name="_tax4" localSheetId="0">[5]Factura!#REF!</definedName>
    <definedName name="_tax4">[5]Factura!#REF!</definedName>
    <definedName name="_TC110" localSheetId="0">#REF!</definedName>
    <definedName name="_TC110">#REF!</definedName>
    <definedName name="_TC220" localSheetId="0">#REF!</definedName>
    <definedName name="_TC220">#REF!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[6]PVC!#REF!</definedName>
    <definedName name="a">[6]PVC!#REF!</definedName>
    <definedName name="A.I.US" localSheetId="0">[7]Resumen!#REF!</definedName>
    <definedName name="A.I.US">[7]Resumen!#REF!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'[8]M.O.'!#REF!</definedName>
    <definedName name="AA">'[8]M.O.'!#REF!</definedName>
    <definedName name="AC">[4]insumo!$D$4</definedName>
    <definedName name="AC38G40">'[9]LISTADO INSUMOS DEL 2000'!$I$29</definedName>
    <definedName name="ACARREO12BLOCK12" localSheetId="0">#REF!</definedName>
    <definedName name="ACARREO12BLOCK12">#REF!</definedName>
    <definedName name="ACARREO12BLOCK6" localSheetId="0">#REF!</definedName>
    <definedName name="ACARREO12BLOCK6">#REF!</definedName>
    <definedName name="ACARREO12BLOCK8" localSheetId="0">#REF!</definedName>
    <definedName name="ACARREO12BLOCK8">#REF!</definedName>
    <definedName name="ACARREOADO50080" localSheetId="0">#REF!</definedName>
    <definedName name="ACARREOADO50080">#REF!</definedName>
    <definedName name="ACARREOADO511" localSheetId="0">#REF!</definedName>
    <definedName name="ACARREOADO511">#REF!</definedName>
    <definedName name="ACARREOADO604" localSheetId="0">#REF!</definedName>
    <definedName name="ACARREOADO604">#REF!</definedName>
    <definedName name="ACARREOBLINTEL6X8X8" localSheetId="0">#REF!</definedName>
    <definedName name="ACARREOBLINTEL6X8X8">#REF!</definedName>
    <definedName name="ACARREOBLINTEL8X8X8" localSheetId="0">#REF!</definedName>
    <definedName name="ACARREOBLINTEL8X8X8">#REF!</definedName>
    <definedName name="ACARREOBLOCALPER" localSheetId="0">#REF!</definedName>
    <definedName name="ACARREOBLOCALPER">#REF!</definedName>
    <definedName name="ACARREOBLOCK12" localSheetId="0">#REF!</definedName>
    <definedName name="ACARREOBLOCK12">#REF!</definedName>
    <definedName name="ACARREOBLOCK4" localSheetId="0">#REF!</definedName>
    <definedName name="ACARREOBLOCK4">#REF!</definedName>
    <definedName name="ACARREOBLOCK5" localSheetId="0">#REF!</definedName>
    <definedName name="ACARREOBLOCK5">#REF!</definedName>
    <definedName name="ACARREOBLOCK6" localSheetId="0">#REF!</definedName>
    <definedName name="ACARREOBLOCK6">#REF!</definedName>
    <definedName name="ACARREOBLOCK6DEC" localSheetId="0">#REF!</definedName>
    <definedName name="ACARREOBLOCK6DEC">#REF!</definedName>
    <definedName name="ACARREOBLOCK6TEX" localSheetId="0">#REF!</definedName>
    <definedName name="ACARREOBLOCK6TEX">#REF!</definedName>
    <definedName name="ACARREOBLOCK8" localSheetId="0">#REF!</definedName>
    <definedName name="ACARREOBLOCK8">#REF!</definedName>
    <definedName name="ACARREOBLOCK8DEC" localSheetId="0">#REF!</definedName>
    <definedName name="ACARREOBLOCK8DEC">#REF!</definedName>
    <definedName name="ACARREOBLOCK8TEX" localSheetId="0">#REF!</definedName>
    <definedName name="ACARREOBLOCK8TEX">#REF!</definedName>
    <definedName name="ACARREOBLOVIGA6" localSheetId="0">#REF!</definedName>
    <definedName name="ACARREOBLOVIGA6">#REF!</definedName>
    <definedName name="ACARREOBLOVIGA8" localSheetId="0">#REF!</definedName>
    <definedName name="ACARREOBLOVIGA8">#REF!</definedName>
    <definedName name="ACARREOBLOVJE" localSheetId="0">#REF!</definedName>
    <definedName name="ACARREOBLOVJE">#REF!</definedName>
    <definedName name="ACARREOGRA3030" localSheetId="0">#REF!</definedName>
    <definedName name="ACARREOGRA3030">#REF!</definedName>
    <definedName name="ACARREOGRA4040" localSheetId="0">#REF!</definedName>
    <definedName name="ACARREOGRA4040">#REF!</definedName>
    <definedName name="ACARREOGRANITOVJE" localSheetId="0">#REF!</definedName>
    <definedName name="ACARREOGRANITOVJE">#REF!</definedName>
    <definedName name="ACARREOLAV1" localSheetId="0">#REF!</definedName>
    <definedName name="ACARREOLAV1">#REF!</definedName>
    <definedName name="ACARREOLAV2" localSheetId="0">#REF!</definedName>
    <definedName name="ACARREOLAV2">#REF!</definedName>
    <definedName name="ACARREOPISOS" localSheetId="0">#REF!</definedName>
    <definedName name="ACARREOPISOS">#REF!</definedName>
    <definedName name="ACARREOVER" localSheetId="0">#REF!</definedName>
    <definedName name="ACARREOVER">#REF!</definedName>
    <definedName name="ACARREOZOCALOS" localSheetId="0">#REF!</definedName>
    <definedName name="ACARREOZOCALOS">#REF!</definedName>
    <definedName name="ACARREPTABLETA" localSheetId="0">#REF!</definedName>
    <definedName name="ACARREPTABLETA">#REF!</definedName>
    <definedName name="ACERA" localSheetId="0">#REF!</definedName>
    <definedName name="ACERA">#REF!</definedName>
    <definedName name="acero" localSheetId="0">#REF!</definedName>
    <definedName name="acero">#REF!</definedName>
    <definedName name="Acero.1er.Enrase.Villas" localSheetId="0">#REF!</definedName>
    <definedName name="Acero.1er.Enrase.Villas">#REF!</definedName>
    <definedName name="Acero.1er.Entrepiso.Villa" localSheetId="0">#REF!</definedName>
    <definedName name="Acero.1er.Entrepiso.Villa">#REF!</definedName>
    <definedName name="Acero.2do.Enrase.Villas" localSheetId="0">#REF!</definedName>
    <definedName name="Acero.2do.Enrase.Villas">#REF!</definedName>
    <definedName name="Acero.2do.Entrepiso.Villas" localSheetId="0">#REF!</definedName>
    <definedName name="Acero.2do.Entrepiso.Villas">#REF!</definedName>
    <definedName name="Acero.3erEnrase.Villas" localSheetId="0">#REF!</definedName>
    <definedName name="Acero.3erEnrase.Villas">#REF!</definedName>
    <definedName name="Acero.60" localSheetId="0">#REF!</definedName>
    <definedName name="Acero.60">#REF!</definedName>
    <definedName name="Acero.C1.1erN.Villa">'[10]Detalle Acero'!$H$26</definedName>
    <definedName name="Acero.C1.2doN.Villa" localSheetId="0">#REF!</definedName>
    <definedName name="Acero.C1.2doN.Villa">#REF!</definedName>
    <definedName name="Acero.C2.1erN.Villa">'[10]Detalle Acero'!$L$26</definedName>
    <definedName name="Acero.C3.2doN" localSheetId="0">#REF!</definedName>
    <definedName name="Acero.C3.2doN">#REF!</definedName>
    <definedName name="Acero.C4.1erN.Villa" localSheetId="0">#REF!</definedName>
    <definedName name="Acero.C4.1erN.Villa">#REF!</definedName>
    <definedName name="Acero.C4.2doN.Villas" localSheetId="0">#REF!</definedName>
    <definedName name="Acero.C4.2doN.Villas">#REF!</definedName>
    <definedName name="Acero.Losa.Techo.Villas" localSheetId="0">#REF!</definedName>
    <definedName name="Acero.Losa.Techo.Villas">#REF!</definedName>
    <definedName name="Acero.MA" localSheetId="0">#REF!</definedName>
    <definedName name="Acero.MA">#REF!</definedName>
    <definedName name="Acero.platea.Villa">'[10]Detalle Acero'!$D$26</definedName>
    <definedName name="Acero.V1E.Villas" localSheetId="0">#REF!</definedName>
    <definedName name="Acero.V1E.Villas">#REF!</definedName>
    <definedName name="Acero.V1T.Villas" localSheetId="0">#REF!</definedName>
    <definedName name="Acero.V1T.Villas">#REF!</definedName>
    <definedName name="Acero.V2E.Villas" localSheetId="0">#REF!</definedName>
    <definedName name="Acero.V2E.Villas">#REF!</definedName>
    <definedName name="Acero.V2T.Villas" localSheetId="0">#REF!</definedName>
    <definedName name="Acero.V2T.Villas">#REF!</definedName>
    <definedName name="Acero.V3E.Villas" localSheetId="0">#REF!</definedName>
    <definedName name="Acero.V3E.Villas">#REF!</definedName>
    <definedName name="Acero.V3T.Villas" localSheetId="0">#REF!</definedName>
    <definedName name="Acero.V3T.Villas">#REF!</definedName>
    <definedName name="Acero.V4E.Villas" localSheetId="0">#REF!</definedName>
    <definedName name="Acero.V4E.Villas">#REF!</definedName>
    <definedName name="Acero.V4T.Villas" localSheetId="0">#REF!</definedName>
    <definedName name="Acero.V4T.Villas">#REF!</definedName>
    <definedName name="Acero.V5E.Villas" localSheetId="0">#REF!</definedName>
    <definedName name="Acero.V5E.Villas">#REF!</definedName>
    <definedName name="Acero.Viga.Platea.Villa">'[10]Detalle Acero'!$F$26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Grado_60">'[11]LISTA DE PRECIO'!$C$6</definedName>
    <definedName name="Acero_QQ">[12]INSU!$D$9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1" localSheetId="0">#REF!</definedName>
    <definedName name="ACERO1">#REF!</definedName>
    <definedName name="ACERO12" localSheetId="0">#REF!</definedName>
    <definedName name="ACERO12">#REF!</definedName>
    <definedName name="ACERO1225" localSheetId="0">#REF!</definedName>
    <definedName name="ACERO1225">#REF!</definedName>
    <definedName name="ACERO14" localSheetId="0">#REF!</definedName>
    <definedName name="ACERO14">#REF!</definedName>
    <definedName name="ACERO34" localSheetId="0">#REF!</definedName>
    <definedName name="ACERO34">#REF!</definedName>
    <definedName name="ACERO38" localSheetId="0">#REF!</definedName>
    <definedName name="ACERO38">#REF!</definedName>
    <definedName name="ACERO3825" localSheetId="0">#REF!</definedName>
    <definedName name="ACERO3825">#REF!</definedName>
    <definedName name="ACERO40" localSheetId="0">#REF!</definedName>
    <definedName name="ACERO40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ERO601" localSheetId="0">#REF!</definedName>
    <definedName name="ACERO601">#REF!</definedName>
    <definedName name="ACERO6012" localSheetId="0">#REF!</definedName>
    <definedName name="ACERO6012">#REF!</definedName>
    <definedName name="ACERO601225" localSheetId="0">#REF!</definedName>
    <definedName name="ACERO601225">#REF!</definedName>
    <definedName name="ACERO6034" localSheetId="0">#REF!</definedName>
    <definedName name="ACERO6034">#REF!</definedName>
    <definedName name="ACERO6038" localSheetId="0">#REF!</definedName>
    <definedName name="ACERO6038">#REF!</definedName>
    <definedName name="ACERO603825" localSheetId="0">#REF!</definedName>
    <definedName name="ACERO603825">#REF!</definedName>
    <definedName name="ACEROS" localSheetId="0">#REF!</definedName>
    <definedName name="ACEROS">#REF!</definedName>
    <definedName name="ACUEDUCTO" localSheetId="0">#REF!</definedName>
    <definedName name="ACUEDUCTO">#REF!</definedName>
    <definedName name="ACUEDUCTO_8" localSheetId="0">#REF!</definedName>
    <definedName name="ACUEDUCTO_8">#REF!</definedName>
    <definedName name="ADA" localSheetId="0">'[13]CUB-10181-3(Rescision)'!#REF!</definedName>
    <definedName name="ADA">'[13]CUB-10181-3(Rescision)'!#REF!</definedName>
    <definedName name="ADAMIOSIN" localSheetId="0">[4]Mezcla!#REF!</definedName>
    <definedName name="ADAMIOSIN">[4]Mezcla!#REF!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APTCPVCH12" localSheetId="0">#REF!</definedName>
    <definedName name="ADAPTCPVCH12">#REF!</definedName>
    <definedName name="ADAPTCPVCH34" localSheetId="0">#REF!</definedName>
    <definedName name="ADAPTCPVCH34">#REF!</definedName>
    <definedName name="ADAPTCPVCM12" localSheetId="0">#REF!</definedName>
    <definedName name="ADAPTCPVCM12">#REF!</definedName>
    <definedName name="ADAPTCPVCM34" localSheetId="0">#REF!</definedName>
    <definedName name="ADAPTCPVCM34">#REF!</definedName>
    <definedName name="ADAPTPVCH1" localSheetId="0">#REF!</definedName>
    <definedName name="ADAPTPVCH1">#REF!</definedName>
    <definedName name="ADAPTPVCH112" localSheetId="0">#REF!</definedName>
    <definedName name="ADAPTPVCH112">#REF!</definedName>
    <definedName name="ADAPTPVCH12" localSheetId="0">#REF!</definedName>
    <definedName name="ADAPTPVCH12">#REF!</definedName>
    <definedName name="ADAPTPVCH2" localSheetId="0">#REF!</definedName>
    <definedName name="ADAPTPVCH2">#REF!</definedName>
    <definedName name="ADAPTPVCH3" localSheetId="0">#REF!</definedName>
    <definedName name="ADAPTPVCH3">#REF!</definedName>
    <definedName name="ADAPTPVCH34" localSheetId="0">#REF!</definedName>
    <definedName name="ADAPTPVCH34">#REF!</definedName>
    <definedName name="ADAPTPVCH4" localSheetId="0">#REF!</definedName>
    <definedName name="ADAPTPVCH4">#REF!</definedName>
    <definedName name="ADAPTPVCH6" localSheetId="0">#REF!</definedName>
    <definedName name="ADAPTPVCH6">#REF!</definedName>
    <definedName name="ADAPTPVCM1" localSheetId="0">#REF!</definedName>
    <definedName name="ADAPTPVCM1">#REF!</definedName>
    <definedName name="ADAPTPVCM112" localSheetId="0">#REF!</definedName>
    <definedName name="ADAPTPVCM112">#REF!</definedName>
    <definedName name="ADAPTPVCM12" localSheetId="0">#REF!</definedName>
    <definedName name="ADAPTPVCM12">#REF!</definedName>
    <definedName name="ADAPTPVCM2" localSheetId="0">#REF!</definedName>
    <definedName name="ADAPTPVCM2">#REF!</definedName>
    <definedName name="ADAPTPVCM3" localSheetId="0">#REF!</definedName>
    <definedName name="ADAPTPVCM3">#REF!</definedName>
    <definedName name="ADAPTPVCM34" localSheetId="0">#REF!</definedName>
    <definedName name="ADAPTPVCM34">#REF!</definedName>
    <definedName name="ADAPTPVCM4" localSheetId="0">#REF!</definedName>
    <definedName name="ADAPTPVCM4">#REF!</definedName>
    <definedName name="ADAPTPVCM6" localSheetId="0">#REF!</definedName>
    <definedName name="ADAPTPVCM6">#REF!</definedName>
    <definedName name="ADICIONAL">#N/A</definedName>
    <definedName name="ADICIONAL_6">NA()</definedName>
    <definedName name="ADITIVO" localSheetId="0">#REF!</definedName>
    <definedName name="ADITIVO">#REF!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REGADOS" localSheetId="0">#REF!</definedName>
    <definedName name="AGREGADOS">#REF!</definedName>
    <definedName name="Agua" localSheetId="0">#REF!</definedName>
    <definedName name="Agua">#REF!</definedName>
    <definedName name="Agua.MA" localSheetId="0">#REF!</definedName>
    <definedName name="Agua.MA">#REF!</definedName>
    <definedName name="Agua.Potable.1erN">[14]Análisis!$F$1816</definedName>
    <definedName name="Agua.Potable.3er.4toy5toN">[14]Análisis!$F$1956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GUARRAS" localSheetId="0">#REF!</definedName>
    <definedName name="AGUARRAS">#REF!</definedName>
    <definedName name="AIRE.ACONDICIONADO" localSheetId="0">#REF!</definedName>
    <definedName name="AIRE.ACONDICIONADO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10_" localSheetId="0">#REF!</definedName>
    <definedName name="AL10_">#REF!</definedName>
    <definedName name="AL12_" localSheetId="0">#REF!</definedName>
    <definedName name="AL12_">#REF!</definedName>
    <definedName name="AL14_" localSheetId="0">#REF!</definedName>
    <definedName name="AL14_">#REF!</definedName>
    <definedName name="AL14GALV" localSheetId="0">#REF!</definedName>
    <definedName name="AL14GALV">#REF!</definedName>
    <definedName name="AL18DUPLO" localSheetId="0">#REF!</definedName>
    <definedName name="AL18DUPLO">#REF!</definedName>
    <definedName name="AL18GALV" localSheetId="0">#REF!</definedName>
    <definedName name="AL18GALV">#REF!</definedName>
    <definedName name="AL1C" localSheetId="0">#REF!</definedName>
    <definedName name="AL1C">#REF!</definedName>
    <definedName name="AL2_" localSheetId="0">#REF!</definedName>
    <definedName name="AL2_">#REF!</definedName>
    <definedName name="AL2C" localSheetId="0">#REF!</definedName>
    <definedName name="AL2C">#REF!</definedName>
    <definedName name="AL3C" localSheetId="0">#REF!</definedName>
    <definedName name="AL3C">#REF!</definedName>
    <definedName name="AL4_" localSheetId="0">#REF!</definedName>
    <definedName name="AL4_">#REF!</definedName>
    <definedName name="AL4C" localSheetId="0">#REF!</definedName>
    <definedName name="AL4C">#REF!</definedName>
    <definedName name="AL6_" localSheetId="0">#REF!</definedName>
    <definedName name="AL6_">#REF!</definedName>
    <definedName name="AL8_" localSheetId="0">#REF!</definedName>
    <definedName name="AL8_">#REF!</definedName>
    <definedName name="ALAMBRE" localSheetId="0">[4]insumo!#REF!</definedName>
    <definedName name="ALAMBRE">[4]insumo!#REF!</definedName>
    <definedName name="Alambre_galvanizago__18">'[11]LISTA DE PRECIO'!$C$7</definedName>
    <definedName name="Alambre_Varilla">[12]INSU!$D$17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.MA" localSheetId="0">#REF!</definedName>
    <definedName name="Alambre18.MA">#REF!</definedName>
    <definedName name="alambre18_8" localSheetId="0">#REF!</definedName>
    <definedName name="alambre18_8">#REF!</definedName>
    <definedName name="ALAMBRED">[4]insumo!$D$5</definedName>
    <definedName name="ALBANIL" localSheetId="0">#REF!</definedName>
    <definedName name="ALBANIL">#REF!</definedName>
    <definedName name="ALBANIL2" localSheetId="0">#REF!</definedName>
    <definedName name="ALBANIL2">#REF!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i.Desde.Trans.Villas" localSheetId="0">#REF!</definedName>
    <definedName name="Ali.Desde.Trans.Villas">#REF!</definedName>
    <definedName name="Alim.a.Trnsf." localSheetId="0">#REF!</definedName>
    <definedName name="Alim.a.Trnsf.">#REF!</definedName>
    <definedName name="ALTATENSION" localSheetId="0">#REF!</definedName>
    <definedName name="ALTATENSION">#REF!</definedName>
    <definedName name="altura" localSheetId="0">[15]presupuesto!#REF!</definedName>
    <definedName name="altura">[15]presupuesto!#REF!</definedName>
    <definedName name="ana" localSheetId="0">#REF!</definedName>
    <definedName name="ana">#REF!</definedName>
    <definedName name="ana_6" localSheetId="0">#REF!</definedName>
    <definedName name="ana_6">#REF!</definedName>
    <definedName name="ANAACEROS" localSheetId="0">#REF!</definedName>
    <definedName name="ANAACEROS">#REF!</definedName>
    <definedName name="ANABLOQUESMUROS" localSheetId="0">#REF!</definedName>
    <definedName name="ANABLOQUESMUROS">#REF!</definedName>
    <definedName name="ANABORDILLOS" localSheetId="0">#REF!</definedName>
    <definedName name="ANABORDILLOS">#REF!</definedName>
    <definedName name="ANACASETAS" localSheetId="0">#REF!</definedName>
    <definedName name="ANACASETAS">#REF!</definedName>
    <definedName name="ANACONTEN" localSheetId="0">#REF!</definedName>
    <definedName name="ANACONTEN">#REF!</definedName>
    <definedName name="ANADESPLUV" localSheetId="0">#REF!</definedName>
    <definedName name="ANADESPLUV">#REF!</definedName>
    <definedName name="ANAEMPAÑETES" localSheetId="0">#REF!</definedName>
    <definedName name="ANAEMPAÑETES">#REF!</definedName>
    <definedName name="ANAESCALONES" localSheetId="0">#REF!</definedName>
    <definedName name="ANAESCALONES">#REF!</definedName>
    <definedName name="ANAHAANTEP" localSheetId="0">#REF!</definedName>
    <definedName name="ANAHAANTEP">#REF!</definedName>
    <definedName name="ANAHABADENES" localSheetId="0">#REF!</definedName>
    <definedName name="ANAHABADENES">#REF!</definedName>
    <definedName name="ANAHACOL" localSheetId="0">#REF!</definedName>
    <definedName name="ANAHACOL">#REF!</definedName>
    <definedName name="ANAHACOLAMA" localSheetId="0">#REF!</definedName>
    <definedName name="ANAHACOLAMA">#REF!</definedName>
    <definedName name="ANAHACOLCIR" localSheetId="0">#REF!</definedName>
    <definedName name="ANAHACOLCIR">#REF!</definedName>
    <definedName name="ANAHADINTELES" localSheetId="0">#REF!</definedName>
    <definedName name="ANAHADINTELES">#REF!</definedName>
    <definedName name="ANAHALOSASMONO" localSheetId="0">#REF!</definedName>
    <definedName name="ANAHALOSASMONO">#REF!</definedName>
    <definedName name="ANAHAMUROS" localSheetId="0">#REF!</definedName>
    <definedName name="ANAHAMUROS">#REF!</definedName>
    <definedName name="ANAHARAMPASESC" localSheetId="0">#REF!</definedName>
    <definedName name="ANAHARAMPASESC">#REF!</definedName>
    <definedName name="ANAHAVIGAS" localSheetId="0">#REF!</definedName>
    <definedName name="ANAHAVIGAS">#REF!</definedName>
    <definedName name="ANAHAVIGASAMA" localSheetId="0">#REF!</definedName>
    <definedName name="ANAHAVIGASAMA">#REF!</definedName>
    <definedName name="ANAHAVUELOS" localSheetId="0">#REF!</definedName>
    <definedName name="ANAHAVUELOS">#REF!</definedName>
    <definedName name="ANAHAZAPCOL1" localSheetId="0">#REF!</definedName>
    <definedName name="ANAHAZAPCOL1">#REF!</definedName>
    <definedName name="ANAHAZAPCOL2" localSheetId="0">#REF!</definedName>
    <definedName name="ANAHAZAPCOL2">#REF!</definedName>
    <definedName name="ANAHAZAPMUR1" localSheetId="0">#REF!</definedName>
    <definedName name="ANAHAZAPMUR1">#REF!</definedName>
    <definedName name="ANAHORMIND" localSheetId="0">#REF!</definedName>
    <definedName name="ANAHORMIND">#REF!</definedName>
    <definedName name="ANAHORMSIM" localSheetId="0">#REF!</definedName>
    <definedName name="ANAHORMSIM">#REF!</definedName>
    <definedName name="ANAIMPERMEABILIZA" localSheetId="0">#REF!</definedName>
    <definedName name="ANAIMPERMEABILIZA">#REF!</definedName>
    <definedName name="ANAINSTELECTACOM" localSheetId="0">#REF!</definedName>
    <definedName name="ANAINSTELECTACOM">#REF!</definedName>
    <definedName name="ANAINSTELECTSALIDAS" localSheetId="0">#REF!</definedName>
    <definedName name="ANAINSTELECTSALIDAS">#REF!</definedName>
    <definedName name="ANAINSTSANITAPATUBMO" localSheetId="0">#REF!</definedName>
    <definedName name="ANAINSTSANITAPATUBMO">#REF!</definedName>
    <definedName name="ANAINSTSANITCISTERNAS" localSheetId="0">#REF!</definedName>
    <definedName name="ANAINSTSANITCISTERNAS">#REF!</definedName>
    <definedName name="ANAINSTSANITCISTSEPT" localSheetId="0">#REF!</definedName>
    <definedName name="ANAINSTSANITCISTSEPT">#REF!</definedName>
    <definedName name="ANAINSTSANITCOLOCAPAR" localSheetId="0">#REF!</definedName>
    <definedName name="ANAINSTSANITCOLOCAPAR">#REF!</definedName>
    <definedName name="analiis" localSheetId="0">'[16]M.O.'!#REF!</definedName>
    <definedName name="analiis">'[16]M.O.'!#REF!</definedName>
    <definedName name="analisis" localSheetId="0">#REF!</definedName>
    <definedName name="analisis">#REF!</definedName>
    <definedName name="ANALISSSSS" localSheetId="0">#REF!</definedName>
    <definedName name="ANALISSSSS">#REF!</definedName>
    <definedName name="ANALISSSSS_6" localSheetId="0">#REF!</definedName>
    <definedName name="ANALISSSSS_6">#REF!</definedName>
    <definedName name="ANAMALLASCICL" localSheetId="0">#REF!</definedName>
    <definedName name="ANAMALLASCICL">#REF!</definedName>
    <definedName name="ANAMORTEROS" localSheetId="0">#REF!</definedName>
    <definedName name="ANAMORTEROS">#REF!</definedName>
    <definedName name="ANAMOVTIE" localSheetId="0">#REF!</definedName>
    <definedName name="ANAMOVTIE">#REF!</definedName>
    <definedName name="ANAPINTURAS" localSheetId="0">#REF!</definedName>
    <definedName name="ANAPINTURAS">#REF!</definedName>
    <definedName name="ANAPISOS" localSheetId="0">#REF!</definedName>
    <definedName name="ANAPISOS">#REF!</definedName>
    <definedName name="ANAPORTAJEMAD" localSheetId="0">#REF!</definedName>
    <definedName name="ANAPORTAJEMAD">#REF!</definedName>
    <definedName name="ANAREPLANTEO" localSheetId="0">#REF!</definedName>
    <definedName name="ANAREPLANTEO">#REF!</definedName>
    <definedName name="ANAREVEST" localSheetId="0">#REF!</definedName>
    <definedName name="ANAREVEST">#REF!</definedName>
    <definedName name="ANATECHOS" localSheetId="0">#REF!</definedName>
    <definedName name="ANATECHOS">#REF!</definedName>
    <definedName name="ANATECHOSTERM" localSheetId="0">#REF!</definedName>
    <definedName name="ANATECHOSTERM">#REF!</definedName>
    <definedName name="ANAVENTANAS" localSheetId="0">#REF!</definedName>
    <definedName name="ANAVENTANAS">#REF!</definedName>
    <definedName name="ANAVERJAS" localSheetId="0">#REF!</definedName>
    <definedName name="ANAVERJAS">#REF!</definedName>
    <definedName name="Andamio" localSheetId="0">#REF!</definedName>
    <definedName name="Andamio">#REF!</definedName>
    <definedName name="Andamio.Goteros" localSheetId="0">#REF!</definedName>
    <definedName name="Andamio.Goteros">#REF!</definedName>
    <definedName name="Andamio.Panete" localSheetId="0">#REF!</definedName>
    <definedName name="Andamio.Panete">#REF!</definedName>
    <definedName name="Andamio.Pañete.pared.Exterior">[14]Insumos!$E$155</definedName>
    <definedName name="ANDAMIOS" localSheetId="0">#REF!</definedName>
    <definedName name="ANDAMIOS">#REF!</definedName>
    <definedName name="Andamios.Bloque" localSheetId="0">#REF!</definedName>
    <definedName name="Andamios.Bloque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damiosin">[4]Mezcla!$G$158</definedName>
    <definedName name="Anf.LosasYvuelos" localSheetId="0">[17]Análisis!#REF!</definedName>
    <definedName name="Anf.LosasYvuelos">[17]Análisis!#REF!</definedName>
    <definedName name="Anfi.Zap.Col" localSheetId="0">[17]Análisis!#REF!</definedName>
    <definedName name="Anfi.Zap.Col">[17]Análisis!#REF!</definedName>
    <definedName name="Anfit.Col.C1" localSheetId="0">[17]Análisis!#REF!</definedName>
    <definedName name="Anfit.Col.C1">[17]Análisis!#REF!</definedName>
    <definedName name="Anfit.Col.CA" localSheetId="0">[17]Análisis!#REF!</definedName>
    <definedName name="Anfit.Col.CA">[17]Análisis!#REF!</definedName>
    <definedName name="ANFITEATRO" localSheetId="0">#REF!</definedName>
    <definedName name="ANFITEATRO">#REF!</definedName>
    <definedName name="ANGULAR" localSheetId="0">#REF!</definedName>
    <definedName name="ANGULAR">#REF!</definedName>
    <definedName name="ANGULAR_8" localSheetId="0">#REF!</definedName>
    <definedName name="ANGULAR_8">#REF!</definedName>
    <definedName name="ANIMACION" localSheetId="0">#REF!</definedName>
    <definedName name="ANIMACION">#REF!</definedName>
    <definedName name="Antepecho">[14]Análisis!$D$1212</definedName>
    <definedName name="Antepecho..superior.incluye.losa">[14]Análisis!$D$658</definedName>
    <definedName name="antepecho.block.de.6" localSheetId="0">#REF!</definedName>
    <definedName name="antepecho.block.de.6">#REF!</definedName>
    <definedName name="AP" localSheetId="0">#REF!</definedName>
    <definedName name="AP">#REF!</definedName>
    <definedName name="APARATOS" localSheetId="0">#REF!</definedName>
    <definedName name="APARATOS">#REF!</definedName>
    <definedName name="AQUAPEL" localSheetId="0">#REF!</definedName>
    <definedName name="AQUAPEL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ANDELAPLAS" localSheetId="0">#REF!</definedName>
    <definedName name="ARANDELAPLAS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a" localSheetId="0">[15]presupuesto!#REF!</definedName>
    <definedName name="area">[15]presupuesto!#REF!</definedName>
    <definedName name="_xlnm.Extract">[2]CUB02!$S$13:$AN$415</definedName>
    <definedName name="_xlnm.Print_Area" localSheetId="0">'LISTADO DE PARTIDAS'!$A$1:$F$625</definedName>
    <definedName name="_xlnm.Print_Area">#REF!</definedName>
    <definedName name="ARENA" localSheetId="0">#REF!</definedName>
    <definedName name="ARENA">#REF!</definedName>
    <definedName name="Arena.Horm.Visto">[10]Insumos!$E$16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AZUL" localSheetId="0">#REF!</definedName>
    <definedName name="ARENAAZUL">#REF!</definedName>
    <definedName name="ARENAF" localSheetId="0">[4]insumo!#REF!</definedName>
    <definedName name="ARENAF">[4]insumo!#REF!</definedName>
    <definedName name="ARENAFINA">[4]insumo!$D$6</definedName>
    <definedName name="ARENAG" localSheetId="0">[4]insumo!#REF!</definedName>
    <definedName name="ARENAG">[4]insumo!#REF!</definedName>
    <definedName name="ARENAGRUESA">[4]insumo!$D$7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LaAltagracia.MA" localSheetId="0">#REF!</definedName>
    <definedName name="ArenaLaAltagracia.MA">#REF!</definedName>
    <definedName name="ARENAMINA" localSheetId="0">#REF!</definedName>
    <definedName name="ARENAMINA">#REF!</definedName>
    <definedName name="ArenaOchoa.MA">[18]Insumos!$C$14</definedName>
    <definedName name="ArenaPanete.MA" localSheetId="0">#REF!</definedName>
    <definedName name="ArenaPanete.MA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'[19]M.O.'!#REF!</definedName>
    <definedName name="as">'[19]M.O.'!#REF!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CENSORES" localSheetId="0">#REF!</definedName>
    <definedName name="ASCENSORES">#REF!</definedName>
    <definedName name="asd" localSheetId="0">#REF!</definedName>
    <definedName name="asd">#REF!</definedName>
    <definedName name="AT" localSheetId="0">#REF!</definedName>
    <definedName name="AT">#REF!</definedName>
    <definedName name="AUMENTO_OCB" localSheetId="0">#REF!</definedName>
    <definedName name="AUMENTO_OCB">#REF!</definedName>
    <definedName name="AY" localSheetId="0">#REF!</definedName>
    <definedName name="AY">#REF!</definedName>
    <definedName name="AYCARP" localSheetId="0">[20]INS!#REF!</definedName>
    <definedName name="AYCARP">[20]INS!#REF!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[21]ADDENDA!#REF!</definedName>
    <definedName name="b">[21]ADDENDA!#REF!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AUSTRES" localSheetId="0">#REF!</definedName>
    <definedName name="BALAUSTRES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ldosin30x60">[22]Insumos!$E$90</definedName>
    <definedName name="Baldosines.GraniMármol">[14]Insumos!$E$71</definedName>
    <definedName name="bañera.blanca" localSheetId="0">#REF!</definedName>
    <definedName name="bañera.blanca">#REF!</definedName>
    <definedName name="BAÑERAHFBCA" localSheetId="0">#REF!</definedName>
    <definedName name="BAÑERAHFBCA">#REF!</definedName>
    <definedName name="BAÑERAHFCOL" localSheetId="0">#REF!</definedName>
    <definedName name="BAÑERAHFCOL">#REF!</definedName>
    <definedName name="BAÑERALIV" localSheetId="0">#REF!</definedName>
    <definedName name="BAÑERALIV">#REF!</definedName>
    <definedName name="BAÑOS" localSheetId="0">#REF!</definedName>
    <definedName name="BAÑOS">#REF!</definedName>
    <definedName name="Bar.Piscina" localSheetId="0">#REF!</definedName>
    <definedName name="Bar.Piscina">#REF!</definedName>
    <definedName name="Baranda.hierro" localSheetId="0">#REF!</definedName>
    <definedName name="Baranda.hierro">#REF!</definedName>
    <definedName name="Baranda.hierro.simple" localSheetId="0">#REF!</definedName>
    <definedName name="Baranda.hierro.simple">#REF!</definedName>
    <definedName name="BARRO" localSheetId="0">#REF!</definedName>
    <definedName name="BARRO">#REF!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.pedestal" localSheetId="0">#REF!</definedName>
    <definedName name="base.pedestal">#REF!</definedName>
    <definedName name="Base.piso.Mármol">[14]Análisis!$D$471</definedName>
    <definedName name="base.sofa.cama" localSheetId="0">#REF!</definedName>
    <definedName name="base.sofa.cama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BB" localSheetId="0">#REF!</definedName>
    <definedName name="BBB">#REF!</definedName>
    <definedName name="BENEFICIOS">'[11]LISTA DE PRECIO'!$C$18</definedName>
    <definedName name="BIDETBCO" localSheetId="0">#REF!</definedName>
    <definedName name="BIDETBCO">#REF!</definedName>
    <definedName name="BIDETBCOPVC" localSheetId="0">#REF!</definedName>
    <definedName name="BIDETBCOPVC">#REF!</definedName>
    <definedName name="BIDETCOL" localSheetId="0">#REF!</definedName>
    <definedName name="BIDETCOL">#REF!</definedName>
    <definedName name="BISAGRA" localSheetId="0">#REF!</definedName>
    <definedName name="BISAGRA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0M">[4]insumo!$D$8</definedName>
    <definedName name="BLOCK0.15M">[4]insumo!$D$9</definedName>
    <definedName name="BLOCK0.20M">[4]insumo!$D$10</definedName>
    <definedName name="BLOCK12" localSheetId="0">#REF!</definedName>
    <definedName name="BLOCK12">#REF!</definedName>
    <definedName name="block4" localSheetId="0">[4]insumo!#REF!</definedName>
    <definedName name="block4">[4]insumo!#REF!</definedName>
    <definedName name="BLOCK5" localSheetId="0">#REF!</definedName>
    <definedName name="BLOCK5">#REF!</definedName>
    <definedName name="BLOCK6" localSheetId="0">[4]insumo!#REF!</definedName>
    <definedName name="BLOCK6">[4]insumo!#REF!</definedName>
    <definedName name="BLOCK640" localSheetId="0">#REF!</definedName>
    <definedName name="BLOCK640">#REF!</definedName>
    <definedName name="BLOCK6VIO2" localSheetId="0">#REF!</definedName>
    <definedName name="BLOCK6VIO2">#REF!</definedName>
    <definedName name="block8" localSheetId="0">[4]insumo!#REF!</definedName>
    <definedName name="block8">[4]insumo!#REF!</definedName>
    <definedName name="BLOCK820" localSheetId="0">#REF!</definedName>
    <definedName name="BLOCK820">#REF!</definedName>
    <definedName name="BLOCK840" localSheetId="0">#REF!</definedName>
    <definedName name="BLOCK840">#REF!</definedName>
    <definedName name="BLOCK840CLLENAS" localSheetId="0">#REF!</definedName>
    <definedName name="BLOCK840CLLENAS">#REF!</definedName>
    <definedName name="BLOCK8ESP" localSheetId="0">#REF!</definedName>
    <definedName name="BLOCK8ESP">#REF!</definedName>
    <definedName name="BLOCKCA" localSheetId="0">[4]insumo!#REF!</definedName>
    <definedName name="BLOCKCA">[4]insumo!#REF!</definedName>
    <definedName name="BLOCKCALAD666" localSheetId="0">#REF!</definedName>
    <definedName name="BLOCKCALAD666">#REF!</definedName>
    <definedName name="BLOCKCALAD886" localSheetId="0">#REF!</definedName>
    <definedName name="BLOCKCALAD886">#REF!</definedName>
    <definedName name="BLOCKCALADORN152040" localSheetId="0">#REF!</definedName>
    <definedName name="BLOCKCALADORN152040">#REF!</definedName>
    <definedName name="Bloque.12.M.A." localSheetId="0">#REF!</definedName>
    <definedName name="Bloque.12.M.A.">#REF!</definedName>
    <definedName name="Bloque.12.SNP.Villas">[14]Análisis!$D$1112</definedName>
    <definedName name="Bloque.4.Barpis" localSheetId="0">[17]Análisis!#REF!</definedName>
    <definedName name="Bloque.4.Barpis">[17]Análisis!#REF!</definedName>
    <definedName name="Bloque.4.MA" localSheetId="0">#REF!</definedName>
    <definedName name="Bloque.4.MA">#REF!</definedName>
    <definedName name="Bloque.4.SNP.Mezc.Antillana" localSheetId="0">[17]Análisis!#REF!</definedName>
    <definedName name="Bloque.4.SNP.Mezc.Antillana">[17]Análisis!#REF!</definedName>
    <definedName name="Bloque.4.SNP.Villas">[14]Análisis!$D$915</definedName>
    <definedName name="Bloque.4BNP.Mezc.Antillana" localSheetId="0">[17]Análisis!#REF!</definedName>
    <definedName name="Bloque.4BNP.Mezc.Antillana">[17]Análisis!#REF!</definedName>
    <definedName name="Bloque.6.BNP.Mezc.Antillana" localSheetId="0">[17]Análisis!#REF!</definedName>
    <definedName name="Bloque.6.BNP.Mezc.Antillana">[17]Análisis!#REF!</definedName>
    <definedName name="Bloque.6.BNP.Villas" localSheetId="0">#REF!</definedName>
    <definedName name="Bloque.6.BNP.Villas">#REF!</definedName>
    <definedName name="Bloque.6.MA" localSheetId="0">#REF!</definedName>
    <definedName name="Bloque.6.MA">#REF!</definedName>
    <definedName name="Bloque.6.SNP.Mezc.Antillana" localSheetId="0">[17]Análisis!#REF!</definedName>
    <definedName name="Bloque.6.SNP.Mezc.Antillana">[17]Análisis!#REF!</definedName>
    <definedName name="Bloque.6.SNP.Villas" localSheetId="0">#REF!</definedName>
    <definedName name="Bloque.6.SNP.Villas">#REF!</definedName>
    <definedName name="Bloque.8.BNP.Villas" localSheetId="0">#REF!</definedName>
    <definedName name="Bloque.8.BNP.Villas">#REF!</definedName>
    <definedName name="Bloque.8.MA" localSheetId="0">#REF!</definedName>
    <definedName name="Bloque.8.MA">#REF!</definedName>
    <definedName name="Bloque.8.SNP.Villas" localSheetId="0">#REF!</definedName>
    <definedName name="Bloque.8.SNP.Villas">#REF!</definedName>
    <definedName name="Bloque.8.SNP.Villas.A0.8" localSheetId="0">#REF!</definedName>
    <definedName name="Bloque.8.SNP.Villas.A0.8">#REF!</definedName>
    <definedName name="Bloque.8SNP.Villas" localSheetId="0">#REF!</definedName>
    <definedName name="Bloque.8SNP.Villas">#REF!</definedName>
    <definedName name="Bloque.Med.Luna.8.MA" localSheetId="0">[14]Insumos!#REF!</definedName>
    <definedName name="Bloque.Med.Luna.8.MA">[14]Insumos!#REF!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" localSheetId="0">#REF!</definedName>
    <definedName name="BLOQUES">#REF!</definedName>
    <definedName name="Bloques.8.BNTN.Mezc.Antillana" localSheetId="0">[17]Análisis!#REF!</definedName>
    <definedName name="Bloques.8.BNTN.Mezc.Antillana">[17]Análisis!#REF!</definedName>
    <definedName name="Bloques.8.SNP.Mezc.Antillana" localSheetId="0">[17]Análisis!#REF!</definedName>
    <definedName name="Bloques.8.SNP.Mezc.Antillana">[17]Análisis!#REF!</definedName>
    <definedName name="Bloques.8.SNPT">[14]Análisis!$D$306</definedName>
    <definedName name="bloques.calados" localSheetId="0">#REF!</definedName>
    <definedName name="bloques.calados">#REF!</definedName>
    <definedName name="BLOQUESVID" localSheetId="0">#REF!</definedName>
    <definedName name="BLOQUESVID">#REF!</definedName>
    <definedName name="BOMBA" localSheetId="0">#REF!</definedName>
    <definedName name="BOMBA">#REF!</definedName>
    <definedName name="Bomba.Arrastre">[14]Insumos!$E$142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AS" localSheetId="0">#REF!</definedName>
    <definedName name="BOMBAS">#REF!</definedName>
    <definedName name="BOMBILLAS_1500W">[23]INSU!$B$42</definedName>
    <definedName name="BOMVAC" localSheetId="0">#REF!</definedName>
    <definedName name="BOMVAC">#REF!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QUILLAFREG" localSheetId="0">#REF!</definedName>
    <definedName name="BOQUILLAFREG">#REF!</definedName>
    <definedName name="BOQUILLALAV" localSheetId="0">#REF!</definedName>
    <definedName name="BOQUILLALAV">#REF!</definedName>
    <definedName name="BOQUILLALAV212TAPON" localSheetId="0">#REF!</definedName>
    <definedName name="BOQUILLALAV212TAPON">#REF!</definedName>
    <definedName name="BOQUILLALAVCRO" localSheetId="0">#REF!</definedName>
    <definedName name="BOQUILLALAVCRO">#REF!</definedName>
    <definedName name="BOQUILLALAVPVC" localSheetId="0">#REF!</definedName>
    <definedName name="BOQUILLALAVPVC">#REF!</definedName>
    <definedName name="Borde.marmol.A" localSheetId="0">[14]Insumos!#REF!</definedName>
    <definedName name="Borde.marmol.A">[14]Insumos!#REF!</definedName>
    <definedName name="Bordillo.Granito.Lavado" localSheetId="0">#REF!</definedName>
    <definedName name="Bordillo.Granito.Lavado">#REF!</definedName>
    <definedName name="BORDILLO4" localSheetId="0">#REF!</definedName>
    <definedName name="BORDILLO4">#REF!</definedName>
    <definedName name="BORDILLO6" localSheetId="0">#REF!</definedName>
    <definedName name="BORDILLO6">#REF!</definedName>
    <definedName name="BORDILLO8" localSheetId="0">#REF!</definedName>
    <definedName name="BORDILLO8">#REF!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OTEEQUIPO" localSheetId="0">#REF!</definedName>
    <definedName name="BOTEEQUIPO">#REF!</definedName>
    <definedName name="bOTIQUIN01" localSheetId="0">#REF!</definedName>
    <definedName name="bOTIQUIN01">#REF!</definedName>
    <definedName name="bOTIQUIN02" localSheetId="0">#REF!</definedName>
    <definedName name="bOTIQUIN02">#REF!</definedName>
    <definedName name="bOTIQUIN03" localSheetId="0">#REF!</definedName>
    <definedName name="bOTIQUIN03">#REF!</definedName>
    <definedName name="bOTIQUIN04" localSheetId="0">#REF!</definedName>
    <definedName name="bOTIQUIN04">#REF!</definedName>
    <definedName name="bOTIQUIN05" localSheetId="0">#REF!</definedName>
    <definedName name="bOTIQUIN05">#REF!</definedName>
    <definedName name="bOTIQUIN06" localSheetId="0">#REF!</definedName>
    <definedName name="bOTIQUIN06">#REF!</definedName>
    <definedName name="BOTONTIMBRE" localSheetId="0">#REF!</definedName>
    <definedName name="BOTONTIMBRE">#REF!</definedName>
    <definedName name="BOVFOAM" localSheetId="0">#REF!</definedName>
    <definedName name="BOVFOAM">#REF!</definedName>
    <definedName name="boxes" localSheetId="0">[5]Factura!#REF!</definedName>
    <definedName name="boxes">[5]Factura!#REF!</definedName>
    <definedName name="BREAKER15" localSheetId="0">#REF!</definedName>
    <definedName name="BREAKER15">#REF!</definedName>
    <definedName name="BREAKER2P40" localSheetId="0">#REF!</definedName>
    <definedName name="BREAKER2P40">#REF!</definedName>
    <definedName name="BREAKER2P60" localSheetId="0">#REF!</definedName>
    <definedName name="BREAKER2P60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'[16]M.O.'!$C$9</definedName>
    <definedName name="BRIGADATOPOGRAFICA_6" localSheetId="0">#REF!</definedName>
    <definedName name="BRIGADATOPOGRAFICA_6">#REF!</definedName>
    <definedName name="Brillado.Marmol">[14]Insumos!$E$134</definedName>
    <definedName name="Brillado_pisos" localSheetId="0">#REF!</definedName>
    <definedName name="Brillado_pisos">#REF!</definedName>
    <definedName name="button_area_1" localSheetId="0">#REF!</definedName>
    <definedName name="button_area_1">#REF!</definedName>
    <definedName name="BVNBVNBV" localSheetId="0">'[24]M.O.'!#REF!</definedName>
    <definedName name="BVNBVNBV">'[24]M.O.'!#REF!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.Piscina.C1" localSheetId="0">[17]Análisis!#REF!</definedName>
    <definedName name="C.Piscina.C1">[17]Análisis!#REF!</definedName>
    <definedName name="C.Piscina.C2" localSheetId="0">[17]Análisis!#REF!</definedName>
    <definedName name="C.Piscina.C2">[17]Análisis!#REF!</definedName>
    <definedName name="C.Piscina.C3" localSheetId="0">[17]Análisis!#REF!</definedName>
    <definedName name="C.Piscina.C3">[17]Análisis!#REF!</definedName>
    <definedName name="C.Piscina.C4" localSheetId="0">[17]Análisis!#REF!</definedName>
    <definedName name="C.Piscina.C4">[17]Análisis!#REF!</definedName>
    <definedName name="C.Piscina.C5" localSheetId="0">[17]Análisis!#REF!</definedName>
    <definedName name="C.Piscina.C5">[17]Análisis!#REF!</definedName>
    <definedName name="C.Piscina.Cc" localSheetId="0">[17]Análisis!#REF!</definedName>
    <definedName name="C.Piscina.Cc">[17]Análisis!#REF!</definedName>
    <definedName name="C.Piscina.Losa" localSheetId="0">[17]Análisis!#REF!</definedName>
    <definedName name="C.Piscina.Losa">[17]Análisis!#REF!</definedName>
    <definedName name="C.Piscina.V1" localSheetId="0">[17]Análisis!#REF!</definedName>
    <definedName name="C.Piscina.V1">[17]Análisis!#REF!</definedName>
    <definedName name="C.Piscina.V2" localSheetId="0">[17]Análisis!#REF!</definedName>
    <definedName name="C.Piscina.V2">[17]Análisis!#REF!</definedName>
    <definedName name="C.Piscina.V3" localSheetId="0">[17]Análisis!#REF!</definedName>
    <definedName name="C.Piscina.V3">[17]Análisis!#REF!</definedName>
    <definedName name="C.Piscina.V4" localSheetId="0">[17]Análisis!#REF!</definedName>
    <definedName name="C.Piscina.V4">[17]Análisis!#REF!</definedName>
    <definedName name="C.Piscina.V5" localSheetId="0">[17]Análisis!#REF!</definedName>
    <definedName name="C.Piscina.V5">[17]Análisis!#REF!</definedName>
    <definedName name="C.Piscina.V6" localSheetId="0">[17]Análisis!#REF!</definedName>
    <definedName name="C.Piscina.V6">[17]Análisis!#REF!</definedName>
    <definedName name="C.Piscina.ZC1" localSheetId="0">[17]Análisis!#REF!</definedName>
    <definedName name="C.Piscina.ZC1">[17]Análisis!#REF!</definedName>
    <definedName name="C.Piscina.ZC2" localSheetId="0">[17]Análisis!#REF!</definedName>
    <definedName name="C.Piscina.ZC2">[17]Análisis!#REF!</definedName>
    <definedName name="C.Piscina.ZC3" localSheetId="0">[17]Análisis!#REF!</definedName>
    <definedName name="C.Piscina.ZC3">[17]Análisis!#REF!</definedName>
    <definedName name="C.Piscina.ZC4" localSheetId="0">[17]Análisis!#REF!</definedName>
    <definedName name="C.Piscina.ZC4">[17]Análisis!#REF!</definedName>
    <definedName name="C.Piscina.ZC5" localSheetId="0">[17]Análisis!#REF!</definedName>
    <definedName name="C.Piscina.ZC5">[17]Análisis!#REF!</definedName>
    <definedName name="C.Piscina.ZCc" localSheetId="0">[17]Análisis!#REF!</definedName>
    <definedName name="C.Piscina.ZCc">[17]Análisis!#REF!</definedName>
    <definedName name="C.Tennis.C1" localSheetId="0">[17]Análisis!#REF!</definedName>
    <definedName name="C.Tennis.C1">[17]Análisis!#REF!</definedName>
    <definedName name="C.Tennis.C2yC5" localSheetId="0">[17]Análisis!#REF!</definedName>
    <definedName name="C.Tennis.C2yC5">[17]Análisis!#REF!</definedName>
    <definedName name="C.Tennis.C4" localSheetId="0">[17]Análisis!#REF!</definedName>
    <definedName name="C.Tennis.C4">[17]Análisis!#REF!</definedName>
    <definedName name="C.Tennis.V1" localSheetId="0">[17]Análisis!#REF!</definedName>
    <definedName name="C.Tennis.V1">[17]Análisis!#REF!</definedName>
    <definedName name="C.Tennis.V10" localSheetId="0">[17]Análisis!#REF!</definedName>
    <definedName name="C.Tennis.V10">[17]Análisis!#REF!</definedName>
    <definedName name="C.Tennis.V2" localSheetId="0">[17]Análisis!#REF!</definedName>
    <definedName name="C.Tennis.V2">[17]Análisis!#REF!</definedName>
    <definedName name="C.Tennis.V3" localSheetId="0">[17]Análisis!#REF!</definedName>
    <definedName name="C.Tennis.V3">[17]Análisis!#REF!</definedName>
    <definedName name="C.Tennis.V4" localSheetId="0">[17]Análisis!#REF!</definedName>
    <definedName name="C.Tennis.V4">[17]Análisis!#REF!</definedName>
    <definedName name="C.Tennis.V5" localSheetId="0">[17]Análisis!#REF!</definedName>
    <definedName name="C.Tennis.V5">[17]Análisis!#REF!</definedName>
    <definedName name="C.Tennis.V6" localSheetId="0">[17]Análisis!#REF!</definedName>
    <definedName name="C.Tennis.V6">[17]Análisis!#REF!</definedName>
    <definedName name="C.Tennis.V7" localSheetId="0">[17]Análisis!#REF!</definedName>
    <definedName name="C.Tennis.V7">[17]Análisis!#REF!</definedName>
    <definedName name="C.Tennis.V8" localSheetId="0">[17]Análisis!#REF!</definedName>
    <definedName name="C.Tennis.V8">[17]Análisis!#REF!</definedName>
    <definedName name="C.Tennis.V9" localSheetId="0">[17]Análisis!#REF!</definedName>
    <definedName name="C.Tennis.V9">[17]Análisis!#REF!</definedName>
    <definedName name="C.Tennis.ZC1" localSheetId="0">[17]Análisis!#REF!</definedName>
    <definedName name="C.Tennis.ZC1">[17]Análisis!#REF!</definedName>
    <definedName name="C.Tennis.Zc2" localSheetId="0">[17]Análisis!#REF!</definedName>
    <definedName name="C.Tennis.Zc2">[17]Análisis!#REF!</definedName>
    <definedName name="C.Tennis.ZC3" localSheetId="0">[17]Análisis!#REF!</definedName>
    <definedName name="C.Tennis.ZC3">[17]Análisis!#REF!</definedName>
    <definedName name="C.Tennis.ZC4" localSheetId="0">[17]Análisis!#REF!</definedName>
    <definedName name="C.Tennis.ZC4">[17]Análisis!#REF!</definedName>
    <definedName name="C.Tennis.ZC5" localSheetId="0">[17]Análisis!#REF!</definedName>
    <definedName name="C.Tennis.ZC5">[17]Análisis!#REF!</definedName>
    <definedName name="C1.1erN.Villa" localSheetId="0">[14]Análisis!#REF!</definedName>
    <definedName name="C1.1erN.Villa">[14]Análisis!#REF!</definedName>
    <definedName name="C1.2doN.Villas" localSheetId="0">[14]Análisis!#REF!</definedName>
    <definedName name="C1.2doN.Villas">[14]Análisis!#REF!</definedName>
    <definedName name="C2.1erN.Villa" localSheetId="0">[14]Análisis!#REF!</definedName>
    <definedName name="C2.1erN.Villa">[14]Análisis!#REF!</definedName>
    <definedName name="C3.2do.N.Villa" localSheetId="0">[14]Análisis!#REF!</definedName>
    <definedName name="C3.2do.N.Villa">[14]Análisis!#REF!</definedName>
    <definedName name="Caareteo.2do.N" localSheetId="0">#REF!</definedName>
    <definedName name="Caareteo.2do.N">#REF!</definedName>
    <definedName name="caballete.tejas.hispaniola" localSheetId="0">#REF!</definedName>
    <definedName name="caballete.tejas.hispaniola">#REF!</definedName>
    <definedName name="caballeteasbecto" localSheetId="0">[25]precios!#REF!</definedName>
    <definedName name="caballeteasbecto">[25]precios!#REF!</definedName>
    <definedName name="caballeteasbecto_8" localSheetId="0">#REF!</definedName>
    <definedName name="caballeteasbecto_8">#REF!</definedName>
    <definedName name="caballeteasbeto" localSheetId="0">[25]precios!#REF!</definedName>
    <definedName name="caballeteasbeto">[25]precios!#REF!</definedName>
    <definedName name="caballeteasbeto_8" localSheetId="0">#REF!</definedName>
    <definedName name="caballeteasbeto_8">#REF!</definedName>
    <definedName name="CABALLETEBARRO" localSheetId="0">#REF!</definedName>
    <definedName name="CABALLETEBARRO">#REF!</definedName>
    <definedName name="CABALLETEZ29" localSheetId="0">#REF!</definedName>
    <definedName name="CABALLETEZ29">#REF!</definedName>
    <definedName name="Cabañas.Ejecutivas">'[14]Cabañas Ejecutivas'!$G$109</definedName>
    <definedName name="Cabañas.Presidenciales">'[14]Cabañas Presidenciales '!$G$161</definedName>
    <definedName name="cabañas.simpleI">'[14]Cabañas simple Tipo I'!$G$106</definedName>
    <definedName name="cabañas.simpleII">'[14]Cabañas simple Tipo 2'!$G$106</definedName>
    <definedName name="cabañas.simpleIII">'[14]Cabañas simple Tipo 3'!$G$107</definedName>
    <definedName name="Cabañas.Vice.Presidenciales">'[14]Cabañas Vice Presidenciales'!$G$157</definedName>
    <definedName name="CABTEJAASFINST" localSheetId="0">#REF!</definedName>
    <definedName name="CABTEJAASFINST">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JA2412" localSheetId="0">#REF!</definedName>
    <definedName name="CAJA2412">#REF!</definedName>
    <definedName name="CAJA2434" localSheetId="0">#REF!</definedName>
    <definedName name="CAJA2434">#REF!</definedName>
    <definedName name="CAJA4434" localSheetId="0">#REF!</definedName>
    <definedName name="CAJA4434">#REF!</definedName>
    <definedName name="CAJAOCTA12" localSheetId="0">#REF!</definedName>
    <definedName name="CAJAOCTA12">#REF!</definedName>
    <definedName name="Cal" localSheetId="0">#REF!</definedName>
    <definedName name="Cal">#REF!</definedName>
    <definedName name="Cal.Hidratada">[14]Insumos!$E$21</definedName>
    <definedName name="Cal.Hidratada.Perla" localSheetId="0">#REF!</definedName>
    <definedName name="Cal.Hidratada.Perla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ADOBARRO66" localSheetId="0">#REF!</definedName>
    <definedName name="CALADOBARRO66">#REF!</definedName>
    <definedName name="CALADOBARRO88" localSheetId="0">#REF!</definedName>
    <definedName name="CALADOBARRO88">#REF!</definedName>
    <definedName name="CALELECRI12" localSheetId="0">#REF!</definedName>
    <definedName name="CALELECRI12">#REF!</definedName>
    <definedName name="CALELECRI20" localSheetId="0">#REF!</definedName>
    <definedName name="CALELECRI20">#REF!</definedName>
    <definedName name="CALELECRI30" localSheetId="0">#REF!</definedName>
    <definedName name="CALELECRI30">#REF!</definedName>
    <definedName name="CALELECRI42" localSheetId="0">#REF!</definedName>
    <definedName name="CALELECRI42">#REF!</definedName>
    <definedName name="CALELECRI6" localSheetId="0">#REF!</definedName>
    <definedName name="CALELECRI6">#REF!</definedName>
    <definedName name="CALELECRI60" localSheetId="0">#REF!</definedName>
    <definedName name="CALELECRI60">#REF!</definedName>
    <definedName name="CALELECRI8" localSheetId="0">#REF!</definedName>
    <definedName name="CALELECRI8">#REF!</definedName>
    <definedName name="CALELEIMP20" localSheetId="0">#REF!</definedName>
    <definedName name="CALELEIMP20">#REF!</definedName>
    <definedName name="CALELEIMP30" localSheetId="0">#REF!</definedName>
    <definedName name="CALELEIMP30">#REF!</definedName>
    <definedName name="CALELEIMP40" localSheetId="0">#REF!</definedName>
    <definedName name="CALELEIMP40">#REF!</definedName>
    <definedName name="CALELEIMP80" localSheetId="0">#REF!</definedName>
    <definedName name="CALELEIMP80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LICHEB">[4]insumo!$D$12</definedName>
    <definedName name="Calles.Acera.ycontenes">'[14]Calles, aceras y contenes'!$G$77</definedName>
    <definedName name="CAMARACAL" localSheetId="0">#REF!</definedName>
    <definedName name="CAMARACAL">#REF!</definedName>
    <definedName name="CAMARAROC" localSheetId="0">#REF!</definedName>
    <definedName name="CAMARAROC">#REF!</definedName>
    <definedName name="CAMARATIE" localSheetId="0">#REF!</definedName>
    <definedName name="CAMARATIE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NDADO" localSheetId="0">#REF!</definedName>
    <definedName name="CANDADO">#REF!</definedName>
    <definedName name="CANTO" localSheetId="0">#REF!</definedName>
    <definedName name="CANTO">#REF!</definedName>
    <definedName name="Canto.Antillano" localSheetId="0">[17]Análisis!#REF!</definedName>
    <definedName name="Canto.Antillano">[17]Análisis!#REF!</definedName>
    <definedName name="Cantos">[26]Análisis!$N$957</definedName>
    <definedName name="Cantos.1erN" localSheetId="0">#REF!</definedName>
    <definedName name="Cantos.1erN">#REF!</definedName>
    <definedName name="Cantos.2doN" localSheetId="0">#REF!</definedName>
    <definedName name="Cantos.2doN">#REF!</definedName>
    <definedName name="Cantos.3erN" localSheetId="0">#REF!</definedName>
    <definedName name="Cantos.3erN">#REF!</definedName>
    <definedName name="Cantos.4toN" localSheetId="0">#REF!</definedName>
    <definedName name="Cantos.4toN">#REF!</definedName>
    <definedName name="Cantos.Villas" localSheetId="0">#REF!</definedName>
    <definedName name="Cantos.Villas">#REF!</definedName>
    <definedName name="CAOBA" localSheetId="0">#REF!</definedName>
    <definedName name="CAOBA">#REF!</definedName>
    <definedName name="Cap.col.20x30" localSheetId="0">#REF!</definedName>
    <definedName name="Cap.col.20x30">#REF!</definedName>
    <definedName name="Cap.col.30x40" localSheetId="0">#REF!</definedName>
    <definedName name="Cap.col.30x40">#REF!</definedName>
    <definedName name="Cap.col.40x40" localSheetId="0">#REF!</definedName>
    <definedName name="Cap.col.40x40">#REF!</definedName>
    <definedName name="Cap.col.redonda" localSheetId="0">#REF!</definedName>
    <definedName name="Cap.col.redonda">#REF!</definedName>
    <definedName name="Cap.col.tapaytapa1cara" localSheetId="0">#REF!</definedName>
    <definedName name="Cap.col.tapaytapa1cara">#REF!</definedName>
    <definedName name="Cap.col.tapaytapa2caras" localSheetId="0">#REF!</definedName>
    <definedName name="Cap.col.tapaytapa2caras">#REF!</definedName>
    <definedName name="CARACOL" localSheetId="0">'[16]M.O.'!#REF!</definedName>
    <definedName name="CARACOL">'[16]M.O.'!#REF!</definedName>
    <definedName name="CARANTEPECHO" localSheetId="0">'[16]M.O.'!#REF!</definedName>
    <definedName name="CARANTEPECHO">'[16]M.O.'!#REF!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'[16]M.O.'!#REF!</definedName>
    <definedName name="CARCOL30">'[16]M.O.'!#REF!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'[16]M.O.'!#REF!</definedName>
    <definedName name="CARCOL50">'[16]M.O.'!#REF!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'[16]M.O.'!#REF!</definedName>
    <definedName name="CARCOL51">'[16]M.O.'!#REF!</definedName>
    <definedName name="CARCOLAMARRE" localSheetId="0">'[16]M.O.'!#REF!</definedName>
    <definedName name="CARCOLAMARRE">'[16]M.O.'!#REF!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eteo">[26]Análisis!$N$890</definedName>
    <definedName name="careteo.3erN" localSheetId="0">#REF!</definedName>
    <definedName name="careteo.3erN">#REF!</definedName>
    <definedName name="careteo.4to.N" localSheetId="0">#REF!</definedName>
    <definedName name="careteo.4to.N">#REF!</definedName>
    <definedName name="Careteo.Antillano" localSheetId="0">[17]Análisis!#REF!</definedName>
    <definedName name="Careteo.Antillano">[17]Análisis!#REF!</definedName>
    <definedName name="careteo.Villas" localSheetId="0">#REF!</definedName>
    <definedName name="careteo.Villas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'[16]M.O.'!#REF!</definedName>
    <definedName name="CARLOSAPLA">'[16]M.O.'!#REF!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'[16]M.O.'!#REF!</definedName>
    <definedName name="CARLOSAVARIASAGUAS">'[16]M.O.'!#REF!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'[16]M.O.'!#REF!</definedName>
    <definedName name="CARMURO">'[16]M.O.'!#REF!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o.viga.25x50">[22]Insumos!$E$225</definedName>
    <definedName name="Carp.Atc.Vigas.25x50" localSheetId="0">#REF!</definedName>
    <definedName name="Carp.Atc.Vigas.25x50">#REF!</definedName>
    <definedName name="Carp.Col.25x25">[22]Insumos!$E$199</definedName>
    <definedName name="Carp.Col.30x30">[22]Insumos!$E$200</definedName>
    <definedName name="Carp.Col.35x35">[22]Insumos!$E$201</definedName>
    <definedName name="Carp.Col.45x45">[22]Insumos!$E$203</definedName>
    <definedName name="Carp.Col.50x50">[22]Insumos!$E$204</definedName>
    <definedName name="Carp.Col.55x55">[22]Insumos!$E$205</definedName>
    <definedName name="Carp.Col.60x60">[22]Insumos!$E$206</definedName>
    <definedName name="Carp.Col.Ø25cm">[22]Insumos!$E$208</definedName>
    <definedName name="Carp.Col.Ø30">[22]Insumos!$E$209</definedName>
    <definedName name="Carp.Col.Ø35" localSheetId="0">#REF!</definedName>
    <definedName name="Carp.Col.Ø35">#REF!</definedName>
    <definedName name="Carp.Col.Ø40">[22]Insumos!$E$211</definedName>
    <definedName name="Carp.Col.Ø45">[22]Insumos!$E$212</definedName>
    <definedName name="Carp.Col.Ø65" localSheetId="0">#REF!</definedName>
    <definedName name="Carp.Col.Ø65">#REF!</definedName>
    <definedName name="Carp.Col.Ø90">[22]Insumos!$E$217</definedName>
    <definedName name="Carp.col.tapaytapa">[22]Insumos!$E$198</definedName>
    <definedName name="carp.Col40x40">[22]Insumos!$E$202</definedName>
    <definedName name="Carp.Colm.Redonda.30cm" localSheetId="0">[14]Insumos!#REF!</definedName>
    <definedName name="Carp.Colm.Redonda.30cm">[14]Insumos!#REF!</definedName>
    <definedName name="Carp.ColØ60">[22]Insumos!$E$213</definedName>
    <definedName name="Carp.ColØ70">[22]Insumos!$E$215</definedName>
    <definedName name="Carp.ColØ80">[22]Insumos!$E$216</definedName>
    <definedName name="Carp.colum.Redon.60cm" localSheetId="0">[14]Insumos!#REF!</definedName>
    <definedName name="Carp.colum.Redon.60cm">[14]Insumos!#REF!</definedName>
    <definedName name="Carp.Column.atc" localSheetId="0">#REF!</definedName>
    <definedName name="Carp.Column.atc">#REF!</definedName>
    <definedName name="Carp.Dintel">[22]Insumos!$E$235</definedName>
    <definedName name="Carp.Escal.atc" localSheetId="0">#REF!</definedName>
    <definedName name="Carp.Escal.atc">#REF!</definedName>
    <definedName name="Carp.Losa.Aligeradas.atc">[14]Insumos!$E$164</definedName>
    <definedName name="Carp.losa.Horm.Visto">[14]Insumos!$E$162</definedName>
    <definedName name="Carp.Losa.Horz.atc" localSheetId="0">#REF!</definedName>
    <definedName name="Carp.Losa.Horz.atc">#REF!</definedName>
    <definedName name="Carp.Losa.Incl.atc" localSheetId="0">#REF!</definedName>
    <definedName name="Carp.Losa.Incl.atc">#REF!</definedName>
    <definedName name="Carp.Muros.atc">[14]Insumos!$E$167</definedName>
    <definedName name="Carp.Platea.Zap.atc">[14]Insumos!$E$168</definedName>
    <definedName name="Carp.Viga.20x30">[22]Insumos!$E$218</definedName>
    <definedName name="Carp.Viga.20x40">[22]Insumos!$E$219</definedName>
    <definedName name="Carp.viga.20x50" localSheetId="0">#REF!</definedName>
    <definedName name="Carp.viga.20x50">#REF!</definedName>
    <definedName name="Carp.Viga.25x35">[22]Insumos!$E$222</definedName>
    <definedName name="Carp.Viga.25x40">[22]Insumos!$E$223</definedName>
    <definedName name="CArp.Viga.25x45" localSheetId="0">#REF!</definedName>
    <definedName name="CArp.Viga.25x45">#REF!</definedName>
    <definedName name="Carp.viga.25x50" localSheetId="0">#REF!</definedName>
    <definedName name="Carp.viga.25x50">#REF!</definedName>
    <definedName name="CArp.Viga.25x60">[22]Insumos!$E$226</definedName>
    <definedName name="Carp.Viga.25x65">[22]Insumos!$E$227</definedName>
    <definedName name="Carp.Viga.25x70">[22]Insumos!$E$230</definedName>
    <definedName name="Carp.Viga.25x80">[22]Insumos!$E$231</definedName>
    <definedName name="Carp.viga.30x50" localSheetId="0">#REF!</definedName>
    <definedName name="Carp.viga.30x50">#REF!</definedName>
    <definedName name="Carp.Viga.30x60atc" localSheetId="0">#REF!</definedName>
    <definedName name="Carp.Viga.30x60atc">#REF!</definedName>
    <definedName name="Carp.Viga.30x80">[22]Insumos!$E$229</definedName>
    <definedName name="Carp.viga.amarre" localSheetId="0">#REF!</definedName>
    <definedName name="Carp.viga.amarre">#REF!</definedName>
    <definedName name="Carp.Viga.Curva.20x50">[22]Insumos!$E$232</definedName>
    <definedName name="Carp.Vigas.atc" localSheetId="0">#REF!</definedName>
    <definedName name="Carp.Vigas.atc">#REF!</definedName>
    <definedName name="Carp.Vigas.Curvas.30x70">[22]Insumos!$E$233</definedName>
    <definedName name="CARP1" localSheetId="0">[20]INS!#REF!</definedName>
    <definedName name="CARP1">[20]INS!#REF!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[20]INS!#REF!</definedName>
    <definedName name="CARP2">[20]INS!#REF!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'[16]M.O.'!#REF!</definedName>
    <definedName name="CARPDINTEL">'[16]M.O.'!#REF!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.Colum.redon.40" localSheetId="0">[14]Insumos!#REF!</definedName>
    <definedName name="Carpin.Colum.redon.40">[14]Insumos!#REF!</definedName>
    <definedName name="Carpint.Columna.Redon.50cm" localSheetId="0">[14]Insumos!#REF!</definedName>
    <definedName name="Carpint.Columna.Redon.50cm">[14]Insumos!#REF!</definedName>
    <definedName name="Carpintería.vigas.20x32">[14]Insumos!$E$172</definedName>
    <definedName name="Carpintería__Puntales_y_M.O.">'[11]LISTA DE PRECIO'!$C$16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ía_de_Vigas_15x30">[14]Insumos!$E$170</definedName>
    <definedName name="Carpintería_de_Vigas_15x40">[14]Insumos!$E$171</definedName>
    <definedName name="Carpintería_de_Vigas_20x130">[14]Insumos!$E$177</definedName>
    <definedName name="Carpintería_de_Vigas_20x20">[14]Insumos!$E$173</definedName>
    <definedName name="Carpintería_de_Vigas_20x30">[14]Insumos!$E$175</definedName>
    <definedName name="Carpintería_de_Vigas_20x40">[14]Insumos!$E$174</definedName>
    <definedName name="Carpintería_de_Vigas_20x60">[14]Insumos!$E$176</definedName>
    <definedName name="Carpintería_de_Vigas_40x40">[14]Insumos!$E$178</definedName>
    <definedName name="Carpintería_de_Vigas_40x50">[14]Insumos!$E$179</definedName>
    <definedName name="Carpintería_de_Vigas_40x70">[14]Insumos!$E$180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'[16]M.O.'!#REF!</definedName>
    <definedName name="CARPVIGA2040">'[16]M.O.'!#REF!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'[16]M.O.'!#REF!</definedName>
    <definedName name="CARPVIGA3050">'[16]M.O.'!#REF!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'[16]M.O.'!#REF!</definedName>
    <definedName name="CARPVIGA3060">'[16]M.O.'!#REF!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'[16]M.O.'!#REF!</definedName>
    <definedName name="CARPVIGA4080">'[16]M.O.'!#REF!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'[16]M.O.'!#REF!</definedName>
    <definedName name="CARRAMPA">'[16]M.O.'!#REF!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#REF!</definedName>
    <definedName name="CASABE">#REF!</definedName>
    <definedName name="CASABE_8" localSheetId="0">#REF!</definedName>
    <definedName name="CASABE_8">#REF!</definedName>
    <definedName name="CASBESTO" localSheetId="0">'[16]M.O.'!#REF!</definedName>
    <definedName name="CASBESTO">'[16]M.O.'!#REF!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CAJO" localSheetId="0">#REF!</definedName>
    <definedName name="CASCAJO">#REF!</definedName>
    <definedName name="Caseta.Control" localSheetId="0">#REF!</definedName>
    <definedName name="Caseta.Control">#REF!</definedName>
    <definedName name="caseta.planta.electrica">[14]Resumen!$D$26</definedName>
    <definedName name="Caseta.Playa" localSheetId="0">#REF!</definedName>
    <definedName name="Caseta.Playa">#REF!</definedName>
    <definedName name="CASETA_DE_PLANTA_ELECTRICA">'[14]Caseta de planta'!$H$71</definedName>
    <definedName name="CASETA200" localSheetId="0">#REF!</definedName>
    <definedName name="CASETA200">#REF!</definedName>
    <definedName name="CASETA200M2" localSheetId="0">#REF!</definedName>
    <definedName name="CASETA200M2">#REF!</definedName>
    <definedName name="CASETA500" localSheetId="0">#REF!</definedName>
    <definedName name="CASETA500">#REF!</definedName>
    <definedName name="CASETAM2" localSheetId="0">#REF!</definedName>
    <definedName name="CASETAM2">#REF!</definedName>
    <definedName name="casino" localSheetId="0">#REF!</definedName>
    <definedName name="casino">#REF!</definedName>
    <definedName name="Casino.Col.C" localSheetId="0">[17]Análisis!#REF!</definedName>
    <definedName name="Casino.Col.C">[17]Análisis!#REF!</definedName>
    <definedName name="Casino.Col.C1" localSheetId="0">[17]Análisis!#REF!</definedName>
    <definedName name="Casino.Col.C1">[17]Análisis!#REF!</definedName>
    <definedName name="Casino.Col.C2" localSheetId="0">[17]Análisis!#REF!</definedName>
    <definedName name="Casino.Col.C2">[17]Análisis!#REF!</definedName>
    <definedName name="Casino.Col.C3" localSheetId="0">[17]Análisis!#REF!</definedName>
    <definedName name="Casino.Col.C3">[17]Análisis!#REF!</definedName>
    <definedName name="Casino.Col.C4" localSheetId="0">[17]Análisis!#REF!</definedName>
    <definedName name="Casino.Col.C4">[17]Análisis!#REF!</definedName>
    <definedName name="Casino.Col.C5" localSheetId="0">[17]Análisis!#REF!</definedName>
    <definedName name="Casino.Col.C5">[17]Análisis!#REF!</definedName>
    <definedName name="Casino.Losa" localSheetId="0">[17]Análisis!#REF!</definedName>
    <definedName name="Casino.Losa">[17]Análisis!#REF!</definedName>
    <definedName name="Casino.V1" localSheetId="0">[17]Análisis!#REF!</definedName>
    <definedName name="Casino.V1">[17]Análisis!#REF!</definedName>
    <definedName name="Casino.V2" localSheetId="0">[17]Análisis!#REF!</definedName>
    <definedName name="Casino.V2">[17]Análisis!#REF!</definedName>
    <definedName name="Casino.V3" localSheetId="0">[17]Análisis!#REF!</definedName>
    <definedName name="Casino.V3">[17]Análisis!#REF!</definedName>
    <definedName name="Casino.V4" localSheetId="0">[17]Análisis!#REF!</definedName>
    <definedName name="Casino.V4">[17]Análisis!#REF!</definedName>
    <definedName name="Casino.V5" localSheetId="0">[17]Análisis!#REF!</definedName>
    <definedName name="Casino.V5">[17]Análisis!#REF!</definedName>
    <definedName name="Casino.V6" localSheetId="0">[17]Análisis!#REF!</definedName>
    <definedName name="Casino.V6">[17]Análisis!#REF!</definedName>
    <definedName name="Casino.Vp" localSheetId="0">[17]Análisis!#REF!</definedName>
    <definedName name="Casino.Vp">[17]Análisis!#REF!</definedName>
    <definedName name="Casino.Zap.C2" localSheetId="0">[17]Análisis!#REF!</definedName>
    <definedName name="Casino.Zap.C2">[17]Análisis!#REF!</definedName>
    <definedName name="Casino.Zap.Z3" localSheetId="0">[17]Análisis!#REF!</definedName>
    <definedName name="Casino.Zap.Z3">[17]Análisis!#REF!</definedName>
    <definedName name="Casino.Zap.Z4" localSheetId="0">[17]Análisis!#REF!</definedName>
    <definedName name="Casino.Zap.Z4">[17]Análisis!#REF!</definedName>
    <definedName name="Casino.Zap.Zc1" localSheetId="0">[17]Análisis!#REF!</definedName>
    <definedName name="Casino.Zap.Zc1">[17]Análisis!#REF!</definedName>
    <definedName name="CAVOSC" localSheetId="0">[4]insumo!#REF!</definedName>
    <definedName name="CAVOSC">[4]insumo!#REF!</definedName>
    <definedName name="CB" localSheetId="0">#REF!</definedName>
    <definedName name="CB">#REF!</definedName>
    <definedName name="CBLOCK10" localSheetId="0">[20]INS!#REF!</definedName>
    <definedName name="CBLOCK10">[20]INS!#REF!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C">[5]Personalizar!$G$22:$G$25</definedName>
    <definedName name="CCT" localSheetId="0">[5]Factura!#REF!</definedName>
    <definedName name="CCT">[5]Factura!#REF!</definedName>
    <definedName name="CEDRO" localSheetId="0">#REF!</definedName>
    <definedName name="CEDRO">#REF!</definedName>
    <definedName name="cell">'[27]LISTADO INSUMOS DEL 2000'!$I$29</definedName>
    <definedName name="celltips_area" localSheetId="0">#REF!</definedName>
    <definedName name="celltips_area">#REF!</definedName>
    <definedName name="Cem.Bco.Cisne.90Lb" localSheetId="0">#REF!</definedName>
    <definedName name="Cem.Bco.Cisne.90Lb">#REF!</definedName>
    <definedName name="Cem.Bco.Rigas.88lb">[14]Insumos!$E$25</definedName>
    <definedName name="Cem.Gris.Portland" localSheetId="0">#REF!</definedName>
    <definedName name="Cem.Gris.Portland">#REF!</definedName>
    <definedName name="CEMCPVC14" localSheetId="0">#REF!</definedName>
    <definedName name="CEMCPVC14">#REF!</definedName>
    <definedName name="CEMCPVCPINTA" localSheetId="0">#REF!</definedName>
    <definedName name="CEMCPVCPINTA">#REF!</definedName>
    <definedName name="CEMENTO" localSheetId="0">#REF!</definedName>
    <definedName name="CEMENTO">#REF!</definedName>
    <definedName name="Cemento.Granel" localSheetId="0">[14]Insumos!#REF!</definedName>
    <definedName name="Cemento.Granel">[14]Insumos!#REF!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G" localSheetId="0">[4]insumo!#REF!</definedName>
    <definedName name="CEMENTOG">[4]insumo!#REF!</definedName>
    <definedName name="CEMENTOP">[4]insumo!$D$13</definedName>
    <definedName name="CEMENTOPVCCANOPINTA" localSheetId="0">#REF!</definedName>
    <definedName name="CEMENTOPVCCANOPINTA">#REF!</definedName>
    <definedName name="CEMENTOS" localSheetId="0">#REF!</definedName>
    <definedName name="CEMENTOS">#REF!</definedName>
    <definedName name="CEN" localSheetId="0">#REF!</definedName>
    <definedName name="CEN">#REF!</definedName>
    <definedName name="cenefa.decorativas" localSheetId="0">#REF!</definedName>
    <definedName name="cenefa.decorativas">#REF!</definedName>
    <definedName name="Ceram.Boston.45x45" localSheetId="0">#REF!</definedName>
    <definedName name="Ceram.Boston.45x45">#REF!</definedName>
    <definedName name="Ceram.criolla.pared15x15">[14]Insumos!$E$66</definedName>
    <definedName name="Ceram.Etrusco.30x30">[14]Insumos!$E$63</definedName>
    <definedName name="Ceram.Gres.piso">[22]Insumos!$E$78</definedName>
    <definedName name="ceram.imp.pared" localSheetId="0">#REF!</definedName>
    <definedName name="ceram.imp.pared">#REF!</definedName>
    <definedName name="Ceram.Imperial.45x45">[14]Insumos!$E$60</definedName>
    <definedName name="Ceram.Import." localSheetId="0">#REF!</definedName>
    <definedName name="Ceram.Import.">#REF!</definedName>
    <definedName name="Ceram.Ines.Gris30x30">[14]Insumos!$E$61</definedName>
    <definedName name="Ceram.Nevada.33x33">[14]Insumos!$E$64</definedName>
    <definedName name="Ceram.Ultra.Blanco.33x33">[14]Insumos!$E$62</definedName>
    <definedName name="CERAMICA" localSheetId="0">#REF!</definedName>
    <definedName name="CERAMICA">#REF!</definedName>
    <definedName name="Cerámica.para.Piso">[22]Insumos!$E$79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PAREDP">[4]insumo!$D$16</definedName>
    <definedName name="CERAMICAPAREDS">[4]insumo!$D$17</definedName>
    <definedName name="CERAMICAPISOP">[4]insumo!$D$14</definedName>
    <definedName name="CERAMICAPISOS">[4]insumo!$D$15</definedName>
    <definedName name="ceramicapp" localSheetId="0">[4]insumo!#REF!</definedName>
    <definedName name="ceramicapp">[4]insumo!#REF!</definedName>
    <definedName name="CERAMICAS" localSheetId="0">#REF!</definedName>
    <definedName name="CERAMICAS">#REF!</definedName>
    <definedName name="cerm15x15pared" localSheetId="0">#REF!</definedName>
    <definedName name="cerm15x15pared">#REF!</definedName>
    <definedName name="CERRAJERIA" localSheetId="0">#REF!</definedName>
    <definedName name="CERRAJERIA">#REF!</definedName>
    <definedName name="CG" localSheetId="0">#REF!</definedName>
    <definedName name="CG">#REF!</definedName>
    <definedName name="CHAZO">[23]INSU!$B$104</definedName>
    <definedName name="CHAZO25" localSheetId="0">#REF!</definedName>
    <definedName name="CHAZO25">#REF!</definedName>
    <definedName name="CHAZO30" localSheetId="0">#REF!</definedName>
    <definedName name="CHAZO30">#REF!</definedName>
    <definedName name="CHAZO40" localSheetId="0">#REF!</definedName>
    <definedName name="CHAZO40">#REF!</definedName>
    <definedName name="CHAZOCERAMICA" localSheetId="0">#REF!</definedName>
    <definedName name="CHAZOCERAMICA">#REF!</definedName>
    <definedName name="CHAZOLADRILLO" localSheetId="0">#REF!</definedName>
    <definedName name="CHAZOLADRILLO">#REF!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AZOZOCALO" localSheetId="0">#REF!</definedName>
    <definedName name="CHAZOZOCALO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inta.sheetrock">[28]Insumos!$L$41</definedName>
    <definedName name="CINTAPELIGRO" localSheetId="0">#REF!</definedName>
    <definedName name="CINTAPELIGRO">#REF!</definedName>
    <definedName name="CISTERNA4CAL" localSheetId="0">#REF!</definedName>
    <definedName name="CISTERNA4CAL">#REF!</definedName>
    <definedName name="CISTERNA4ROC" localSheetId="0">#REF!</definedName>
    <definedName name="CISTERNA4ROC">#REF!</definedName>
    <definedName name="CISTERNA8TIE" localSheetId="0">#REF!</definedName>
    <definedName name="CISTERNA8TIE">#REF!</definedName>
    <definedName name="CISTSDIS" localSheetId="0">#REF!</definedName>
    <definedName name="CISTSDIS">#REF!</definedName>
    <definedName name="CLAVO" localSheetId="0">#REF!</definedName>
    <definedName name="CLAVO">#REF!</definedName>
    <definedName name="Clavo.Acero" localSheetId="0">#REF!</definedName>
    <definedName name="Clavo.Acero">#REF!</definedName>
    <definedName name="Clavo.Dulce" localSheetId="0">#REF!</definedName>
    <definedName name="Clavo.Dulce">#REF!</definedName>
    <definedName name="CLAVO_ACERO">[12]INSU!$D$130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>[12]INSU!$D$131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A" localSheetId="0">#REF!</definedName>
    <definedName name="CLAVOA">#REF!</definedName>
    <definedName name="CLAVOGALV" localSheetId="0">#REF!</definedName>
    <definedName name="CLAVOGALV">#REF!</definedName>
    <definedName name="CLAVOGALVCARTON" localSheetId="0">#REF!</definedName>
    <definedName name="CLAVOGALVCARTON">#REF!</definedName>
    <definedName name="clavos" localSheetId="0">#REF!</definedName>
    <definedName name="clavos">#REF!</definedName>
    <definedName name="clavos.con.fulminantes">[28]Insumos!$L$36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AC" localSheetId="0">[4]insumo!#REF!</definedName>
    <definedName name="CLAVOSAC">[4]insumo!#REF!</definedName>
    <definedName name="CLAVOSACERO">[4]insumo!$D$18</definedName>
    <definedName name="CLAVOSCORRIENTES">[4]insumo!$D$19</definedName>
    <definedName name="CLAVOZINC">[29]INS!$D$767</definedName>
    <definedName name="Clear">[14]Insumos!$E$70</definedName>
    <definedName name="Cloro" localSheetId="0">[14]Insumos!#REF!</definedName>
    <definedName name="Cloro">[14]Insumos!#REF!</definedName>
    <definedName name="Clu.Ejec.Viga.V6T" localSheetId="0">[17]Análisis!#REF!</definedName>
    <definedName name="Clu.Ejec.Viga.V6T">[17]Análisis!#REF!</definedName>
    <definedName name="Club.de.Playa" localSheetId="0">#REF!</definedName>
    <definedName name="Club.de.Playa">#REF!</definedName>
    <definedName name="CLUB.DE.TENNIS" localSheetId="0">#REF!</definedName>
    <definedName name="CLUB.DE.TENNIS">#REF!</definedName>
    <definedName name="Club.Ejec.Col.C" localSheetId="0">[17]Análisis!#REF!</definedName>
    <definedName name="Club.Ejec.Col.C">[17]Análisis!#REF!</definedName>
    <definedName name="Club.Ejec.Col.Cc1" localSheetId="0">[17]Análisis!#REF!</definedName>
    <definedName name="Club.Ejec.Col.Cc1">[17]Análisis!#REF!</definedName>
    <definedName name="Club.Ejec.Losa.2do.Entrepiso" localSheetId="0">[17]Análisis!#REF!</definedName>
    <definedName name="Club.Ejec.Losa.2do.Entrepiso">[17]Análisis!#REF!</definedName>
    <definedName name="Club.Ejec.V10E" localSheetId="0">[17]Análisis!#REF!</definedName>
    <definedName name="Club.Ejec.V10E">[17]Análisis!#REF!</definedName>
    <definedName name="Club.Ejec.V12E" localSheetId="0">[17]Análisis!#REF!</definedName>
    <definedName name="Club.Ejec.V12E">[17]Análisis!#REF!</definedName>
    <definedName name="Club.Ejec.V13E" localSheetId="0">[17]Análisis!#REF!</definedName>
    <definedName name="Club.Ejec.V13E">[17]Análisis!#REF!</definedName>
    <definedName name="Club.Ejec.V1E" localSheetId="0">[17]Análisis!#REF!</definedName>
    <definedName name="Club.Ejec.V1E">[17]Análisis!#REF!</definedName>
    <definedName name="Club.Ejec.V2E" localSheetId="0">[17]Análisis!#REF!</definedName>
    <definedName name="Club.Ejec.V2E">[17]Análisis!#REF!</definedName>
    <definedName name="Club.Ejec.V3E" localSheetId="0">[17]Análisis!#REF!</definedName>
    <definedName name="Club.Ejec.V3E">[17]Análisis!#REF!</definedName>
    <definedName name="Club.Ejec.V3T" localSheetId="0">[17]Análisis!#REF!</definedName>
    <definedName name="Club.Ejec.V3T">[17]Análisis!#REF!</definedName>
    <definedName name="Club.Ejec.V4E" localSheetId="0">[17]Análisis!#REF!</definedName>
    <definedName name="Club.Ejec.V4E">[17]Análisis!#REF!</definedName>
    <definedName name="Club.Ejec.V6E" localSheetId="0">[17]Análisis!#REF!</definedName>
    <definedName name="Club.Ejec.V6E">[17]Análisis!#REF!</definedName>
    <definedName name="Club.Ejec.V7E" localSheetId="0">[17]Análisis!#REF!</definedName>
    <definedName name="Club.Ejec.V7E">[17]Análisis!#REF!</definedName>
    <definedName name="Club.Ejec.V9E" localSheetId="0">[17]Análisis!#REF!</definedName>
    <definedName name="Club.Ejec.V9E">[17]Análisis!#REF!</definedName>
    <definedName name="Club.Ejec.Viga.V10T" localSheetId="0">[17]Análisis!#REF!</definedName>
    <definedName name="Club.Ejec.Viga.V10T">[17]Análisis!#REF!</definedName>
    <definedName name="Club.Ejec.Viga.V11T" localSheetId="0">[17]Análisis!#REF!</definedName>
    <definedName name="Club.Ejec.Viga.V11T">[17]Análisis!#REF!</definedName>
    <definedName name="Club.Ejec.Viga.V1T" localSheetId="0">[17]Análisis!#REF!</definedName>
    <definedName name="Club.Ejec.Viga.V1T">[17]Análisis!#REF!</definedName>
    <definedName name="Club.Ejec.Viga.V2T" localSheetId="0">[17]Análisis!#REF!</definedName>
    <definedName name="Club.Ejec.Viga.V2T">[17]Análisis!#REF!</definedName>
    <definedName name="Club.Ejec.Viga.V4T" localSheetId="0">[17]Análisis!#REF!</definedName>
    <definedName name="Club.Ejec.Viga.V4T">[17]Análisis!#REF!</definedName>
    <definedName name="Club.Ejec.Viga.V5T" localSheetId="0">[17]Análisis!#REF!</definedName>
    <definedName name="Club.Ejec.Viga.V5T">[17]Análisis!#REF!</definedName>
    <definedName name="Club.Ejec.Viga.V7T" localSheetId="0">[17]Análisis!#REF!</definedName>
    <definedName name="Club.Ejec.Viga.V7T">[17]Análisis!#REF!</definedName>
    <definedName name="Club.Ejec.Viga.V8T" localSheetId="0">[17]Análisis!#REF!</definedName>
    <definedName name="Club.Ejec.Viga.V8T">[17]Análisis!#REF!</definedName>
    <definedName name="Club.Ejec.Viga.V9T" localSheetId="0">[17]Análisis!#REF!</definedName>
    <definedName name="Club.Ejec.Viga.V9T">[17]Análisis!#REF!</definedName>
    <definedName name="Club.Ejec.Zc." localSheetId="0">[17]Análisis!#REF!</definedName>
    <definedName name="Club.Ejec.Zc.">[17]Análisis!#REF!</definedName>
    <definedName name="Club.Ejec.Zcc" localSheetId="0">[17]Análisis!#REF!</definedName>
    <definedName name="Club.Ejec.Zcc">[17]Análisis!#REF!</definedName>
    <definedName name="Club.Ejec.ZCc1" localSheetId="0">[17]Análisis!#REF!</definedName>
    <definedName name="Club.Ejec.ZCc1">[17]Análisis!#REF!</definedName>
    <definedName name="CLUB.EJECUTIVO" localSheetId="0">#REF!</definedName>
    <definedName name="CLUB.EJECUTIVO">#REF!</definedName>
    <definedName name="Club.Ejecutivo.Losa.1er.entrepiso" localSheetId="0">[17]Análisis!#REF!</definedName>
    <definedName name="Club.Ejecutivo.Losa.1er.entrepiso">[17]Análisis!#REF!</definedName>
    <definedName name="CLUB.PISCINA" localSheetId="0">#REF!</definedName>
    <definedName name="CLUB.PISCINA">#REF!</definedName>
    <definedName name="Club.pla.Zap.ZC" localSheetId="0">[17]Análisis!#REF!</definedName>
    <definedName name="Club.pla.Zap.ZC">[17]Análisis!#REF!</definedName>
    <definedName name="Club.play.Col.C1" localSheetId="0">[17]Análisis!#REF!</definedName>
    <definedName name="Club.play.Col.C1">[17]Análisis!#REF!</definedName>
    <definedName name="Club.playa.Col.C2" localSheetId="0">[17]Análisis!#REF!</definedName>
    <definedName name="Club.playa.Col.C2">[17]Análisis!#REF!</definedName>
    <definedName name="Club.playa.Col.C3" localSheetId="0">[17]Análisis!#REF!</definedName>
    <definedName name="Club.playa.Col.C3">[17]Análisis!#REF!</definedName>
    <definedName name="Club.playa.Viga.VH" localSheetId="0">[17]Análisis!#REF!</definedName>
    <definedName name="Club.playa.Viga.VH">[17]Análisis!#REF!</definedName>
    <definedName name="Club.playa.Viga.Vh2" localSheetId="0">[17]Análisis!#REF!</definedName>
    <definedName name="Club.playa.Viga.Vh2">[17]Análisis!#REF!</definedName>
    <definedName name="Club.playa.Zap.ZC3" localSheetId="0">[17]Análisis!#REF!</definedName>
    <definedName name="Club.playa.Zap.ZC3">[17]Análisis!#REF!</definedName>
    <definedName name="ClubPla.zap.Zc1" localSheetId="0">[17]Análisis!#REF!</definedName>
    <definedName name="ClubPla.zap.Zc1">[17]Análisis!#REF!</definedName>
    <definedName name="Clubplaya.Col.C" localSheetId="0">[17]Análisis!#REF!</definedName>
    <definedName name="Clubplaya.Col.C">[17]Análisis!#REF!</definedName>
    <definedName name="Cocina" localSheetId="0">#REF!</definedName>
    <definedName name="Cocina">#REF!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 localSheetId="0">#REF!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 localSheetId="0">#REF!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DO1" localSheetId="0">#REF!</definedName>
    <definedName name="CODO1">#REF!</definedName>
    <definedName name="CODO112" localSheetId="0">#REF!</definedName>
    <definedName name="CODO112">#REF!</definedName>
    <definedName name="CODO12" localSheetId="0">#REF!</definedName>
    <definedName name="CODO12">#REF!</definedName>
    <definedName name="CODO2E" localSheetId="0">#REF!</definedName>
    <definedName name="CODO2E">#REF!</definedName>
    <definedName name="CODO34" localSheetId="0">#REF!</definedName>
    <definedName name="CODO34">#REF!</definedName>
    <definedName name="CODO3E" localSheetId="0">#REF!</definedName>
    <definedName name="CODO3E">#REF!</definedName>
    <definedName name="CODO4E" localSheetId="0">#REF!</definedName>
    <definedName name="CODO4E">#REF!</definedName>
    <definedName name="CODOCPVC12X90" localSheetId="0">#REF!</definedName>
    <definedName name="CODOCPVC12X90">#REF!</definedName>
    <definedName name="CODOCPVC34X90" localSheetId="0">#REF!</definedName>
    <definedName name="CODOCPVC34X90">#REF!</definedName>
    <definedName name="CODOHG112X90" localSheetId="0">#REF!</definedName>
    <definedName name="CODOHG112X90">#REF!</definedName>
    <definedName name="CODOHG125X90" localSheetId="0">#REF!</definedName>
    <definedName name="CODOHG125X90">#REF!</definedName>
    <definedName name="CODOHG12X90" localSheetId="0">#REF!</definedName>
    <definedName name="CODOHG12X90">#REF!</definedName>
    <definedName name="CODOHG1X90" localSheetId="0">#REF!</definedName>
    <definedName name="CODOHG1X90">#REF!</definedName>
    <definedName name="CODOHG212X90" localSheetId="0">#REF!</definedName>
    <definedName name="CODOHG212X90">#REF!</definedName>
    <definedName name="CODOHG2X90" localSheetId="0">#REF!</definedName>
    <definedName name="CODOHG2X90">#REF!</definedName>
    <definedName name="CODOHG34X90" localSheetId="0">#REF!</definedName>
    <definedName name="CODOHG34X90">#REF!</definedName>
    <definedName name="CODOHG3X90" localSheetId="0">#REF!</definedName>
    <definedName name="CODOHG3X90">#REF!</definedName>
    <definedName name="CODOHG4X90" localSheetId="0">#REF!</definedName>
    <definedName name="CODOHG4X90">#REF!</definedName>
    <definedName name="CODONHG112X90" localSheetId="0">#REF!</definedName>
    <definedName name="CODONHG112X90">#REF!</definedName>
    <definedName name="CODONHG125X90" localSheetId="0">#REF!</definedName>
    <definedName name="CODONHG125X90">#REF!</definedName>
    <definedName name="CODONHG12X90" localSheetId="0">#REF!</definedName>
    <definedName name="CODONHG12X90">#REF!</definedName>
    <definedName name="CODONHG1X90" localSheetId="0">#REF!</definedName>
    <definedName name="CODONHG1X90">#REF!</definedName>
    <definedName name="CODONHG212X90" localSheetId="0">#REF!</definedName>
    <definedName name="CODONHG212X90">#REF!</definedName>
    <definedName name="CODONHG2X90" localSheetId="0">#REF!</definedName>
    <definedName name="CODONHG2X90">#REF!</definedName>
    <definedName name="CODONHG34X90" localSheetId="0">#REF!</definedName>
    <definedName name="CODONHG34X90">#REF!</definedName>
    <definedName name="CODONHG3X90" localSheetId="0">#REF!</definedName>
    <definedName name="CODONHG3X90">#REF!</definedName>
    <definedName name="CODONHG4X90" localSheetId="0">#REF!</definedName>
    <definedName name="CODONHG4X90">#REF!</definedName>
    <definedName name="CODOPVCDREN2X45" localSheetId="0">#REF!</definedName>
    <definedName name="CODOPVCDREN2X45">#REF!</definedName>
    <definedName name="CODOPVCDREN2X90" localSheetId="0">#REF!</definedName>
    <definedName name="CODOPVCDREN2X90">#REF!</definedName>
    <definedName name="CODOPVCDREN3X45" localSheetId="0">#REF!</definedName>
    <definedName name="CODOPVCDREN3X45">#REF!</definedName>
    <definedName name="CODOPVCDREN3X90" localSheetId="0">#REF!</definedName>
    <definedName name="CODOPVCDREN3X90">#REF!</definedName>
    <definedName name="CODOPVCDREN4X45" localSheetId="0">#REF!</definedName>
    <definedName name="CODOPVCDREN4X45">#REF!</definedName>
    <definedName name="CODOPVCDREN4X90" localSheetId="0">#REF!</definedName>
    <definedName name="CODOPVCDREN4X90">#REF!</definedName>
    <definedName name="CODOPVCDREN6X45" localSheetId="0">#REF!</definedName>
    <definedName name="CODOPVCDREN6X45">#REF!</definedName>
    <definedName name="CODOPVCDREN6X90" localSheetId="0">#REF!</definedName>
    <definedName name="CODOPVCDREN6X90">#REF!</definedName>
    <definedName name="CODOPVCPRES112X90" localSheetId="0">#REF!</definedName>
    <definedName name="CODOPVCPRES112X90">#REF!</definedName>
    <definedName name="CODOPVCPRES12X90" localSheetId="0">#REF!</definedName>
    <definedName name="CODOPVCPRES12X90">#REF!</definedName>
    <definedName name="CODOPVCPRES1X90" localSheetId="0">#REF!</definedName>
    <definedName name="CODOPVCPRES1X90">#REF!</definedName>
    <definedName name="CODOPVCPRES2X90" localSheetId="0">#REF!</definedName>
    <definedName name="CODOPVCPRES2X90">#REF!</definedName>
    <definedName name="CODOPVCPRES34X90" localSheetId="0">#REF!</definedName>
    <definedName name="CODOPVCPRES34X90">#REF!</definedName>
    <definedName name="CODOPVCPRES3X90" localSheetId="0">#REF!</definedName>
    <definedName name="CODOPVCPRES3X90">#REF!</definedName>
    <definedName name="CODOPVCPRES4X90" localSheetId="0">#REF!</definedName>
    <definedName name="CODOPVCPRES4X90">#REF!</definedName>
    <definedName name="CODOPVCPRES6X90" localSheetId="0">#REF!</definedName>
    <definedName name="CODOPVCPRES6X90">#REF!</definedName>
    <definedName name="Col.1erN" localSheetId="0">#REF!</definedName>
    <definedName name="Col.1erN">#REF!</definedName>
    <definedName name="Col.20.20.2nivel">[30]Análisis!$D$261</definedName>
    <definedName name="Col.20X20" localSheetId="0">#REF!</definedName>
    <definedName name="Col.20X20">#REF!</definedName>
    <definedName name="col.20x20.area.noble" localSheetId="0">#REF!</definedName>
    <definedName name="col.20x20.area.noble">#REF!</definedName>
    <definedName name="col.20x20.plastbau" localSheetId="0">#REF!</definedName>
    <definedName name="col.20x20.plastbau">#REF!</definedName>
    <definedName name="col.25cm.diam.">[31]Análisis!$D$324</definedName>
    <definedName name="col.30x30.lobby" localSheetId="0">#REF!</definedName>
    <definedName name="col.30x30.lobby">#REF!</definedName>
    <definedName name="col.50cm">[31]Análisis!$D$345</definedName>
    <definedName name="Col.Ama.2do.N.Mod.II" localSheetId="0">#REF!</definedName>
    <definedName name="Col.Ama.2do.N.Mod.II">#REF!</definedName>
    <definedName name="Col.Ama.3erN.Mod.II" localSheetId="0">#REF!</definedName>
    <definedName name="Col.Ama.3erN.Mod.II">#REF!</definedName>
    <definedName name="Col.amarre.20x20.2doN" localSheetId="0">#REF!</definedName>
    <definedName name="Col.amarre.20x20.2doN">#REF!</definedName>
    <definedName name="Col.amarre.3erN" localSheetId="0">#REF!</definedName>
    <definedName name="Col.amarre.3erN">#REF!</definedName>
    <definedName name="Col.C1.1erN.Mod.I" localSheetId="0">#REF!</definedName>
    <definedName name="Col.C1.1erN.Mod.I">#REF!</definedName>
    <definedName name="Col.C1.1erN.Mod.II" localSheetId="0">#REF!</definedName>
    <definedName name="Col.C1.1erN.Mod.II">#REF!</definedName>
    <definedName name="Col.C1.25x25.1erN" localSheetId="0">#REF!</definedName>
    <definedName name="Col.C1.25x25.1erN">#REF!</definedName>
    <definedName name="Col.C1.25x25.2doN" localSheetId="0">#REF!</definedName>
    <definedName name="Col.C1.25x25.2doN">#REF!</definedName>
    <definedName name="Col.C1.25x25.3erN" localSheetId="0">#REF!</definedName>
    <definedName name="Col.C1.25x25.3erN">#REF!</definedName>
    <definedName name="Col.C1.2do.N.Mod.II" localSheetId="0">#REF!</definedName>
    <definedName name="Col.C1.2do.N.Mod.II">#REF!</definedName>
    <definedName name="Col.C1.3erN.Mod.I" localSheetId="0">#REF!</definedName>
    <definedName name="Col.C1.3erN.Mod.I">#REF!</definedName>
    <definedName name="Col.C1.3erN.Mod.II" localSheetId="0">#REF!</definedName>
    <definedName name="Col.C1.3erN.Mod.II">#REF!</definedName>
    <definedName name="Col.C1.4toN.Mod.I" localSheetId="0">#REF!</definedName>
    <definedName name="Col.C1.4toN.Mod.I">#REF!</definedName>
    <definedName name="Col.C1.4toN.Mod.II" localSheetId="0">#REF!</definedName>
    <definedName name="Col.C1.4toN.Mod.II">#REF!</definedName>
    <definedName name="Col.C11.edif.Oficinas">[14]Análisis!$D$775</definedName>
    <definedName name="Col.C12do.N.Mod.I" localSheetId="0">#REF!</definedName>
    <definedName name="Col.C12do.N.Mod.I">#REF!</definedName>
    <definedName name="Col.C2.1erN.Mod.I" localSheetId="0">#REF!</definedName>
    <definedName name="Col.C2.1erN.Mod.I">#REF!</definedName>
    <definedName name="Col.C2.1erN.mod.II" localSheetId="0">#REF!</definedName>
    <definedName name="Col.C2.1erN.mod.II">#REF!</definedName>
    <definedName name="Col.C2.2do.N.Mod.I" localSheetId="0">#REF!</definedName>
    <definedName name="Col.C2.2do.N.Mod.I">#REF!</definedName>
    <definedName name="Col.C2.2doN.Mod.II" localSheetId="0">#REF!</definedName>
    <definedName name="Col.C2.2doN.Mod.II">#REF!</definedName>
    <definedName name="Col.C2.3erN.Mod.II" localSheetId="0">#REF!</definedName>
    <definedName name="Col.C2.3erN.Mod.II">#REF!</definedName>
    <definedName name="Col.C2.4toN.Mod.II" localSheetId="0">#REF!</definedName>
    <definedName name="Col.C2.4toN.Mod.II">#REF!</definedName>
    <definedName name="Col.C2y3.3erN.Mod.I" localSheetId="0">#REF!</definedName>
    <definedName name="Col.C2y3.3erN.Mod.I">#REF!</definedName>
    <definedName name="Col.C2y3.4toN.Mod.I" localSheetId="0">#REF!</definedName>
    <definedName name="Col.C2y3.4toN.Mod.I">#REF!</definedName>
    <definedName name="Col.C3.1erN.Mod.II" localSheetId="0">#REF!</definedName>
    <definedName name="Col.C3.1erN.Mod.II">#REF!</definedName>
    <definedName name="Col.C31erN.Mod.I" localSheetId="0">#REF!</definedName>
    <definedName name="Col.C31erN.Mod.I">#REF!</definedName>
    <definedName name="Col.C4.1erN.Mod.II" localSheetId="0">#REF!</definedName>
    <definedName name="Col.C4.1erN.Mod.II">#REF!</definedName>
    <definedName name="Col.C4.1erN.ModI" localSheetId="0">#REF!</definedName>
    <definedName name="Col.C4.1erN.ModI">#REF!</definedName>
    <definedName name="Col.C4.1erN.Villas" localSheetId="0">[14]Análisis!#REF!</definedName>
    <definedName name="Col.C4.1erN.Villas">[14]Análisis!#REF!</definedName>
    <definedName name="Col.C4.2doN.Mod.I" localSheetId="0">#REF!</definedName>
    <definedName name="Col.C4.2doN.Mod.I">#REF!</definedName>
    <definedName name="Col.C4.2doN.Mod.II" localSheetId="0">#REF!</definedName>
    <definedName name="Col.C4.2doN.Mod.II">#REF!</definedName>
    <definedName name="Col.C4.2doN.Villas" localSheetId="0">#REF!</definedName>
    <definedName name="Col.C4.2doN.Villas">#REF!</definedName>
    <definedName name="Col.C4.3erN.Mod.I" localSheetId="0">#REF!</definedName>
    <definedName name="Col.C4.3erN.Mod.I">#REF!</definedName>
    <definedName name="Col.C4.3erN.Mod.II" localSheetId="0">#REF!</definedName>
    <definedName name="Col.C4.3erN.Mod.II">#REF!</definedName>
    <definedName name="Col.C4.4toN.Mod.I" localSheetId="0">#REF!</definedName>
    <definedName name="Col.C4.4toN.Mod.I">#REF!</definedName>
    <definedName name="Col.C4.4toN.Mod.II" localSheetId="0">#REF!</definedName>
    <definedName name="Col.C4.4toN.Mod.II">#REF!</definedName>
    <definedName name="Col.C5.triangular">[14]Análisis!$D$765</definedName>
    <definedName name="Col.Camarre.4toN.Mod.II" localSheetId="0">#REF!</definedName>
    <definedName name="Col.Camarre.4toN.Mod.II">#REF!</definedName>
    <definedName name="col.GFRC.red.25">[31]Insumos!$C$65</definedName>
    <definedName name="col.red.30cm" localSheetId="0">#REF!</definedName>
    <definedName name="col.red.30cm">#REF!</definedName>
    <definedName name="Col.Redon.30cm.BNP.Administración" localSheetId="0">[14]Análisis!#REF!</definedName>
    <definedName name="Col.Redon.30cm.BNP.Administración">[14]Análisis!#REF!</definedName>
    <definedName name="Col.Redon.30cmSNP.Administración" localSheetId="0">[14]Análisis!#REF!</definedName>
    <definedName name="Col.Redon.30cmSNP.Administración">[14]Análisis!#REF!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AEXTLAV" localSheetId="0">#REF!</definedName>
    <definedName name="COLAEXTLAV">#REF!</definedName>
    <definedName name="Colc.Bloque.10cm">[14]Insumos!$E$84</definedName>
    <definedName name="Colc.Hormigón.Grua">[14]Análisis!$D$49</definedName>
    <definedName name="colc.marmolpared" localSheetId="0">#REF!</definedName>
    <definedName name="colc.marmolpared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Bloq.8.BNPT" localSheetId="0">#REF!</definedName>
    <definedName name="Coloc.Bloq.8.BNPT">#REF!</definedName>
    <definedName name="Coloc.Bloque.12" localSheetId="0">#REF!</definedName>
    <definedName name="Coloc.Bloque.12">#REF!</definedName>
    <definedName name="Coloc.ceramica.pared" localSheetId="0">#REF!</definedName>
    <definedName name="Coloc.ceramica.pared">#REF!</definedName>
    <definedName name="Coloc.Hormigón" localSheetId="0">#REF!</definedName>
    <definedName name="Coloc.Hormigón">#REF!</definedName>
    <definedName name="Coloc.piso" localSheetId="0">#REF!</definedName>
    <definedName name="Coloc.piso">#REF!</definedName>
    <definedName name="Coloc.Quary.Tile" localSheetId="0">#REF!</definedName>
    <definedName name="Coloc.Quary.Tile">#REF!</definedName>
    <definedName name="Coloc.Zocalo" localSheetId="0">#REF!</definedName>
    <definedName name="Coloc.Zocalo">#REF!</definedName>
    <definedName name="Coloc.Zócalo" localSheetId="0">#REF!</definedName>
    <definedName name="Coloc.Zócalo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lorante">[14]Insumos!$E$69</definedName>
    <definedName name="Colum.60cm.Espectaculos">[14]Análisis!$D$1004</definedName>
    <definedName name="Colum.C.1" localSheetId="0">#REF!</definedName>
    <definedName name="Colum.C.1">#REF!</definedName>
    <definedName name="Colum.C.3" localSheetId="0">#REF!</definedName>
    <definedName name="Colum.C.3">#REF!</definedName>
    <definedName name="Colum.Cuad.Edif.Oficinas">[14]Análisis!$D$755</definedName>
    <definedName name="Colum.Horm.Convenc.Espectaculos">[14]Análisis!$D$1018</definedName>
    <definedName name="Colum.Ø45.Edif.Oficina">[14]Análisis!$D$785</definedName>
    <definedName name="Colum.Red40.Discot" localSheetId="0">#REF!</definedName>
    <definedName name="Colum.Red40.Discot">#REF!</definedName>
    <definedName name="Colum.Red50.Casino" localSheetId="0">#REF!</definedName>
    <definedName name="Colum.Red50.Casino">#REF!</definedName>
    <definedName name="Colum.redon.40.Area.Novle" localSheetId="0">[14]Análisis!#REF!</definedName>
    <definedName name="Colum.redon.40.Area.Novle">[14]Análisis!#REF!</definedName>
    <definedName name="Colum.redonda.40.Comedor" localSheetId="0">[14]Análisis!#REF!</definedName>
    <definedName name="Colum.redonda.40.Comedor">[14]Análisis!#REF!</definedName>
    <definedName name="Column.horm.Administracion" localSheetId="0">[14]Análisis!#REF!</definedName>
    <definedName name="Column.horm.Administracion">[14]Análisis!#REF!</definedName>
    <definedName name="Columna.C1.15x20">[14]Análisis!$D$148</definedName>
    <definedName name="Columna.Cc.20x20">[14]Análisis!$D$156</definedName>
    <definedName name="Columna.Cocina" localSheetId="0">[14]Análisis!#REF!</definedName>
    <definedName name="Columna.Cocina">[14]Análisis!#REF!</definedName>
    <definedName name="Columna.Convenc.Villas" localSheetId="0">#REF!</definedName>
    <definedName name="Columna.Convenc.Villas">#REF!</definedName>
    <definedName name="Columna.Cr">[14]Análisis!$D$182</definedName>
    <definedName name="Columna.Horm.Area.Noble" localSheetId="0">[14]Análisis!#REF!</definedName>
    <definedName name="Columna.Horm.Area.Noble">[14]Análisis!#REF!</definedName>
    <definedName name="Columna.Lavanderia">[14]Análisis!$D$933</definedName>
    <definedName name="columna.pergolado">[32]Análisis!$D$1625</definedName>
    <definedName name="Columna.Redon.50.Area.Noble" localSheetId="0">[14]Análisis!#REF!</definedName>
    <definedName name="Columna.Redon.50.Area.Noble">[14]Análisis!#REF!</definedName>
    <definedName name="Columna.redonda.30.villas" localSheetId="0">#REF!</definedName>
    <definedName name="Columna.redonda.30.villas">#REF!</definedName>
    <definedName name="Columna30x30" localSheetId="0">#REF!</definedName>
    <definedName name="Columna30x30">#REF!</definedName>
    <definedName name="Columnas.C1s.C2s">[14]Análisis!$D$164</definedName>
    <definedName name="Columnas.Redonda.30cm">[14]Análisis!$D$173</definedName>
    <definedName name="Com.Personal" localSheetId="0">#REF!</definedName>
    <definedName name="Com.Personal">#REF!</definedName>
    <definedName name="COMBUSTIBLES" localSheetId="0">#REF!</definedName>
    <definedName name="COMBUSTIBLES">#REF!</definedName>
    <definedName name="COMPENS" localSheetId="0">#REF!</definedName>
    <definedName name="COMPENS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.Zap.ZC5" localSheetId="0">[17]Análisis!#REF!</definedName>
    <definedName name="Con.Zap.ZC5">[17]Análisis!#REF!</definedName>
    <definedName name="concreto.nivelacion">[31]Análisis!$D$207</definedName>
    <definedName name="concreto.pobre" localSheetId="0">#REF!</definedName>
    <definedName name="concreto.pobre">#REF!</definedName>
    <definedName name="Concreto.pobre.bajo.zapata" localSheetId="0">[14]Análisis!#REF!</definedName>
    <definedName name="Concreto.pobre.bajo.zapata">[14]Análisis!#REF!</definedName>
    <definedName name="CONDULET1" localSheetId="0">#REF!</definedName>
    <definedName name="CONDULET1">#REF!</definedName>
    <definedName name="CONDULET112" localSheetId="0">#REF!</definedName>
    <definedName name="CONDULET112">#REF!</definedName>
    <definedName name="CONDULET2" localSheetId="0">#REF!</definedName>
    <definedName name="CONDULET2">#REF!</definedName>
    <definedName name="CONDULET3" localSheetId="0">#REF!</definedName>
    <definedName name="CONDULET3">#REF!</definedName>
    <definedName name="CONDULET34" localSheetId="0">#REF!</definedName>
    <definedName name="CONDULET34">#REF!</definedName>
    <definedName name="CONDULET4" localSheetId="0">#REF!</definedName>
    <definedName name="CONDULET4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ENTELFORDM" localSheetId="0">#REF!</definedName>
    <definedName name="CONTENTELFORDM">#REF!</definedName>
    <definedName name="CONTENTELFORDM3" localSheetId="0">#REF!</definedName>
    <definedName name="CONTENTELFORDM3">#REF!</definedName>
    <definedName name="ContraHuella.Marmol" localSheetId="0">#REF!</definedName>
    <definedName name="ContraHuella.Marmol">#REF!</definedName>
    <definedName name="CONTROL" localSheetId="0">#REF!</definedName>
    <definedName name="CONTROL">#REF!</definedName>
    <definedName name="CONTROLADM" localSheetId="0">#REF!</definedName>
    <definedName name="CONTROLADM">#REF!</definedName>
    <definedName name="CONTROLCOC" localSheetId="0">#REF!</definedName>
    <definedName name="CONTROLCOC">#REF!</definedName>
    <definedName name="CONTROLCOME" localSheetId="0">#REF!</definedName>
    <definedName name="CONTROLCOME">#REF!</definedName>
    <definedName name="CONTROLLAV" localSheetId="0">#REF!</definedName>
    <definedName name="CONTROLLAV">#REF!</definedName>
    <definedName name="Conv.Col.C1" localSheetId="0">[17]Análisis!#REF!</definedName>
    <definedName name="Conv.Col.C1">[17]Análisis!#REF!</definedName>
    <definedName name="Conv.Col.C5" localSheetId="0">[17]Análisis!#REF!</definedName>
    <definedName name="Conv.Col.C5">[17]Análisis!#REF!</definedName>
    <definedName name="Conv.Col.C6" localSheetId="0">[17]Análisis!#REF!</definedName>
    <definedName name="Conv.Col.C6">[17]Análisis!#REF!</definedName>
    <definedName name="Conv.Col.C7" localSheetId="0">[17]Análisis!#REF!</definedName>
    <definedName name="Conv.Col.C7">[17]Análisis!#REF!</definedName>
    <definedName name="Conv.Col.C8" localSheetId="0">[17]Análisis!#REF!</definedName>
    <definedName name="Conv.Col.C8">[17]Análisis!#REF!</definedName>
    <definedName name="Conv.Losa" localSheetId="0">[17]Análisis!#REF!</definedName>
    <definedName name="Conv.Losa">[17]Análisis!#REF!</definedName>
    <definedName name="Conv.V2" localSheetId="0">[17]Análisis!#REF!</definedName>
    <definedName name="Conv.V2">[17]Análisis!#REF!</definedName>
    <definedName name="Conv.V3" localSheetId="0">[17]Análisis!#REF!</definedName>
    <definedName name="Conv.V3">[17]Análisis!#REF!</definedName>
    <definedName name="Conv.V4" localSheetId="0">[17]Análisis!#REF!</definedName>
    <definedName name="Conv.V4">[17]Análisis!#REF!</definedName>
    <definedName name="Conv.V5" localSheetId="0">[17]Análisis!#REF!</definedName>
    <definedName name="Conv.V5">[17]Análisis!#REF!</definedName>
    <definedName name="Conv.V7" localSheetId="0">[17]Análisis!#REF!</definedName>
    <definedName name="Conv.V7">[17]Análisis!#REF!</definedName>
    <definedName name="Conv.V8" localSheetId="0">[17]Análisis!#REF!</definedName>
    <definedName name="Conv.V8">[17]Análisis!#REF!</definedName>
    <definedName name="Conv.Viga.V1" localSheetId="0">[17]Análisis!#REF!</definedName>
    <definedName name="Conv.Viga.V1">[17]Análisis!#REF!</definedName>
    <definedName name="Conv.Zap.ZC1" localSheetId="0">[17]Análisis!#REF!</definedName>
    <definedName name="Conv.Zap.ZC1">[17]Análisis!#REF!</definedName>
    <definedName name="Conv.Zap.ZC2" localSheetId="0">[17]Análisis!#REF!</definedName>
    <definedName name="Conv.Zap.ZC2">[17]Análisis!#REF!</definedName>
    <definedName name="Conv.Zap.Zc3" localSheetId="0">[17]Análisis!#REF!</definedName>
    <definedName name="Conv.Zap.Zc3">[17]Análisis!#REF!</definedName>
    <definedName name="Conv.Zap.Zc4" localSheetId="0">[17]Análisis!#REF!</definedName>
    <definedName name="Conv.Zap.Zc4">[17]Análisis!#REF!</definedName>
    <definedName name="Conv.Zap.ZC6" localSheetId="0">[17]Análisis!#REF!</definedName>
    <definedName name="Conv.Zap.ZC6">[17]Análisis!#REF!</definedName>
    <definedName name="Conv.Zap.ZC7" localSheetId="0">[17]Análisis!#REF!</definedName>
    <definedName name="Conv.Zap.ZC7">[17]Análisis!#REF!</definedName>
    <definedName name="Conv.Zap.ZC8" localSheetId="0">[17]Análisis!#REF!</definedName>
    <definedName name="Conv.Zap.ZC8">[17]Análisis!#REF!</definedName>
    <definedName name="COPIA" localSheetId="0">#REF!</definedName>
    <definedName name="COPIA">#REF!</definedName>
    <definedName name="COPIA_8" localSheetId="0">#REF!</definedName>
    <definedName name="COPIA_8">#REF!</definedName>
    <definedName name="corniza.2.62pies">'[33]Cornisa de 2.62 pie'!$E$60</definedName>
    <definedName name="corniza.2pies">'[33]Cornisa de 2 pie'!$E$60</definedName>
    <definedName name="Corte.Chazos" localSheetId="0">#REF!</definedName>
    <definedName name="Corte.Chazos">#REF!</definedName>
    <definedName name="COUPLING112HG" localSheetId="0">#REF!</definedName>
    <definedName name="COUPLING112HG">#REF!</definedName>
    <definedName name="COUPLING12HG" localSheetId="0">#REF!</definedName>
    <definedName name="COUPLING12HG">#REF!</definedName>
    <definedName name="COUPLING1HG" localSheetId="0">#REF!</definedName>
    <definedName name="COUPLING1HG">#REF!</definedName>
    <definedName name="COUPLING212HG" localSheetId="0">#REF!</definedName>
    <definedName name="COUPLING212HG">#REF!</definedName>
    <definedName name="COUPLING2HG" localSheetId="0">#REF!</definedName>
    <definedName name="COUPLING2HG">#REF!</definedName>
    <definedName name="COUPLING34HG" localSheetId="0">#REF!</definedName>
    <definedName name="COUPLING34HG">#REF!</definedName>
    <definedName name="COUPLING3HG" localSheetId="0">#REF!</definedName>
    <definedName name="COUPLING3HG">#REF!</definedName>
    <definedName name="COUPLING4HG" localSheetId="0">#REF!</definedName>
    <definedName name="COUPLING4HG">#REF!</definedName>
    <definedName name="CPVC" localSheetId="0">#REF!</definedName>
    <definedName name="CPVC">#REF!</definedName>
    <definedName name="CPVCTANGIT125" localSheetId="0">#REF!</definedName>
    <definedName name="CPVCTANGIT125">#REF!</definedName>
    <definedName name="CPVCTANGIT230" localSheetId="0">#REF!</definedName>
    <definedName name="CPVCTANGIT230">#REF!</definedName>
    <definedName name="CPVCTANGIT460" localSheetId="0">#REF!</definedName>
    <definedName name="CPVCTANGIT460">#REF!</definedName>
    <definedName name="CPVCTANGIT920" localSheetId="0">#REF!</definedName>
    <definedName name="CPVCTANGIT920">#REF!</definedName>
    <definedName name="Cravilla3.4" localSheetId="0">#REF!</definedName>
    <definedName name="Cravilla3.4">#REF!</definedName>
    <definedName name="Crhist" localSheetId="0">#REF!</definedName>
    <definedName name="Crhist">#REF!</definedName>
    <definedName name="Cristalizado.marmol">[14]Insumos!$E$136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[21]ADDENDA!#REF!</definedName>
    <definedName name="cuadro">[21]ADDENDA!#REF!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ierta.patinillo" localSheetId="0">#REF!</definedName>
    <definedName name="cubierta.patinillo">#REF!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BREFALTA38" localSheetId="0">#REF!</definedName>
    <definedName name="CUBREFALTA38">#REF!</definedName>
    <definedName name="Curado.Resane.Horm.Visto">[14]Insumos!$E$137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'[16]M.O.'!#REF!</definedName>
    <definedName name="CZINC">'[16]M.O.'!#REF!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ata14" localSheetId="0">[5]Factura!#REF!</definedName>
    <definedName name="data14">[5]Factura!#REF!</definedName>
    <definedName name="data15" localSheetId="0">[5]Factura!#REF!</definedName>
    <definedName name="data15">[5]Factura!#REF!</definedName>
    <definedName name="data16" localSheetId="0">[5]Factura!#REF!</definedName>
    <definedName name="data16">[5]Factura!#REF!</definedName>
    <definedName name="data17" localSheetId="0">[5]Factura!#REF!</definedName>
    <definedName name="data17">[5]Factura!#REF!</definedName>
    <definedName name="data18" localSheetId="0">[5]Factura!#REF!</definedName>
    <definedName name="data18">[5]Factura!#REF!</definedName>
    <definedName name="data19" localSheetId="0">[5]Factura!#REF!</definedName>
    <definedName name="data19">[5]Factura!#REF!</definedName>
    <definedName name="data20" localSheetId="0">[5]Factura!#REF!</definedName>
    <definedName name="data20">[5]Factura!#REF!</definedName>
    <definedName name="data21" localSheetId="0">[5]Factura!#REF!</definedName>
    <definedName name="data21">[5]Factura!#REF!</definedName>
    <definedName name="data22" localSheetId="0">[5]Factura!#REF!</definedName>
    <definedName name="data22">[5]Factura!#REF!</definedName>
    <definedName name="data23" localSheetId="0">[5]Factura!#REF!</definedName>
    <definedName name="data23">[5]Factura!#REF!</definedName>
    <definedName name="data24" localSheetId="0">[5]Factura!#REF!</definedName>
    <definedName name="data24">[5]Factura!#REF!</definedName>
    <definedName name="data25" localSheetId="0">[5]Factura!#REF!</definedName>
    <definedName name="data25">[5]Factura!#REF!</definedName>
    <definedName name="data26" localSheetId="0">[5]Factura!#REF!</definedName>
    <definedName name="data26">[5]Factura!#REF!</definedName>
    <definedName name="data27" localSheetId="0">[5]Factura!#REF!</definedName>
    <definedName name="data27">[5]Factura!#REF!</definedName>
    <definedName name="data28" localSheetId="0">[5]Factura!#REF!</definedName>
    <definedName name="data28">[5]Factura!#REF!</definedName>
    <definedName name="data29" localSheetId="0">[5]Factura!#REF!</definedName>
    <definedName name="data29">[5]Factura!#REF!</definedName>
    <definedName name="data30" localSheetId="0">[5]Factura!#REF!</definedName>
    <definedName name="data30">[5]Factura!#REF!</definedName>
    <definedName name="data31" localSheetId="0">[5]Factura!#REF!</definedName>
    <definedName name="data31">[5]Factura!#REF!</definedName>
    <definedName name="data32" localSheetId="0">[5]Factura!#REF!</definedName>
    <definedName name="data32">[5]Factura!#REF!</definedName>
    <definedName name="data33" localSheetId="0">[5]Factura!#REF!</definedName>
    <definedName name="data33">[5]Factura!#REF!</definedName>
    <definedName name="data34" localSheetId="0">[5]Factura!#REF!</definedName>
    <definedName name="data34">[5]Factura!#REF!</definedName>
    <definedName name="data35" localSheetId="0">[5]Factura!#REF!</definedName>
    <definedName name="data35">[5]Factura!#REF!</definedName>
    <definedName name="data36" localSheetId="0">[5]Factura!#REF!</definedName>
    <definedName name="data36">[5]Factura!#REF!</definedName>
    <definedName name="data37" localSheetId="0">[5]Factura!#REF!</definedName>
    <definedName name="data37">[5]Factura!#REF!</definedName>
    <definedName name="data38" localSheetId="0">[5]Factura!#REF!</definedName>
    <definedName name="data38">[5]Factura!#REF!</definedName>
    <definedName name="data39" localSheetId="0">[5]Factura!#REF!</definedName>
    <definedName name="data39">[5]Factura!#REF!</definedName>
    <definedName name="data40" localSheetId="0">[5]Factura!#REF!</definedName>
    <definedName name="data40">[5]Factura!#REF!</definedName>
    <definedName name="data41" localSheetId="0">[5]Factura!#REF!</definedName>
    <definedName name="data41">[5]Factura!#REF!</definedName>
    <definedName name="data42" localSheetId="0">[5]Factura!#REF!</definedName>
    <definedName name="data42">[5]Factura!#REF!</definedName>
    <definedName name="data43" localSheetId="0">[5]Factura!#REF!</definedName>
    <definedName name="data43">[5]Factura!#REF!</definedName>
    <definedName name="data44" localSheetId="0">[5]Factura!#REF!</definedName>
    <definedName name="data44">[5]Factura!#REF!</definedName>
    <definedName name="data45" localSheetId="0">[5]Factura!#REF!</definedName>
    <definedName name="data45">[5]Factura!#REF!</definedName>
    <definedName name="data46" localSheetId="0">[5]Factura!#REF!</definedName>
    <definedName name="data46">[5]Factura!#REF!</definedName>
    <definedName name="data48" localSheetId="0">[5]Factura!#REF!</definedName>
    <definedName name="data48">[5]Factura!#REF!</definedName>
    <definedName name="data50" localSheetId="0">[5]Factura!#REF!</definedName>
    <definedName name="data50">[5]Factura!#REF!</definedName>
    <definedName name="data51" localSheetId="0">[5]Factura!#REF!</definedName>
    <definedName name="data51">[5]Factura!#REF!</definedName>
    <definedName name="data52" localSheetId="0">[5]Factura!#REF!</definedName>
    <definedName name="data52">[5]Factura!#REF!</definedName>
    <definedName name="data62" localSheetId="0">[5]Factura!#REF!</definedName>
    <definedName name="data62">[5]Factura!#REF!</definedName>
    <definedName name="data63" localSheetId="0">[5]Factura!#REF!</definedName>
    <definedName name="data63">[5]Factura!#REF!</definedName>
    <definedName name="data64" localSheetId="0">[5]Factura!#REF!</definedName>
    <definedName name="data64">[5]Factura!#REF!</definedName>
    <definedName name="data65" localSheetId="0">[5]Factura!#REF!</definedName>
    <definedName name="data65">[5]Factura!#REF!</definedName>
    <definedName name="data66" localSheetId="0">[5]Factura!#REF!</definedName>
    <definedName name="data66">[5]Factura!#REF!</definedName>
    <definedName name="data67" localSheetId="0">[5]Factura!#REF!</definedName>
    <definedName name="data67">[5]Factura!#REF!</definedName>
    <definedName name="data68" localSheetId="0">[5]Factura!#REF!</definedName>
    <definedName name="data68">[5]Factura!#REF!</definedName>
    <definedName name="data69" localSheetId="0">[5]Factura!#REF!</definedName>
    <definedName name="data69">[5]Factura!#REF!</definedName>
    <definedName name="data70" localSheetId="0">[5]Factura!#REF!</definedName>
    <definedName name="data70">[5]Factura!#REF!</definedName>
    <definedName name="derop" localSheetId="0">'[19]M.O.'!#REF!</definedName>
    <definedName name="derop">'[19]M.O.'!#REF!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CEMBLANCO" localSheetId="0">[4]insumo!#REF!</definedName>
    <definedName name="DERRCEMBLANCO">[4]insumo!#REF!</definedName>
    <definedName name="DERRCEMGRIS" localSheetId="0">[4]insumo!#REF!</definedName>
    <definedName name="DERRCEMGRIS">[4]insumo!#REF!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RRETIDOBCO" localSheetId="0">#REF!</definedName>
    <definedName name="DERRETIDOBCO">#REF!</definedName>
    <definedName name="DERRETIDOBLANCO">[4]insumo!$D$20</definedName>
    <definedName name="derretidocrema" localSheetId="0">[4]insumo!#REF!</definedName>
    <definedName name="derretidocrema">[4]insumo!#REF!</definedName>
    <definedName name="DERRETIDOGRIS" localSheetId="0">#REF!</definedName>
    <definedName name="DERRETIDOGRIS">#REF!</definedName>
    <definedName name="DERRETIDOVER" localSheetId="0">#REF!</definedName>
    <definedName name="DERRETIDOVER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AGUEBANERA" localSheetId="0">#REF!</definedName>
    <definedName name="DESAGUEBANERA">#REF!</definedName>
    <definedName name="DESAGUEDOBLEFRE" localSheetId="0">#REF!</definedName>
    <definedName name="DESAGUEDOBLEFRE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>[12]MO!$B$256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ESP24" localSheetId="0">#REF!</definedName>
    <definedName name="DESP24">#REF!</definedName>
    <definedName name="DESP34" localSheetId="0">#REF!</definedName>
    <definedName name="DESP34">#REF!</definedName>
    <definedName name="DESP44" localSheetId="0">#REF!</definedName>
    <definedName name="DESP44">#REF!</definedName>
    <definedName name="DESP46" localSheetId="0">#REF!</definedName>
    <definedName name="DESP46">#REF!</definedName>
    <definedName name="DESPLU3" localSheetId="0">#REF!</definedName>
    <definedName name="DESPLU3">#REF!</definedName>
    <definedName name="DESPLU4" localSheetId="0">#REF!</definedName>
    <definedName name="DESPLU4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nte.20x15" localSheetId="0">#REF!</definedName>
    <definedName name="Dinte.20x15">#REF!</definedName>
    <definedName name="Dintel.Casino" localSheetId="0">#REF!</definedName>
    <definedName name="Dintel.Casino">#REF!</definedName>
    <definedName name="Dintel.Cocina" localSheetId="0">[14]Análisis!#REF!</definedName>
    <definedName name="Dintel.Cocina">[14]Análisis!#REF!</definedName>
    <definedName name="dintel.curvo" localSheetId="0">#REF!</definedName>
    <definedName name="dintel.curvo">#REF!</definedName>
    <definedName name="Dintel.D.1erN" localSheetId="0">#REF!</definedName>
    <definedName name="Dintel.D.1erN">#REF!</definedName>
    <definedName name="Dintel.D.2doN" localSheetId="0">#REF!</definedName>
    <definedName name="Dintel.D.2doN">#REF!</definedName>
    <definedName name="Dintel.D.3erN" localSheetId="0">#REF!</definedName>
    <definedName name="Dintel.D.3erN">#REF!</definedName>
    <definedName name="Dintel.D.4toN" localSheetId="0">#REF!</definedName>
    <definedName name="Dintel.D.4toN">#REF!</definedName>
    <definedName name="Dintel.D1.15x40" localSheetId="0">[17]Análisis!#REF!</definedName>
    <definedName name="Dintel.D1.15x40">[17]Análisis!#REF!</definedName>
    <definedName name="Dintel.D1.1erN" localSheetId="0">#REF!</definedName>
    <definedName name="Dintel.D1.1erN">#REF!</definedName>
    <definedName name="Dintel.D1.2doN" localSheetId="0">#REF!</definedName>
    <definedName name="Dintel.D1.2doN">#REF!</definedName>
    <definedName name="Dintel.D1.3erN" localSheetId="0">#REF!</definedName>
    <definedName name="Dintel.D1.3erN">#REF!</definedName>
    <definedName name="Dintel.D1.4toN" localSheetId="0">#REF!</definedName>
    <definedName name="Dintel.D1.4toN">#REF!</definedName>
    <definedName name="Dintel.D120x40" localSheetId="0">[17]Análisis!#REF!</definedName>
    <definedName name="Dintel.D120x40">[17]Análisis!#REF!</definedName>
    <definedName name="Dintel.D2.15x40" localSheetId="0">[17]Análisis!#REF!</definedName>
    <definedName name="Dintel.D2.15x40">[17]Análisis!#REF!</definedName>
    <definedName name="Dintel.D2.1erN" localSheetId="0">#REF!</definedName>
    <definedName name="Dintel.D2.1erN">#REF!</definedName>
    <definedName name="Dintel.D2.20x40" localSheetId="0">[17]Análisis!#REF!</definedName>
    <definedName name="Dintel.D2.20x40">[17]Análisis!#REF!</definedName>
    <definedName name="Dintel.D2.2doN" localSheetId="0">#REF!</definedName>
    <definedName name="Dintel.D2.2doN">#REF!</definedName>
    <definedName name="Dintel.D2.3erN" localSheetId="0">#REF!</definedName>
    <definedName name="Dintel.D2.3erN">#REF!</definedName>
    <definedName name="Dintel.D2.4toN" localSheetId="0">#REF!</definedName>
    <definedName name="Dintel.D2.4toN">#REF!</definedName>
    <definedName name="Dintel.DC.1erN" localSheetId="0">#REF!</definedName>
    <definedName name="Dintel.DC.1erN">#REF!</definedName>
    <definedName name="Dintel.DC.2doN" localSheetId="0">#REF!</definedName>
    <definedName name="Dintel.DC.2doN">#REF!</definedName>
    <definedName name="Dintel.DC.3erN" localSheetId="0">#REF!</definedName>
    <definedName name="Dintel.DC.3erN">#REF!</definedName>
    <definedName name="Dintel.DC.4toN" localSheetId="0">#REF!</definedName>
    <definedName name="Dintel.DC.4toN">#REF!</definedName>
    <definedName name="Dintel.DN" localSheetId="0">[17]Análisis!#REF!</definedName>
    <definedName name="Dintel.DN">[17]Análisis!#REF!</definedName>
    <definedName name="Dintel.Horm.Conven.Villas" localSheetId="0">#REF!</definedName>
    <definedName name="Dintel.Horm.Conven.Villas">#REF!</definedName>
    <definedName name="Dintel.Lavanderia" localSheetId="0">#REF!</definedName>
    <definedName name="Dintel.Lavanderia">#REF!</definedName>
    <definedName name="Dintel10x20" localSheetId="0">#REF!</definedName>
    <definedName name="Dintel10x20">#REF!</definedName>
    <definedName name="Dintel20x20" localSheetId="0">#REF!</definedName>
    <definedName name="Dintel20x20">#REF!</definedName>
    <definedName name="Dintel20x20.ml">[31]Análisis!$D$557</definedName>
    <definedName name="Dintel20x40">[14]Análisis!$D$230</definedName>
    <definedName name="DIOS" localSheetId="0">#REF!</definedName>
    <definedName name="DIOS">#REF!</definedName>
    <definedName name="Disc.Co.Cc2" localSheetId="0">[17]Análisis!#REF!</definedName>
    <definedName name="Disc.Co.Cc2">[17]Análisis!#REF!</definedName>
    <definedName name="Disc.Col.C" localSheetId="0">[17]Análisis!#REF!</definedName>
    <definedName name="Disc.Col.C">[17]Análisis!#REF!</definedName>
    <definedName name="Disc.Col.C1" localSheetId="0">[17]Análisis!#REF!</definedName>
    <definedName name="Disc.Col.C1">[17]Análisis!#REF!</definedName>
    <definedName name="Disc.Col.C2.45x45" localSheetId="0">[17]Análisis!#REF!</definedName>
    <definedName name="Disc.Col.C2.45x45">[17]Análisis!#REF!</definedName>
    <definedName name="Disc.Col.CA" localSheetId="0">[17]Análisis!#REF!</definedName>
    <definedName name="Disc.Col.CA">[17]Análisis!#REF!</definedName>
    <definedName name="Disc.Col.Cc1" localSheetId="0">[17]Análisis!#REF!</definedName>
    <definedName name="Disc.Col.Cc1">[17]Análisis!#REF!</definedName>
    <definedName name="Disc.Losa.techo" localSheetId="0">[17]Análisis!#REF!</definedName>
    <definedName name="Disc.Losa.techo">[17]Análisis!#REF!</definedName>
    <definedName name="Disc.Muro.MH" localSheetId="0">[17]Análisis!#REF!</definedName>
    <definedName name="Disc.Muro.MH">[17]Análisis!#REF!</definedName>
    <definedName name="Disc.V3" localSheetId="0">[17]Análisis!#REF!</definedName>
    <definedName name="Disc.V3">[17]Análisis!#REF!</definedName>
    <definedName name="Disc.Viga.Curva.30x70" localSheetId="0">[17]Análisis!#REF!</definedName>
    <definedName name="Disc.Viga.Curva.30x70">[17]Análisis!#REF!</definedName>
    <definedName name="Disc.Viga.Curva.Vcc1" localSheetId="0">[17]Análisis!#REF!</definedName>
    <definedName name="Disc.Viga.Curva.Vcc1">[17]Análisis!#REF!</definedName>
    <definedName name="Disc.Viga.V1" localSheetId="0">[17]Análisis!#REF!</definedName>
    <definedName name="Disc.Viga.V1">[17]Análisis!#REF!</definedName>
    <definedName name="Disc.Viga.V10" localSheetId="0">[17]Análisis!#REF!</definedName>
    <definedName name="Disc.Viga.V10">[17]Análisis!#REF!</definedName>
    <definedName name="Disc.Viga.V2" localSheetId="0">[17]Análisis!#REF!</definedName>
    <definedName name="Disc.Viga.V2">[17]Análisis!#REF!</definedName>
    <definedName name="Disc.Viga.V4" localSheetId="0">[17]Análisis!#REF!</definedName>
    <definedName name="Disc.Viga.V4">[17]Análisis!#REF!</definedName>
    <definedName name="Disc.Viga.V5" localSheetId="0">[17]Análisis!#REF!</definedName>
    <definedName name="Disc.Viga.V5">[17]Análisis!#REF!</definedName>
    <definedName name="Disc.Viga.V6" localSheetId="0">[17]Análisis!#REF!</definedName>
    <definedName name="Disc.Viga.V6">[17]Análisis!#REF!</definedName>
    <definedName name="Disc.Viga.V7" localSheetId="0">[17]Análisis!#REF!</definedName>
    <definedName name="Disc.Viga.V7">[17]Análisis!#REF!</definedName>
    <definedName name="Disc.Viga.V7B" localSheetId="0">[17]Análisis!#REF!</definedName>
    <definedName name="Disc.Viga.V7B">[17]Análisis!#REF!</definedName>
    <definedName name="Disc.Viga.V8" localSheetId="0">[17]Análisis!#REF!</definedName>
    <definedName name="Disc.Viga.V8">[17]Análisis!#REF!</definedName>
    <definedName name="Disc.Viga.V9" localSheetId="0">[17]Análisis!#REF!</definedName>
    <definedName name="Disc.Viga.V9">[17]Análisis!#REF!</definedName>
    <definedName name="Disc.Zap.Muro.HA" localSheetId="0">[17]Análisis!#REF!</definedName>
    <definedName name="Disc.Zap.Muro.HA">[17]Análisis!#REF!</definedName>
    <definedName name="Disc.Zap.ZC" localSheetId="0">[17]Análisis!#REF!</definedName>
    <definedName name="Disc.Zap.ZC">[17]Análisis!#REF!</definedName>
    <definedName name="Disc.ZC1" localSheetId="0">[17]Análisis!#REF!</definedName>
    <definedName name="Disc.ZC1">[17]Análisis!#REF!</definedName>
    <definedName name="Disc.ZC2" localSheetId="0">[17]Análisis!#REF!</definedName>
    <definedName name="Disc.ZC2">[17]Análisis!#REF!</definedName>
    <definedName name="Disc.ZCA" localSheetId="0">[17]Análisis!#REF!</definedName>
    <definedName name="Disc.ZCA">[17]Análisis!#REF!</definedName>
    <definedName name="Disc.ZCc1" localSheetId="0">[17]Análisis!#REF!</definedName>
    <definedName name="Disc.ZCc1">[17]Análisis!#REF!</definedName>
    <definedName name="Disc.ZCc2" localSheetId="0">[17]Análisis!#REF!</definedName>
    <definedName name="Disc.ZCc2">[17]Análisis!#REF!</definedName>
    <definedName name="Disco.Col.Cc" localSheetId="0">[17]Análisis!#REF!</definedName>
    <definedName name="Disco.Col.Cc">[17]Análisis!#REF!</definedName>
    <definedName name="Discoteca" localSheetId="0">#REF!</definedName>
    <definedName name="Discoteca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IVISAS" localSheetId="0">#REF!</definedName>
    <definedName name="DIVISAS">#REF!</definedName>
    <definedName name="dolar" localSheetId="0">#REF!</definedName>
    <definedName name="dolar">#REF!</definedName>
    <definedName name="donatelo" localSheetId="0">[34]INS!#REF!</definedName>
    <definedName name="donatelo">[34]INS!#REF!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renaje.Pluvial" localSheetId="0">#REF!</definedName>
    <definedName name="Drenaje.Pluvial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DUCHAFRIAHG" localSheetId="0">#REF!</definedName>
    <definedName name="DUCHAFRIAHG">#REF!</definedName>
    <definedName name="e" localSheetId="0">#REF!</definedName>
    <definedName name="e">#REF!</definedName>
    <definedName name="EBANISTERIA" localSheetId="0">#REF!</definedName>
    <definedName name="EBANISTERIA">#REF!</definedName>
    <definedName name="Edi.Hab.Viga.V6" localSheetId="0">[17]Análisis!#REF!</definedName>
    <definedName name="Edi.Hab.Viga.V6">[17]Análisis!#REF!</definedName>
    <definedName name="Edif.Direc." localSheetId="0">#REF!</definedName>
    <definedName name="Edif.Direc.">#REF!</definedName>
    <definedName name="Edif.Ejec.Losa.Techo" localSheetId="0">[17]Análisis!#REF!</definedName>
    <definedName name="Edif.Ejec.Losa.Techo">[17]Análisis!#REF!</definedName>
    <definedName name="Edif.Hab.Col.C1" localSheetId="0">[17]Análisis!#REF!</definedName>
    <definedName name="Edif.Hab.Col.C1">[17]Análisis!#REF!</definedName>
    <definedName name="Edif.Hab.Col.C1.2doN" localSheetId="0">[17]Análisis!#REF!</definedName>
    <definedName name="Edif.Hab.Col.C1.2doN">[17]Análisis!#REF!</definedName>
    <definedName name="Edif.Hab.Col.C1.3erN" localSheetId="0">[17]Análisis!#REF!</definedName>
    <definedName name="Edif.Hab.Col.C1.3erN">[17]Análisis!#REF!</definedName>
    <definedName name="Edif.Hab.Col.C2" localSheetId="0">[17]Análisis!#REF!</definedName>
    <definedName name="Edif.Hab.Col.C2">[17]Análisis!#REF!</definedName>
    <definedName name="Edif.Hab.Col.C2.2doN" localSheetId="0">[17]Análisis!#REF!</definedName>
    <definedName name="Edif.Hab.Col.C2.2doN">[17]Análisis!#REF!</definedName>
    <definedName name="Edif.Hab.Col.C2.3erN" localSheetId="0">[17]Análisis!#REF!</definedName>
    <definedName name="Edif.Hab.Col.C2.3erN">[17]Análisis!#REF!</definedName>
    <definedName name="Edif.Hab.Col.C3.1erN" localSheetId="0">[17]Análisis!#REF!</definedName>
    <definedName name="Edif.Hab.Col.C3.1erN">[17]Análisis!#REF!</definedName>
    <definedName name="Edif.Hab.Col.C3.2doN" localSheetId="0">[17]Análisis!#REF!</definedName>
    <definedName name="Edif.Hab.Col.C3.2doN">[17]Análisis!#REF!</definedName>
    <definedName name="Edif.Hab.Col.C4.2doN" localSheetId="0">[17]Análisis!#REF!</definedName>
    <definedName name="Edif.Hab.Col.C4.2doN">[17]Análisis!#REF!</definedName>
    <definedName name="Edif.Hab.Col.CF" localSheetId="0">[17]Análisis!#REF!</definedName>
    <definedName name="Edif.Hab.Col.CF">[17]Análisis!#REF!</definedName>
    <definedName name="Edif.Hab.Col4.1eN" localSheetId="0">[17]Análisis!#REF!</definedName>
    <definedName name="Edif.Hab.Col4.1eN">[17]Análisis!#REF!</definedName>
    <definedName name="Edif.Hab.Losa.Entrepiso" localSheetId="0">[17]Análisis!#REF!</definedName>
    <definedName name="Edif.Hab.Losa.Entrepiso">[17]Análisis!#REF!</definedName>
    <definedName name="Edif.Hab.Losa.Techo" localSheetId="0">[17]Análisis!#REF!</definedName>
    <definedName name="Edif.Hab.Losa.Techo">[17]Análisis!#REF!</definedName>
    <definedName name="Edif.Hab.Platea" localSheetId="0">[17]Análisis!#REF!</definedName>
    <definedName name="Edif.Hab.Platea">[17]Análisis!#REF!</definedName>
    <definedName name="Edif.Hab.Viga.V1" localSheetId="0">[17]Análisis!#REF!</definedName>
    <definedName name="Edif.Hab.Viga.V1">[17]Análisis!#REF!</definedName>
    <definedName name="Edif.Hab.Viga.V10" localSheetId="0">[17]Análisis!#REF!</definedName>
    <definedName name="Edif.Hab.Viga.V10">[17]Análisis!#REF!</definedName>
    <definedName name="Edif.Hab.Viga.V3" localSheetId="0">[17]Análisis!#REF!</definedName>
    <definedName name="Edif.Hab.Viga.V3">[17]Análisis!#REF!</definedName>
    <definedName name="Edif.Hab.Viga.V4" localSheetId="0">[17]Análisis!#REF!</definedName>
    <definedName name="Edif.Hab.Viga.V4">[17]Análisis!#REF!</definedName>
    <definedName name="Edif.Hab.Viga.V5" localSheetId="0">[17]Análisis!#REF!</definedName>
    <definedName name="Edif.Hab.Viga.V5">[17]Análisis!#REF!</definedName>
    <definedName name="Edif.Hab.Viga.V5b" localSheetId="0">[17]Análisis!#REF!</definedName>
    <definedName name="Edif.Hab.Viga.V5b">[17]Análisis!#REF!</definedName>
    <definedName name="Edif.Hab.Viga.V8" localSheetId="0">[17]Análisis!#REF!</definedName>
    <definedName name="Edif.Hab.Viga.V8">[17]Análisis!#REF!</definedName>
    <definedName name="Edif.Hab.VigaV2" localSheetId="0">[17]Análisis!#REF!</definedName>
    <definedName name="Edif.Hab.VigaV2">[17]Análisis!#REF!</definedName>
    <definedName name="Edif.Hab.VigaV9" localSheetId="0">[17]Análisis!#REF!</definedName>
    <definedName name="Edif.Hab.VigaV9">[17]Análisis!#REF!</definedName>
    <definedName name="Edif.Hab.Zap.Col.CF" localSheetId="0">[17]Análisis!#REF!</definedName>
    <definedName name="Edif.Hab.Zap.Col.CF">[17]Análisis!#REF!</definedName>
    <definedName name="Edif.Hab.Zap.Escalera" localSheetId="0">[17]Análisis!#REF!</definedName>
    <definedName name="Edif.Hab.Zap.Escalera">[17]Análisis!#REF!</definedName>
    <definedName name="Edif.Hab.Zap.Zc3" localSheetId="0">[17]Análisis!#REF!</definedName>
    <definedName name="Edif.Hab.Zap.Zc3">[17]Análisis!#REF!</definedName>
    <definedName name="Edif.Hab.Zap.Zc4" localSheetId="0">[17]Análisis!#REF!</definedName>
    <definedName name="Edif.Hab.Zap.Zc4">[17]Análisis!#REF!</definedName>
    <definedName name="EDIF.HABIT.PLATEA" localSheetId="0">#REF!</definedName>
    <definedName name="EDIF.HABIT.PLATEA">#REF!</definedName>
    <definedName name="EDIF.HABITACIONES" localSheetId="0">#REF!</definedName>
    <definedName name="EDIF.HABITACIONES">#REF!</definedName>
    <definedName name="Edif.Personal" localSheetId="0">#REF!</definedName>
    <definedName name="Edif.Personal">#REF!</definedName>
    <definedName name="Edif.Serv.Col.C" localSheetId="0">[17]Análisis!#REF!</definedName>
    <definedName name="Edif.Serv.Col.C">[17]Análisis!#REF!</definedName>
    <definedName name="Edif.Serv.Col.C1" localSheetId="0">[17]Análisis!#REF!</definedName>
    <definedName name="Edif.Serv.Col.C1">[17]Análisis!#REF!</definedName>
    <definedName name="Edif.Serv.Losa.Entrepiso" localSheetId="0">[17]Análisis!#REF!</definedName>
    <definedName name="Edif.Serv.Losa.Entrepiso">[17]Análisis!#REF!</definedName>
    <definedName name="Edif.Serv.Losa.Techo" localSheetId="0">[17]Análisis!#REF!</definedName>
    <definedName name="Edif.Serv.Losa.Techo">[17]Análisis!#REF!</definedName>
    <definedName name="Edif.Serv.V1" localSheetId="0">[17]Análisis!#REF!</definedName>
    <definedName name="Edif.Serv.V1">[17]Análisis!#REF!</definedName>
    <definedName name="Edif.Serv.V10" localSheetId="0">[17]Análisis!#REF!</definedName>
    <definedName name="Edif.Serv.V10">[17]Análisis!#REF!</definedName>
    <definedName name="Edif.Serv.V11" localSheetId="0">[17]Análisis!#REF!</definedName>
    <definedName name="Edif.Serv.V11">[17]Análisis!#REF!</definedName>
    <definedName name="Edif.Serv.V12" localSheetId="0">[17]Análisis!#REF!</definedName>
    <definedName name="Edif.Serv.V12">[17]Análisis!#REF!</definedName>
    <definedName name="Edif.Serv.V13" localSheetId="0">[17]Análisis!#REF!</definedName>
    <definedName name="Edif.Serv.V13">[17]Análisis!#REF!</definedName>
    <definedName name="Edif.Serv.V14" localSheetId="0">[17]Análisis!#REF!</definedName>
    <definedName name="Edif.Serv.V14">[17]Análisis!#REF!</definedName>
    <definedName name="Edif.Serv.V15" localSheetId="0">[17]Análisis!#REF!</definedName>
    <definedName name="Edif.Serv.V15">[17]Análisis!#REF!</definedName>
    <definedName name="Edif.Serv.V2" localSheetId="0">[17]Análisis!#REF!</definedName>
    <definedName name="Edif.Serv.V2">[17]Análisis!#REF!</definedName>
    <definedName name="Edif.Serv.V3" localSheetId="0">[17]Análisis!#REF!</definedName>
    <definedName name="Edif.Serv.V3">[17]Análisis!#REF!</definedName>
    <definedName name="Edif.Serv.V4" localSheetId="0">[17]Análisis!#REF!</definedName>
    <definedName name="Edif.Serv.V4">[17]Análisis!#REF!</definedName>
    <definedName name="Edif.Serv.V5" localSheetId="0">[17]Análisis!#REF!</definedName>
    <definedName name="Edif.Serv.V5">[17]Análisis!#REF!</definedName>
    <definedName name="Edif.Serv.V6" localSheetId="0">[17]Análisis!#REF!</definedName>
    <definedName name="Edif.Serv.V6">[17]Análisis!#REF!</definedName>
    <definedName name="Edif.Serv.V7" localSheetId="0">[17]Análisis!#REF!</definedName>
    <definedName name="Edif.Serv.V7">[17]Análisis!#REF!</definedName>
    <definedName name="Edif.Serv.V8" localSheetId="0">[17]Análisis!#REF!</definedName>
    <definedName name="Edif.Serv.V8">[17]Análisis!#REF!</definedName>
    <definedName name="Edif.Serv.V9" localSheetId="0">[17]Análisis!#REF!</definedName>
    <definedName name="Edif.Serv.V9">[17]Análisis!#REF!</definedName>
    <definedName name="Edif.Serv.VA" localSheetId="0">[17]Análisis!#REF!</definedName>
    <definedName name="Edif.Serv.VA">[17]Análisis!#REF!</definedName>
    <definedName name="Edif.Serv.Zap.ZC" localSheetId="0">[17]Análisis!#REF!</definedName>
    <definedName name="Edif.Serv.Zap.ZC">[17]Análisis!#REF!</definedName>
    <definedName name="Edif.Serv.Zap.ZC1" localSheetId="0">[17]Análisis!#REF!</definedName>
    <definedName name="Edif.Serv.Zap.ZC1">[17]Análisis!#REF!</definedName>
    <definedName name="Edificio.Administracion">'[14]Edificio Administracion'!$G$112</definedName>
    <definedName name="Edificio.de.Entrada">'[14]Edificio de Entrada'!$G$77</definedName>
    <definedName name="EDIFICIO.DE.SERVICIOS" localSheetId="0">#REF!</definedName>
    <definedName name="EDIFICIO.DE.SERVICIOS">#REF!</definedName>
    <definedName name="ELECTRICAS" localSheetId="0">#REF!</definedName>
    <definedName name="ELECTRICAS">#REF!</definedName>
    <definedName name="ELECTRICIDAD" localSheetId="0">#REF!</definedName>
    <definedName name="ELECTRICIDAD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MPCOL" localSheetId="0">#REF!</definedName>
    <definedName name="EMPCOL">#REF!</definedName>
    <definedName name="EMPEXTMA" localSheetId="0">#REF!</definedName>
    <definedName name="EMPEXTMA">#REF!</definedName>
    <definedName name="EMPINTMA" localSheetId="0">#REF!</definedName>
    <definedName name="EMPINTMA">#REF!</definedName>
    <definedName name="EMPPULSCOL" localSheetId="0">#REF!</definedName>
    <definedName name="EMPPULSCOL">#REF!</definedName>
    <definedName name="EMPRAS" localSheetId="0">#REF!</definedName>
    <definedName name="EMPRAS">#REF!</definedName>
    <definedName name="EMPRUS" localSheetId="0">#REF!</definedName>
    <definedName name="EMPRUS">#REF!</definedName>
    <definedName name="EMPTECHO" localSheetId="0">#REF!</definedName>
    <definedName name="EMPTECHO">#REF!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erado.Marmol" localSheetId="0">#REF!</definedName>
    <definedName name="Encerado.Marmol">#REF!</definedName>
    <definedName name="ENCOF_COLS_1">[12]MO!$B$247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Q.Batching.Plant.50yd3.hr" localSheetId="0">#REF!</definedName>
    <definedName name="EQ.Batching.Plant.50yd3.hr">#REF!</definedName>
    <definedName name="EQ.Camion.Trompo.Ligador.7m3" localSheetId="0">#REF!</definedName>
    <definedName name="EQ.Camion.Trompo.Ligador.7m3">#REF!</definedName>
    <definedName name="EQ.Grua.PH40.Boom80" localSheetId="0">#REF!</definedName>
    <definedName name="EQ.Grua.PH40.Boom80">#REF!</definedName>
    <definedName name="EQ.Pala.Cargadora.CAT930" localSheetId="0">#REF!</definedName>
    <definedName name="EQ.Pala.Cargadora.CAT930">#REF!</definedName>
    <definedName name="EQ.Planta.electrica50KVA" localSheetId="0">#REF!</definedName>
    <definedName name="EQ.Planta.electrica50KVA">#REF!</definedName>
    <definedName name="EQUIPOS" localSheetId="0">#REF!</definedName>
    <definedName name="EQUIPOS">#REF!</definedName>
    <definedName name="Escalera" localSheetId="0">#REF!</definedName>
    <definedName name="Escalera">#REF!</definedName>
    <definedName name="ESCALERAS" localSheetId="0">#REF!</definedName>
    <definedName name="ESCALERAS">#REF!</definedName>
    <definedName name="ESCALERAS_AN" localSheetId="0">#REF!</definedName>
    <definedName name="ESCALERAS_AN">#REF!</definedName>
    <definedName name="escalon.Ceramica" localSheetId="0">#REF!</definedName>
    <definedName name="escalon.Ceramica">#REF!</definedName>
    <definedName name="Escalón.Ceramica" localSheetId="0">#REF!</definedName>
    <definedName name="Escalón.Ceramica">#REF!</definedName>
    <definedName name="escalon.de1.0">[32]Análisis!$D$1354</definedName>
    <definedName name="escalon.de1.2">[32]Análisis!$D$1344</definedName>
    <definedName name="escalon.de1.6">[32]Análisis!$D$1334</definedName>
    <definedName name="escalon.de1.8">[32]Análisis!$D$1324</definedName>
    <definedName name="escalon.de2.0">[32]Análisis!$D$1314</definedName>
    <definedName name="escalon.de30">[32]Análisis!$D$1293</definedName>
    <definedName name="escalon.de60">[32]Análisis!$D$1304</definedName>
    <definedName name="Escalón.Marmol" localSheetId="0">#REF!</definedName>
    <definedName name="Escalón.Marmol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alone.antideslizante" localSheetId="0">#REF!</definedName>
    <definedName name="escalone.antideslizante">#REF!</definedName>
    <definedName name="ESCALONES" localSheetId="0">#REF!</definedName>
    <definedName name="ESCALONES">#REF!</definedName>
    <definedName name="escalones.ant.60cm">[32]Análisis!$D$1278</definedName>
    <definedName name="escalones.ceramica">[31]Análisis!$D$1340</definedName>
    <definedName name="Escalones.Hormigon" localSheetId="0">#REF!</definedName>
    <definedName name="Escalones.Hormigon">#REF!</definedName>
    <definedName name="ESCGRA23B" localSheetId="0">#REF!</definedName>
    <definedName name="ESCGRA23B">#REF!</definedName>
    <definedName name="ESCMARAGLPR" localSheetId="0">#REF!</definedName>
    <definedName name="ESCMARAGLPR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CSUPCHAB" localSheetId="0">#REF!</definedName>
    <definedName name="ESCSUPCHAB">#REF!</definedName>
    <definedName name="ESCVIBG" localSheetId="0">#REF!</definedName>
    <definedName name="ESCVIBG">#REF!</definedName>
    <definedName name="espejo.cristaluz" localSheetId="0">#REF!</definedName>
    <definedName name="espejo.cristaluz">#REF!</definedName>
    <definedName name="espejo.pulido" localSheetId="0">#REF!</definedName>
    <definedName name="espejo.pulido">#REF!</definedName>
    <definedName name="esquineros">[28]Insumos!$L$43</definedName>
    <definedName name="Est.terminal.patinillo" localSheetId="0">#REF!</definedName>
    <definedName name="Est.terminal.patinillo">#REF!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ANQUES" localSheetId="0">#REF!</definedName>
    <definedName name="ESTANQUES">#REF!</definedName>
    <definedName name="ESTMET" localSheetId="0">#REF!</definedName>
    <definedName name="ESTMET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STRIA" localSheetId="0">#REF!</definedName>
    <definedName name="ESTRIA">#REF!</definedName>
    <definedName name="ESTRIAS" localSheetId="0">#REF!</definedName>
    <definedName name="ESTRIAS">#REF!</definedName>
    <definedName name="Estrias.Villas" localSheetId="0">#REF!</definedName>
    <definedName name="Estrias.Villas">#REF!</definedName>
    <definedName name="ESTRUCTMET" localSheetId="0">#REF!</definedName>
    <definedName name="ESTRUCTMET">#REF!</definedName>
    <definedName name="Estucado" localSheetId="0">#REF!</definedName>
    <definedName name="Estucado">#REF!</definedName>
    <definedName name="EURO" localSheetId="0">#REF!</definedName>
    <definedName name="EURO">#REF!</definedName>
    <definedName name="Exc.Arena.Densa" localSheetId="0">#REF!</definedName>
    <definedName name="Exc.Arena.Densa">#REF!</definedName>
    <definedName name="Excav.Mecanic.Arena" localSheetId="0">#REF!</definedName>
    <definedName name="Excav.Mecanic.Arena">#REF!</definedName>
    <definedName name="Excav.Mecanic.Roca" localSheetId="0">#REF!</definedName>
    <definedName name="Excav.Mecanic.Roca">#REF!</definedName>
    <definedName name="Excav.Tierra" localSheetId="0">#REF!</definedName>
    <definedName name="Excav.Tierra">#REF!</definedName>
    <definedName name="EXCAVACION" localSheetId="0">#REF!</definedName>
    <definedName name="EXCAVACION">#REF!</definedName>
    <definedName name="Excavacion.en.Roca" localSheetId="0">#REF!</definedName>
    <definedName name="Excavacion.en.Roca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ansiones.3.8">[28]Insumos!$L$35</definedName>
    <definedName name="expl" localSheetId="0">[21]ADDENDA!#REF!</definedName>
    <definedName name="expl">[21]ADDENDA!#REF!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eriores">[14]Resumen!$F$32</definedName>
    <definedName name="Extracción_IM">[2]CUB02!$S$13:$AN$415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Extractores.de.Aire" localSheetId="0">#REF!</definedName>
    <definedName name="Extractores.de.Aire">#REF!</definedName>
    <definedName name="Fabricacion.Horm.Ind." localSheetId="0">#REF!</definedName>
    <definedName name="Fabricacion.Horm.Ind.">#REF!</definedName>
    <definedName name="fachada.madera" localSheetId="0">#REF!</definedName>
    <definedName name="fachada.madera">#REF!</definedName>
    <definedName name="FALLEBA10" localSheetId="0">#REF!</definedName>
    <definedName name="FALLEBA10">#REF!</definedName>
    <definedName name="FALLEBA6" localSheetId="0">#REF!</definedName>
    <definedName name="FALLEBA6">#REF!</definedName>
    <definedName name="FE">'[35]med.mov.de tierras2'!$D$12</definedName>
    <definedName name="FECHACREACION" localSheetId="0">#REF!</definedName>
    <definedName name="FECHACREACION">#REF!</definedName>
    <definedName name="fino">[14]Insumos!$E$108</definedName>
    <definedName name="Fino.Inclinado" localSheetId="0">#REF!</definedName>
    <definedName name="Fino.Inclinado">#REF!</definedName>
    <definedName name="Fino.Normal" localSheetId="0">#REF!</definedName>
    <definedName name="Fino.Normal">#REF!</definedName>
    <definedName name="Fino.Techo.bermuda">[14]Análisis!$D$1202</definedName>
    <definedName name="fino.tipo.bermuda" localSheetId="0">#REF!</definedName>
    <definedName name="fino.tipo.bermuda">#REF!</definedName>
    <definedName name="FINOTECHOBER" localSheetId="0">#REF!</definedName>
    <definedName name="FINOTECHOBER">#REF!</definedName>
    <definedName name="FINOTECHOINCL" localSheetId="0">#REF!</definedName>
    <definedName name="FINOTECHOINCL">#REF!</definedName>
    <definedName name="FINOTECHOPLA" localSheetId="0">#REF!</definedName>
    <definedName name="FINOTECHOPLA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LUXOMETROINODORO" localSheetId="0">#REF!</definedName>
    <definedName name="FLUXOMETROINODORO">#REF!</definedName>
    <definedName name="FLUXOMETROORINAL" localSheetId="0">#REF!</definedName>
    <definedName name="FLUXOMETROORINAL">#REF!</definedName>
    <definedName name="fo" localSheetId="0">#REF!</definedName>
    <definedName name="fo">#REF!</definedName>
    <definedName name="FORMALETA" localSheetId="0">#REF!</definedName>
    <definedName name="FORMALETA">#REF!</definedName>
    <definedName name="FRAGUA" localSheetId="0">#REF!</definedName>
    <definedName name="FRAGUA">#REF!</definedName>
    <definedName name="fraguache">[31]Análisis!$D$1042</definedName>
    <definedName name="FREG1HG" localSheetId="0">#REF!</definedName>
    <definedName name="FREG1HG">#REF!</definedName>
    <definedName name="FREG2HG" localSheetId="0">#REF!</definedName>
    <definedName name="FREG2HG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REGDOBLE" localSheetId="0">[4]insumo!#REF!</definedName>
    <definedName name="FREGDOBLE">[4]insumo!#REF!</definedName>
    <definedName name="FREGRADERODOBLE">[4]insumo!$D$21</definedName>
    <definedName name="Fridel" localSheetId="0">#REF!</definedName>
    <definedName name="Fridel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fuente.entrada">[14]Resumen!$D$21</definedName>
    <definedName name="FZ" localSheetId="0">#REF!</definedName>
    <definedName name="FZ">#REF!</definedName>
    <definedName name="g" localSheetId="0">#REF!</definedName>
    <definedName name="g">#REF!</definedName>
    <definedName name="GABCONINC01" localSheetId="0">#REF!</definedName>
    <definedName name="GABCONINC01">#REF!</definedName>
    <definedName name="Gabinete.pared.cocina.caoba" localSheetId="0">#REF!</definedName>
    <definedName name="Gabinete.pared.cocina.caoba">#REF!</definedName>
    <definedName name="Gabinete.piso.baño.caoba" localSheetId="0">#REF!</definedName>
    <definedName name="Gabinete.piso.baño.caoba">#REF!</definedName>
    <definedName name="Gabinete.piso.cocina.caoba" localSheetId="0">#REF!</definedName>
    <definedName name="Gabinete.piso.cocina.caoba">#REF!</definedName>
    <definedName name="gabinetesandiroba">[36]INSUMOS!$F$303</definedName>
    <definedName name="GABPARCA" localSheetId="0">#REF!</definedName>
    <definedName name="GABPARCA">#REF!</definedName>
    <definedName name="GABPARCAPLY" localSheetId="0">#REF!</definedName>
    <definedName name="GABPARCAPLY">#REF!</definedName>
    <definedName name="GABPARPI" localSheetId="0">#REF!</definedName>
    <definedName name="GABPARPI">#REF!</definedName>
    <definedName name="GABPARPIPLY" localSheetId="0">#REF!</definedName>
    <definedName name="GABPARPIPLY">#REF!</definedName>
    <definedName name="GABPISCA" localSheetId="0">#REF!</definedName>
    <definedName name="GABPISCA">#REF!</definedName>
    <definedName name="GABPISCAPLY" localSheetId="0">#REF!</definedName>
    <definedName name="GABPISCAPLY">#REF!</definedName>
    <definedName name="GABPISPI" localSheetId="0">#REF!</definedName>
    <definedName name="GABPISPI">#REF!</definedName>
    <definedName name="GABPISPIPLY" localSheetId="0">#REF!</definedName>
    <definedName name="GABPISPIPLY">#REF!</definedName>
    <definedName name="Garita" localSheetId="0">#REF!</definedName>
    <definedName name="Garita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" localSheetId="0">[4]insumo!#REF!</definedName>
    <definedName name="GASOI">[4]insumo!#REF!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[20]INS!$D$561</definedName>
    <definedName name="GASOLINA_6" localSheetId="0">#REF!</definedName>
    <definedName name="GASOLINA_6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CION" localSheetId="0">#REF!</definedName>
    <definedName name="GENERACION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GG" localSheetId="0">#REF!</definedName>
    <definedName name="GGG">#REF!</definedName>
    <definedName name="Gotero.Colgante" localSheetId="0">#REF!</definedName>
    <definedName name="Gotero.Colgante">#REF!</definedName>
    <definedName name="GOTEROCOL" localSheetId="0">#REF!</definedName>
    <definedName name="GOTEROCOL">#REF!</definedName>
    <definedName name="GOTERORAN" localSheetId="0">#REF!</definedName>
    <definedName name="GOTERORAN">#REF!</definedName>
    <definedName name="granito.Blaco.piso" localSheetId="0">#REF!</definedName>
    <definedName name="granito.Blaco.piso">#REF!</definedName>
    <definedName name="Granito.Blanco" localSheetId="0">#REF!</definedName>
    <definedName name="Granito.Blanco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nzote" localSheetId="0">#REF!</definedName>
    <definedName name="Granzote">#REF!</definedName>
    <definedName name="GRANZOTEF" localSheetId="0">#REF!</definedName>
    <definedName name="GRANZOTEF">#REF!</definedName>
    <definedName name="GRANZOTEG" localSheetId="0">#REF!</definedName>
    <definedName name="GRANZOTEG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AVAL">[4]insumo!$D$22</definedName>
    <definedName name="Gravilla3.8" localSheetId="0">#REF!</definedName>
    <definedName name="Gravilla3.8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T" localSheetId="0">#REF!</definedName>
    <definedName name="GT">#REF!</definedName>
    <definedName name="H" localSheetId="0">'[8]M.O.'!#REF!</definedName>
    <definedName name="H">'[8]M.O.'!#REF!</definedName>
    <definedName name="HAANT4015124238" localSheetId="0">#REF!</definedName>
    <definedName name="HAANT4015124238">#REF!</definedName>
    <definedName name="HAANT4015180238" localSheetId="0">#REF!</definedName>
    <definedName name="HAANT4015180238">#REF!</definedName>
    <definedName name="HAANT4015210238" localSheetId="0">#REF!</definedName>
    <definedName name="HAANT4015210238">#REF!</definedName>
    <definedName name="HAANT4015240238" localSheetId="0">#REF!</definedName>
    <definedName name="HAANT4015240238">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ACOL20201244041238A20LIG" localSheetId="0">#REF!</definedName>
    <definedName name="HACOL20201244041238A20LIG">#REF!</definedName>
    <definedName name="HACOL20201244041238A20MANO" localSheetId="0">#REF!</definedName>
    <definedName name="HACOL20201244041238A20MANO">#REF!</definedName>
    <definedName name="HACOL20201244043814A20LIG" localSheetId="0">#REF!</definedName>
    <definedName name="HACOL20201244043814A20LIG">#REF!</definedName>
    <definedName name="HACOL20201244043814A20MANO" localSheetId="0">#REF!</definedName>
    <definedName name="HACOL20201244043814A20MANO">#REF!</definedName>
    <definedName name="HACOL2020180404122538A20" localSheetId="0">#REF!</definedName>
    <definedName name="HACOL2020180404122538A20">#REF!</definedName>
    <definedName name="HACOL20201804041238A20" localSheetId="0">#REF!</definedName>
    <definedName name="HACOL20201804041238A20">#REF!</definedName>
    <definedName name="HACOL2020180604122538A20" localSheetId="0">#REF!</definedName>
    <definedName name="HACOL2020180604122538A20">#REF!</definedName>
    <definedName name="HACOL20201806041238A20" localSheetId="0">#REF!</definedName>
    <definedName name="HACOL20201806041238A20">#REF!</definedName>
    <definedName name="HACOL20301244041238A20LIG" localSheetId="0">#REF!</definedName>
    <definedName name="HACOL20301244041238A20LIG">#REF!</definedName>
    <definedName name="HACOL20301244041238A20MANO" localSheetId="0">#REF!</definedName>
    <definedName name="HACOL20301244041238A20MANO">#REF!</definedName>
    <definedName name="HACOL2030180604122538A20" localSheetId="0">#REF!</definedName>
    <definedName name="HACOL2030180604122538A20">#REF!</definedName>
    <definedName name="HACOL20301806041238A20" localSheetId="0">#REF!</definedName>
    <definedName name="HACOL20301806041238A20">#REF!</definedName>
    <definedName name="HACOL30301244081238A20LIG" localSheetId="0">#REF!</definedName>
    <definedName name="HACOL30301244081238A20LIG">#REF!</definedName>
    <definedName name="HACOL30301244081238A20MANO" localSheetId="0">#REF!</definedName>
    <definedName name="HACOL30301244081238A20MANO">#REF!</definedName>
    <definedName name="HACOL3030180408122538A30" localSheetId="0">#REF!</definedName>
    <definedName name="HACOL3030180408122538A30">#REF!</definedName>
    <definedName name="HACOL3030180408122538A30PORT" localSheetId="0">#REF!</definedName>
    <definedName name="HACOL3030180408122538A30PORT">#REF!</definedName>
    <definedName name="HACOL30301804081238A30" localSheetId="0">#REF!</definedName>
    <definedName name="HACOL30301804081238A30">#REF!</definedName>
    <definedName name="HACOL30301804081238A30PORT" localSheetId="0">#REF!</definedName>
    <definedName name="HACOL30301804081238A30PORT">#REF!</definedName>
    <definedName name="HACOL3030180608122538A30" localSheetId="0">#REF!</definedName>
    <definedName name="HACOL3030180608122538A30">#REF!</definedName>
    <definedName name="HACOL3030180608122538A30PORT" localSheetId="0">#REF!</definedName>
    <definedName name="HACOL3030180608122538A30PORT">#REF!</definedName>
    <definedName name="HACOL30301806081238A30" localSheetId="0">#REF!</definedName>
    <definedName name="HACOL30301806081238A30">#REF!</definedName>
    <definedName name="HACOL30301806081238A30PORT" localSheetId="0">#REF!</definedName>
    <definedName name="HACOL30301806081238A30PORT">#REF!</definedName>
    <definedName name="HACOL30302104043438A30" localSheetId="0">#REF!</definedName>
    <definedName name="HACOL30302104043438A30">#REF!</definedName>
    <definedName name="HACOL30302104043438A30PORT" localSheetId="0">#REF!</definedName>
    <definedName name="HACOL30302104043438A30PORT">#REF!</definedName>
    <definedName name="HACOL30302106043438A30" localSheetId="0">#REF!</definedName>
    <definedName name="HACOL30302106043438A30">#REF!</definedName>
    <definedName name="HACOL30302106043438A30PORT" localSheetId="0">#REF!</definedName>
    <definedName name="HACOL30302106043438A30PORT">#REF!</definedName>
    <definedName name="HACOL30302404043438A30" localSheetId="0">#REF!</definedName>
    <definedName name="HACOL30302404043438A30">#REF!</definedName>
    <definedName name="HACOL30302404043438A30PORT" localSheetId="0">#REF!</definedName>
    <definedName name="HACOL30302404043438A30PORT">#REF!</definedName>
    <definedName name="HACOL30302406043438A30" localSheetId="0">#REF!</definedName>
    <definedName name="HACOL30302406043438A30">#REF!</definedName>
    <definedName name="HACOL30302406043438A30PORT" localSheetId="0">#REF!</definedName>
    <definedName name="HACOL30302406043438A30PORT">#REF!</definedName>
    <definedName name="HACOL30401244043438A30LIG" localSheetId="0">#REF!</definedName>
    <definedName name="HACOL30401244043438A30LIG">#REF!</definedName>
    <definedName name="HACOL30401244043438A30MANO" localSheetId="0">#REF!</definedName>
    <definedName name="HACOL30401244043438A30MANO">#REF!</definedName>
    <definedName name="HACOL30401804043438A30" localSheetId="0">#REF!</definedName>
    <definedName name="HACOL30401804043438A30">#REF!</definedName>
    <definedName name="HACOL30401804043438A30PORT" localSheetId="0">#REF!</definedName>
    <definedName name="HACOL30401804043438A30PORT">#REF!</definedName>
    <definedName name="HACOL30401806043438A30" localSheetId="0">#REF!</definedName>
    <definedName name="HACOL30401806043438A30">#REF!</definedName>
    <definedName name="HACOL30401806043438A30PORT" localSheetId="0">#REF!</definedName>
    <definedName name="HACOL30401806043438A30PORT">#REF!</definedName>
    <definedName name="HACOL30402104043438A30" localSheetId="0">#REF!</definedName>
    <definedName name="HACOL30402104043438A30">#REF!</definedName>
    <definedName name="HACOL30402104043438A30PORT" localSheetId="0">#REF!</definedName>
    <definedName name="HACOL30402104043438A30PORT">#REF!</definedName>
    <definedName name="HACOL30402106043438A30" localSheetId="0">#REF!</definedName>
    <definedName name="HACOL30402106043438A30">#REF!</definedName>
    <definedName name="HACOL30402106043438A30PORT" localSheetId="0">#REF!</definedName>
    <definedName name="HACOL30402106043438A30PORT">#REF!</definedName>
    <definedName name="HACOL30402404043438A30" localSheetId="0">#REF!</definedName>
    <definedName name="HACOL30402404043438A30">#REF!</definedName>
    <definedName name="HACOL30402404043438A30PORT" localSheetId="0">#REF!</definedName>
    <definedName name="HACOL30402404043438A30PORT">#REF!</definedName>
    <definedName name="HACOL30402406043438A30" localSheetId="0">#REF!</definedName>
    <definedName name="HACOL30402406043438A30">#REF!</definedName>
    <definedName name="HACOL30402406043438A30PORT" localSheetId="0">#REF!</definedName>
    <definedName name="HACOL30402406043438A30PORT">#REF!</definedName>
    <definedName name="HACOL40401244041243438A20LIG" localSheetId="0">#REF!</definedName>
    <definedName name="HACOL40401244041243438A20LIG">#REF!</definedName>
    <definedName name="HACOL40401244041243438A20MANO" localSheetId="0">#REF!</definedName>
    <definedName name="HACOL40401244041243438A20MANO">#REF!</definedName>
    <definedName name="HACOL4040180404124342538A20" localSheetId="0">#REF!</definedName>
    <definedName name="HACOL4040180404124342538A20">#REF!</definedName>
    <definedName name="HACOL4040180404124342538A20PORT" localSheetId="0">#REF!</definedName>
    <definedName name="HACOL4040180404124342538A20PORT">#REF!</definedName>
    <definedName name="HACOL40401804041243438A20" localSheetId="0">#REF!</definedName>
    <definedName name="HACOL40401804041243438A20">#REF!</definedName>
    <definedName name="HACOL40401804041243438A20PORT" localSheetId="0">#REF!</definedName>
    <definedName name="HACOL40401804041243438A20PORT">#REF!</definedName>
    <definedName name="HACOL4040180604124342538A30" localSheetId="0">#REF!</definedName>
    <definedName name="HACOL4040180604124342538A30">#REF!</definedName>
    <definedName name="HACOL4040180604124342538A30PORT" localSheetId="0">#REF!</definedName>
    <definedName name="HACOL4040180604124342538A30PORT">#REF!</definedName>
    <definedName name="HACOL40401806041243438A30" localSheetId="0">#REF!</definedName>
    <definedName name="HACOL40401806041243438A30">#REF!</definedName>
    <definedName name="HACOL40401806041243438A30PORT" localSheetId="0">#REF!</definedName>
    <definedName name="HACOL40401806041243438A30PORT">#REF!</definedName>
    <definedName name="HACOL4040210404122543438A20" localSheetId="0">#REF!</definedName>
    <definedName name="HACOL4040210404122543438A20">#REF!</definedName>
    <definedName name="HACOL4040210404122543438A20PORT" localSheetId="0">#REF!</definedName>
    <definedName name="HACOL4040210404122543438A20PORT">#REF!</definedName>
    <definedName name="HACOL40402104041243438A20" localSheetId="0">#REF!</definedName>
    <definedName name="HACOL40402104041243438A20">#REF!</definedName>
    <definedName name="HACOL40402104041243438A20PORT" localSheetId="0">#REF!</definedName>
    <definedName name="HACOL40402104041243438A20PORT">#REF!</definedName>
    <definedName name="HACOL4040210604122543438A30" localSheetId="0">#REF!</definedName>
    <definedName name="HACOL4040210604122543438A30">#REF!</definedName>
    <definedName name="HACOL4040210604122543438A30PORT" localSheetId="0">#REF!</definedName>
    <definedName name="HACOL4040210604122543438A30PORT">#REF!</definedName>
    <definedName name="HACOL40402106041243438A30" localSheetId="0">#REF!</definedName>
    <definedName name="HACOL40402106041243438A30">#REF!</definedName>
    <definedName name="HACOL40402106041243438A30PORT" localSheetId="0">#REF!</definedName>
    <definedName name="HACOL40402106041243438A30PORT">#REF!</definedName>
    <definedName name="HACOL4040240404122543438A20" localSheetId="0">#REF!</definedName>
    <definedName name="HACOL4040240404122543438A20">#REF!</definedName>
    <definedName name="HACOL4040240404122543438A20PORT" localSheetId="0">#REF!</definedName>
    <definedName name="HACOL4040240404122543438A20PORT">#REF!</definedName>
    <definedName name="HACOL40402404041243438A20" localSheetId="0">#REF!</definedName>
    <definedName name="HACOL40402404041243438A20">#REF!</definedName>
    <definedName name="HACOL40402404041243438A20PORT" localSheetId="0">#REF!</definedName>
    <definedName name="HACOL40402404041243438A20PORT">#REF!</definedName>
    <definedName name="HACOL4040240604122543438A30" localSheetId="0">#REF!</definedName>
    <definedName name="HACOL4040240604122543438A30">#REF!</definedName>
    <definedName name="HACOL4040240604122543438A30PORT" localSheetId="0">#REF!</definedName>
    <definedName name="HACOL4040240604122543438A30PORT">#REF!</definedName>
    <definedName name="HACOL40402406041243438A30" localSheetId="0">#REF!</definedName>
    <definedName name="HACOL40402406041243438A30">#REF!</definedName>
    <definedName name="HACOL40402406041243438A30PORT" localSheetId="0">#REF!</definedName>
    <definedName name="HACOL40402406041243438A30PORT">#REF!</definedName>
    <definedName name="HACOL5050124404344138A20LIG" localSheetId="0">#REF!</definedName>
    <definedName name="HACOL5050124404344138A20LIG">#REF!</definedName>
    <definedName name="HACOL5050124404344138A20MANO" localSheetId="0">#REF!</definedName>
    <definedName name="HACOL5050124404344138A20MANO">#REF!</definedName>
    <definedName name="HACOL5050180404344138A20" localSheetId="0">#REF!</definedName>
    <definedName name="HACOL5050180404344138A20">#REF!</definedName>
    <definedName name="HACOL5050180404344138A20PORT" localSheetId="0">#REF!</definedName>
    <definedName name="HACOL5050180404344138A20PORT">#REF!</definedName>
    <definedName name="HACOL5050180604344138A20" localSheetId="0">#REF!</definedName>
    <definedName name="HACOL5050180604344138A20">#REF!</definedName>
    <definedName name="HACOL5050180604344138A20PORT" localSheetId="0">#REF!</definedName>
    <definedName name="HACOL5050180604344138A20PORT">#REF!</definedName>
    <definedName name="HACOL5050210404344138A20" localSheetId="0">#REF!</definedName>
    <definedName name="HACOL5050210404344138A20">#REF!</definedName>
    <definedName name="HACOL5050210404344138A20PORT" localSheetId="0">#REF!</definedName>
    <definedName name="HACOL5050210404344138A20PORT">#REF!</definedName>
    <definedName name="HACOL5050210604344138A20" localSheetId="0">#REF!</definedName>
    <definedName name="HACOL5050210604344138A20">#REF!</definedName>
    <definedName name="HACOL5050210604344138A20PORT" localSheetId="0">#REF!</definedName>
    <definedName name="HACOL5050210604344138A20PORT">#REF!</definedName>
    <definedName name="HACOL5050240404344138A20" localSheetId="0">#REF!</definedName>
    <definedName name="HACOL5050240404344138A20">#REF!</definedName>
    <definedName name="HACOL5050240404344138A20PORT" localSheetId="0">#REF!</definedName>
    <definedName name="HACOL5050240404344138A20PORT">#REF!</definedName>
    <definedName name="HACOL5050240604344138A20" localSheetId="0">#REF!</definedName>
    <definedName name="HACOL5050240604344138A20">#REF!</definedName>
    <definedName name="HACOL5050240604344138A20PORT" localSheetId="0">#REF!</definedName>
    <definedName name="HACOL5050240604344138A20PORT">#REF!</definedName>
    <definedName name="HACOL60601244012138A20LIG" localSheetId="0">#REF!</definedName>
    <definedName name="HACOL60601244012138A20LIG">#REF!</definedName>
    <definedName name="HACOL60601244012138A20MANO" localSheetId="0">#REF!</definedName>
    <definedName name="HACOL60601244012138A20MANO">#REF!</definedName>
    <definedName name="HACOL60601804012138A20" localSheetId="0">#REF!</definedName>
    <definedName name="HACOL60601804012138A20">#REF!</definedName>
    <definedName name="HACOL60601804012138A30PORT" localSheetId="0">#REF!</definedName>
    <definedName name="HACOL60601804012138A30PORT">#REF!</definedName>
    <definedName name="HACOL60601806012138A30" localSheetId="0">#REF!</definedName>
    <definedName name="HACOL60601806012138A30">#REF!</definedName>
    <definedName name="HACOL60601806012138A30PORT" localSheetId="0">#REF!</definedName>
    <definedName name="HACOL60601806012138A30PORT">#REF!</definedName>
    <definedName name="HACOL60602104012138A20" localSheetId="0">#REF!</definedName>
    <definedName name="HACOL60602104012138A20">#REF!</definedName>
    <definedName name="HACOL60602104012138A30PORT" localSheetId="0">#REF!</definedName>
    <definedName name="HACOL60602104012138A30PORT">#REF!</definedName>
    <definedName name="HACOL60602106012138A30" localSheetId="0">#REF!</definedName>
    <definedName name="HACOL60602106012138A30">#REF!</definedName>
    <definedName name="HACOL60602106012138A30PORT" localSheetId="0">#REF!</definedName>
    <definedName name="HACOL60602106012138A30PORT">#REF!</definedName>
    <definedName name="HACOL60602404012138A20" localSheetId="0">#REF!</definedName>
    <definedName name="HACOL60602404012138A20">#REF!</definedName>
    <definedName name="HACOL60602404012138A20PORT" localSheetId="0">#REF!</definedName>
    <definedName name="HACOL60602404012138A20PORT">#REF!</definedName>
    <definedName name="HACOL60602406012138A20" localSheetId="0">#REF!</definedName>
    <definedName name="HACOL60602406012138A20">#REF!</definedName>
    <definedName name="HACOL60602406012138A20PORT" localSheetId="0">#REF!</definedName>
    <definedName name="HACOL60602406012138A20PORT">#REF!</definedName>
    <definedName name="HACOLA15201244043814A20LIG" localSheetId="0">#REF!</definedName>
    <definedName name="HACOLA15201244043814A20LIG">#REF!</definedName>
    <definedName name="HACOLA15201244043814A20MANO" localSheetId="0">#REF!</definedName>
    <definedName name="HACOLA15201244043814A20MANO">#REF!</definedName>
    <definedName name="HACOLA15201244043838A20LIG" localSheetId="0">#REF!</definedName>
    <definedName name="HACOLA15201244043838A20LIG">#REF!</definedName>
    <definedName name="HACOLA15201244043838A20MANO" localSheetId="0">#REF!</definedName>
    <definedName name="HACOLA15201244043838A20MANO">#REF!</definedName>
    <definedName name="HACOLA20201244043814A20LIG" localSheetId="0">#REF!</definedName>
    <definedName name="HACOLA20201244043814A20LIG">#REF!</definedName>
    <definedName name="HACOLA20201244043814A20MANO" localSheetId="0">#REF!</definedName>
    <definedName name="HACOLA20201244043814A20MANO">#REF!</definedName>
    <definedName name="HADIN10201244023821214A20LIG" localSheetId="0">#REF!</definedName>
    <definedName name="HADIN10201244023821214A20LIG">#REF!</definedName>
    <definedName name="HADIN10201244023821214A20MANO" localSheetId="0">#REF!</definedName>
    <definedName name="HADIN10201244023821214A20MANO">#REF!</definedName>
    <definedName name="HADIN10201804023821214A20" localSheetId="0">#REF!</definedName>
    <definedName name="HADIN10201804023821214A20">#REF!</definedName>
    <definedName name="HADIN15201244023831214A20LIG" localSheetId="0">#REF!</definedName>
    <definedName name="HADIN15201244023831214A20LIG">#REF!</definedName>
    <definedName name="HADIN15201244023831214A20MANO" localSheetId="0">#REF!</definedName>
    <definedName name="HADIN15201244023831214A20MANO">#REF!</definedName>
    <definedName name="HADIN15201244023831238A20LIG" localSheetId="0">#REF!</definedName>
    <definedName name="HADIN15201244023831238A20LIG">#REF!</definedName>
    <definedName name="HADIN15201244023831238A20MANO" localSheetId="0">#REF!</definedName>
    <definedName name="HADIN15201244023831238A20MANO">#REF!</definedName>
    <definedName name="HADIN15201804023831214A20" localSheetId="0">#REF!</definedName>
    <definedName name="HADIN15201804023831214A20">#REF!</definedName>
    <definedName name="HADIN20201244023831238A20LIG" localSheetId="0">#REF!</definedName>
    <definedName name="HADIN20201244023831238A20LIG">#REF!</definedName>
    <definedName name="HADIN20201244023831238A20MANO" localSheetId="0">#REF!</definedName>
    <definedName name="HADIN20201244023831238A20MANO">#REF!</definedName>
    <definedName name="HADIN20201804023831238A20" localSheetId="0">#REF!</definedName>
    <definedName name="HADIN20201804023831238A20">#REF!</definedName>
    <definedName name="HALOS10124403825A25LIGW" localSheetId="0">#REF!</definedName>
    <definedName name="HALOS10124403825A25LIGW">#REF!</definedName>
    <definedName name="HALOS101244038A25LIGW" localSheetId="0">#REF!</definedName>
    <definedName name="HALOS101244038A25LIGW">#REF!</definedName>
    <definedName name="HALOS10124603825A25LIGW" localSheetId="0">#REF!</definedName>
    <definedName name="HALOS10124603825A25LIGW">#REF!</definedName>
    <definedName name="HALOS101246038A25LIGW" localSheetId="0">#REF!</definedName>
    <definedName name="HALOS101246038A25LIGW">#REF!</definedName>
    <definedName name="HALOS10180403825A25" localSheetId="0">#REF!</definedName>
    <definedName name="HALOS10180403825A25">#REF!</definedName>
    <definedName name="HALOS101804038A25" localSheetId="0">#REF!</definedName>
    <definedName name="HALOS101804038A25">#REF!</definedName>
    <definedName name="HALOS10180603825A25" localSheetId="0">#REF!</definedName>
    <definedName name="HALOS10180603825A25">#REF!</definedName>
    <definedName name="HALOS101806038A25" localSheetId="0">#REF!</definedName>
    <definedName name="HALOS101806038A25">#REF!</definedName>
    <definedName name="HALOS12124403825A25LIGW" localSheetId="0">#REF!</definedName>
    <definedName name="HALOS12124403825A25LIGW">#REF!</definedName>
    <definedName name="HALOS121244038A25LIGW" localSheetId="0">#REF!</definedName>
    <definedName name="HALOS121244038A25LIGW">#REF!</definedName>
    <definedName name="HALOS12124603825A25LIGW" localSheetId="0">#REF!</definedName>
    <definedName name="HALOS12124603825A25LIGW">#REF!</definedName>
    <definedName name="HALOS121246038A25LIGW" localSheetId="0">#REF!</definedName>
    <definedName name="HALOS121246038A25LIGW">#REF!</definedName>
    <definedName name="HALOS12180403825A25" localSheetId="0">#REF!</definedName>
    <definedName name="HALOS12180403825A25">#REF!</definedName>
    <definedName name="HALOS121804038A25" localSheetId="0">#REF!</definedName>
    <definedName name="HALOS121804038A25">#REF!</definedName>
    <definedName name="HALOS12180603825A25" localSheetId="0">#REF!</definedName>
    <definedName name="HALOS12180603825A25">#REF!</definedName>
    <definedName name="HALOS121806038A25" localSheetId="0">#REF!</definedName>
    <definedName name="HALOS121806038A25">#REF!</definedName>
    <definedName name="HAMUR15180403825A20X202CAR" localSheetId="0">#REF!</definedName>
    <definedName name="HAMUR15180403825A20X202CAR">#REF!</definedName>
    <definedName name="HAMUR151804038A20X202CAR" localSheetId="0">#REF!</definedName>
    <definedName name="HAMUR151804038A20X202CAR">#REF!</definedName>
    <definedName name="HAMUR15180603825A20X202CAR" localSheetId="0">#REF!</definedName>
    <definedName name="HAMUR15180603825A20X202CAR">#REF!</definedName>
    <definedName name="HAMUR151806038A20X202CAR" localSheetId="0">#REF!</definedName>
    <definedName name="HAMUR151806038A20X202CAR">#REF!</definedName>
    <definedName name="HAMUR15210403825A20X202CAR" localSheetId="0">#REF!</definedName>
    <definedName name="HAMUR15210403825A20X202CAR">#REF!</definedName>
    <definedName name="HAMUR152104038A20X202CAR" localSheetId="0">#REF!</definedName>
    <definedName name="HAMUR152104038A20X202CAR">#REF!</definedName>
    <definedName name="HAMUR15210603825A20X202CAR" localSheetId="0">#REF!</definedName>
    <definedName name="HAMUR15210603825A20X202CAR">#REF!</definedName>
    <definedName name="HAMUR152106038A20X202CAR" localSheetId="0">#REF!</definedName>
    <definedName name="HAMUR152106038A20X202CAR">#REF!</definedName>
    <definedName name="HAMUR15240403825A20X202CAR" localSheetId="0">#REF!</definedName>
    <definedName name="HAMUR15240403825A20X202CAR">#REF!</definedName>
    <definedName name="HAMUR152404038A20X202CAR" localSheetId="0">#REF!</definedName>
    <definedName name="HAMUR152404038A20X202CAR">#REF!</definedName>
    <definedName name="HAMUR15240603825A20X202CAR" localSheetId="0">#REF!</definedName>
    <definedName name="HAMUR15240603825A20X202CAR">#REF!</definedName>
    <definedName name="HAMUR152406038A20X202CAR" localSheetId="0">#REF!</definedName>
    <definedName name="HAMUR152406038A20X202CAR">#REF!</definedName>
    <definedName name="HAMUR20180403825A20X202CAR" localSheetId="0">#REF!</definedName>
    <definedName name="HAMUR20180403825A20X202CAR">#REF!</definedName>
    <definedName name="HAMUR201804038A20X202CAR" localSheetId="0">#REF!</definedName>
    <definedName name="HAMUR201804038A20X202CAR">#REF!</definedName>
    <definedName name="HAMUR20180603825A20X202CAR" localSheetId="0">#REF!</definedName>
    <definedName name="HAMUR20180603825A20X202CAR">#REF!</definedName>
    <definedName name="HAMUR201806038A20X202CAR" localSheetId="0">#REF!</definedName>
    <definedName name="HAMUR201806038A20X202CAR">#REF!</definedName>
    <definedName name="HAMUR20210401225A10X102CAR" localSheetId="0">#REF!</definedName>
    <definedName name="HAMUR20210401225A10X102CAR">#REF!</definedName>
    <definedName name="HAMUR20210401225A20X202CAR" localSheetId="0">#REF!</definedName>
    <definedName name="HAMUR20210401225A20X202CAR">#REF!</definedName>
    <definedName name="HAMUR202104012A10X102CAR" localSheetId="0">#REF!</definedName>
    <definedName name="HAMUR202104012A10X102CAR">#REF!</definedName>
    <definedName name="HAMUR202104012A20X202CAR" localSheetId="0">#REF!</definedName>
    <definedName name="HAMUR202104012A20X202CAR">#REF!</definedName>
    <definedName name="HAMUR20210403825A20X202CAR" localSheetId="0">#REF!</definedName>
    <definedName name="HAMUR20210403825A20X202CAR">#REF!</definedName>
    <definedName name="HAMUR202104038A20X202CAR" localSheetId="0">#REF!</definedName>
    <definedName name="HAMUR202104038A20X202CAR">#REF!</definedName>
    <definedName name="HAMUR20210601225A10X102CAR" localSheetId="0">#REF!</definedName>
    <definedName name="HAMUR20210601225A10X102CAR">#REF!</definedName>
    <definedName name="HAMUR20210601225A20X202CAR" localSheetId="0">#REF!</definedName>
    <definedName name="HAMUR20210601225A20X202CAR">#REF!</definedName>
    <definedName name="HAMUR202106012A10X102CAR" localSheetId="0">#REF!</definedName>
    <definedName name="HAMUR202106012A10X102CAR">#REF!</definedName>
    <definedName name="HAMUR202106012A20X202CAR" localSheetId="0">#REF!</definedName>
    <definedName name="HAMUR202106012A20X202CAR">#REF!</definedName>
    <definedName name="HAMUR20210603825A20X202CAR" localSheetId="0">#REF!</definedName>
    <definedName name="HAMUR20210603825A20X202CAR">#REF!</definedName>
    <definedName name="HAMUR202106038A20X202CAR" localSheetId="0">#REF!</definedName>
    <definedName name="HAMUR202106038A20X202CAR">#REF!</definedName>
    <definedName name="HAMUR20240401225A10X102CAR" localSheetId="0">#REF!</definedName>
    <definedName name="HAMUR20240401225A10X102CAR">#REF!</definedName>
    <definedName name="HAMUR20240401225A20X202CAR" localSheetId="0">#REF!</definedName>
    <definedName name="HAMUR20240401225A20X202CAR">#REF!</definedName>
    <definedName name="HAMUR202404012A10X102CAR" localSheetId="0">#REF!</definedName>
    <definedName name="HAMUR202404012A10X102CAR">#REF!</definedName>
    <definedName name="HAMUR202404012A20X202CAR" localSheetId="0">#REF!</definedName>
    <definedName name="HAMUR202404012A20X202CAR">#REF!</definedName>
    <definedName name="HAMUR20240601225A10X102CAR" localSheetId="0">#REF!</definedName>
    <definedName name="HAMUR20240601225A10X102CAR">#REF!</definedName>
    <definedName name="HAMUR20240601225A20X202CAR" localSheetId="0">#REF!</definedName>
    <definedName name="HAMUR20240601225A20X202CAR">#REF!</definedName>
    <definedName name="HAMUR202406012A10X102CAR" localSheetId="0">#REF!</definedName>
    <definedName name="HAMUR202406012A10X102CAR">#REF!</definedName>
    <definedName name="HAMUR202406012A20X202CAR" localSheetId="0">#REF!</definedName>
    <definedName name="HAMUR202406012A20X202CAR">#REF!</definedName>
    <definedName name="HAPISO38A20AD124ESP10" localSheetId="0">#REF!</definedName>
    <definedName name="HAPISO38A20AD124ESP10">#REF!</definedName>
    <definedName name="HAPISO38A20AD124ESP12" localSheetId="0">#REF!</definedName>
    <definedName name="HAPISO38A20AD124ESP12">#REF!</definedName>
    <definedName name="HAPISO38A20AD124ESP15" localSheetId="0">#REF!</definedName>
    <definedName name="HAPISO38A20AD124ESP15">#REF!</definedName>
    <definedName name="HAPISO38A20AD124ESP20" localSheetId="0">#REF!</definedName>
    <definedName name="HAPISO38A20AD124ESP20">#REF!</definedName>
    <definedName name="HAPISO38A20AD140ESP10" localSheetId="0">#REF!</definedName>
    <definedName name="HAPISO38A20AD140ESP10">#REF!</definedName>
    <definedName name="HAPISO38A20AD140ESP12" localSheetId="0">#REF!</definedName>
    <definedName name="HAPISO38A20AD140ESP12">#REF!</definedName>
    <definedName name="HAPISO38A20AD140ESP15" localSheetId="0">#REF!</definedName>
    <definedName name="HAPISO38A20AD140ESP15">#REF!</definedName>
    <definedName name="HAPISO38A20AD140ESP20" localSheetId="0">#REF!</definedName>
    <definedName name="HAPISO38A20AD140ESP20">#REF!</definedName>
    <definedName name="HAPISO38A20AD180ESP10" localSheetId="0">#REF!</definedName>
    <definedName name="HAPISO38A20AD180ESP10">#REF!</definedName>
    <definedName name="HAPISO38A20AD180ESP12" localSheetId="0">#REF!</definedName>
    <definedName name="HAPISO38A20AD180ESP12">#REF!</definedName>
    <definedName name="HAPISO38A20AD180ESP15" localSheetId="0">#REF!</definedName>
    <definedName name="HAPISO38A20AD180ESP15">#REF!</definedName>
    <definedName name="HAPISO38A20AD180ESP20" localSheetId="0">#REF!</definedName>
    <definedName name="HAPISO38A20AD180ESP20">#REF!</definedName>
    <definedName name="HAPISO38A20AD210ESP10" localSheetId="0">#REF!</definedName>
    <definedName name="HAPISO38A20AD210ESP10">#REF!</definedName>
    <definedName name="HAPISO38A20AD210ESP12" localSheetId="0">#REF!</definedName>
    <definedName name="HAPISO38A20AD210ESP12">#REF!</definedName>
    <definedName name="HAPISO38A20AD210ESP15" localSheetId="0">#REF!</definedName>
    <definedName name="HAPISO38A20AD210ESP15">#REF!</definedName>
    <definedName name="HAPISO38A20AD210ESP20" localSheetId="0">#REF!</definedName>
    <definedName name="HAPISO38A20AD210ESP20">#REF!</definedName>
    <definedName name="HARAMPA12124401225A2038A20LIGWIN" localSheetId="0">#REF!</definedName>
    <definedName name="HARAMPA12124401225A2038A20LIGWIN">#REF!</definedName>
    <definedName name="HARAMPA12124401225A2038A20MANO" localSheetId="0">#REF!</definedName>
    <definedName name="HARAMPA12124401225A2038A20MANO">#REF!</definedName>
    <definedName name="HARAMPA121244012A2038A20LIGWIN" localSheetId="0">#REF!</definedName>
    <definedName name="HARAMPA121244012A2038A20LIGWIN">#REF!</definedName>
    <definedName name="HARAMPA121244012A2038A20MANO" localSheetId="0">#REF!</definedName>
    <definedName name="HARAMPA121244012A2038A20MANO">#REF!</definedName>
    <definedName name="HARAMPA12124601225A2038A20LIGWIN" localSheetId="0">#REF!</definedName>
    <definedName name="HARAMPA12124601225A2038A20LIGWIN">#REF!</definedName>
    <definedName name="HARAMPA12124601225A2038A20MANO" localSheetId="0">#REF!</definedName>
    <definedName name="HARAMPA12124601225A2038A20MANO">#REF!</definedName>
    <definedName name="HARAMPA121246012A2038A20LIGWIN" localSheetId="0">#REF!</definedName>
    <definedName name="HARAMPA121246012A2038A20LIGWIN">#REF!</definedName>
    <definedName name="HARAMPA121246012A2038A20MANO" localSheetId="0">#REF!</definedName>
    <definedName name="HARAMPA121246012A2038A20MANO">#REF!</definedName>
    <definedName name="HARAMPA12180401225A2038A20" localSheetId="0">#REF!</definedName>
    <definedName name="HARAMPA12180401225A2038A20">#REF!</definedName>
    <definedName name="HARAMPA121804012A2038A20" localSheetId="0">#REF!</definedName>
    <definedName name="HARAMPA121804012A2038A20">#REF!</definedName>
    <definedName name="HARAMPA12180601225A2038A20" localSheetId="0">#REF!</definedName>
    <definedName name="HARAMPA12180601225A2038A20">#REF!</definedName>
    <definedName name="HARAMPA121806012A2038A20" localSheetId="0">#REF!</definedName>
    <definedName name="HARAMPA121806012A2038A20">#REF!</definedName>
    <definedName name="HARAMPA12210401225A2038A20" localSheetId="0">#REF!</definedName>
    <definedName name="HARAMPA12210401225A2038A20">#REF!</definedName>
    <definedName name="HARAMPA122104012A2038A20" localSheetId="0">#REF!</definedName>
    <definedName name="HARAMPA122104012A2038A20">#REF!</definedName>
    <definedName name="HARAMPA12210601225A2038A20" localSheetId="0">#REF!</definedName>
    <definedName name="HARAMPA12210601225A2038A20">#REF!</definedName>
    <definedName name="HARAMPA122106012A2038A20" localSheetId="0">#REF!</definedName>
    <definedName name="HARAMPA122106012A2038A20">#REF!</definedName>
    <definedName name="HARAMPA12240401225A2038A20" localSheetId="0">#REF!</definedName>
    <definedName name="HARAMPA12240401225A2038A20">#REF!</definedName>
    <definedName name="HARAMPA122404012A2038A20" localSheetId="0">#REF!</definedName>
    <definedName name="HARAMPA122404012A2038A20">#REF!</definedName>
    <definedName name="HARAMPA12240601225A2038A20" localSheetId="0">#REF!</definedName>
    <definedName name="HARAMPA12240601225A2038A20">#REF!</definedName>
    <definedName name="HARAMPA122406012A2038A20" localSheetId="0">#REF!</definedName>
    <definedName name="HARAMPA122406012A2038A20">#REF!</definedName>
    <definedName name="HAVA15201244043814A20LIG" localSheetId="0">#REF!</definedName>
    <definedName name="HAVA15201244043814A20LIG">#REF!</definedName>
    <definedName name="HAVA15201244043814A20MANO" localSheetId="0">#REF!</definedName>
    <definedName name="HAVA15201244043814A20MANO">#REF!</definedName>
    <definedName name="HAVA20201244043838A20LIG" localSheetId="0">#REF!</definedName>
    <definedName name="HAVA20201244043838A20LIG">#REF!</definedName>
    <definedName name="HAVA20201244043838A20MANO" localSheetId="0">#REF!</definedName>
    <definedName name="HAVA20201244043838A20MANO">#REF!</definedName>
    <definedName name="HAVIGA20401244033423838A20LIGWIN" localSheetId="0">#REF!</definedName>
    <definedName name="HAVIGA20401244033423838A20LIGWIN">#REF!</definedName>
    <definedName name="HAVIGA20401246033423838A20LIGWIN" localSheetId="0">#REF!</definedName>
    <definedName name="HAVIGA20401246033423838A20LIGWIN">#REF!</definedName>
    <definedName name="HAVIGA20401804033423838A20" localSheetId="0">#REF!</definedName>
    <definedName name="HAVIGA20401804033423838A20">#REF!</definedName>
    <definedName name="HAVIGA20401804033423838A20POR" localSheetId="0">#REF!</definedName>
    <definedName name="HAVIGA20401804033423838A20POR">#REF!</definedName>
    <definedName name="HAVIGA20401806033423838A20" localSheetId="0">#REF!</definedName>
    <definedName name="HAVIGA20401806033423838A20">#REF!</definedName>
    <definedName name="HAVIGA20401806033423838A20POR" localSheetId="0">#REF!</definedName>
    <definedName name="HAVIGA20401806033423838A20POR">#REF!</definedName>
    <definedName name="HAVIGA20402104033423838A20" localSheetId="0">#REF!</definedName>
    <definedName name="HAVIGA20402104033423838A20">#REF!</definedName>
    <definedName name="HAVIGA20402104033423838A20POR" localSheetId="0">#REF!</definedName>
    <definedName name="HAVIGA20402104033423838A20POR">#REF!</definedName>
    <definedName name="HAVIGA20402106033423838A20" localSheetId="0">#REF!</definedName>
    <definedName name="HAVIGA20402106033423838A20">#REF!</definedName>
    <definedName name="HAVIGA20402106033423838A20POR" localSheetId="0">#REF!</definedName>
    <definedName name="HAVIGA20402106033423838A20POR">#REF!</definedName>
    <definedName name="HAVIGA20402404033423838A20" localSheetId="0">#REF!</definedName>
    <definedName name="HAVIGA20402404033423838A20">#REF!</definedName>
    <definedName name="HAVIGA20402404033423838A20POR" localSheetId="0">#REF!</definedName>
    <definedName name="HAVIGA20402404033423838A20POR">#REF!</definedName>
    <definedName name="HAVIGA20402406033423838A20" localSheetId="0">#REF!</definedName>
    <definedName name="HAVIGA20402406033423838A20">#REF!</definedName>
    <definedName name="HAVIGA20402406033423838A20POR" localSheetId="0">#REF!</definedName>
    <definedName name="HAVIGA20402406033423838A20POR">#REF!</definedName>
    <definedName name="HAVIGA25501244043423838A25LIGWIN" localSheetId="0">#REF!</definedName>
    <definedName name="HAVIGA25501244043423838A25LIGWIN">#REF!</definedName>
    <definedName name="HAVIGA25501246043423838A25LIGWIN" localSheetId="0">#REF!</definedName>
    <definedName name="HAVIGA25501246043423838A25LIGWIN">#REF!</definedName>
    <definedName name="HAVIGA25501804043423838A25" localSheetId="0">#REF!</definedName>
    <definedName name="HAVIGA25501804043423838A25">#REF!</definedName>
    <definedName name="HAVIGA25501804043423838A25POR" localSheetId="0">#REF!</definedName>
    <definedName name="HAVIGA25501804043423838A25POR">#REF!</definedName>
    <definedName name="HAVIGA25501806043423838A25" localSheetId="0">#REF!</definedName>
    <definedName name="HAVIGA25501806043423838A25">#REF!</definedName>
    <definedName name="HAVIGA25501806043423838A25POR" localSheetId="0">#REF!</definedName>
    <definedName name="HAVIGA25501806043423838A25POR">#REF!</definedName>
    <definedName name="HAVIGA25502104043423838A25" localSheetId="0">#REF!</definedName>
    <definedName name="HAVIGA25502104043423838A25">#REF!</definedName>
    <definedName name="HAVIGA25502104043423838A25POR" localSheetId="0">#REF!</definedName>
    <definedName name="HAVIGA25502104043423838A25POR">#REF!</definedName>
    <definedName name="HAVIGA25502106043423838A25" localSheetId="0">#REF!</definedName>
    <definedName name="HAVIGA25502106043423838A25">#REF!</definedName>
    <definedName name="HAVIGA25502106043423838A25POR" localSheetId="0">#REF!</definedName>
    <definedName name="HAVIGA25502106043423838A25POR">#REF!</definedName>
    <definedName name="HAVIGA25502404043423838A25" localSheetId="0">#REF!</definedName>
    <definedName name="HAVIGA25502404043423838A25">#REF!</definedName>
    <definedName name="HAVIGA25502404043423838A25POR" localSheetId="0">#REF!</definedName>
    <definedName name="HAVIGA25502404043423838A25POR">#REF!</definedName>
    <definedName name="HAVIGA25502406043423838A25" localSheetId="0">#REF!</definedName>
    <definedName name="HAVIGA25502406043423838A25">#REF!</definedName>
    <definedName name="HAVIGA25502406043423838A25POR" localSheetId="0">#REF!</definedName>
    <definedName name="HAVIGA25502406043423838A25POR">#REF!</definedName>
    <definedName name="HAVIGA3060124404123838A25LIGWIN" localSheetId="0">#REF!</definedName>
    <definedName name="HAVIGA3060124404123838A25LIGWIN">#REF!</definedName>
    <definedName name="HAVIGA3060124604123838A25LIGWIN" localSheetId="0">#REF!</definedName>
    <definedName name="HAVIGA3060124604123838A25LIGWIN">#REF!</definedName>
    <definedName name="HAVIGA3060180404123838A25" localSheetId="0">#REF!</definedName>
    <definedName name="HAVIGA3060180404123838A25">#REF!</definedName>
    <definedName name="HAVIGA3060180404123838A25POR" localSheetId="0">#REF!</definedName>
    <definedName name="HAVIGA3060180404123838A25POR">#REF!</definedName>
    <definedName name="HAVIGA3060180604123838A25" localSheetId="0">#REF!</definedName>
    <definedName name="HAVIGA3060180604123838A25">#REF!</definedName>
    <definedName name="HAVIGA3060180604123838A25POR" localSheetId="0">#REF!</definedName>
    <definedName name="HAVIGA3060180604123838A25POR">#REF!</definedName>
    <definedName name="HAVIGA3060210404123838A25" localSheetId="0">#REF!</definedName>
    <definedName name="HAVIGA3060210404123838A25">#REF!</definedName>
    <definedName name="HAVIGA3060210404123838A25POR" localSheetId="0">#REF!</definedName>
    <definedName name="HAVIGA3060210404123838A25POR">#REF!</definedName>
    <definedName name="HAVIGA3060210604123838A25" localSheetId="0">#REF!</definedName>
    <definedName name="HAVIGA3060210604123838A25">#REF!</definedName>
    <definedName name="HAVIGA3060210604123838A25POR" localSheetId="0">#REF!</definedName>
    <definedName name="HAVIGA3060210604123838A25POR">#REF!</definedName>
    <definedName name="HAVIGA3060240404123838A25" localSheetId="0">#REF!</definedName>
    <definedName name="HAVIGA3060240404123838A25">#REF!</definedName>
    <definedName name="HAVIGA3060240404123838A25POR" localSheetId="0">#REF!</definedName>
    <definedName name="HAVIGA3060240404123838A25POR">#REF!</definedName>
    <definedName name="HAVIGA3060240604123838A25" localSheetId="0">#REF!</definedName>
    <definedName name="HAVIGA3060240604123838A25">#REF!</definedName>
    <definedName name="HAVIGA3060240604123838A25POR" localSheetId="0">#REF!</definedName>
    <definedName name="HAVIGA3060240604123838A25POR">#REF!</definedName>
    <definedName name="HAVIGA408012440512122538A25LIGWIN" localSheetId="0">#REF!</definedName>
    <definedName name="HAVIGA408012440512122538A25LIGWIN">#REF!</definedName>
    <definedName name="HAVIGA4080124405121238A25LIGWIN" localSheetId="0">#REF!</definedName>
    <definedName name="HAVIGA4080124405121238A25LIGWIN">#REF!</definedName>
    <definedName name="HAVIGA4080124605121238A25LIGWIN" localSheetId="0">#REF!</definedName>
    <definedName name="HAVIGA4080124605121238A25LIGWIN">#REF!</definedName>
    <definedName name="HAVIGA4080180405121238A25" localSheetId="0">#REF!</definedName>
    <definedName name="HAVIGA4080180405121238A25">#REF!</definedName>
    <definedName name="HAVIGA4080180405121238A25POR" localSheetId="0">#REF!</definedName>
    <definedName name="HAVIGA4080180405121238A25POR">#REF!</definedName>
    <definedName name="HAVIGA408018060512122538A25" localSheetId="0">#REF!</definedName>
    <definedName name="HAVIGA408018060512122538A25">#REF!</definedName>
    <definedName name="HAVIGA408018060512122538A25POR" localSheetId="0">#REF!</definedName>
    <definedName name="HAVIGA408018060512122538A25POR">#REF!</definedName>
    <definedName name="HAVIGA4080180605121238A25" localSheetId="0">#REF!</definedName>
    <definedName name="HAVIGA4080180605121238A25">#REF!</definedName>
    <definedName name="HAVIGA4080180605121238A25POR" localSheetId="0">#REF!</definedName>
    <definedName name="HAVIGA4080180605121238A25POR">#REF!</definedName>
    <definedName name="HAVIGA4080210405121238A25" localSheetId="0">#REF!</definedName>
    <definedName name="HAVIGA4080210405121238A25">#REF!</definedName>
    <definedName name="HAVIGA4080210405121238A25por" localSheetId="0">#REF!</definedName>
    <definedName name="HAVIGA4080210405121238A25por">#REF!</definedName>
    <definedName name="HAVIGA408021060512122538A25" localSheetId="0">#REF!</definedName>
    <definedName name="HAVIGA408021060512122538A25">#REF!</definedName>
    <definedName name="HAVIGA408021060512122538A25POR" localSheetId="0">#REF!</definedName>
    <definedName name="HAVIGA408021060512122538A25POR">#REF!</definedName>
    <definedName name="HAVIGA4080210605121238A25" localSheetId="0">#REF!</definedName>
    <definedName name="HAVIGA4080210605121238A25">#REF!</definedName>
    <definedName name="HAVIGA4080210605121238A25POR" localSheetId="0">#REF!</definedName>
    <definedName name="HAVIGA4080210605121238A25POR">#REF!</definedName>
    <definedName name="HAVIGA4080240405121238A25" localSheetId="0">#REF!</definedName>
    <definedName name="HAVIGA4080240405121238A25">#REF!</definedName>
    <definedName name="HAVIGA4080240405121238A25POR" localSheetId="0">#REF!</definedName>
    <definedName name="HAVIGA4080240405121238A25POR">#REF!</definedName>
    <definedName name="HAVIGA408024060512122538A25" localSheetId="0">#REF!</definedName>
    <definedName name="HAVIGA408024060512122538A25">#REF!</definedName>
    <definedName name="HAVIGA408024060512122538A25PORT" localSheetId="0">#REF!</definedName>
    <definedName name="HAVIGA408024060512122538A25PORT">#REF!</definedName>
    <definedName name="HAVIGA4080240605121238A25" localSheetId="0">#REF!</definedName>
    <definedName name="HAVIGA4080240605121238A25">#REF!</definedName>
    <definedName name="HAVIGA4080240605121238A25POR" localSheetId="0">#REF!</definedName>
    <definedName name="HAVIGA4080240605121238A25POR">#REF!</definedName>
    <definedName name="HAVUE4010124402383825A20LIGWIN" localSheetId="0">#REF!</definedName>
    <definedName name="HAVUE4010124402383825A20LIGWIN">#REF!</definedName>
    <definedName name="HAVUE40101244023838A20LIGWIN" localSheetId="0">#REF!</definedName>
    <definedName name="HAVUE40101244023838A20LIGWIN">#REF!</definedName>
    <definedName name="HAVUE4010124602383825A20LIGWIN" localSheetId="0">#REF!</definedName>
    <definedName name="HAVUE4010124602383825A20LIGWIN">#REF!</definedName>
    <definedName name="HAVUE40101246023838A20LIGWIN" localSheetId="0">#REF!</definedName>
    <definedName name="HAVUE40101246023838A20LIGWIN">#REF!</definedName>
    <definedName name="HAVUE4010180402383825A20" localSheetId="0">#REF!</definedName>
    <definedName name="HAVUE4010180402383825A20">#REF!</definedName>
    <definedName name="HAVUE40101804023838A20" localSheetId="0">#REF!</definedName>
    <definedName name="HAVUE40101804023838A20">#REF!</definedName>
    <definedName name="HAVUE40101806023838A20" localSheetId="0">#REF!</definedName>
    <definedName name="HAVUE40101806023838A20">#REF!</definedName>
    <definedName name="HAVUE4012124402383825A20LIGWIN" localSheetId="0">#REF!</definedName>
    <definedName name="HAVUE4012124402383825A20LIGWIN">#REF!</definedName>
    <definedName name="HAVUE40121244023838A20LIGWIN" localSheetId="0">#REF!</definedName>
    <definedName name="HAVUE40121244023838A20LIGWIN">#REF!</definedName>
    <definedName name="HAVUE4012124602383825A20LIGWIN" localSheetId="0">#REF!</definedName>
    <definedName name="HAVUE4012124602383825A20LIGWIN">#REF!</definedName>
    <definedName name="HAVUE40121246023838A20LIGWIN" localSheetId="0">#REF!</definedName>
    <definedName name="HAVUE40121246023838A20LIGWIN">#REF!</definedName>
    <definedName name="HAVUE4012180402383825A20" localSheetId="0">#REF!</definedName>
    <definedName name="HAVUE4012180402383825A20">#REF!</definedName>
    <definedName name="HAVUE40121804023838A20" localSheetId="0">#REF!</definedName>
    <definedName name="HAVUE40121804023838A20">#REF!</definedName>
    <definedName name="HAVUE4012180602383825A20" localSheetId="0">#REF!</definedName>
    <definedName name="HAVUE4012180602383825A20">#REF!</definedName>
    <definedName name="HAVUE40121806023838A20" localSheetId="0">#REF!</definedName>
    <definedName name="HAVUE40121806023838A20">#REF!</definedName>
    <definedName name="HAZCH301354081225C634ADLIG" localSheetId="0">#REF!</definedName>
    <definedName name="HAZCH301354081225C634ADLIG">#REF!</definedName>
    <definedName name="HAZCH3013540812C634ADLIG" localSheetId="0">#REF!</definedName>
    <definedName name="HAZCH3013540812C634ADLIG">#REF!</definedName>
    <definedName name="HAZCH301356081225C634ADLIG" localSheetId="0">#REF!</definedName>
    <definedName name="HAZCH301356081225C634ADLIG">#REF!</definedName>
    <definedName name="HAZCH3013560812C634ADLIG" localSheetId="0">#REF!</definedName>
    <definedName name="HAZCH3013560812C634ADLIG">#REF!</definedName>
    <definedName name="HAZCH301404081225C634AD" localSheetId="0">#REF!</definedName>
    <definedName name="HAZCH301404081225C634AD">#REF!</definedName>
    <definedName name="HAZCH3014040812C634AD" localSheetId="0">#REF!</definedName>
    <definedName name="HAZCH3014040812C634AD">#REF!</definedName>
    <definedName name="HAZCH301406081225C634AD" localSheetId="0">#REF!</definedName>
    <definedName name="HAZCH301406081225C634AD">#REF!</definedName>
    <definedName name="HAZCH3014060812C634AD" localSheetId="0">#REF!</definedName>
    <definedName name="HAZCH3014060812C634AD">#REF!</definedName>
    <definedName name="HAZCH301804081225C634AD" localSheetId="0">#REF!</definedName>
    <definedName name="HAZCH301804081225C634AD">#REF!</definedName>
    <definedName name="HAZCH3018040812C634AD" localSheetId="0">#REF!</definedName>
    <definedName name="HAZCH3018040812C634AD">#REF!</definedName>
    <definedName name="HAZCH301806081225C634AD" localSheetId="0">#REF!</definedName>
    <definedName name="HAZCH301806081225C634AD">#REF!</definedName>
    <definedName name="HAZCH3018060812C634AD" localSheetId="0">#REF!</definedName>
    <definedName name="HAZCH3018060812C634AD">#REF!</definedName>
    <definedName name="HAZCH302104081225C634AD" localSheetId="0">#REF!</definedName>
    <definedName name="HAZCH302104081225C634AD">#REF!</definedName>
    <definedName name="HAZCH3021040812C634AD" localSheetId="0">#REF!</definedName>
    <definedName name="HAZCH3021040812C634AD">#REF!</definedName>
    <definedName name="HAZCH302106081225C634AD" localSheetId="0">#REF!</definedName>
    <definedName name="HAZCH302106081225C634AD">#REF!</definedName>
    <definedName name="HAZCH3021060812C634AD" localSheetId="0">#REF!</definedName>
    <definedName name="HAZCH3021060812C634AD">#REF!</definedName>
    <definedName name="HAZCH302404081225C634AD" localSheetId="0">#REF!</definedName>
    <definedName name="HAZCH302404081225C634AD">#REF!</definedName>
    <definedName name="HAZCH3024040812C634AD" localSheetId="0">#REF!</definedName>
    <definedName name="HAZCH3024040812C634AD">#REF!</definedName>
    <definedName name="HAZCH302406081225C634AD" localSheetId="0">#REF!</definedName>
    <definedName name="HAZCH302406081225C634AD">#REF!</definedName>
    <definedName name="HAZCH3024060812C634AD" localSheetId="0">#REF!</definedName>
    <definedName name="HAZCH3024060812C634AD">#REF!</definedName>
    <definedName name="HAZCH35180401225A15ADC18342CAM" localSheetId="0">#REF!</definedName>
    <definedName name="HAZCH35180401225A15ADC18342CAM">#REF!</definedName>
    <definedName name="HAZCH351804012A15ADC18342CAM" localSheetId="0">#REF!</definedName>
    <definedName name="HAZCH351804012A15ADC18342CAM">#REF!</definedName>
    <definedName name="HAZCH35180601225A15ADC18342CAM" localSheetId="0">#REF!</definedName>
    <definedName name="HAZCH35180601225A15ADC18342CAM">#REF!</definedName>
    <definedName name="HAZCH351806012A15ADC18342CAM" localSheetId="0">#REF!</definedName>
    <definedName name="HAZCH351806012A15ADC18342CAM">#REF!</definedName>
    <definedName name="HAZCH35210401225A15ADC18342CAM" localSheetId="0">#REF!</definedName>
    <definedName name="HAZCH35210401225A15ADC18342CAM">#REF!</definedName>
    <definedName name="HAZCH352104012A15ADC18342CAM" localSheetId="0">#REF!</definedName>
    <definedName name="HAZCH352104012A15ADC18342CAM">#REF!</definedName>
    <definedName name="HAZCH35210601225A15ADC18342CAM" localSheetId="0">#REF!</definedName>
    <definedName name="HAZCH35210601225A15ADC18342CAM">#REF!</definedName>
    <definedName name="HAZCH352106012A15ADC18342CAM" localSheetId="0">#REF!</definedName>
    <definedName name="HAZCH352106012A15ADC18342CAM">#REF!</definedName>
    <definedName name="HAZCH35240401225A15ADC18342CAM" localSheetId="0">#REF!</definedName>
    <definedName name="HAZCH35240401225A15ADC18342CAM">#REF!</definedName>
    <definedName name="HAZCH352404012A15ADC18342CAM" localSheetId="0">#REF!</definedName>
    <definedName name="HAZCH352404012A15ADC18342CAM">#REF!</definedName>
    <definedName name="HAZCH35240601225A15ADC18342CAM" localSheetId="0">#REF!</definedName>
    <definedName name="HAZCH35240601225A15ADC18342CAM">#REF!</definedName>
    <definedName name="HAZCH352406012A15ADC18342CAM" localSheetId="0">#REF!</definedName>
    <definedName name="HAZCH352406012A15ADC18342CAM">#REF!</definedName>
    <definedName name="HAZCH4013540812C634ADLIG" localSheetId="0">#REF!</definedName>
    <definedName name="HAZCH4013540812C634ADLIG">#REF!</definedName>
    <definedName name="HAZCH4013560812C634ADLIG" localSheetId="0">#REF!</definedName>
    <definedName name="HAZCH4013560812C634ADLIG">#REF!</definedName>
    <definedName name="HAZCH401404081225C634AD" localSheetId="0">#REF!</definedName>
    <definedName name="HAZCH401404081225C634AD">#REF!</definedName>
    <definedName name="HAZCH4014040812C634AD" localSheetId="0">#REF!</definedName>
    <definedName name="HAZCH4014040812C634AD">#REF!</definedName>
    <definedName name="HAZCH401804081225C634AD" localSheetId="0">#REF!</definedName>
    <definedName name="HAZCH401804081225C634AD">#REF!</definedName>
    <definedName name="HAZCH4018040812C634AD" localSheetId="0">#REF!</definedName>
    <definedName name="HAZCH4018040812C634AD">#REF!</definedName>
    <definedName name="HAZCH402104081225C634AD" localSheetId="0">#REF!</definedName>
    <definedName name="HAZCH402104081225C634AD">#REF!</definedName>
    <definedName name="HAZCH4021040812C634AD" localSheetId="0">#REF!</definedName>
    <definedName name="HAZCH4021040812C634AD">#REF!</definedName>
    <definedName name="HAZCH402404081225C634AD" localSheetId="0">#REF!</definedName>
    <definedName name="HAZCH402404081225C634AD">#REF!</definedName>
    <definedName name="HAZCH4024040812C634AD" localSheetId="0">#REF!</definedName>
    <definedName name="HAZCH4024040812C634AD">#REF!</definedName>
    <definedName name="HAZCH402406081225C634AD" localSheetId="0">#REF!</definedName>
    <definedName name="HAZCH402406081225C634AD">#REF!</definedName>
    <definedName name="HAZCH4024060812C634AD" localSheetId="0">#REF!</definedName>
    <definedName name="HAZCH4024060812C634AD">#REF!</definedName>
    <definedName name="HAZCH601356081225C634ADLIG" localSheetId="0">#REF!</definedName>
    <definedName name="HAZCH601356081225C634ADLIG">#REF!</definedName>
    <definedName name="HAZCH6013560812C634ADLIG" localSheetId="0">#REF!</definedName>
    <definedName name="HAZCH6013560812C634ADLIG">#REF!</definedName>
    <definedName name="HAZCH601406081225C634AD" localSheetId="0">#REF!</definedName>
    <definedName name="HAZCH601406081225C634AD">#REF!</definedName>
    <definedName name="HAZCH6014060812C634AD" localSheetId="0">#REF!</definedName>
    <definedName name="HAZCH6014060812C634AD">#REF!</definedName>
    <definedName name="HAZCH601806081225C634AD" localSheetId="0">#REF!</definedName>
    <definedName name="HAZCH601806081225C634AD">#REF!</definedName>
    <definedName name="HAZCH6018060812C634AD" localSheetId="0">#REF!</definedName>
    <definedName name="HAZCH6018060812C634AD">#REF!</definedName>
    <definedName name="HAZCH602106081225C634AD" localSheetId="0">#REF!</definedName>
    <definedName name="HAZCH602106081225C634AD">#REF!</definedName>
    <definedName name="HAZCH6021060812C634AD" localSheetId="0">#REF!</definedName>
    <definedName name="HAZCH6021060812C634AD">#REF!</definedName>
    <definedName name="HAZM201512423838A30LIG" localSheetId="0">#REF!</definedName>
    <definedName name="HAZM201512423838A30LIG">#REF!</definedName>
    <definedName name="HAZM301512423838A30LIG" localSheetId="0">#REF!</definedName>
    <definedName name="HAZM301512423838A30LIG">#REF!</definedName>
    <definedName name="HAZM302012423838A25LIG" localSheetId="0">#REF!</definedName>
    <definedName name="HAZM302012423838A25LIG">#REF!</definedName>
    <definedName name="HAZM302013523838A25LIG" localSheetId="0">#REF!</definedName>
    <definedName name="HAZM302013523838A25LIG">#REF!</definedName>
    <definedName name="HAZM302014023838A25" localSheetId="0">#REF!</definedName>
    <definedName name="HAZM302014023838A25">#REF!</definedName>
    <definedName name="HAZM30X20180" localSheetId="0">#REF!</definedName>
    <definedName name="HAZM30X20180">#REF!</definedName>
    <definedName name="HAZM401512423838A30LIG" localSheetId="0">#REF!</definedName>
    <definedName name="HAZM401512423838A30LIG">#REF!</definedName>
    <definedName name="HAZM452012433838A25LIG" localSheetId="0">#REF!</definedName>
    <definedName name="HAZM452012433838A25LIG">#REF!</definedName>
    <definedName name="HAZM452013533838A25LIG" localSheetId="0">#REF!</definedName>
    <definedName name="HAZM452013533838A25LIG">#REF!</definedName>
    <definedName name="HAZM452014033838A25" localSheetId="0">#REF!</definedName>
    <definedName name="HAZM452014033838A25">#REF!</definedName>
    <definedName name="HAZM452018033838A25" localSheetId="0">#REF!</definedName>
    <definedName name="HAZM452018033838A25">#REF!</definedName>
    <definedName name="HAZM452512433838A25LIG" localSheetId="0">#REF!</definedName>
    <definedName name="HAZM452512433838A25LIG">#REF!</definedName>
    <definedName name="HAZM452513533838A25LIG" localSheetId="0">#REF!</definedName>
    <definedName name="HAZM452513533838A25LIG">#REF!</definedName>
    <definedName name="HAZM452514033838A25" localSheetId="0">#REF!</definedName>
    <definedName name="HAZM452514033838A25">#REF!</definedName>
    <definedName name="HAZM452521033838A25" localSheetId="0">#REF!</definedName>
    <definedName name="HAZM452521033838A25">#REF!</definedName>
    <definedName name="HAZM452524033838A25" localSheetId="0">#REF!</definedName>
    <definedName name="HAZM452524033838A25">#REF!</definedName>
    <definedName name="HAZM45X25180" localSheetId="0">#REF!</definedName>
    <definedName name="HAZM45X25180">#REF!</definedName>
    <definedName name="HAZM602512433838A25LIG" localSheetId="0">#REF!</definedName>
    <definedName name="HAZM602512433838A25LIG">#REF!</definedName>
    <definedName name="HAZM602513533838A25LIG" localSheetId="0">#REF!</definedName>
    <definedName name="HAZM602513533838A25LIG">#REF!</definedName>
    <definedName name="HAZM602514033838A25" localSheetId="0">#REF!</definedName>
    <definedName name="HAZM602514033838A25">#REF!</definedName>
    <definedName name="HAZM602521033838A25" localSheetId="0">#REF!</definedName>
    <definedName name="HAZM602521033838A25">#REF!</definedName>
    <definedName name="HAZM602524033838A25" localSheetId="0">#REF!</definedName>
    <definedName name="HAZM602524033838A25">#REF!</definedName>
    <definedName name="HAZM60X25180" localSheetId="0">#REF!</definedName>
    <definedName name="HAZM60X25180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ERRERIA" localSheetId="0">#REF!</definedName>
    <definedName name="HERRERIA">#REF!</definedName>
    <definedName name="HGON100">[37]Mezcla!$G$81</definedName>
    <definedName name="HGON140">[37]Mezcla!$G$106</definedName>
    <definedName name="HGON180">[37]Mezcla!$G$131</definedName>
    <definedName name="HGON210">[37]Mezcla!$G$156</definedName>
    <definedName name="HidrofugoSXPEL.32oz" localSheetId="0">#REF!</definedName>
    <definedName name="HidrofugoSXPEL.32oz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DUSTRIAL100">[4]insumo!$D$33</definedName>
    <definedName name="HINDUSTRIAL210">[4]insumo!$D$36</definedName>
    <definedName name="hligadora" localSheetId="0">#REF!</definedName>
    <definedName name="hligadora">#REF!</definedName>
    <definedName name="HOJASEGUETA" localSheetId="0">#REF!</definedName>
    <definedName name="HOJASEGUETA">#REF!</definedName>
    <definedName name="horind100" localSheetId="0">[4]insumo!#REF!</definedName>
    <definedName name="horind100">[4]insumo!#REF!</definedName>
    <definedName name="horind140" localSheetId="0">[4]insumo!#REF!</definedName>
    <definedName name="horind140">[4]insumo!#REF!</definedName>
    <definedName name="horind180" localSheetId="0">[4]insumo!#REF!</definedName>
    <definedName name="horind180">[4]insumo!#REF!</definedName>
    <definedName name="horind210" localSheetId="0">[4]insumo!#REF!</definedName>
    <definedName name="horind210">[4]insumo!#REF!</definedName>
    <definedName name="Horm.1.3.5.llenado.Bloques" localSheetId="0">#REF!</definedName>
    <definedName name="Horm.1.3.5.llenado.Bloques">#REF!</definedName>
    <definedName name="Horm.100" localSheetId="0">#REF!</definedName>
    <definedName name="Horm.100">#REF!</definedName>
    <definedName name="Horm.140" localSheetId="0">#REF!</definedName>
    <definedName name="Horm.140">#REF!</definedName>
    <definedName name="Horm.180" localSheetId="0">#REF!</definedName>
    <definedName name="Horm.180">#REF!</definedName>
    <definedName name="Horm.180.Aditivo" localSheetId="0">#REF!</definedName>
    <definedName name="Horm.180.Aditivo">#REF!</definedName>
    <definedName name="Horm.210" localSheetId="0">#REF!</definedName>
    <definedName name="Horm.210">#REF!</definedName>
    <definedName name="Horm.210.Adit." localSheetId="0">#REF!</definedName>
    <definedName name="Horm.210.Adit.">#REF!</definedName>
    <definedName name="Horm.210.Aditivos" localSheetId="0">#REF!</definedName>
    <definedName name="Horm.210.Aditivos">#REF!</definedName>
    <definedName name="Horm.210.Visto.Aditivos" localSheetId="0">#REF!</definedName>
    <definedName name="Horm.210.Visto.Aditivos">#REF!</definedName>
    <definedName name="Horm.280" localSheetId="0">#REF!</definedName>
    <definedName name="Horm.280">#REF!</definedName>
    <definedName name="Horm.Ind.100" localSheetId="0">#REF!</definedName>
    <definedName name="Horm.Ind.100">#REF!</definedName>
    <definedName name="Horm.Ind.140" localSheetId="0">#REF!</definedName>
    <definedName name="Horm.Ind.140">#REF!</definedName>
    <definedName name="Horm.Ind.140.Sin.Bomba">[14]Insumos!$E$35</definedName>
    <definedName name="Horm.Ind.160" localSheetId="0">#REF!</definedName>
    <definedName name="Horm.Ind.160">#REF!</definedName>
    <definedName name="Horm.Ind.180" localSheetId="0">#REF!</definedName>
    <definedName name="Horm.Ind.180">#REF!</definedName>
    <definedName name="Horm.Ind.180.Sin.Bomba">[14]Insumos!$E$37</definedName>
    <definedName name="Horm.Ind.210" localSheetId="0">#REF!</definedName>
    <definedName name="Horm.Ind.210">#REF!</definedName>
    <definedName name="Horm.Ind.210.Sin.Bomba">[14]Insumos!$E$39</definedName>
    <definedName name="Horm.Ind.240" localSheetId="0">#REF!</definedName>
    <definedName name="Horm.Ind.240">#REF!</definedName>
    <definedName name="Horm.Ind.250" localSheetId="0">#REF!</definedName>
    <definedName name="Horm.Ind.250">#REF!</definedName>
    <definedName name="Horm.Visto.Blanco.Aditivos" localSheetId="0">#REF!</definedName>
    <definedName name="Horm.Visto.Blanco.Aditivos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140" localSheetId="0">#REF!</definedName>
    <definedName name="HORM_140">#REF!</definedName>
    <definedName name="HORM_180" localSheetId="0">#REF!</definedName>
    <definedName name="HORM_180">#REF!</definedName>
    <definedName name="HORM_210" localSheetId="0">#REF!</definedName>
    <definedName name="HORM_210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24" localSheetId="0">#REF!</definedName>
    <definedName name="HORM124">#REF!</definedName>
    <definedName name="HORM124LIGADORA" localSheetId="0">#REF!</definedName>
    <definedName name="HORM124LIGADORA">#REF!</definedName>
    <definedName name="HORM124LIGAWINCHE" localSheetId="0">#REF!</definedName>
    <definedName name="HORM124LIGAWINCHE">#REF!</definedName>
    <definedName name="HORM135" localSheetId="0">#REF!</definedName>
    <definedName name="HORM135">#REF!</definedName>
    <definedName name="HORM135_MANUAL">'[29]HORM. Y MORTEROS.'!$H$212</definedName>
    <definedName name="HORM135LIGADORA" localSheetId="0">#REF!</definedName>
    <definedName name="HORM135LIGADORA">#REF!</definedName>
    <definedName name="HORM135LIGAWINCHE" localSheetId="0">#REF!</definedName>
    <definedName name="HORM135LIGAWINCHE">#REF!</definedName>
    <definedName name="HORM140" localSheetId="0">#REF!</definedName>
    <definedName name="HORM140">#REF!</definedName>
    <definedName name="HORM160" localSheetId="0">#REF!</definedName>
    <definedName name="HORM160">#REF!</definedName>
    <definedName name="HORM180" localSheetId="0">#REF!</definedName>
    <definedName name="HORM180">#REF!</definedName>
    <definedName name="HORM210" localSheetId="0">#REF!</definedName>
    <definedName name="HORM210">#REF!</definedName>
    <definedName name="HORM240" localSheetId="0">#REF!</definedName>
    <definedName name="HORM240">#REF!</definedName>
    <definedName name="HORM250" localSheetId="0">#REF!</definedName>
    <definedName name="HORM250">#REF!</definedName>
    <definedName name="HORM260" localSheetId="0">#REF!</definedName>
    <definedName name="HORM260">#REF!</definedName>
    <definedName name="HORM280" localSheetId="0">#REF!</definedName>
    <definedName name="HORM280">#REF!</definedName>
    <definedName name="HORM300" localSheetId="0">#REF!</definedName>
    <definedName name="HORM300">#REF!</definedName>
    <definedName name="HORM315" localSheetId="0">[38]Ana!#REF!</definedName>
    <definedName name="HORM315">[38]Ana!#REF!</definedName>
    <definedName name="HORM350" localSheetId="0">#REF!</definedName>
    <definedName name="HORM350">#REF!</definedName>
    <definedName name="HORM400" localSheetId="0">#REF!</definedName>
    <definedName name="HORM400">#REF!</definedName>
    <definedName name="HORMFROT" localSheetId="0">#REF!</definedName>
    <definedName name="HORMFROT">#REF!</definedName>
    <definedName name="Hormigón_210_kg_cm2_con_aditivos">'[11]LISTA DE PRECIO'!$C$10</definedName>
    <definedName name="HORMIGON_AN" localSheetId="0">#REF!</definedName>
    <definedName name="HORMIGON_AN">#REF!</definedName>
    <definedName name="hormigon1.3.5" localSheetId="0">#REF!</definedName>
    <definedName name="hormigon1.3.5">#REF!</definedName>
    <definedName name="HORMIGON100" localSheetId="0">#REF!</definedName>
    <definedName name="HORMIGON100">#REF!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210V" localSheetId="0">#REF!</definedName>
    <definedName name="HORMIGON210V">#REF!</definedName>
    <definedName name="HORMIGON210VSC" localSheetId="0">#REF!</definedName>
    <definedName name="HORMIGON210VSC">#REF!</definedName>
    <definedName name="HORMINDUS" localSheetId="0">#REF!</definedName>
    <definedName name="HORMINDUS">#REF!</definedName>
    <definedName name="HuellaMarmol" localSheetId="0">#REF!</definedName>
    <definedName name="HuellaMarmol">#REF!</definedName>
    <definedName name="hwinche" localSheetId="0">#REF!</definedName>
    <definedName name="hwinche">#REF!</definedName>
    <definedName name="ilma" localSheetId="0">'[16]M.O.'!#REF!</definedName>
    <definedName name="ilma">'[16]M.O.'!#REF!</definedName>
    <definedName name="imocolocjuntas">[36]INSUMOS!$F$261</definedName>
    <definedName name="Impermeabilizante">[14]Insumos!$E$48</definedName>
    <definedName name="Impermeabilizante.Fibra.Vidrio.Siliconizer" localSheetId="0">#REF!</definedName>
    <definedName name="Impermeabilizante.Fibra.Vidrio.Siliconizer">#REF!</definedName>
    <definedName name="impermeabilizante.impertecho" localSheetId="0">#REF!</definedName>
    <definedName name="impermeabilizante.impertecho">#REF!</definedName>
    <definedName name="IMPERMEABILIZANTES" localSheetId="0">#REF!</definedName>
    <definedName name="IMPERMEABILIZANTES">#REF!</definedName>
    <definedName name="IMPEST" localSheetId="0">#REF!</definedName>
    <definedName name="IMPEST">#REF!</definedName>
    <definedName name="impresion_2" localSheetId="0">[39]Directos!#REF!</definedName>
    <definedName name="impresion_2">[39]Directos!#REF!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 localSheetId="0">#REF!</definedName>
    <definedName name="Imprimir_área_IM">#REF!</definedName>
    <definedName name="Imprimir_área_IM_6" localSheetId="0">#REF!</definedName>
    <definedName name="Imprimir_área_IM_6">#REF!</definedName>
    <definedName name="INCREM" localSheetId="0">#REF!</definedName>
    <definedName name="INCREM">#REF!</definedName>
    <definedName name="INCREMENTO" localSheetId="0">#REF!</definedName>
    <definedName name="INCREMENTO">#REF!</definedName>
    <definedName name="INCREMENTO_GRAL" localSheetId="0">#REF!</definedName>
    <definedName name="INCREMENTO_GRAL">#REF!</definedName>
    <definedName name="INCREMENTO1" localSheetId="0">#REF!</definedName>
    <definedName name="INCREMENTO1">#REF!</definedName>
    <definedName name="INCREMENTO2" localSheetId="0">#REF!</definedName>
    <definedName name="INCREMENTO2">#REF!</definedName>
    <definedName name="INCREMENTO3" localSheetId="0">#REF!</definedName>
    <definedName name="INCREMENTO3">#REF!</definedName>
    <definedName name="INDIRECTOS" localSheetId="0">#REF!</definedName>
    <definedName name="INDIRECTOS">#REF!</definedName>
    <definedName name="ingeniera">'[19]M.O.'!$C$10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ALARBCO" localSheetId="0">#REF!</definedName>
    <definedName name="INOALARBCO">#REF!</definedName>
    <definedName name="INOALARCOL" localSheetId="0">#REF!</definedName>
    <definedName name="INOALARCOL">#REF!</definedName>
    <definedName name="INOBCOSER" localSheetId="0">#REF!</definedName>
    <definedName name="INOBCOSER">#REF!</definedName>
    <definedName name="INOBCOTAPASER" localSheetId="0">#REF!</definedName>
    <definedName name="INOBCOTAPASER">#REF!</definedName>
    <definedName name="inodoro" localSheetId="0">#REF!</definedName>
    <definedName name="inodoro">#REF!</definedName>
    <definedName name="Inodoro.Royal.Alargado" localSheetId="0">#REF!</definedName>
    <definedName name="Inodoro.Royal.Alargado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odorosimplex" localSheetId="0">[4]insumo!#REF!</definedName>
    <definedName name="inodorosimplex">[4]insumo!#REF!</definedName>
    <definedName name="INS_HORMIGON_124">[40]HORM_MOR!$A$7:$D$7</definedName>
    <definedName name="INST.ELECTRICA.EXTERIOR" localSheetId="0">#REF!</definedName>
    <definedName name="INST.ELECTRICA.EXTERIOR">#REF!</definedName>
    <definedName name="Inst.Sanitaria.1erN" localSheetId="0">#REF!</definedName>
    <definedName name="Inst.Sanitaria.1erN">#REF!</definedName>
    <definedName name="Inst.Sanitaria.1erN." localSheetId="0">#REF!</definedName>
    <definedName name="Inst.Sanitaria.1erN.">#REF!</definedName>
    <definedName name="Inst.Sanitaria.2do.3ery4toN" localSheetId="0">#REF!</definedName>
    <definedName name="Inst.Sanitaria.2do.3ery4toN">#REF!</definedName>
    <definedName name="Inst.sanitaria3er.4toy5toN" localSheetId="0">#REF!</definedName>
    <definedName name="Inst.sanitaria3er.4toy5toN">#REF!</definedName>
    <definedName name="instalacion.electrica.principal">[14]Resumen!$D$23</definedName>
    <definedName name="Instalacion.sanitaria.Entrepiso" localSheetId="0">#REF!</definedName>
    <definedName name="Instalacion.sanitaria.Entrepiso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SUMOS" localSheetId="0">#REF!</definedName>
    <definedName name="INSUMOS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NTERRUPTOR3VIAS" localSheetId="0">#REF!</definedName>
    <definedName name="INTERRUPTOR3VIAS">#REF!</definedName>
    <definedName name="INTERRUPTOR4VIAS" localSheetId="0">#REF!</definedName>
    <definedName name="INTERRUPTOR4VIAS">#REF!</definedName>
    <definedName name="INTERRUPTORDOBLE" localSheetId="0">#REF!</definedName>
    <definedName name="INTERRUPTORDOBLE">#REF!</definedName>
    <definedName name="INTERRUPTORPILOTO" localSheetId="0">#REF!</definedName>
    <definedName name="INTERRUPTORPILOTO">#REF!</definedName>
    <definedName name="INTERRUPTORSENCILLO" localSheetId="0">#REF!</definedName>
    <definedName name="INTERRUPTORSENCILLO">#REF!</definedName>
    <definedName name="INTERRUPTORTRIPLE" localSheetId="0">#REF!</definedName>
    <definedName name="INTERRUPTORTRIPLE">#REF!</definedName>
    <definedName name="ITBIS">[41]Insumos!$G$2</definedName>
    <definedName name="ITBS" localSheetId="0">#REF!</definedName>
    <definedName name="ITBS">#REF!</definedName>
    <definedName name="J" localSheetId="0">#REF!</definedName>
    <definedName name="J">#REF!</definedName>
    <definedName name="Jamba.caoba" localSheetId="0">#REF!</definedName>
    <definedName name="Jamba.caoba">#REF!</definedName>
    <definedName name="JOEL" localSheetId="0">#REF!</definedName>
    <definedName name="JOEL">#REF!</definedName>
    <definedName name="junta.water.stop">[32]Análisis!$D$1570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 localSheetId="0">#REF!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 localSheetId="0">#REF!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JUNTACERA" localSheetId="0">#REF!</definedName>
    <definedName name="JUNTACERA">#REF!</definedName>
    <definedName name="k" localSheetId="0">'[16]M.O.'!#REF!</definedName>
    <definedName name="k">'[16]M.O.'!#REF!</definedName>
    <definedName name="Kurt" localSheetId="0">#REF!</definedName>
    <definedName name="Kurt">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BORATORIO" localSheetId="0">#REF!</definedName>
    <definedName name="LABORATORIO">#REF!</definedName>
    <definedName name="Ladrillos.2x4x8pulg.">[14]Insumos!$E$112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" localSheetId="0">#REF!</definedName>
    <definedName name="LAMPARAS">#REF!</definedName>
    <definedName name="LAMPARAS_DE_1500W_220V">[23]INSU!$B$41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TEX" localSheetId="0">#REF!</definedName>
    <definedName name="LATEX">#REF!</definedName>
    <definedName name="Lav.American.Standar.Saona" localSheetId="0">#REF!</definedName>
    <definedName name="Lav.American.Standar.Saona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DEROS" localSheetId="0">#REF!</definedName>
    <definedName name="LAVADEROS">#REF!</definedName>
    <definedName name="LAVADEROSENCILLO" localSheetId="0">[4]insumo!#REF!</definedName>
    <definedName name="LAVADEROSENCILLO">[4]insumo!#REF!</definedName>
    <definedName name="Lavado.Marmol" localSheetId="0">#REF!</definedName>
    <definedName name="Lavado.Marmol">#REF!</definedName>
    <definedName name="lavamano.rondalyn" localSheetId="0">#REF!</definedName>
    <definedName name="lavamano.rondalyn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AVGRA1BCO" localSheetId="0">#REF!</definedName>
    <definedName name="LAVGRA1BCO">#REF!</definedName>
    <definedName name="LAVGRA2BCO" localSheetId="0">#REF!</definedName>
    <definedName name="LAVGRA2BCO">#REF!</definedName>
    <definedName name="LAVM1917BCO" localSheetId="0">#REF!</definedName>
    <definedName name="LAVM1917BCO">#REF!</definedName>
    <definedName name="LAVM1917COL" localSheetId="0">#REF!</definedName>
    <definedName name="LAVM1917COL">#REF!</definedName>
    <definedName name="LAVMOVABCO" localSheetId="0">#REF!</definedName>
    <definedName name="LAVMOVABCO">#REF!</definedName>
    <definedName name="LAVMOVACOL" localSheetId="0">#REF!</definedName>
    <definedName name="LAVMOVACOL">#REF!</definedName>
    <definedName name="LAVMSERBCO" localSheetId="0">#REF!</definedName>
    <definedName name="LAVMSERBCO">#REF!</definedName>
    <definedName name="Liga_y_Vac_manual" localSheetId="0">#REF!</definedName>
    <definedName name="Liga_y_Vac_manual">#REF!</definedName>
    <definedName name="Liga_y_Vac_Trompo" localSheetId="0">#REF!</definedName>
    <definedName name="Liga_y_Vac_Trompo">#REF!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GALIGA" localSheetId="0">#REF!</definedName>
    <definedName name="LIGALIGA">#REF!</definedName>
    <definedName name="ligawinche" localSheetId="0">#REF!</definedName>
    <definedName name="ligawinche">#REF!</definedName>
    <definedName name="Limpieza" localSheetId="0">#REF!</definedName>
    <definedName name="Limpieza">#REF!</definedName>
    <definedName name="LIMPTUBOCPVC14" localSheetId="0">#REF!</definedName>
    <definedName name="LIMPTUBOCPVC14">#REF!</definedName>
    <definedName name="LIMPTUBOCPVCPINTA" localSheetId="0">#REF!</definedName>
    <definedName name="LIMPTUBOCPVCPINTA">#REF!</definedName>
    <definedName name="Linea.Conex.Acueducto" localSheetId="0">#REF!</definedName>
    <definedName name="Linea.Conex.Acueducto">#REF!</definedName>
    <definedName name="linea.impulsion.drenaje.sanitario">[14]Resumen!$D$29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NGULAR" localSheetId="0">#REF!</definedName>
    <definedName name="LLAVEANGULAR">#REF!</definedName>
    <definedName name="LLAVEEMPOTRAR12" localSheetId="0">#REF!</definedName>
    <definedName name="LLAVEEMPOTRAR12">#REF!</definedName>
    <definedName name="LLAVEORINALPEQ" localSheetId="0">#REF!</definedName>
    <definedName name="LLAVEORINALPEQ">#REF!</definedName>
    <definedName name="LLAVES" localSheetId="0">#REF!</definedName>
    <definedName name="LLAVES">#REF!</definedName>
    <definedName name="LLAVESENCCROM" localSheetId="0">#REF!</definedName>
    <definedName name="LLAVESENCCROM">#REF!</definedName>
    <definedName name="LLAVIN" localSheetId="0">#REF!</definedName>
    <definedName name="LLAVIN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AVINCOR" localSheetId="0">#REF!</definedName>
    <definedName name="LLAVINCOR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MEMBAJADOR" localSheetId="0">[4]insumo!#REF!</definedName>
    <definedName name="LMEMBAJADOR">[4]insumo!#REF!</definedName>
    <definedName name="LOBBY" localSheetId="0">#REF!</definedName>
    <definedName name="LOBBY">#REF!</definedName>
    <definedName name="Lobby.Col.C1" localSheetId="0">[17]Análisis!#REF!</definedName>
    <definedName name="Lobby.Col.C1">[17]Análisis!#REF!</definedName>
    <definedName name="Lobby.Col.C2" localSheetId="0">[17]Análisis!#REF!</definedName>
    <definedName name="Lobby.Col.C2">[17]Análisis!#REF!</definedName>
    <definedName name="Lobby.Col.C3" localSheetId="0">[17]Análisis!#REF!</definedName>
    <definedName name="Lobby.Col.C3">[17]Análisis!#REF!</definedName>
    <definedName name="Lobby.Col.C4" localSheetId="0">[17]Análisis!#REF!</definedName>
    <definedName name="Lobby.Col.C4">[17]Análisis!#REF!</definedName>
    <definedName name="Lobby.losa.estrepiso" localSheetId="0">[17]Análisis!#REF!</definedName>
    <definedName name="Lobby.losa.estrepiso">[17]Análisis!#REF!</definedName>
    <definedName name="Lobby.Viga.V1" localSheetId="0">[17]Análisis!#REF!</definedName>
    <definedName name="Lobby.Viga.V1">[17]Análisis!#REF!</definedName>
    <definedName name="Lobby.Viga.V10" localSheetId="0">[17]Análisis!#REF!</definedName>
    <definedName name="Lobby.Viga.V10">[17]Análisis!#REF!</definedName>
    <definedName name="Lobby.Viga.V11" localSheetId="0">[17]Análisis!#REF!</definedName>
    <definedName name="Lobby.Viga.V11">[17]Análisis!#REF!</definedName>
    <definedName name="Lobby.Viga.V1A" localSheetId="0">[17]Análisis!#REF!</definedName>
    <definedName name="Lobby.Viga.V1A">[17]Análisis!#REF!</definedName>
    <definedName name="Lobby.Viga.V2." localSheetId="0">[17]Análisis!#REF!</definedName>
    <definedName name="Lobby.Viga.V2.">[17]Análisis!#REF!</definedName>
    <definedName name="Lobby.Viga.V3" localSheetId="0">[17]Análisis!#REF!</definedName>
    <definedName name="Lobby.Viga.V3">[17]Análisis!#REF!</definedName>
    <definedName name="Lobby.viga.V4" localSheetId="0">[17]Análisis!#REF!</definedName>
    <definedName name="Lobby.viga.V4">[17]Análisis!#REF!</definedName>
    <definedName name="Lobby.Viga.V4A" localSheetId="0">[17]Análisis!#REF!</definedName>
    <definedName name="Lobby.Viga.V4A">[17]Análisis!#REF!</definedName>
    <definedName name="Lobby.Viga.V6" localSheetId="0">[17]Análisis!#REF!</definedName>
    <definedName name="Lobby.Viga.V6">[17]Análisis!#REF!</definedName>
    <definedName name="Lobby.Viga.V7" localSheetId="0">[17]Análisis!#REF!</definedName>
    <definedName name="Lobby.Viga.V7">[17]Análisis!#REF!</definedName>
    <definedName name="Lobby.Viga.V8" localSheetId="0">[17]Análisis!#REF!</definedName>
    <definedName name="Lobby.Viga.V8">[17]Análisis!#REF!</definedName>
    <definedName name="Lobby.Viga.V9" localSheetId="0">[17]Análisis!#REF!</definedName>
    <definedName name="Lobby.Viga.V9">[17]Análisis!#REF!</definedName>
    <definedName name="Lobby.Viga.V9A" localSheetId="0">[17]Análisis!#REF!</definedName>
    <definedName name="Lobby.Viga.V9A">[17]Análisis!#REF!</definedName>
    <definedName name="Lobby.Zap.Zc1" localSheetId="0">[17]Análisis!#REF!</definedName>
    <definedName name="Lobby.Zap.Zc1">[17]Análisis!#REF!</definedName>
    <definedName name="Lobby.Zap.Zc2" localSheetId="0">[17]Análisis!#REF!</definedName>
    <definedName name="Lobby.Zap.Zc2">[17]Análisis!#REF!</definedName>
    <definedName name="Lobby.Zap.Zc3" localSheetId="0">[17]Análisis!#REF!</definedName>
    <definedName name="Lobby.Zap.Zc3">[17]Análisis!#REF!</definedName>
    <definedName name="Lobby.Zap.Zc4" localSheetId="0">[17]Análisis!#REF!</definedName>
    <definedName name="Lobby.Zap.Zc4">[17]Análisis!#REF!</definedName>
    <definedName name="Lobby.Zap.Zc9" localSheetId="0">[17]Análisis!#REF!</definedName>
    <definedName name="Lobby.Zap.Zc9">[17]Análisis!#REF!</definedName>
    <definedName name="Losa.1er.Entrepiso.Villas" localSheetId="0">#REF!</definedName>
    <definedName name="Losa.1er.Entrepiso.Villas">#REF!</definedName>
    <definedName name="Losa.1erN" localSheetId="0">#REF!</definedName>
    <definedName name="Losa.1erN">#REF!</definedName>
    <definedName name="Losa.1erN.Mod.I" localSheetId="0">#REF!</definedName>
    <definedName name="Losa.1erN.Mod.I">#REF!</definedName>
    <definedName name="Losa.2do.Entrepiso.Villas" localSheetId="0">#REF!</definedName>
    <definedName name="Losa.2do.Entrepiso.Villas">#REF!</definedName>
    <definedName name="Losa.2doN" localSheetId="0">#REF!</definedName>
    <definedName name="Losa.2doN">#REF!</definedName>
    <definedName name="Losa.2doN.Mod.I" localSheetId="0">#REF!</definedName>
    <definedName name="Losa.2doN.Mod.I">#REF!</definedName>
    <definedName name="Losa.3erN" localSheetId="0">#REF!</definedName>
    <definedName name="Losa.3erN">#REF!</definedName>
    <definedName name="Losa.3erN.Mod.I" localSheetId="0">#REF!</definedName>
    <definedName name="Losa.3erN.Mod.I">#REF!</definedName>
    <definedName name="Losa.4toN.Mod.I" localSheetId="0">#REF!</definedName>
    <definedName name="Losa.4toN.Mod.I">#REF!</definedName>
    <definedName name="Losa.Aligerada" localSheetId="0">#REF!</definedName>
    <definedName name="Losa.Aligerada">#REF!</definedName>
    <definedName name="losa.Cierre.Columnas.Villas" localSheetId="0">#REF!</definedName>
    <definedName name="losa.Cierre.Columnas.Villas">#REF!</definedName>
    <definedName name="Losa.Cierre.encimeras.Villas" localSheetId="0">#REF!</definedName>
    <definedName name="Losa.Cierre.encimeras.Villas">#REF!</definedName>
    <definedName name="losa.de.piso.10cm.m2">[31]Análisis!$D$242</definedName>
    <definedName name="losa.edif.Oficinas" localSheetId="0">#REF!</definedName>
    <definedName name="losa.edif.Oficinas">#REF!</definedName>
    <definedName name="losa.edif.parqueo" localSheetId="0">#REF!</definedName>
    <definedName name="losa.edif.parqueo">#REF!</definedName>
    <definedName name="losa.entrepiso.villas" localSheetId="0">#REF!</definedName>
    <definedName name="losa.entrepiso.villas">#REF!</definedName>
    <definedName name="Losa.Fondo">[14]Análisis!$D$241</definedName>
    <definedName name="losa.fundacion.15cm" localSheetId="0">#REF!</definedName>
    <definedName name="losa.fundacion.15cm">#REF!</definedName>
    <definedName name="losa.fundacion.20cm">[31]Análisis!$D$503</definedName>
    <definedName name="Losa.Horm.Arm.Administracion" localSheetId="0">#REF!</definedName>
    <definedName name="Losa.Horm.Arm.Administracion">#REF!</definedName>
    <definedName name="Losa.Horm.Arm.Piso.Estanque" localSheetId="0">#REF!</definedName>
    <definedName name="Losa.Horm.Arm.Piso.Estanque">#REF!</definedName>
    <definedName name="Losa.horm.Visto.Area.Noble" localSheetId="0">#REF!</definedName>
    <definedName name="Losa.horm.Visto.Area.Noble">#REF!</definedName>
    <definedName name="Losa.Horm.Visto.Comedor" localSheetId="0">#REF!</definedName>
    <definedName name="Losa.Horm.Visto.Comedor">#REF!</definedName>
    <definedName name="Losa.Horm.Visto.Espectaculos" localSheetId="0">#REF!</definedName>
    <definedName name="Losa.Horm.Visto.Espectaculos">#REF!</definedName>
    <definedName name="Losa.Maciza.12cm.3.8a25AD" localSheetId="0">#REF!</definedName>
    <definedName name="Losa.Maciza.12cm.3.8a25AD">#REF!</definedName>
    <definedName name="Losa.Piso.0.08">[14]Análisis!$D$274</definedName>
    <definedName name="Losa.Piso.10cm" localSheetId="0">#REF!</definedName>
    <definedName name="Losa.Piso.10cm">#REF!</definedName>
    <definedName name="Losa.Piso.15cm.Cocina" localSheetId="0">#REF!</definedName>
    <definedName name="Losa.Piso.15cm.Cocina">#REF!</definedName>
    <definedName name="Losa.piso.8cm">[26]Análisis!$N$439</definedName>
    <definedName name="Losa.plana.12cm" localSheetId="0">[17]Análisis!#REF!</definedName>
    <definedName name="Losa.plana.12cm">[17]Análisis!#REF!</definedName>
    <definedName name="losa.plasbau.panel10.8" localSheetId="0">#REF!</definedName>
    <definedName name="losa.plasbau.panel10.8">#REF!</definedName>
    <definedName name="losa.plasbau.panel10.8.sin.malla" localSheetId="0">#REF!</definedName>
    <definedName name="losa.plasbau.panel10.8.sin.malla">#REF!</definedName>
    <definedName name="losa.plasbau.panel10.8.sin.malla.en.techo.incl" localSheetId="0">#REF!</definedName>
    <definedName name="losa.plasbau.panel10.8.sin.malla.en.techo.incl">#REF!</definedName>
    <definedName name="losa.plasbau.panel14.4" localSheetId="0">#REF!</definedName>
    <definedName name="losa.plasbau.panel14.4">#REF!</definedName>
    <definedName name="losa.plasbau.panel14.4sin.malla" localSheetId="0">#REF!</definedName>
    <definedName name="losa.plasbau.panel14.4sin.malla">#REF!</definedName>
    <definedName name="Losa.techo.Cocina" localSheetId="0">#REF!</definedName>
    <definedName name="Losa.techo.Cocina">#REF!</definedName>
    <definedName name="Losa.techo.Inclinada">[14]Análisis!$D$256</definedName>
    <definedName name="losa.techo.Villa" localSheetId="0">#REF!</definedName>
    <definedName name="losa.techo.Villa">#REF!</definedName>
    <definedName name="Losa.Techo.Villas" localSheetId="0">#REF!</definedName>
    <definedName name="Losa.Techo.Villas">#REF!</definedName>
    <definedName name="losa.vuelo" localSheetId="0">#REF!</definedName>
    <definedName name="losa.vuelo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1erN.Mod.II" localSheetId="0">#REF!</definedName>
    <definedName name="Losa1erN.Mod.II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2doN.Mod.II" localSheetId="0">#REF!</definedName>
    <definedName name="Losa2doN.Mod.II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Losa3erN.Mod.II" localSheetId="0">#REF!</definedName>
    <definedName name="Losa3erN.Mod.II">#REF!</definedName>
    <definedName name="Losa4toN.Mod.II" localSheetId="0">#REF!</definedName>
    <definedName name="Losa4toN.Mod.II">#REF!</definedName>
    <definedName name="Loseta.cemento.25x25" localSheetId="0">#REF!</definedName>
    <definedName name="Loseta.cemento.25x25">#REF!</definedName>
    <definedName name="Loseta.Quary.Tile" localSheetId="0">#REF!</definedName>
    <definedName name="Loseta.Quary.Tile">#REF!</definedName>
    <definedName name="LUBRICANTE" localSheetId="0">#REF!</definedName>
    <definedName name="LUBRICANTE">#REF!</definedName>
    <definedName name="Luces.Camino" localSheetId="0">#REF!</definedName>
    <definedName name="Luces.Camino">#REF!</definedName>
    <definedName name="LUZCENITAL" localSheetId="0">#REF!</definedName>
    <definedName name="LUZCENITAL">#REF!</definedName>
    <definedName name="M.O._acero">'[11]LISTA DE PRECIO'!$C$12</definedName>
    <definedName name="M.O._acero_malla">'[11]LISTA DE PRECIO'!$C$13</definedName>
    <definedName name="M.O.Acero.Escalera" localSheetId="0">#REF!</definedName>
    <definedName name="M.O.Acero.Escalera">#REF!</definedName>
    <definedName name="M.O.Acero.losa.Aligerada" localSheetId="0">#REF!</definedName>
    <definedName name="M.O.Acero.losa.Aligerada">#REF!</definedName>
    <definedName name="M.O.acero.Viga.Amarre" localSheetId="0">#REF!</definedName>
    <definedName name="M.O.acero.Viga.Amarre">#REF!</definedName>
    <definedName name="M.O.acero.vigasydinteles" localSheetId="0">#REF!</definedName>
    <definedName name="M.O.acero.vigasydinteles">#REF!</definedName>
    <definedName name="M.O.acero.zap.Muro" localSheetId="0">#REF!</definedName>
    <definedName name="M.O.acero.zap.Muro">#REF!</definedName>
    <definedName name="M.O.Colc.Mármol30x60" localSheetId="0">#REF!</definedName>
    <definedName name="M.O.Colc.Mármol30x60">#REF!</definedName>
    <definedName name="M.O.colo.Malla" localSheetId="0">#REF!</definedName>
    <definedName name="M.O.colo.Malla">#REF!</definedName>
    <definedName name="M.O.Coloc.Piso.cemento25x25" localSheetId="0">#REF!</definedName>
    <definedName name="M.O.Coloc.Piso.cemento25x25">#REF!</definedName>
    <definedName name="M.O.Coloc.Zocalo.cem.7x25cem." localSheetId="0">#REF!</definedName>
    <definedName name="M.O.Coloc.Zocalo.cem.7x25cem.">#REF!</definedName>
    <definedName name="M.O.Colocacion_de_Panel_Plastbau">'[11]LISTA DE PRECIO'!$C$14</definedName>
    <definedName name="M.O.Estrias" localSheetId="0">#REF!</definedName>
    <definedName name="M.O.Estrias">#REF!</definedName>
    <definedName name="M.O.Excavación.en.cal." localSheetId="0">#REF!</definedName>
    <definedName name="M.O.Excavación.en.cal.">#REF!</definedName>
    <definedName name="M.o.granito.en.piso">[14]Insumos!$E$91</definedName>
    <definedName name="M.O.Panete.pared.exterior" localSheetId="0">#REF!</definedName>
    <definedName name="M.O.Panete.pared.exterior">#REF!</definedName>
    <definedName name="M.O.Panete.techo.inclinado" localSheetId="0">#REF!</definedName>
    <definedName name="M.O.Panete.techo.inclinado">#REF!</definedName>
    <definedName name="M.O.Pañete.exterior" localSheetId="0">#REF!</definedName>
    <definedName name="M.O.Pañete.exterior">#REF!</definedName>
    <definedName name="M.O.Pintura.Exteriores" localSheetId="0">#REF!</definedName>
    <definedName name="M.O.Pintura.Exteriores">#REF!</definedName>
    <definedName name="M.O.Quicio.cem.7x25cm" localSheetId="0">#REF!</definedName>
    <definedName name="M.O.Quicio.cem.7x25cm">#REF!</definedName>
    <definedName name="M.O.vaciado.columnas" localSheetId="0">#REF!</definedName>
    <definedName name="M.O.vaciado.columnas">#REF!</definedName>
    <definedName name="M.O.vaciado.dinteles" localSheetId="0">#REF!</definedName>
    <definedName name="M.O.vaciado.dinteles">#REF!</definedName>
    <definedName name="M.O.vaciado.vigas" localSheetId="0">#REF!</definedName>
    <definedName name="M.O.vaciado.vigas">#REF!</definedName>
    <definedName name="M.O.vaciado.zapata" localSheetId="0">#REF!</definedName>
    <definedName name="M.O.vaciado.zapata">#REF!</definedName>
    <definedName name="M2.Carp.Viga.Horm.Visto" localSheetId="0">#REF!</definedName>
    <definedName name="M2.Carp.Viga.Horm.Visto">#REF!</definedName>
    <definedName name="M2.Carpint.Columna.Conven." localSheetId="0">#REF!</definedName>
    <definedName name="M2.Carpint.Columna.Conven.">#REF!</definedName>
    <definedName name="M2.carpint.Columna.Horm.Visto" localSheetId="0">#REF!</definedName>
    <definedName name="M2.carpint.Columna.Horm.Visto">#REF!</definedName>
    <definedName name="M2.Carpint.Viga.Conven." localSheetId="0">#REF!</definedName>
    <definedName name="M2.Carpint.Viga.Conven.">#REF!</definedName>
    <definedName name="MA" localSheetId="0">#REF!</definedName>
    <definedName name="MA">#REF!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" localSheetId="0">[4]insumo!#REF!</definedName>
    <definedName name="MADERA">[4]insumo!#REF!</definedName>
    <definedName name="Madera_P2">[12]INSU!$D$132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DERAC">[4]insumo!$D$28</definedName>
    <definedName name="MADERAS" localSheetId="0">#REF!</definedName>
    <definedName name="MADERAS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[20]INS!#REF!</definedName>
    <definedName name="MAESTROCARP">[20]INS!#REF!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" localSheetId="0">#REF!</definedName>
    <definedName name="MALLA">#REF!</definedName>
    <definedName name="malla.elec.2.3x2.3.20x20" localSheetId="0">#REF!</definedName>
    <definedName name="malla.elec.2.3x2.3.20x20">#REF!</definedName>
    <definedName name="malla.elec.2.3x2.3.20x20.m2" localSheetId="0">#REF!</definedName>
    <definedName name="malla.elec.2.3x2.3.20x20.m2">#REF!</definedName>
    <definedName name="Malla.Elect.W2.3.15x15" localSheetId="0">#REF!</definedName>
    <definedName name="Malla.Elect.W2.3.15x15">#REF!</definedName>
    <definedName name="Malla.Elect.W2.3.15x15m2" localSheetId="0">#REF!</definedName>
    <definedName name="Malla.Elect.W2.3.15x15m2">#REF!</definedName>
    <definedName name="Malla.Elect.W2.5x20" localSheetId="0">#REF!</definedName>
    <definedName name="Malla.Elect.W2.5x20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electrosoldada_15x15___W2.9x2.9">'[11]LISTA DE PRECIO'!$C$8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LLACICL6HG" localSheetId="0">#REF!</definedName>
    <definedName name="MALLACICL6HG">#REF!</definedName>
    <definedName name="MALLAS" localSheetId="0">#REF!</definedName>
    <definedName name="MALLAS">#REF!</definedName>
    <definedName name="MANG34NEGRACALENT" localSheetId="0">#REF!</definedName>
    <definedName name="MANG34NEGRACALENT">#REF!</definedName>
    <definedName name="MANOBRA" localSheetId="0">#REF!</definedName>
    <definedName name="MANOBRA">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RCOCA" localSheetId="0">#REF!</definedName>
    <definedName name="MARCOCA">#REF!</definedName>
    <definedName name="MARCOPI" localSheetId="0">#REF!</definedName>
    <definedName name="MARCOPI">#REF!</definedName>
    <definedName name="Marmol" localSheetId="0">#REF!</definedName>
    <definedName name="Marmol">#REF!</definedName>
    <definedName name="Mármol.30x60" localSheetId="0">#REF!</definedName>
    <definedName name="Mármol.30x60">#REF!</definedName>
    <definedName name="Marmol.30x60.pared" localSheetId="0">#REF!</definedName>
    <definedName name="Marmol.30x60.pared">#REF!</definedName>
    <definedName name="Marmol.A.20x40" localSheetId="0">#REF!</definedName>
    <definedName name="Marmol.A.20x40">#REF!</definedName>
    <definedName name="marmol.A.40x40" localSheetId="0">#REF!</definedName>
    <definedName name="marmol.A.40x40">#REF!</definedName>
    <definedName name="marmol.B.40x40" localSheetId="0">#REF!</definedName>
    <definedName name="marmol.B.40x40">#REF!</definedName>
    <definedName name="Marmolina" localSheetId="0">#REF!</definedName>
    <definedName name="Marmolina">#REF!</definedName>
    <definedName name="marmolpiso" localSheetId="0">[4]insumo!#REF!</definedName>
    <definedName name="marmolpiso">[4]insumo!#REF!</definedName>
    <definedName name="masilla.sheetrock">[28]Insumos!$L$40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ATINST" localSheetId="0">#REF!</definedName>
    <definedName name="MATINST">#REF!</definedName>
    <definedName name="MATOCO" localSheetId="0">#REF!</definedName>
    <definedName name="MATOCO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énsula.2doN" localSheetId="0">#REF!</definedName>
    <definedName name="Ménsula.2doN">#REF!</definedName>
    <definedName name="Ménsula.3er.nivel" localSheetId="0">#REF!</definedName>
    <definedName name="Ménsula.3er.nivel">#REF!</definedName>
    <definedName name="Ménsula.piso" localSheetId="0">#REF!</definedName>
    <definedName name="Ménsula.piso">#REF!</definedName>
    <definedName name="Meseta.10cm" localSheetId="0">#REF!</definedName>
    <definedName name="Meseta.10cm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.Antillana.bloques">[22]Insumos!$E$30</definedName>
    <definedName name="Mez.Antillana.Pañete">[22]Insumos!$E$31</definedName>
    <definedName name="Mez.Antillana.Pisos">[22]Insumos!$E$32</definedName>
    <definedName name="MEZCALAREPMOR" localSheetId="0">#REF!</definedName>
    <definedName name="MEZCALAREPMOR">#REF!</definedName>
    <definedName name="MEZCBAN" localSheetId="0">#REF!</definedName>
    <definedName name="MEZCBAN">#REF!</definedName>
    <definedName name="MEZCBIDET" localSheetId="0">#REF!</definedName>
    <definedName name="MEZCBIDET">#REF!</definedName>
    <definedName name="MEZCFREG" localSheetId="0">#REF!</definedName>
    <definedName name="MEZCFREG">#REF!</definedName>
    <definedName name="Mezcla.1.4.Pisos" localSheetId="0">#REF!</definedName>
    <definedName name="Mezcla.1.4.Pisos">#REF!</definedName>
    <definedName name="Mezcla.Careteo" localSheetId="0">#REF!</definedName>
    <definedName name="Mezcla.Careteo">#REF!</definedName>
    <definedName name="Mezcla.Marmolina" localSheetId="0">#REF!</definedName>
    <definedName name="Mezcla.Marmolina">#REF!</definedName>
    <definedName name="mezcla.Panete" localSheetId="0">#REF!</definedName>
    <definedName name="mezcla.Panete">#REF!</definedName>
    <definedName name="MEZCLA_1a3" localSheetId="0">#REF!</definedName>
    <definedName name="MEZCLA_1a3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.3.Bloque.panete" localSheetId="0">#REF!</definedName>
    <definedName name="Mezcla1.3.Bloque.panete">#REF!</definedName>
    <definedName name="MEZCLA125">[4]Mezcla!$G$45</definedName>
    <definedName name="MEZCLA13">[4]Mezcla!$G$10</definedName>
    <definedName name="MEZCLA14">[4]Mezcla!$G$17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EZCLANATILLA">[4]Mezcla!$G$29</definedName>
    <definedName name="MEZCLAV" localSheetId="0">#REF!</definedName>
    <definedName name="MEZCLAV">#REF!</definedName>
    <definedName name="MEZEMP" localSheetId="0">#REF!</definedName>
    <definedName name="MEZEMP">#REF!</definedName>
    <definedName name="mgf" localSheetId="0">#REF!</definedName>
    <definedName name="mgf">#REF!</definedName>
    <definedName name="mmmm" localSheetId="0">#REF!</definedName>
    <definedName name="mmmm">#REF!</definedName>
    <definedName name="MO.Acero.Col.Vig.Horm.Visto" localSheetId="0">#REF!</definedName>
    <definedName name="MO.Acero.Col.Vig.Horm.Visto">#REF!</definedName>
    <definedName name="MO.Acero.General" localSheetId="0">#REF!</definedName>
    <definedName name="MO.Acero.General">#REF!</definedName>
    <definedName name="MO.Acero.Zap.Colum.Vigas" localSheetId="0">#REF!</definedName>
    <definedName name="MO.Acero.Zap.Colum.Vigas">#REF!</definedName>
    <definedName name="MO.Ayudante" localSheetId="0">#REF!</definedName>
    <definedName name="MO.Ayudante">#REF!</definedName>
    <definedName name="MO.Cantos" localSheetId="0">#REF!</definedName>
    <definedName name="MO.Cantos">#REF!</definedName>
    <definedName name="MO.Careteo.Fraguache" localSheetId="0">#REF!</definedName>
    <definedName name="MO.Careteo.Fraguache">#REF!</definedName>
    <definedName name="MO.ceram.Pisos" localSheetId="0">#REF!</definedName>
    <definedName name="MO.ceram.Pisos">#REF!</definedName>
    <definedName name="MO.Col.Bloques" localSheetId="0">#REF!</definedName>
    <definedName name="MO.Col.Bloques">#REF!</definedName>
    <definedName name="MO.Col.Horm" localSheetId="0">#REF!</definedName>
    <definedName name="MO.Col.Horm">#REF!</definedName>
    <definedName name="MO.Compactacion.material" localSheetId="0">#REF!</definedName>
    <definedName name="MO.Compactacion.material">#REF!</definedName>
    <definedName name="MO.Deck.Madera" localSheetId="0">#REF!</definedName>
    <definedName name="MO.Deck.Madera">#REF!</definedName>
    <definedName name="MO.Escalon.Ceramica" localSheetId="0">#REF!</definedName>
    <definedName name="MO.Escalon.Ceramica">#REF!</definedName>
    <definedName name="MO.Escalon.Madera" localSheetId="0">#REF!</definedName>
    <definedName name="MO.Escalon.Madera">#REF!</definedName>
    <definedName name="MO.Fino.Bermuda" localSheetId="0">#REF!</definedName>
    <definedName name="MO.Fino.Bermuda">#REF!</definedName>
    <definedName name="MO.Fino.Normal" localSheetId="0">#REF!</definedName>
    <definedName name="MO.Fino.Normal">#REF!</definedName>
    <definedName name="MO.Gotero.Colgante" localSheetId="0">#REF!</definedName>
    <definedName name="MO.Gotero.Colgante">#REF!</definedName>
    <definedName name="MO.Horm.Estampado" localSheetId="0">#REF!</definedName>
    <definedName name="MO.Horm.Estampado">#REF!</definedName>
    <definedName name="MO.Malla.Electrosoldada" localSheetId="0">#REF!</definedName>
    <definedName name="MO.Malla.Electrosoldada">#REF!</definedName>
    <definedName name="MO.Mochetas" localSheetId="0">#REF!</definedName>
    <definedName name="MO.Mochetas">#REF!</definedName>
    <definedName name="MO.Muro.Piedra" localSheetId="0">#REF!</definedName>
    <definedName name="MO.Muro.Piedra">#REF!</definedName>
    <definedName name="MO.Panete.Paredes" localSheetId="0">#REF!</definedName>
    <definedName name="MO.Panete.Paredes">#REF!</definedName>
    <definedName name="MO.Panete.Techo.Horizontal" localSheetId="0">#REF!</definedName>
    <definedName name="MO.Panete.Techo.Horizontal">#REF!</definedName>
    <definedName name="MO.Pintura.2manos" localSheetId="0">#REF!</definedName>
    <definedName name="MO.Pintura.2manos">#REF!</definedName>
    <definedName name="MO.Piso.Cem.Pulido" localSheetId="0">#REF!</definedName>
    <definedName name="MO.Piso.Cem.Pulido">#REF!</definedName>
    <definedName name="MO.Violines" localSheetId="0">#REF!</definedName>
    <definedName name="MO.Violines">#REF!</definedName>
    <definedName name="MO.Zabaletas" localSheetId="0">#REF!</definedName>
    <definedName name="MO.Zabaletas">#REF!</definedName>
    <definedName name="MO.Zoc.Ceramica" localSheetId="0">#REF!</definedName>
    <definedName name="MO.Zoc.Ceramica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>[12]MO!$B$612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Ceram.Paredes" localSheetId="0">#REF!</definedName>
    <definedName name="MOCeram.Paredes">#REF!</definedName>
    <definedName name="Mocheta" localSheetId="0">#REF!</definedName>
    <definedName name="Mocheta">#REF!</definedName>
    <definedName name="Mocheta.95x.65.h.a" localSheetId="0">#REF!</definedName>
    <definedName name="Mocheta.95x.65.h.a">#REF!</definedName>
    <definedName name="Mocheta.caoba" localSheetId="0">#REF!</definedName>
    <definedName name="Mocheta.caoba">#REF!</definedName>
    <definedName name="Mocheta.Mezcla.Antillana" localSheetId="0">[17]Análisis!#REF!</definedName>
    <definedName name="Mocheta.Mezcla.Antillana">[17]Análisis!#REF!</definedName>
    <definedName name="mochetas" localSheetId="0">#REF!</definedName>
    <definedName name="mochetas">#REF!</definedName>
    <definedName name="mochetas.8cm.h.a" localSheetId="0">#REF!</definedName>
    <definedName name="mochetas.8cm.h.a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ldura.caoba" localSheetId="0">#REF!</definedName>
    <definedName name="Moldura.caoba">#REF!</definedName>
    <definedName name="MOPISOCERAMICA" localSheetId="0">[20]INS!#REF!</definedName>
    <definedName name="MOPISOCERAMICA">[20]INS!#REF!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tero.1.2.Impermeabilizante" localSheetId="0">#REF!</definedName>
    <definedName name="Mortero.1.2.Impermeabilizante">#REF!</definedName>
    <definedName name="Mortero.Marmolina" localSheetId="0">#REF!</definedName>
    <definedName name="Mortero.Marmolina">#REF!</definedName>
    <definedName name="mortero.para.piso" localSheetId="0">#REF!</definedName>
    <definedName name="mortero.para.piso">#REF!</definedName>
    <definedName name="Mortero.Pulido" localSheetId="0">#REF!</definedName>
    <definedName name="Mortero.Pulido">#REF!</definedName>
    <definedName name="Mortero1.4Panete" localSheetId="0">#REF!</definedName>
    <definedName name="Mortero1.4Panete">#REF!</definedName>
    <definedName name="MORTERO110" localSheetId="0">#REF!</definedName>
    <definedName name="MORTERO110">#REF!</definedName>
    <definedName name="MORTERO12" localSheetId="0">#REF!</definedName>
    <definedName name="MORTERO12">#REF!</definedName>
    <definedName name="MORTERO13" localSheetId="0">#REF!</definedName>
    <definedName name="MORTERO13">#REF!</definedName>
    <definedName name="MORTERO14" localSheetId="0">#REF!</definedName>
    <definedName name="MORTERO14">#REF!</definedName>
    <definedName name="mosbotichinorojo" localSheetId="0">[4]insumo!#REF!</definedName>
    <definedName name="mosbotichinorojo">[4]insumo!#REF!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ozaicoFG" localSheetId="0">[4]insumo!#REF!</definedName>
    <definedName name="mozaicoFG">[4]insumo!#REF!</definedName>
    <definedName name="Muro.6.4toN" localSheetId="0">#REF!</definedName>
    <definedName name="Muro.6.4toN">#REF!</definedName>
    <definedName name="Muro.8.3erN" localSheetId="0">#REF!</definedName>
    <definedName name="Muro.8.3erN">#REF!</definedName>
    <definedName name="Muro.Bloq.4.BNP.Cocina" localSheetId="0">#REF!</definedName>
    <definedName name="Muro.Bloq.4.BNP.Cocina">#REF!</definedName>
    <definedName name="Muro.Bloq.4.SNP.Cocina" localSheetId="0">#REF!</definedName>
    <definedName name="Muro.Bloq.4.SNP.Cocina">#REF!</definedName>
    <definedName name="Muro.Bloq.6.BNP.Cocina" localSheetId="0">#REF!</definedName>
    <definedName name="Muro.Bloq.6.BNP.Cocina">#REF!</definedName>
    <definedName name="Muro.Bloq.6.SNP.Cocina" localSheetId="0">#REF!</definedName>
    <definedName name="Muro.Bloq.6.SNP.Cocina">#REF!</definedName>
    <definedName name="Muro.Bloqe.4.2doN" localSheetId="0">#REF!</definedName>
    <definedName name="Muro.Bloqe.4.2doN">#REF!</definedName>
    <definedName name="Muro.bloqu.8.SNP.Cocina" localSheetId="0">#REF!</definedName>
    <definedName name="Muro.bloqu.8.SNP.Cocina">#REF!</definedName>
    <definedName name="Muro.bloque.2doN" localSheetId="0">#REF!</definedName>
    <definedName name="Muro.bloque.2doN">#REF!</definedName>
    <definedName name="Muro.Bloque.4.1erN" localSheetId="0">#REF!</definedName>
    <definedName name="Muro.Bloque.4.1erN">#REF!</definedName>
    <definedName name="Muro.Bloque.4.3erN" localSheetId="0">#REF!</definedName>
    <definedName name="Muro.Bloque.4.3erN">#REF!</definedName>
    <definedName name="Muro.Bloque.4.4toN" localSheetId="0">#REF!</definedName>
    <definedName name="Muro.Bloque.4.4toN">#REF!</definedName>
    <definedName name="Muro.Bloque.4cm.SNP">[26]Análisis!$N$845</definedName>
    <definedName name="Muro.Bloque.6cm.BNP">[26]Análisis!$N$821</definedName>
    <definedName name="Muro.Bloque.6cm.SNPT">[26]Análisis!$N$808</definedName>
    <definedName name="Muro.Bloque.8.1erN" localSheetId="0">#REF!</definedName>
    <definedName name="Muro.Bloque.8.1erN">#REF!</definedName>
    <definedName name="Muro.Bloque.8.BNP.Cocina" localSheetId="0">#REF!</definedName>
    <definedName name="Muro.Bloque.8.BNP.Cocina">#REF!</definedName>
    <definedName name="Muro.Bloque.8.SNPT.40" localSheetId="0">#REF!</definedName>
    <definedName name="Muro.Bloque.8.SNPT.40">#REF!</definedName>
    <definedName name="Muro.Bloque.8.SNPT.80" localSheetId="0">#REF!</definedName>
    <definedName name="Muro.Bloque.8.SNPT.80">#REF!</definedName>
    <definedName name="Muro.Bloque.8BNP.Comedor" localSheetId="0">#REF!</definedName>
    <definedName name="Muro.Bloque.8BNP.Comedor">#REF!</definedName>
    <definedName name="Muro.Bloque.Vidrio.Area.Noble" localSheetId="0">#REF!</definedName>
    <definedName name="Muro.Bloque.Vidrio.Area.Noble">#REF!</definedName>
    <definedName name="Muro.bloque8.2doN" localSheetId="0">#REF!</definedName>
    <definedName name="Muro.bloque8.2doN">#REF!</definedName>
    <definedName name="Muro.Bloques.10cm" localSheetId="0">#REF!</definedName>
    <definedName name="Muro.Bloques.10cm">#REF!</definedName>
    <definedName name="Muro.Bloques.20cm.40" localSheetId="0">#REF!</definedName>
    <definedName name="Muro.Bloques.20cm.40">#REF!</definedName>
    <definedName name="muro.h.a.20cm">[32]Análisis!$D$729</definedName>
    <definedName name="Muro.Hor.Arm.Inclinado" localSheetId="0">#REF!</definedName>
    <definedName name="Muro.Hor.Arm.Inclinado">#REF!</definedName>
    <definedName name="Muro.Horm.Arm.edif.oficina" localSheetId="0">#REF!</definedName>
    <definedName name="Muro.Horm.Arm.edif.oficina">#REF!</definedName>
    <definedName name="Muro.Horm.Arm.Edif.Parqueo" localSheetId="0">#REF!</definedName>
    <definedName name="Muro.Horm.Arm.Edif.Parqueo">#REF!</definedName>
    <definedName name="Muro.Hormigon.Armado.de20">[14]Análisis!$D$286</definedName>
    <definedName name="Muro.Hormigón.Estanque" localSheetId="0">#REF!</definedName>
    <definedName name="Muro.Hormigón.Estanque">#REF!</definedName>
    <definedName name="Muro.protector.parqueo" localSheetId="0">#REF!</definedName>
    <definedName name="Muro.protector.parqueo">#REF!</definedName>
    <definedName name="muro.shee.ambas.caras">'[33]Muros Interiores h=2.8 m '!$E$64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MUROS" localSheetId="0">#REF!</definedName>
    <definedName name="MUROS">#REF!</definedName>
    <definedName name="muros.plycem.ambas.caras">'[33]MurosInt.h=2.8 m Plycem 2 lados'!$E$64</definedName>
    <definedName name="muros.una.cshee.plycem">'[33]MurosInt.h=2.8 m U C con plycem'!$E$64</definedName>
    <definedName name="MUROS_AN" localSheetId="0">#REF!</definedName>
    <definedName name="MUROS_AN">#REF!</definedName>
    <definedName name="NADA" localSheetId="0">[42]Insumos!#REF!</definedName>
    <definedName name="NADA">[42]Insumos!#REF!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ATILLA" localSheetId="0">#REF!</definedName>
    <definedName name="NATILLA">#REF!</definedName>
    <definedName name="Nave" localSheetId="0">#REF!</definedName>
    <definedName name="Nave">#REF!</definedName>
    <definedName name="NINGUNA" localSheetId="0">[42]Insumos!#REF!</definedName>
    <definedName name="NINGUNA">[42]Insumos!#REF!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IPLE112X4HG" localSheetId="0">#REF!</definedName>
    <definedName name="NIPLE112X4HG">#REF!</definedName>
    <definedName name="NIPLE112X6HG" localSheetId="0">#REF!</definedName>
    <definedName name="NIPLE112X6HG">#REF!</definedName>
    <definedName name="NIPLE112X8HG" localSheetId="0">#REF!</definedName>
    <definedName name="NIPLE112X8HG">#REF!</definedName>
    <definedName name="NIPLE125X4HG" localSheetId="0">#REF!</definedName>
    <definedName name="NIPLE125X4HG">#REF!</definedName>
    <definedName name="NIPLE12X4HG" localSheetId="0">#REF!</definedName>
    <definedName name="NIPLE12X4HG">#REF!</definedName>
    <definedName name="NIPLE1X4HG" localSheetId="0">#REF!</definedName>
    <definedName name="NIPLE1X4HG">#REF!</definedName>
    <definedName name="NIPLE212X4HG" localSheetId="0">#REF!</definedName>
    <definedName name="NIPLE212X4HG">#REF!</definedName>
    <definedName name="NIPLE2X4HG" localSheetId="0">#REF!</definedName>
    <definedName name="NIPLE2X4HG">#REF!</definedName>
    <definedName name="NIPLE2X6HG" localSheetId="0">#REF!</definedName>
    <definedName name="NIPLE2X6HG">#REF!</definedName>
    <definedName name="NIPLE34X4HG" localSheetId="0">#REF!</definedName>
    <definedName name="NIPLE34X4HG">#REF!</definedName>
    <definedName name="NIPLE3X12HG" localSheetId="0">#REF!</definedName>
    <definedName name="NIPLE3X12HG">#REF!</definedName>
    <definedName name="NIPLE3X312HG" localSheetId="0">#REF!</definedName>
    <definedName name="NIPLE3X312HG">#REF!</definedName>
    <definedName name="NIPLE3X4HG" localSheetId="0">#REF!</definedName>
    <definedName name="NIPLE3X4HG">#REF!</definedName>
    <definedName name="NIPLE3X6HG" localSheetId="0">#REF!</definedName>
    <definedName name="NIPLE3X6HG">#REF!</definedName>
    <definedName name="NIPLE4X4HG" localSheetId="0">#REF!</definedName>
    <definedName name="NIPLE4X4HG">#REF!</definedName>
    <definedName name="NIPLECROM38X212" localSheetId="0">#REF!</definedName>
    <definedName name="NIPLECROM38X212">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bra.Civil.Ext." localSheetId="0">#REF!</definedName>
    <definedName name="Obra.Civil.Ext.">#REF!</definedName>
    <definedName name="Opc.2" localSheetId="0">#REF!</definedName>
    <definedName name="Opc.2">#REF!</definedName>
    <definedName name="Operador.Tipo.1" localSheetId="0">#REF!</definedName>
    <definedName name="Operador.Tipo.1">#REF!</definedName>
    <definedName name="Operador.Tipo.2" localSheetId="0">#REF!</definedName>
    <definedName name="Operador.Tipo.2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[29]SALARIOS!$C$10</definedName>
    <definedName name="OPERMAN" localSheetId="0">#REF!</definedName>
    <definedName name="OPERMAN">#REF!</definedName>
    <definedName name="OPERPAL" localSheetId="0">#REF!</definedName>
    <definedName name="OPERPAL">#REF!</definedName>
    <definedName name="ORI12FBCO" localSheetId="0">#REF!</definedName>
    <definedName name="ORI12FBCO">#REF!</definedName>
    <definedName name="ORI12FBCOFLUX" localSheetId="0">#REF!</definedName>
    <definedName name="ORI12FBCOFLUX">#REF!</definedName>
    <definedName name="ORI1FBCO" localSheetId="0">#REF!</definedName>
    <definedName name="ORI1FBCO">#REF!</definedName>
    <definedName name="ORI1FBCOFLUX" localSheetId="0">#REF!</definedName>
    <definedName name="ORI1FBCOFLUX">#REF!</definedName>
    <definedName name="ORINAL12" localSheetId="0">#REF!</definedName>
    <definedName name="ORINAL12">#REF!</definedName>
    <definedName name="ORINALFALDA" localSheetId="0">#REF!</definedName>
    <definedName name="ORINALFALDA">#REF!</definedName>
    <definedName name="ORINALPEQ" localSheetId="0">#REF!</definedName>
    <definedName name="ORINALPEQ">#REF!</definedName>
    <definedName name="ORINALSENCILLO" localSheetId="0">[4]insumo!#REF!</definedName>
    <definedName name="ORINALSENCILLO">[4]insumo!#REF!</definedName>
    <definedName name="ORIPEQBCO" localSheetId="0">#REF!</definedName>
    <definedName name="ORIPEQBCO">#REF!</definedName>
    <definedName name="OXIDOROJO" localSheetId="0">#REF!</definedName>
    <definedName name="OXIDOROJO">#REF!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[43]peso!#REF!</definedName>
    <definedName name="p">[43]peso!#REF!</definedName>
    <definedName name="p_8" localSheetId="0">#REF!</definedName>
    <definedName name="p_8">#REF!</definedName>
    <definedName name="P12BLOCK12" localSheetId="0">#REF!</definedName>
    <definedName name="P12BLOCK12">#REF!</definedName>
    <definedName name="P12BLOCK6" localSheetId="0">#REF!</definedName>
    <definedName name="P12BLOCK6">#REF!</definedName>
    <definedName name="P12BLOCK8" localSheetId="0">#REF!</definedName>
    <definedName name="P12BLOCK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BR112EMT" localSheetId="0">#REF!</definedName>
    <definedName name="PABR112EMT">#REF!</definedName>
    <definedName name="PABR1HG" localSheetId="0">#REF!</definedName>
    <definedName name="PABR1HG">#REF!</definedName>
    <definedName name="PABR212HG" localSheetId="0">#REF!</definedName>
    <definedName name="PABR212HG">#REF!</definedName>
    <definedName name="PABR2HG" localSheetId="0">#REF!</definedName>
    <definedName name="PABR2HG">#REF!</definedName>
    <definedName name="PABR34HG" localSheetId="0">#REF!</definedName>
    <definedName name="PABR34HG">#REF!</definedName>
    <definedName name="PABR3HG" localSheetId="0">#REF!</definedName>
    <definedName name="PABR3HG">#REF!</definedName>
    <definedName name="PABR58PER" localSheetId="0">#REF!</definedName>
    <definedName name="PABR58PER">#REF!</definedName>
    <definedName name="PACERO1" localSheetId="0">#REF!</definedName>
    <definedName name="PACERO1">#REF!</definedName>
    <definedName name="PACERO12" localSheetId="0">#REF!</definedName>
    <definedName name="PACERO12">#REF!</definedName>
    <definedName name="PACERO1225" localSheetId="0">#REF!</definedName>
    <definedName name="PACERO1225">#REF!</definedName>
    <definedName name="PACERO14" localSheetId="0">#REF!</definedName>
    <definedName name="PACERO14">#REF!</definedName>
    <definedName name="PACERO34" localSheetId="0">#REF!</definedName>
    <definedName name="PACERO34">#REF!</definedName>
    <definedName name="PACERO38" localSheetId="0">#REF!</definedName>
    <definedName name="PACERO38">#REF!</definedName>
    <definedName name="PACERO3825" localSheetId="0">#REF!</definedName>
    <definedName name="PACERO3825">#REF!</definedName>
    <definedName name="PACERO601" localSheetId="0">#REF!</definedName>
    <definedName name="PACERO601">#REF!</definedName>
    <definedName name="PACERO6012" localSheetId="0">#REF!</definedName>
    <definedName name="PACERO6012">#REF!</definedName>
    <definedName name="PACERO601225" localSheetId="0">#REF!</definedName>
    <definedName name="PACERO601225">#REF!</definedName>
    <definedName name="PACERO6034" localSheetId="0">#REF!</definedName>
    <definedName name="PACERO6034">#REF!</definedName>
    <definedName name="PACERO6038" localSheetId="0">#REF!</definedName>
    <definedName name="PACERO6038">#REF!</definedName>
    <definedName name="PACERO603825" localSheetId="0">#REF!</definedName>
    <definedName name="PACERO603825">#REF!</definedName>
    <definedName name="PACEROMALLA" localSheetId="0">#REF!</definedName>
    <definedName name="PACEROMALLA">#REF!</definedName>
    <definedName name="PACEROMALLA23150" localSheetId="0">#REF!</definedName>
    <definedName name="PACEROMALLA23150">#REF!</definedName>
    <definedName name="PACEROMALLA23200" localSheetId="0">#REF!</definedName>
    <definedName name="PACEROMALLA23200">#REF!</definedName>
    <definedName name="PADO50080G" localSheetId="0">#REF!</definedName>
    <definedName name="PADO50080G">#REF!</definedName>
    <definedName name="PADO50080R" localSheetId="0">#REF!</definedName>
    <definedName name="PADO50080R">#REF!</definedName>
    <definedName name="PADO511G" localSheetId="0">#REF!</definedName>
    <definedName name="PADO511G">#REF!</definedName>
    <definedName name="PADO511R" localSheetId="0">#REF!</definedName>
    <definedName name="PADO511R">#REF!</definedName>
    <definedName name="PADO604G" localSheetId="0">#REF!</definedName>
    <definedName name="PADO604G">#REF!</definedName>
    <definedName name="PADO604R" localSheetId="0">#REF!</definedName>
    <definedName name="PADO604R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LM" localSheetId="0">#REF!</definedName>
    <definedName name="PALM">#REF!</definedName>
    <definedName name="PALPUA14" localSheetId="0">#REF!</definedName>
    <definedName name="PALPUA14">#REF!</definedName>
    <definedName name="PALPUA16" localSheetId="0">#REF!</definedName>
    <definedName name="PALPUA16">#REF!</definedName>
    <definedName name="PANBN" localSheetId="0">#REF!</definedName>
    <definedName name="PANBN">#REF!</definedName>
    <definedName name="PANBN03" localSheetId="0">#REF!</definedName>
    <definedName name="PANBN03">#REF!</definedName>
    <definedName name="PANBN11" localSheetId="0">#REF!</definedName>
    <definedName name="PANBN11">#REF!</definedName>
    <definedName name="PANBN17" localSheetId="0">#REF!</definedName>
    <definedName name="PANBN17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_Plastbau">'[11]LISTA DE PRECIO'!$C$9</definedName>
    <definedName name="PANEL12CIR" localSheetId="0">#REF!</definedName>
    <definedName name="PANEL12CIR">#REF!</definedName>
    <definedName name="PANEL16CIR" localSheetId="0">#REF!</definedName>
    <definedName name="PANEL16CIR">#REF!</definedName>
    <definedName name="PANEL24CIR" localSheetId="0">#REF!</definedName>
    <definedName name="PANEL24CIR">#REF!</definedName>
    <definedName name="PANEL2CIR" localSheetId="0">#REF!</definedName>
    <definedName name="PANEL2CIR">#REF!</definedName>
    <definedName name="PANEL4CIR" localSheetId="0">#REF!</definedName>
    <definedName name="PANEL4CIR">#REF!</definedName>
    <definedName name="PANEL6CIR" localSheetId="0">#REF!</definedName>
    <definedName name="PANEL6CIR">#REF!</definedName>
    <definedName name="PANEL8CIR" localSheetId="0">#REF!</definedName>
    <definedName name="PANEL8CIR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nete.Coloreado" localSheetId="0">#REF!</definedName>
    <definedName name="Panete.Coloreado">#REF!</definedName>
    <definedName name="Panete.Marmolina" localSheetId="0">#REF!</definedName>
    <definedName name="Panete.Marmolina">#REF!</definedName>
    <definedName name="Panete.Pared.Ext.Villas" localSheetId="0">#REF!</definedName>
    <definedName name="Panete.Pared.Ext.Villas">#REF!</definedName>
    <definedName name="panete.Pared.Int.para.estucar" localSheetId="0">#REF!</definedName>
    <definedName name="panete.Pared.Int.para.estucar">#REF!</definedName>
    <definedName name="Panete.Pared.Int.Villas" localSheetId="0">#REF!</definedName>
    <definedName name="Panete.Pared.Int.Villas">#REF!</definedName>
    <definedName name="Panete.patinillo" localSheetId="0">#REF!</definedName>
    <definedName name="Panete.patinillo">#REF!</definedName>
    <definedName name="Panete.rugoso" localSheetId="0">#REF!</definedName>
    <definedName name="Panete.rugoso">#REF!</definedName>
    <definedName name="panete.techo.horizontal" localSheetId="0">#REF!</definedName>
    <definedName name="panete.techo.horizontal">#REF!</definedName>
    <definedName name="Panete.techo.Inclinado" localSheetId="0">#REF!</definedName>
    <definedName name="Panete.techo.Inclinado">#REF!</definedName>
    <definedName name="PANETES_AN" localSheetId="0">#REF!</definedName>
    <definedName name="PANETES_AN">#REF!</definedName>
    <definedName name="PANGULAR12X18" localSheetId="0">#REF!</definedName>
    <definedName name="PANGULAR12X18">#REF!</definedName>
    <definedName name="PANGULAR12X316" localSheetId="0">#REF!</definedName>
    <definedName name="PANGULAR12X316">#REF!</definedName>
    <definedName name="PANGULAR15X14" localSheetId="0">#REF!</definedName>
    <definedName name="PANGULAR15X14">#REF!</definedName>
    <definedName name="PANGULAR1X14" localSheetId="0">#REF!</definedName>
    <definedName name="PANGULAR1X14">#REF!</definedName>
    <definedName name="PANGULAR1X18" localSheetId="0">#REF!</definedName>
    <definedName name="PANGULAR1X18">#REF!</definedName>
    <definedName name="PANGULAR25X14" localSheetId="0">#REF!</definedName>
    <definedName name="PANGULAR25X14">#REF!</definedName>
    <definedName name="PANGULAR2X14" localSheetId="0">#REF!</definedName>
    <definedName name="PANGULAR2X14">#REF!</definedName>
    <definedName name="PANGULAR34X316" localSheetId="0">#REF!</definedName>
    <definedName name="PANGULAR34X316">#REF!</definedName>
    <definedName name="PANGULAR3X14" localSheetId="0">#REF!</definedName>
    <definedName name="PANGULAR3X14">#REF!</definedName>
    <definedName name="pañete.col.ml" localSheetId="0">#REF!</definedName>
    <definedName name="pañete.col.ml">#REF!</definedName>
    <definedName name="Pañete.Exterior.Antillano" localSheetId="0">[17]Análisis!#REF!</definedName>
    <definedName name="Pañete.Exterior.Antillano">[17]Análisis!#REF!</definedName>
    <definedName name="Pañete.Int.1erN" localSheetId="0">#REF!</definedName>
    <definedName name="Pañete.Int.1erN">#REF!</definedName>
    <definedName name="Pañete.int.2doN" localSheetId="0">#REF!</definedName>
    <definedName name="Pañete.int.2doN">#REF!</definedName>
    <definedName name="Pañete.int.3erN" localSheetId="0">#REF!</definedName>
    <definedName name="Pañete.int.3erN">#REF!</definedName>
    <definedName name="Pañete.int.4toN" localSheetId="0">#REF!</definedName>
    <definedName name="Pañete.int.4toN">#REF!</definedName>
    <definedName name="Pañete.Interior.Antillano" localSheetId="0">[17]Análisis!#REF!</definedName>
    <definedName name="Pañete.Interior.Antillano">[17]Análisis!#REF!</definedName>
    <definedName name="Pañete.Paredes">[26]Análisis!$N$906</definedName>
    <definedName name="Pañete.Techo.1erN" localSheetId="0">#REF!</definedName>
    <definedName name="Pañete.Techo.1erN">#REF!</definedName>
    <definedName name="Pañete.Techo.2doN" localSheetId="0">#REF!</definedName>
    <definedName name="Pañete.Techo.2doN">#REF!</definedName>
    <definedName name="Pañete.Techo.3erN" localSheetId="0">#REF!</definedName>
    <definedName name="Pañete.Techo.3erN">#REF!</definedName>
    <definedName name="Pañete.Techo.4toN" localSheetId="0">#REF!</definedName>
    <definedName name="Pañete.Techo.4toN">#REF!</definedName>
    <definedName name="Pañete.Techo.Horiz.Mezcla.Antillana" localSheetId="0">[17]Análisis!#REF!</definedName>
    <definedName name="Pañete.Techo.Horiz.Mezcla.Antillana">[17]Análisis!#REF!</definedName>
    <definedName name="Pañete.Techo.Horizontal" localSheetId="0">#REF!</definedName>
    <definedName name="Pañete.Techo.Horizontal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arque.Infantil" localSheetId="0">#REF!</definedName>
    <definedName name="Parque.Infantil">#REF!</definedName>
    <definedName name="parte.electrica" localSheetId="0">#REF!</definedName>
    <definedName name="parte.electrica">#REF!</definedName>
    <definedName name="PASAJES" localSheetId="0">#REF!</definedName>
    <definedName name="PASAJES">#REF!</definedName>
    <definedName name="PASC8" localSheetId="0">#REF!</definedName>
    <definedName name="PASC8">#REF!</definedName>
    <definedName name="PBANERAHFBCA" localSheetId="0">#REF!</definedName>
    <definedName name="PBANERAHFBCA">#REF!</definedName>
    <definedName name="PBANERAHFCOL" localSheetId="0">#REF!</definedName>
    <definedName name="PBANERAHFCOL">#REF!</definedName>
    <definedName name="PBANERALIVBCA" localSheetId="0">#REF!</definedName>
    <definedName name="PBANERALIVBCA">#REF!</definedName>
    <definedName name="PBANERALIVCOL" localSheetId="0">#REF!</definedName>
    <definedName name="PBANERALIVCOL">#REF!</definedName>
    <definedName name="PBANERAPVCBCA" localSheetId="0">#REF!</definedName>
    <definedName name="PBANERAPVCBCA">#REF!</definedName>
    <definedName name="PBANERAPVCCOL" localSheetId="0">#REF!</definedName>
    <definedName name="PBANERAPVCCOL">#REF!</definedName>
    <definedName name="PBARRAC12" localSheetId="0">#REF!</definedName>
    <definedName name="PBARRAC12">#REF!</definedName>
    <definedName name="PBARRAC34" localSheetId="0">#REF!</definedName>
    <definedName name="PBARRAC34">#REF!</definedName>
    <definedName name="PBARRAC58" localSheetId="0">#REF!</definedName>
    <definedName name="PBARRAC58">#REF!</definedName>
    <definedName name="PBARRAT10" localSheetId="0">#REF!</definedName>
    <definedName name="PBARRAT10">#REF!</definedName>
    <definedName name="PBARRAT4" localSheetId="0">#REF!</definedName>
    <definedName name="PBARRAT4">#REF!</definedName>
    <definedName name="PBARRAT6" localSheetId="0">#REF!</definedName>
    <definedName name="PBARRAT6">#REF!</definedName>
    <definedName name="PBARRAT7" localSheetId="0">#REF!</definedName>
    <definedName name="PBARRAT7">#REF!</definedName>
    <definedName name="PBIDETBCO" localSheetId="0">#REF!</definedName>
    <definedName name="PBIDETBCO">#REF!</definedName>
    <definedName name="PBIDETCOL" localSheetId="0">#REF!</definedName>
    <definedName name="PBIDETCOL">#REF!</definedName>
    <definedName name="PBITUPOL25MM5" localSheetId="0">#REF!</definedName>
    <definedName name="PBITUPOL25MM5">#REF!</definedName>
    <definedName name="PBITUPOL3MM10" localSheetId="0">#REF!</definedName>
    <definedName name="PBITUPOL3MM10">#REF!</definedName>
    <definedName name="PBITUPOL4MM510" localSheetId="0">#REF!</definedName>
    <definedName name="PBITUPOL4MM510">#REF!</definedName>
    <definedName name="PBLINTEL6X8X8" localSheetId="0">#REF!</definedName>
    <definedName name="PBLINTEL6X8X8">#REF!</definedName>
    <definedName name="PBLINTEL8X8X8" localSheetId="0">#REF!</definedName>
    <definedName name="PBLINTEL8X8X8">#REF!</definedName>
    <definedName name="PBLOCALPER" localSheetId="0">#REF!</definedName>
    <definedName name="PBLOCALPER">#REF!</definedName>
    <definedName name="PBLOCK12" localSheetId="0">#REF!</definedName>
    <definedName name="PBLOCK12">#REF!</definedName>
    <definedName name="PBLOCK4" localSheetId="0">#REF!</definedName>
    <definedName name="PBLOCK4">#REF!</definedName>
    <definedName name="PBLOCK4BARRO" localSheetId="0">#REF!</definedName>
    <definedName name="PBLOCK4BARRO">#REF!</definedName>
    <definedName name="PBLOCK5" localSheetId="0">#REF!</definedName>
    <definedName name="PBLOCK5">#REF!</definedName>
    <definedName name="PBLOCK6" localSheetId="0">#REF!</definedName>
    <definedName name="PBLOCK6">#REF!</definedName>
    <definedName name="PBLOCK6BARRO" localSheetId="0">#REF!</definedName>
    <definedName name="PBLOCK6BARRO">#REF!</definedName>
    <definedName name="PBLOCK6DEC" localSheetId="0">#REF!</definedName>
    <definedName name="PBLOCK6DEC">#REF!</definedName>
    <definedName name="PBLOCK6TEX" localSheetId="0">#REF!</definedName>
    <definedName name="PBLOCK6TEX">#REF!</definedName>
    <definedName name="PBLOCK8" localSheetId="0">#REF!</definedName>
    <definedName name="PBLOCK8">#REF!</definedName>
    <definedName name="PBLOCK8BARRO" localSheetId="0">#REF!</definedName>
    <definedName name="PBLOCK8BARRO">#REF!</definedName>
    <definedName name="PBLOCK8DEC" localSheetId="0">#REF!</definedName>
    <definedName name="PBLOCK8DEC">#REF!</definedName>
    <definedName name="PBLOCK8TEX" localSheetId="0">#REF!</definedName>
    <definedName name="PBLOCK8TEX">#REF!</definedName>
    <definedName name="PBLOVIGA6" localSheetId="0">#REF!</definedName>
    <definedName name="PBLOVIGA6">#REF!</definedName>
    <definedName name="PBLOVIGA8" localSheetId="0">#REF!</definedName>
    <definedName name="PBLOVIGA8">#REF!</definedName>
    <definedName name="PBORPAVGPVT" localSheetId="0">#REF!</definedName>
    <definedName name="PBORPAVGPVT">#REF!</definedName>
    <definedName name="PBOTONTIMBRE" localSheetId="0">#REF!</definedName>
    <definedName name="PBOTONTIMBRE">#REF!</definedName>
    <definedName name="PCABASBACANOR" localSheetId="0">#REF!</definedName>
    <definedName name="PCABASBACANOR">#REF!</definedName>
    <definedName name="PCARRETILLA" localSheetId="0">#REF!</definedName>
    <definedName name="PCARRETILLA">#REF!</definedName>
    <definedName name="PCER01" localSheetId="0">#REF!</definedName>
    <definedName name="PCER01">#REF!</definedName>
    <definedName name="PCER02" localSheetId="0">#REF!</definedName>
    <definedName name="PCER02">#REF!</definedName>
    <definedName name="PCER03" localSheetId="0">#REF!</definedName>
    <definedName name="PCER03">#REF!</definedName>
    <definedName name="PCER04" localSheetId="0">#REF!</definedName>
    <definedName name="PCER04">#REF!</definedName>
    <definedName name="PCER05" localSheetId="0">#REF!</definedName>
    <definedName name="PCER05">#REF!</definedName>
    <definedName name="PCER06" localSheetId="0">#REF!</definedName>
    <definedName name="PCER06">#REF!</definedName>
    <definedName name="PCER07" localSheetId="0">#REF!</definedName>
    <definedName name="PCER07">#REF!</definedName>
    <definedName name="PCER08" localSheetId="0">#REF!</definedName>
    <definedName name="PCER08">#REF!</definedName>
    <definedName name="PCER09" localSheetId="0">#REF!</definedName>
    <definedName name="PCER09">#REF!</definedName>
    <definedName name="PCER10" localSheetId="0">#REF!</definedName>
    <definedName name="PCER10">#REF!</definedName>
    <definedName name="PCER11" localSheetId="0">#REF!</definedName>
    <definedName name="PCER11">#REF!</definedName>
    <definedName name="PCER12" localSheetId="0">#REF!</definedName>
    <definedName name="PCER12">#REF!</definedName>
    <definedName name="PCONVARTIE58" localSheetId="0">#REF!</definedName>
    <definedName name="PCONVARTIE58">#REF!</definedName>
    <definedName name="PCOPAF212" localSheetId="0">#REF!</definedName>
    <definedName name="PCOPAF212">#REF!</definedName>
    <definedName name="PCUBO10" localSheetId="0">#REF!</definedName>
    <definedName name="PCUBO10">#REF!</definedName>
    <definedName name="PCUBO8" localSheetId="0">#REF!</definedName>
    <definedName name="PCUBO8">#REF!</definedName>
    <definedName name="pd" localSheetId="0">#REF!</definedName>
    <definedName name="pd">#REF!</definedName>
    <definedName name="PDUCHA" localSheetId="0">#REF!</definedName>
    <definedName name="PDUCHA">#REF!</definedName>
    <definedName name="Pedestal.H.V." localSheetId="0">#REF!</definedName>
    <definedName name="Pedestal.H.V.">#REF!</definedName>
    <definedName name="PEON" localSheetId="0">#REF!</definedName>
    <definedName name="PEON">#REF!</definedName>
    <definedName name="Peon.dia" localSheetId="0">#REF!</definedName>
    <definedName name="Peon.dia">#REF!</definedName>
    <definedName name="Peon_1">[12]MO!$B$11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[23]MO!$B$11</definedName>
    <definedName name="PEONCARP" localSheetId="0">[20]INS!#REF!</definedName>
    <definedName name="PEONCARP">[20]INS!#REF!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RFIL_CUADRADO_34">[23]INSU!$B$91</definedName>
    <definedName name="Pergolado.9pies" localSheetId="0">[17]Análisis!#REF!</definedName>
    <definedName name="Pergolado.9pies">[17]Análisis!#REF!</definedName>
    <definedName name="pergolado.area.piscina">[32]Análisis!$D$1633</definedName>
    <definedName name="Pergolado.Madera" localSheetId="0">[17]Análisis!#REF!</definedName>
    <definedName name="Pergolado.Madera">[17]Análisis!#REF!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ESCOBAPLASTICA" localSheetId="0">#REF!</definedName>
    <definedName name="PESCOBAPLASTICA">#REF!</definedName>
    <definedName name="PESTILLO" localSheetId="0">#REF!</definedName>
    <definedName name="PESTILLO">#REF!</definedName>
    <definedName name="PFREGADERO1" localSheetId="0">#REF!</definedName>
    <definedName name="PFREGADERO1">#REF!</definedName>
    <definedName name="PFREGADERO2" localSheetId="0">#REF!</definedName>
    <definedName name="PFREGADERO2">#REF!</definedName>
    <definedName name="PGLOBO6" localSheetId="0">#REF!</definedName>
    <definedName name="PGLOBO6">#REF!</definedName>
    <definedName name="PGRAMAR3030" localSheetId="0">#REF!</definedName>
    <definedName name="PGRAMAR3030">#REF!</definedName>
    <definedName name="PGRAMAR4040" localSheetId="0">#REF!</definedName>
    <definedName name="PGRAMAR4040">#REF!</definedName>
    <definedName name="PGRANITO30BCO" localSheetId="0">#REF!</definedName>
    <definedName name="PGRANITO30BCO">#REF!</definedName>
    <definedName name="PGRANITO30GRIS" localSheetId="0">#REF!</definedName>
    <definedName name="PGRANITO30GRIS">#REF!</definedName>
    <definedName name="PGRANITO40BCO" localSheetId="0">#REF!</definedName>
    <definedName name="PGRANITO40BCO">#REF!</definedName>
    <definedName name="PGRANITO40GRIS" localSheetId="0">#REF!</definedName>
    <definedName name="PGRANITO40GRIS">#REF!</definedName>
    <definedName name="PGRANITOPERROY40" localSheetId="0">#REF!</definedName>
    <definedName name="PGRANITOPERROY40">#REF!</definedName>
    <definedName name="PGRAPA1" localSheetId="0">#REF!</definedName>
    <definedName name="PGRAPA1">#REF!</definedName>
    <definedName name="PHCH23BCO" localSheetId="0">#REF!</definedName>
    <definedName name="PHCH23BCO">#REF!</definedName>
    <definedName name="PHCHGRAMAR" localSheetId="0">#REF!</definedName>
    <definedName name="PHCHGRAMAR">#REF!</definedName>
    <definedName name="PHCHMARAGLPR" localSheetId="0">#REF!</definedName>
    <definedName name="PHCHMARAGLPR">#REF!</definedName>
    <definedName name="PHCHSUPERBCO" localSheetId="0">#REF!</definedName>
    <definedName name="PHCHSUPERBCO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EDRAS" localSheetId="0">#REF!</definedName>
    <definedName name="PIEDRAS">#REF!</definedName>
    <definedName name="PINO">[29]INS!$D$770</definedName>
    <definedName name="Pino.Americano" localSheetId="0">#REF!</definedName>
    <definedName name="Pino.Americano">#REF!</definedName>
    <definedName name="pino.tratado">[44]Insumos!$C$35</definedName>
    <definedName name="pino1x10bruto" localSheetId="0">#REF!</definedName>
    <definedName name="pino1x10bruto">#REF!</definedName>
    <definedName name="pino1x12bruto" localSheetId="0">#REF!</definedName>
    <definedName name="pino1x12bruto">#REF!</definedName>
    <definedName name="PINO1X12BRUTOTRAT" localSheetId="0">#REF!</definedName>
    <definedName name="PINO1X12BRUTOTRAT">#REF!</definedName>
    <definedName name="PINO2X12BRUTO" localSheetId="0">#REF!</definedName>
    <definedName name="PINO2X12BRUTO">#REF!</definedName>
    <definedName name="PINO4X4BRUTO" localSheetId="0">#REF!</definedName>
    <definedName name="PINO4X4BRUTO">#REF!</definedName>
    <definedName name="PINOBRUTO4x4x12" localSheetId="0">#REF!</definedName>
    <definedName name="PINOBRUTO4x4x12">#REF!</definedName>
    <definedName name="PINOBRUTOTRAT4x4x12" localSheetId="0">#REF!</definedName>
    <definedName name="PINOBRUTOTRAT4x4x12">#REF!</definedName>
    <definedName name="PINODOROBCOALA" localSheetId="0">#REF!</definedName>
    <definedName name="PINODOROBCOALA">#REF!</definedName>
    <definedName name="PINODOROBCOCORR" localSheetId="0">#REF!</definedName>
    <definedName name="PINODOROBCOCORR">#REF!</definedName>
    <definedName name="PINODOROBCOST" localSheetId="0">#REF!</definedName>
    <definedName name="PINODOROBCOST">#REF!</definedName>
    <definedName name="PINODOROCOLALA" localSheetId="0">#REF!</definedName>
    <definedName name="PINODOROCOLALA">#REF!</definedName>
    <definedName name="PINODOROFLUX" localSheetId="0">#REF!</definedName>
    <definedName name="PINODOROFLUX">#REF!</definedName>
    <definedName name="PINTACRIEXT" localSheetId="0">#REF!</definedName>
    <definedName name="PINTACRIEXT">#REF!</definedName>
    <definedName name="PINTACRIEXTAND" localSheetId="0">#REF!</definedName>
    <definedName name="PINTACRIEXTAND">#REF!</definedName>
    <definedName name="PINTACRIINT" localSheetId="0">#REF!</definedName>
    <definedName name="PINTACRIINT">#REF!</definedName>
    <definedName name="PINTECO" localSheetId="0">#REF!</definedName>
    <definedName name="PINTECO">#REF!</definedName>
    <definedName name="PINTEPOX" localSheetId="0">#REF!</definedName>
    <definedName name="PINTEPOX">#REF!</definedName>
    <definedName name="PINTERRUPOR1" localSheetId="0">#REF!</definedName>
    <definedName name="PINTERRUPOR1">#REF!</definedName>
    <definedName name="PINTERRUPTOR2" localSheetId="0">#REF!</definedName>
    <definedName name="PINTERRUPTOR2">#REF!</definedName>
    <definedName name="PINTERRUPTOR3" localSheetId="0">#REF!</definedName>
    <definedName name="PINTERRUPTOR3">#REF!</definedName>
    <definedName name="PINTERRUPTOR3VIAS" localSheetId="0">#REF!</definedName>
    <definedName name="PINTERRUPTOR3VIAS">#REF!</definedName>
    <definedName name="PINTERRUPTOR4VIAS" localSheetId="0">#REF!</definedName>
    <definedName name="PINTERRUPTOR4VIAS">#REF!</definedName>
    <definedName name="PINTERRUPTORPILOTO" localSheetId="0">#REF!</definedName>
    <definedName name="PINTERRUPTORPILOTO">#REF!</definedName>
    <definedName name="PINTERRUPTORSEG100A2P" localSheetId="0">#REF!</definedName>
    <definedName name="PINTERRUPTORSEG100A2P">#REF!</definedName>
    <definedName name="PINTERRUPTORSEG30A2P" localSheetId="0">#REF!</definedName>
    <definedName name="PINTERRUPTORSEG30A2P">#REF!</definedName>
    <definedName name="PINTERRUPTORSEG60A2P" localSheetId="0">#REF!</definedName>
    <definedName name="PINTERRUPTORSEG60A2P">#REF!</definedName>
    <definedName name="PINTLACA" localSheetId="0">#REF!</definedName>
    <definedName name="PINTLACA">#REF!</definedName>
    <definedName name="PINTMAN" localSheetId="0">#REF!</definedName>
    <definedName name="PINTMAN">#REF!</definedName>
    <definedName name="PINTMANAND" localSheetId="0">#REF!</definedName>
    <definedName name="PINTMANAND">#REF!</definedName>
    <definedName name="PINTURA" localSheetId="0">#REF!</definedName>
    <definedName name="PINTURA">#REF!</definedName>
    <definedName name="Pintura.Aceite" localSheetId="0">#REF!</definedName>
    <definedName name="Pintura.Aceite">#REF!</definedName>
    <definedName name="Pintura.aceite.pared" localSheetId="0">#REF!</definedName>
    <definedName name="Pintura.aceite.pared">#REF!</definedName>
    <definedName name="Pintura.Acrilica.Bca.MA" localSheetId="0">#REF!</definedName>
    <definedName name="Pintura.Acrilica.Bca.MA">#REF!</definedName>
    <definedName name="Pintura.Acrilica.Ma" localSheetId="0">#REF!</definedName>
    <definedName name="Pintura.Acrilica.Ma">#REF!</definedName>
    <definedName name="Pintura.Acrilica.preparada.MA" localSheetId="0">#REF!</definedName>
    <definedName name="Pintura.Acrilica.preparada.MA">#REF!</definedName>
    <definedName name="Pintura.Eco.Pupolar" localSheetId="0">#REF!</definedName>
    <definedName name="Pintura.Eco.Pupolar">#REF!</definedName>
    <definedName name="Pintura.Epóxica" localSheetId="0">#REF!</definedName>
    <definedName name="Pintura.Epóxica">#REF!</definedName>
    <definedName name="Pintura.epoxica.piscina">[32]Análisis!$D$1562</definedName>
    <definedName name="Pintura.Epoxica.Popular.MA" localSheetId="0">#REF!</definedName>
    <definedName name="Pintura.Epoxica.Popular.MA">#REF!</definedName>
    <definedName name="pintura.man.puertas">[31]Análisis!$D$1549</definedName>
    <definedName name="pintura.mant.puertas">[30]Análisis!$D$1164</definedName>
    <definedName name="Pintura.Pared.Exteriores" localSheetId="0">#REF!</definedName>
    <definedName name="Pintura.Pared.Exteriores">#REF!</definedName>
    <definedName name="Pintura.pared.Interior" localSheetId="0">#REF!</definedName>
    <definedName name="Pintura.pared.Interior">#REF!</definedName>
    <definedName name="pintura.sobre.clavot">[31]Análisis!$D$1556</definedName>
    <definedName name="Pintura.techo" localSheetId="0">#REF!</definedName>
    <definedName name="Pintura.techo">#REF!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NTURAS" localSheetId="0">#REF!</definedName>
    <definedName name="PINTURAS">#REF!</definedName>
    <definedName name="Piscina" localSheetId="0">#REF!</definedName>
    <definedName name="Piscina">#REF!</definedName>
    <definedName name="Piscina.Crhist" localSheetId="0">[17]Análisis!#REF!</definedName>
    <definedName name="Piscina.Crhist">[17]Análisis!#REF!</definedName>
    <definedName name="Piscina.Losa.Fondo" localSheetId="0">[17]Análisis!#REF!</definedName>
    <definedName name="Piscina.Losa.Fondo">[17]Análisis!#REF!</definedName>
    <definedName name="Piscina.Muro" localSheetId="0">[17]Análisis!#REF!</definedName>
    <definedName name="Piscina.Muro">[17]Análisis!#REF!</definedName>
    <definedName name="PiscinaKurt" localSheetId="0">[17]Análisis!#REF!</definedName>
    <definedName name="PiscinaKurt">[17]Análisis!#REF!</definedName>
    <definedName name="Pisntura.Piscina" localSheetId="0">[17]Análisis!#REF!</definedName>
    <definedName name="Pisntura.Piscina">[17]Análisis!#REF!</definedName>
    <definedName name="Piso.Baldosin30x60" localSheetId="0">[17]Análisis!#REF!</definedName>
    <definedName name="Piso.Baldosin30x60">[17]Análisis!#REF!</definedName>
    <definedName name="Piso.Ceram" localSheetId="0">#REF!</definedName>
    <definedName name="Piso.Ceram">#REF!</definedName>
    <definedName name="Piso.Ceram.Blanca.20x20" localSheetId="0">#REF!</definedName>
    <definedName name="Piso.Ceram.Blanca.20x20">#REF!</definedName>
    <definedName name="Piso.Ceram.Boston" localSheetId="0">[45]Análisis!#REF!</definedName>
    <definedName name="Piso.Ceram.Boston">[45]Análisis!#REF!</definedName>
    <definedName name="Piso.Ceram.Etrusco.30x30" localSheetId="0">#REF!</definedName>
    <definedName name="Piso.Ceram.Etrusco.30x30">#REF!</definedName>
    <definedName name="Piso.Ceram.Gres.Piso.Mezc.Antillana" localSheetId="0">[17]Análisis!#REF!</definedName>
    <definedName name="Piso.Ceram.Gres.Piso.Mezc.Antillana">[17]Análisis!#REF!</definedName>
    <definedName name="Piso.Ceram.Imperial.Gris" localSheetId="0">#REF!</definedName>
    <definedName name="Piso.Ceram.Imperial.Gris">#REF!</definedName>
    <definedName name="Piso.Ceram.Ines.Gris" localSheetId="0">#REF!</definedName>
    <definedName name="Piso.Ceram.Ines.Gris">#REF!</definedName>
    <definedName name="Piso.Ceram.Nevada.33x33" localSheetId="0">#REF!</definedName>
    <definedName name="Piso.Ceram.Nevada.33x33">#REF!</definedName>
    <definedName name="Piso.Ceram.Serv.">[14]Análisis!$D$580</definedName>
    <definedName name="Piso.Ceram.Ultra.Bco." localSheetId="0">#REF!</definedName>
    <definedName name="Piso.Ceram.Ultra.Bco.">#REF!</definedName>
    <definedName name="Piso.Cerámica" localSheetId="0">[17]Análisis!#REF!</definedName>
    <definedName name="Piso.Cerámica">[17]Análisis!#REF!</definedName>
    <definedName name="Piso.Ceramica.A">[14]Análisis!$D$522</definedName>
    <definedName name="piso.ceramica.antideslizante" localSheetId="0">#REF!</definedName>
    <definedName name="piso.ceramica.antideslizante">#REF!</definedName>
    <definedName name="Piso.Ceramica.B">[14]Análisis!$D$541</definedName>
    <definedName name="Piso.Ceramica.C">[14]Análisis!$D$560</definedName>
    <definedName name="Piso.Cerámica.Importada" localSheetId="0">#REF!</definedName>
    <definedName name="Piso.Cerámica.Importada">#REF!</definedName>
    <definedName name="Piso.Cerámica.Mezc.Antillana" localSheetId="0">[17]Análisis!#REF!</definedName>
    <definedName name="Piso.Cerámica.Mezc.Antillana">[17]Análisis!#REF!</definedName>
    <definedName name="piso.de.marmol" localSheetId="0">#REF!</definedName>
    <definedName name="piso.de.marmol">#REF!</definedName>
    <definedName name="Piso.Granimarmol" localSheetId="0">#REF!</definedName>
    <definedName name="Piso.Granimarmol">#REF!</definedName>
    <definedName name="Piso.Granito.Blanco" localSheetId="0">#REF!</definedName>
    <definedName name="Piso.Granito.Blanco">#REF!</definedName>
    <definedName name="piso.granito.ext.crema">[14]Análisis!$D$415</definedName>
    <definedName name="piso.granito.ext.rosado">[14]Análisis!$D$427</definedName>
    <definedName name="piso.granito.ext.rozado">[14]Análisis!$D$427</definedName>
    <definedName name="Piso.granito.fondo.blanco">[14]Análisis!$D$449</definedName>
    <definedName name="Piso.granito.fondo.gris">[14]Análisis!$D$460</definedName>
    <definedName name="piso.granito.p.exterior.rojo">[14]Análisis!$D$438</definedName>
    <definedName name="piso.granito.p.exterior.rosado">[14]Análisis!$D$438</definedName>
    <definedName name="Piso.Horm.10cm.Sin.Malla" localSheetId="0">#REF!</definedName>
    <definedName name="Piso.Horm.10cm.Sin.Malla">#REF!</definedName>
    <definedName name="Piso.Horm.Estampado" localSheetId="0">#REF!</definedName>
    <definedName name="Piso.Horm.Estampado">#REF!</definedName>
    <definedName name="Piso.loseta.cemento.25x25" localSheetId="0">#REF!</definedName>
    <definedName name="Piso.loseta.cemento.25x25">#REF!</definedName>
    <definedName name="Piso.Madera.Teka" localSheetId="0">#REF!</definedName>
    <definedName name="Piso.Madera.Teka">#REF!</definedName>
    <definedName name="Piso.marmol.A.20x40" localSheetId="0">#REF!</definedName>
    <definedName name="Piso.marmol.A.20x40">#REF!</definedName>
    <definedName name="Piso.marmol.A.40x40" localSheetId="0">#REF!</definedName>
    <definedName name="Piso.marmol.A.40x40">#REF!</definedName>
    <definedName name="Piso.Marmol.B.40x40" localSheetId="0">#REF!</definedName>
    <definedName name="Piso.Marmol.B.40x40">#REF!</definedName>
    <definedName name="piso.marmol.crema" localSheetId="0">#REF!</definedName>
    <definedName name="piso.marmol.crema">#REF!</definedName>
    <definedName name="Piso.Mármol.crema" localSheetId="0">[17]Análisis!#REF!</definedName>
    <definedName name="Piso.Mármol.crema">[17]Análisis!#REF!</definedName>
    <definedName name="Piso.marmol.Tipo.B" localSheetId="0">#REF!</definedName>
    <definedName name="Piso.marmol.Tipo.B">#REF!</definedName>
    <definedName name="piso.mosaico.25x25">[31]Análisis!$D$1256</definedName>
    <definedName name="piso.porcelanato.40x40">[14]Análisis!$D$491</definedName>
    <definedName name="Piso.Quary.Tile" localSheetId="0">#REF!</definedName>
    <definedName name="Piso.Quary.Tile">#REF!</definedName>
    <definedName name="Piso.Vibrazo.Blanco30x30" localSheetId="0">#REF!</definedName>
    <definedName name="Piso.Vibrazo.Blanco30x30">#REF!</definedName>
    <definedName name="PISO_GRANITO_FONDO_BCO">[23]INSU!$B$103</definedName>
    <definedName name="PISO01" localSheetId="0">#REF!</definedName>
    <definedName name="PISO01">#REF!</definedName>
    <definedName name="PISO09" localSheetId="0">#REF!</definedName>
    <definedName name="PISO09">#REF!</definedName>
    <definedName name="PISOADO50080G" localSheetId="0">#REF!</definedName>
    <definedName name="PISOADO50080G">#REF!</definedName>
    <definedName name="PISOADO50080R" localSheetId="0">#REF!</definedName>
    <definedName name="PISOADO50080R">#REF!</definedName>
    <definedName name="PISOADO511G" localSheetId="0">#REF!</definedName>
    <definedName name="PISOADO511G">#REF!</definedName>
    <definedName name="PISOADO511R" localSheetId="0">#REF!</definedName>
    <definedName name="PISOADO511R">#REF!</definedName>
    <definedName name="PISOADO604G" localSheetId="0">#REF!</definedName>
    <definedName name="PISOADO604G">#REF!</definedName>
    <definedName name="PISOADO604R" localSheetId="0">#REF!</definedName>
    <definedName name="PISOADO604R">#REF!</definedName>
    <definedName name="PISOGRA1233030BCO" localSheetId="0">#REF!</definedName>
    <definedName name="PISOGRA1233030BCO">#REF!</definedName>
    <definedName name="PISOGRA1233030GRIS" localSheetId="0">#REF!</definedName>
    <definedName name="PISOGRA1233030GRIS">#REF!</definedName>
    <definedName name="PISOGRA1234040BCO" localSheetId="0">#REF!</definedName>
    <definedName name="PISOGRA1234040BCO">#REF!</definedName>
    <definedName name="PISOGRAPROY4040" localSheetId="0">#REF!</definedName>
    <definedName name="PISOGRAPROY4040">#REF!</definedName>
    <definedName name="PISOHFV10" localSheetId="0">#REF!</definedName>
    <definedName name="PISOHFV10">#REF!</definedName>
    <definedName name="PISOLADEXAPEQ" localSheetId="0">#REF!</definedName>
    <definedName name="PISOLADEXAPEQ">#REF!</definedName>
    <definedName name="PISOLADFERIAPEQ" localSheetId="0">#REF!</definedName>
    <definedName name="PISOLADFERIAPEQ">#REF!</definedName>
    <definedName name="PISOMOSROJ2525" localSheetId="0">#REF!</definedName>
    <definedName name="PISOMOSROJ2525">#REF!</definedName>
    <definedName name="PISOPUL10" localSheetId="0">#REF!</definedName>
    <definedName name="PISOPUL10">#REF!</definedName>
    <definedName name="PISOS" localSheetId="0">#REF!</definedName>
    <definedName name="PISOS">#REF!</definedName>
    <definedName name="PISOS_AN" localSheetId="0">#REF!</definedName>
    <definedName name="PISOS_AN">#REF!</definedName>
    <definedName name="PITACRILLICA" localSheetId="0">[4]insumo!#REF!</definedName>
    <definedName name="PITACRILLICA">[4]insumo!#REF!</definedName>
    <definedName name="PITECONOMICA" localSheetId="0">[4]insumo!#REF!</definedName>
    <definedName name="PITECONOMICA">[4]insumo!#REF!</definedName>
    <definedName name="pitesmalte" localSheetId="0">[4]insumo!#REF!</definedName>
    <definedName name="pitesmalte">[4]insumo!#REF!</definedName>
    <definedName name="PITMANTENIMIENTO" localSheetId="0">[4]insumo!#REF!</definedName>
    <definedName name="PITMANTENIMIENTO">[4]insumo!#REF!</definedName>
    <definedName name="pitoxidoverde" localSheetId="0">[4]insumo!#REF!</definedName>
    <definedName name="pitoxidoverde">[4]insumo!#REF!</definedName>
    <definedName name="PITSATINADA" localSheetId="0">[4]insumo!#REF!</definedName>
    <definedName name="PITSATINADA">[4]insumo!#REF!</definedName>
    <definedName name="pitsemiglos" localSheetId="0">[4]insumo!#REF!</definedName>
    <definedName name="pitsemiglos">[4]insumo!#REF!</definedName>
    <definedName name="PLADRILLO2X2X8" localSheetId="0">#REF!</definedName>
    <definedName name="PLADRILLO2X2X8">#REF!</definedName>
    <definedName name="PLADRILLO2X4X8" localSheetId="0">#REF!</definedName>
    <definedName name="PLADRILLO2X4X8">#REF!</definedName>
    <definedName name="plafon.pvc.hache" localSheetId="0">#REF!</definedName>
    <definedName name="plafon.pvc.hache">#REF!</definedName>
    <definedName name="plafon.pvc.varece" localSheetId="0">#REF!</definedName>
    <definedName name="plafon.pvc.varece">#REF!</definedName>
    <definedName name="plafond.antihumeda" localSheetId="0">#REF!</definedName>
    <definedName name="plafond.antihumeda">#REF!</definedName>
    <definedName name="Plafond.PVC" localSheetId="0">#REF!</definedName>
    <definedName name="Plafond.PVC">#REF!</definedName>
    <definedName name="plafond.sheetrock">'[33]Plafond Sheetrock'!$E$54</definedName>
    <definedName name="PLAJ4040GRI" localSheetId="0">#REF!</definedName>
    <definedName name="PLAJ4040GRI">#REF!</definedName>
    <definedName name="PLAMPARAFLUORES24" localSheetId="0">#REF!</definedName>
    <definedName name="PLAMPARAFLUORES24">#REF!</definedName>
    <definedName name="PLAMPARAFLUORESSUP2TDIFTRANS" localSheetId="0">#REF!</definedName>
    <definedName name="PLAMPARAFLUORESSUP2TDIFTRANS">#REF!</definedName>
    <definedName name="planta.electrica500w">[14]Resumen!$D$25</definedName>
    <definedName name="Planta.Tratamiento" localSheetId="0">#REF!</definedName>
    <definedName name="Planta.Tratamiento">#REF!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SELECT" localSheetId="0">#REF!</definedName>
    <definedName name="PLANTASELECT">#REF!</definedName>
    <definedName name="PLASFONES" localSheetId="0">#REF!</definedName>
    <definedName name="PLASFONES">#REF!</definedName>
    <definedName name="PLASTICO">[23]INSU!$B$90</definedName>
    <definedName name="Platea.Fundación.Villa" localSheetId="0">#REF!</definedName>
    <definedName name="Platea.Fundación.Villa">#REF!</definedName>
    <definedName name="platea.piscina">[32]Análisis!$D$200</definedName>
    <definedName name="Plato.Acrilico" localSheetId="0">#REF!</definedName>
    <definedName name="Plato.Acrilico">#REF!</definedName>
    <definedName name="PLAVADERO1" localSheetId="0">#REF!</definedName>
    <definedName name="PLAVADERO1">#REF!</definedName>
    <definedName name="PLAVADERO2" localSheetId="0">#REF!</definedName>
    <definedName name="PLAVADERO2">#REF!</definedName>
    <definedName name="PLAVBCO" localSheetId="0">#REF!</definedName>
    <definedName name="PLAVBCO">#REF!</definedName>
    <definedName name="PLAVBCOPEQ" localSheetId="0">#REF!</definedName>
    <definedName name="PLAVBCOPEQ">#REF!</definedName>
    <definedName name="PLAVCOL" localSheetId="0">#REF!</definedName>
    <definedName name="PLAVCOL">#REF!</definedName>
    <definedName name="PLAVOVABCO" localSheetId="0">#REF!</definedName>
    <definedName name="PLAVOVABCO">#REF!</definedName>
    <definedName name="PLAVOVACOL" localSheetId="0">#REF!</definedName>
    <definedName name="PLAVOVACOL">#REF!</definedName>
    <definedName name="PLAVPEDCOL" localSheetId="0">#REF!</definedName>
    <definedName name="PLAVPEDCOL">#REF!</definedName>
    <definedName name="PLIGADORA2">[20]INS!$D$563</definedName>
    <definedName name="PLIGADORA2_6" localSheetId="0">#REF!</definedName>
    <definedName name="PLIGADORA2_6">#REF!</definedName>
    <definedName name="PLLAVECHORRO12" localSheetId="0">#REF!</definedName>
    <definedName name="PLLAVECHORRO12">#REF!</definedName>
    <definedName name="PLLAVECHORRO34" localSheetId="0">#REF!</definedName>
    <definedName name="PLLAVECHORRO34">#REF!</definedName>
    <definedName name="PLLAVEPASOBOLA1" localSheetId="0">#REF!</definedName>
    <definedName name="PLLAVEPASOBOLA1">#REF!</definedName>
    <definedName name="PLLAVEPASOBOLA112" localSheetId="0">#REF!</definedName>
    <definedName name="PLLAVEPASOBOLA112">#REF!</definedName>
    <definedName name="PLLAVEPASOBOLA12" localSheetId="0">#REF!</definedName>
    <definedName name="PLLAVEPASOBOLA12">#REF!</definedName>
    <definedName name="PLLAVEPASOBOLA2" localSheetId="0">#REF!</definedName>
    <definedName name="PLLAVEPASOBOLA2">#REF!</definedName>
    <definedName name="PLLAVEPASOBOLA212" localSheetId="0">#REF!</definedName>
    <definedName name="PLLAVEPASOBOLA212">#REF!</definedName>
    <definedName name="PLLAVEPASOBOLA3" localSheetId="0">#REF!</definedName>
    <definedName name="PLLAVEPASOBOLA3">#REF!</definedName>
    <definedName name="PLLAVEPASOBOLA34" localSheetId="0">#REF!</definedName>
    <definedName name="PLLAVEPASOBOLA34">#REF!</definedName>
    <definedName name="PLOMERIA.GENERAL" localSheetId="0">#REF!</definedName>
    <definedName name="PLOMERIA.GENERAL">#REF!</definedName>
    <definedName name="PLOMERO" localSheetId="0">[20]INS!#REF!</definedName>
    <definedName name="PLOMERO">[20]INS!#REF!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[20]INS!#REF!</definedName>
    <definedName name="PLOMEROAYUDANTE">[20]INS!#REF!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[20]INS!#REF!</definedName>
    <definedName name="PLOMEROOFICIAL">[20]INS!#REF!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OSABARROEXAGDE" localSheetId="0">#REF!</definedName>
    <definedName name="PLOSABARROEXAGDE">#REF!</definedName>
    <definedName name="PLOSABARROEXAGONALPEQUEÑA" localSheetId="0">#REF!</definedName>
    <definedName name="PLOSABARROEXAGONALPEQUEÑA">#REF!</definedName>
    <definedName name="PLOSABARROFERIAGDE" localSheetId="0">#REF!</definedName>
    <definedName name="PLOSABARROFERIAGDE">#REF!</definedName>
    <definedName name="PLOSABARROFERIAPEQ" localSheetId="0">#REF!</definedName>
    <definedName name="PLOSABARROFERIAPEQ">#REF!</definedName>
    <definedName name="PLYWOOD" localSheetId="0">[4]insumo!#REF!</definedName>
    <definedName name="PLYWOOD">[4]insumo!#REF!</definedName>
    <definedName name="PLYWOOD_34_2CARAS">[12]INSU!$D$133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lywood3.4" localSheetId="0">#REF!</definedName>
    <definedName name="Plywood3.4">#REF!</definedName>
    <definedName name="pmadera2162" localSheetId="0">[25]precios!#REF!</definedName>
    <definedName name="pmadera2162">[25]precios!#REF!</definedName>
    <definedName name="pmadera2162_8" localSheetId="0">#REF!</definedName>
    <definedName name="pmadera2162_8">#REF!</definedName>
    <definedName name="PMALLA38" localSheetId="0">#REF!</definedName>
    <definedName name="PMALLA38">#REF!</definedName>
    <definedName name="PMALLACAL9HG6" localSheetId="0">#REF!</definedName>
    <definedName name="PMALLACAL9HG6">#REF!</definedName>
    <definedName name="PMALLACAL9HG7" localSheetId="0">#REF!</definedName>
    <definedName name="PMALLACAL9HG7">#REF!</definedName>
    <definedName name="PMES23BCO" localSheetId="0">#REF!</definedName>
    <definedName name="PMES23BCO">#REF!</definedName>
    <definedName name="PMESSUPBCO" localSheetId="0">#REF!</definedName>
    <definedName name="PMESSUPBCO">#REF!</definedName>
    <definedName name="PMOSAICO25X25ROJO" localSheetId="0">#REF!</definedName>
    <definedName name="PMOSAICO25X25ROJO">#REF!</definedName>
    <definedName name="po">[46]PRESUPUESTO!$O$9:$O$236</definedName>
    <definedName name="Poblado.Columnas" localSheetId="0">[17]Análisis!#REF!</definedName>
    <definedName name="Poblado.Columnas">[17]Análisis!#REF!</definedName>
    <definedName name="Poblado.Comercial" localSheetId="0">#REF!</definedName>
    <definedName name="Poblado.Comercial">#REF!</definedName>
    <definedName name="Poblado.Zap.Columna" localSheetId="0">[17]Análisis!#REF!</definedName>
    <definedName name="Poblado.Zap.Columna">[17]Análisis!#REF!</definedName>
    <definedName name="Porcelanato30x60">[14]Análisis!$D$512</definedName>
    <definedName name="PORTACANDADO" localSheetId="0">#REF!</definedName>
    <definedName name="PORTACANDADO">#REF!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OZO10" localSheetId="0">#REF!</definedName>
    <definedName name="POZO10">#REF!</definedName>
    <definedName name="POZO8" localSheetId="0">#REF!</definedName>
    <definedName name="POZO8">#REF!</definedName>
    <definedName name="POZOS" localSheetId="0">#REF!</definedName>
    <definedName name="POZOS">#REF!</definedName>
    <definedName name="PPAL1123CDOB" localSheetId="0">#REF!</definedName>
    <definedName name="PPAL1123CDOB">#REF!</definedName>
    <definedName name="PPAL1123CSENC" localSheetId="0">#REF!</definedName>
    <definedName name="PPAL1123CSENC">#REF!</definedName>
    <definedName name="PPALACUADRADA" localSheetId="0">#REF!</definedName>
    <definedName name="PPALACUADRADA">#REF!</definedName>
    <definedName name="PPALAREDONDA" localSheetId="0">#REF!</definedName>
    <definedName name="PPALAREDONDA">#REF!</definedName>
    <definedName name="PPANEL12A24" localSheetId="0">#REF!</definedName>
    <definedName name="PPANEL12A24">#REF!</definedName>
    <definedName name="PPANEL2A4" localSheetId="0">#REF!</definedName>
    <definedName name="PPANEL2A4">#REF!</definedName>
    <definedName name="PPANEL4A8" localSheetId="0">#REF!</definedName>
    <definedName name="PPANEL4A8">#REF!</definedName>
    <definedName name="PPANEL6A12" localSheetId="0">#REF!</definedName>
    <definedName name="PPANEL6A12">#REF!</definedName>
    <definedName name="PPANEL8A16" localSheetId="0">#REF!</definedName>
    <definedName name="PPANEL8A16">#REF!</definedName>
    <definedName name="PPANRLCON100" localSheetId="0">#REF!</definedName>
    <definedName name="PPANRLCON100">#REF!</definedName>
    <definedName name="PPANRLCON60" localSheetId="0">#REF!</definedName>
    <definedName name="PPANRLCON60">#REF!</definedName>
    <definedName name="PPARAGOMA" localSheetId="0">#REF!</definedName>
    <definedName name="PPARAGOMA">#REF!</definedName>
    <definedName name="PPD">'[47]med.mov.de tierras'!$D$6</definedName>
    <definedName name="PPERFIL112X112" localSheetId="0">#REF!</definedName>
    <definedName name="PPERFIL112X112">#REF!</definedName>
    <definedName name="PPERFIL1X1" localSheetId="0">#REF!</definedName>
    <definedName name="PPERFIL1X1">#REF!</definedName>
    <definedName name="PPERFIL1X2" localSheetId="0">#REF!</definedName>
    <definedName name="PPERFIL1X2">#REF!</definedName>
    <definedName name="PPERFIL2X2" localSheetId="0">#REF!</definedName>
    <definedName name="PPERFIL2X2">#REF!</definedName>
    <definedName name="PPERFIL2X3" localSheetId="0">#REF!</definedName>
    <definedName name="PPERFIL2X3">#REF!</definedName>
    <definedName name="PPERFIL2X4" localSheetId="0">#REF!</definedName>
    <definedName name="PPERFIL2X4">#REF!</definedName>
    <definedName name="PPERFIL3X3" localSheetId="0">#REF!</definedName>
    <definedName name="PPERFIL3X3">#REF!</definedName>
    <definedName name="PPERFIL4X4" localSheetId="0">#REF!</definedName>
    <definedName name="PPERFIL4X4">#REF!</definedName>
    <definedName name="PPERFILHG112X112" localSheetId="0">#REF!</definedName>
    <definedName name="PPERFILHG112X112">#REF!</definedName>
    <definedName name="PPERFILHG2X2" localSheetId="0">#REF!</definedName>
    <definedName name="PPERFILHG2X2">#REF!</definedName>
    <definedName name="PPERFILHG2X3" localSheetId="0">#REF!</definedName>
    <definedName name="PPERFILHG2X3">#REF!</definedName>
    <definedName name="PPERFILHG34X34" localSheetId="0">#REF!</definedName>
    <definedName name="PPERFILHG34X34">#REF!</definedName>
    <definedName name="PPIEPAVDGVE25" localSheetId="0">#REF!</definedName>
    <definedName name="PPIEPAVDGVE25">#REF!</definedName>
    <definedName name="PPIEPAVG15" localSheetId="0">#REF!</definedName>
    <definedName name="PPIEPAVG15">#REF!</definedName>
    <definedName name="PPIEPAVG3" localSheetId="0">#REF!</definedName>
    <definedName name="PPIEPAVG3">#REF!</definedName>
    <definedName name="PPINTACRIBCO" localSheetId="0">#REF!</definedName>
    <definedName name="PPINTACRIBCO">#REF!</definedName>
    <definedName name="PPINTACRIEXT" localSheetId="0">#REF!</definedName>
    <definedName name="PPINTACRIEXT">#REF!</definedName>
    <definedName name="PPINTEPOX" localSheetId="0">#REF!</definedName>
    <definedName name="PPINTEPOX">#REF!</definedName>
    <definedName name="PPINTMAN" localSheetId="0">#REF!</definedName>
    <definedName name="PPINTMAN">#REF!</definedName>
    <definedName name="PPLA112X14" localSheetId="0">#REF!</definedName>
    <definedName name="PPLA112X14">#REF!</definedName>
    <definedName name="PPLA12X18" localSheetId="0">#REF!</definedName>
    <definedName name="PPLA12X18">#REF!</definedName>
    <definedName name="PPLA12X316" localSheetId="0">#REF!</definedName>
    <definedName name="PPLA12X316">#REF!</definedName>
    <definedName name="PPLA2X14" localSheetId="0">#REF!</definedName>
    <definedName name="PPLA2X14">#REF!</definedName>
    <definedName name="PPLA34X14" localSheetId="0">#REF!</definedName>
    <definedName name="PPLA34X14">#REF!</definedName>
    <definedName name="PPLA34X316" localSheetId="0">#REF!</definedName>
    <definedName name="PPLA34X316">#REF!</definedName>
    <definedName name="PPLA3X14" localSheetId="0">#REF!</definedName>
    <definedName name="PPLA3X14">#REF!</definedName>
    <definedName name="PPLA4X14" localSheetId="0">#REF!</definedName>
    <definedName name="PPLA4X14">#REF!</definedName>
    <definedName name="PPUERTAENR" localSheetId="0">#REF!</definedName>
    <definedName name="PPUERTAENR">#REF!</definedName>
    <definedName name="PRASTRILLO" localSheetId="0">#REF!</definedName>
    <definedName name="PRASTRILLO">#REF!</definedName>
    <definedName name="PREC._UNITARIO">#N/A</definedName>
    <definedName name="PREC._UNITARIO_6">NA()</definedName>
    <definedName name="precios">[48]Precios!$A$4:$F$1576</definedName>
    <definedName name="PREJASLIV" localSheetId="0">#REF!</definedName>
    <definedName name="PREJASLIV">#REF!</definedName>
    <definedName name="PREJASREF" localSheetId="0">#REF!</definedName>
    <definedName name="PREJASREF">#REF!</definedName>
    <definedName name="premodificado" localSheetId="0">#REF!</definedName>
    <definedName name="premodificado">#REF!</definedName>
    <definedName name="PRESUPUESTO">#N/A</definedName>
    <definedName name="PRESUPUESTO_6">NA()</definedName>
    <definedName name="Primer.Biocida.Popular" localSheetId="0">#REF!</definedName>
    <definedName name="Primer.Biocida.Popular">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OMEDIO" localSheetId="0">#REF!</definedName>
    <definedName name="PROMEDIO">#REF!</definedName>
    <definedName name="PSILICOOLCRI" localSheetId="0">#REF!</definedName>
    <definedName name="PSILICOOLCRI">#REF!</definedName>
    <definedName name="PSOLDADURA" localSheetId="0">#REF!</definedName>
    <definedName name="PSOLDADURA">#REF!</definedName>
    <definedName name="PTABLETAGRIS" localSheetId="0">#REF!</definedName>
    <definedName name="PTABLETAGRIS">#REF!</definedName>
    <definedName name="PTABLETAROJA" localSheetId="0">#REF!</definedName>
    <definedName name="PTABLETAROJA">#REF!</definedName>
    <definedName name="PTAFRANCAOBA" localSheetId="0">#REF!</definedName>
    <definedName name="PTAFRANCAOBA">#REF!</definedName>
    <definedName name="PTAFRANCAOBAM2" localSheetId="0">#REF!</definedName>
    <definedName name="PTAFRANCAOBAM2">#REF!</definedName>
    <definedName name="PTAPAC24INTPVC" localSheetId="0">#REF!</definedName>
    <definedName name="PTAPAC24INTPVC">#REF!</definedName>
    <definedName name="PTAPAC24MET" localSheetId="0">#REF!</definedName>
    <definedName name="PTAPAC24MET">#REF!</definedName>
    <definedName name="PTAPAC24TCMET" localSheetId="0">#REF!</definedName>
    <definedName name="PTAPAC24TCMET">#REF!</definedName>
    <definedName name="PTAPAC24TCPVC" localSheetId="0">#REF!</definedName>
    <definedName name="PTAPAC24TCPVC">#REF!</definedName>
    <definedName name="PTAPANCORCAOBA" localSheetId="0">#REF!</definedName>
    <definedName name="PTAPANCORCAOBA">#REF!</definedName>
    <definedName name="PTAPANCORCAOBAM2" localSheetId="0">#REF!</definedName>
    <definedName name="PTAPANCORCAOBAM2">#REF!</definedName>
    <definedName name="PTAPANCORPINO" localSheetId="0">#REF!</definedName>
    <definedName name="PTAPANCORPINO">#REF!</definedName>
    <definedName name="PTAPANCORPINOM2" localSheetId="0">#REF!</definedName>
    <definedName name="PTAPANCORPINOM2">#REF!</definedName>
    <definedName name="PTAPANESPCAOBA" localSheetId="0">#REF!</definedName>
    <definedName name="PTAPANESPCAOBA">#REF!</definedName>
    <definedName name="PTAPANESPCAOBAM2" localSheetId="0">#REF!</definedName>
    <definedName name="PTAPANESPCAOBAM2">#REF!</definedName>
    <definedName name="PTAPANVAIVENCAOBA" localSheetId="0">#REF!</definedName>
    <definedName name="PTAPANVAIVENCAOBA">#REF!</definedName>
    <definedName name="PTAPANVAIVENCAOBAM2" localSheetId="0">#REF!</definedName>
    <definedName name="PTAPANVAIVENCAOBAM2">#REF!</definedName>
    <definedName name="PTAPLY" localSheetId="0">#REF!</definedName>
    <definedName name="PTAPLY">#REF!</definedName>
    <definedName name="PTAPLYM2" localSheetId="0">#REF!</definedName>
    <definedName name="PTAPLYM2">#REF!</definedName>
    <definedName name="PTC110PISO" localSheetId="0">#REF!</definedName>
    <definedName name="PTC110PISO">#REF!</definedName>
    <definedName name="PTEJA16" localSheetId="0">#REF!</definedName>
    <definedName name="PTEJA16">#REF!</definedName>
    <definedName name="PTEJA16ESP" localSheetId="0">#REF!</definedName>
    <definedName name="PTEJA16ESP">#REF!</definedName>
    <definedName name="PTEJA18" localSheetId="0">#REF!</definedName>
    <definedName name="PTEJA18">#REF!</definedName>
    <definedName name="PTEJA18ESP" localSheetId="0">#REF!</definedName>
    <definedName name="PTEJA18ESP">#REF!</definedName>
    <definedName name="PTEJATIPOS" localSheetId="0">#REF!</definedName>
    <definedName name="PTEJATIPOS">#REF!</definedName>
    <definedName name="PTERM114" localSheetId="0">#REF!</definedName>
    <definedName name="PTERM114">#REF!</definedName>
    <definedName name="PTIMBRECORRIENTE" localSheetId="0">#REF!</definedName>
    <definedName name="PTIMBRECORRIENTE">#REF!</definedName>
    <definedName name="PTINA" localSheetId="0">#REF!</definedName>
    <definedName name="PTINA">#REF!</definedName>
    <definedName name="PTOREXAASB" localSheetId="0">#REF!</definedName>
    <definedName name="PTOREXAASB">#REF!</definedName>
    <definedName name="PTPACISAL2424" localSheetId="0">#REF!</definedName>
    <definedName name="PTPACISAL2424">#REF!</definedName>
    <definedName name="PTPACISTOLA3030" localSheetId="0">#REF!</definedName>
    <definedName name="PTPACISTOLA3030">#REF!</definedName>
    <definedName name="PTUBOHG112X15" localSheetId="0">#REF!</definedName>
    <definedName name="PTUBOHG112X15">#REF!</definedName>
    <definedName name="PTUBOHG114X20" localSheetId="0">#REF!</definedName>
    <definedName name="PTUBOHG114X20">#REF!</definedName>
    <definedName name="Puerta.Apanelada.Pino" localSheetId="0">[17]Análisis!#REF!</definedName>
    <definedName name="Puerta.Apanelada.Pino">[17]Análisis!#REF!</definedName>
    <definedName name="Puerta.Caoba.Vidrio" localSheetId="0">[17]Análisis!#REF!</definedName>
    <definedName name="Puerta.Caoba.Vidrio">[17]Análisis!#REF!</definedName>
    <definedName name="Puerta.Closet" localSheetId="0">[17]Análisis!#REF!</definedName>
    <definedName name="Puerta.Closet">[17]Análisis!#REF!</definedName>
    <definedName name="Puerta.closet.caoba" localSheetId="0">#REF!</definedName>
    <definedName name="Puerta.closet.caoba">#REF!</definedName>
    <definedName name="puerta.enrollable.p.moteles">[14]Insumos!$E$42</definedName>
    <definedName name="Puerta.entrada.caoba" localSheetId="0">#REF!</definedName>
    <definedName name="Puerta.entrada.caoba">#REF!</definedName>
    <definedName name="Puerta.interior.caoba" localSheetId="0">#REF!</definedName>
    <definedName name="Puerta.interior.caoba">#REF!</definedName>
    <definedName name="Puerta.Pino.Vidrio" localSheetId="0">[17]Análisis!#REF!</definedName>
    <definedName name="Puerta.Pino.Vidrio">[17]Análisis!#REF!</definedName>
    <definedName name="Puerta.Plywood" localSheetId="0">[17]Análisis!#REF!</definedName>
    <definedName name="Puerta.Plywood">[17]Análisis!#REF!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ERTACA" localSheetId="0">#REF!</definedName>
    <definedName name="PUERTACA">#REF!</definedName>
    <definedName name="PUERTACAESP" localSheetId="0">#REF!</definedName>
    <definedName name="PUERTACAESP">#REF!</definedName>
    <definedName name="PUERTACAFRAN" localSheetId="0">#REF!</definedName>
    <definedName name="PUERTACAFRAN">#REF!</definedName>
    <definedName name="PUERTAPI" localSheetId="0">#REF!</definedName>
    <definedName name="PUERTAPI">#REF!</definedName>
    <definedName name="PUERTAPI802102PAN" localSheetId="0">#REF!</definedName>
    <definedName name="PUERTAPI802102PAN">#REF!</definedName>
    <definedName name="PUERTAPI8021046PAN" localSheetId="0">#REF!</definedName>
    <definedName name="PUERTAPI8021046PAN">#REF!</definedName>
    <definedName name="PUERTAPLE86210CRIS" localSheetId="0">#REF!</definedName>
    <definedName name="PUERTAPLE86210CRIS">#REF!</definedName>
    <definedName name="PUERTAPLY" localSheetId="0">#REF!</definedName>
    <definedName name="PUERTAPLY">#REF!</definedName>
    <definedName name="PuertaPVC.1.50" localSheetId="0">#REF!</definedName>
    <definedName name="PuertaPVC.1.50">#REF!</definedName>
    <definedName name="PuertaPVC.180" localSheetId="0">#REF!</definedName>
    <definedName name="PuertaPVC.180">#REF!</definedName>
    <definedName name="PUERTAS" localSheetId="0">#REF!</definedName>
    <definedName name="PUERTAS">#REF!</definedName>
    <definedName name="Puertas.comerciales" localSheetId="0">#REF!</definedName>
    <definedName name="Puertas.comerciales">#REF!</definedName>
    <definedName name="Puertas.Corredizas" localSheetId="0">#REF!</definedName>
    <definedName name="Puertas.Corredizas">#REF!</definedName>
    <definedName name="Pulido.Mrmol" localSheetId="0">#REF!</definedName>
    <definedName name="Pulido.Mrmol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VALVCIST1" localSheetId="0">#REF!</definedName>
    <definedName name="PVALVCIST1">#REF!</definedName>
    <definedName name="PVALVCIST12" localSheetId="0">#REF!</definedName>
    <definedName name="PVALVCIST12">#REF!</definedName>
    <definedName name="PVALVCIST34" localSheetId="0">#REF!</definedName>
    <definedName name="PVALVCIST34">#REF!</definedName>
    <definedName name="PVALVSEG34" localSheetId="0">#REF!</definedName>
    <definedName name="PVALVSEG34">#REF!</definedName>
    <definedName name="PVARTIE586" localSheetId="0">#REF!</definedName>
    <definedName name="PVARTIE586">#REF!</definedName>
    <definedName name="PVENTAABCO" localSheetId="0">#REF!</definedName>
    <definedName name="PVENTAABCO">#REF!</definedName>
    <definedName name="PVENTAABRONCE" localSheetId="0">#REF!</definedName>
    <definedName name="PVENTAABRONCE">#REF!</definedName>
    <definedName name="PVENTAAVIDRIOB" localSheetId="0">#REF!</definedName>
    <definedName name="PVENTAAVIDRIOB">#REF!</definedName>
    <definedName name="PVENTBBVIDRIO" localSheetId="0">#REF!</definedName>
    <definedName name="PVENTBBVIDRIO">#REF!</definedName>
    <definedName name="PVENTBBVIDRIOB" localSheetId="0">#REF!</definedName>
    <definedName name="PVENTBBVIDRIOB">#REF!</definedName>
    <definedName name="PVENTBCO" localSheetId="0">#REF!</definedName>
    <definedName name="PVENTBCO">#REF!</definedName>
    <definedName name="PVENTSALAAMALUNATVC" localSheetId="0">#REF!</definedName>
    <definedName name="PVENTSALAAMALUNATVC">#REF!</definedName>
    <definedName name="PVIB3030CRE" localSheetId="0">#REF!</definedName>
    <definedName name="PVIB3030CRE">#REF!</definedName>
    <definedName name="PVIB3030GRI" localSheetId="0">#REF!</definedName>
    <definedName name="PVIB3030GRI">#REF!</definedName>
    <definedName name="PVIB3030VER" localSheetId="0">#REF!</definedName>
    <definedName name="PVIB3030VER">#REF!</definedName>
    <definedName name="PWINCHE2000K">[20]INS!$D$568</definedName>
    <definedName name="PWINCHE2000K_6" localSheetId="0">#REF!</definedName>
    <definedName name="PWINCHE2000K_6">#REF!</definedName>
    <definedName name="PZ" localSheetId="0">#REF!</definedName>
    <definedName name="PZ">#REF!</definedName>
    <definedName name="PZGRANITO30BCO" localSheetId="0">#REF!</definedName>
    <definedName name="PZGRANITO30BCO">#REF!</definedName>
    <definedName name="PZGRANITO30GRIS" localSheetId="0">#REF!</definedName>
    <definedName name="PZGRANITO30GRIS">#REF!</definedName>
    <definedName name="PZGRANITO40BCO" localSheetId="0">#REF!</definedName>
    <definedName name="PZGRANITO40BCO">#REF!</definedName>
    <definedName name="PZGRANITOPERROY40" localSheetId="0">#REF!</definedName>
    <definedName name="PZGRANITOPERROY40">#REF!</definedName>
    <definedName name="PZMOSAICO25ROJ" localSheetId="0">#REF!</definedName>
    <definedName name="PZMOSAICO25ROJ">#REF!</definedName>
    <definedName name="PZOCALOBARRO10X3" localSheetId="0">#REF!</definedName>
    <definedName name="PZOCALOBARRO10X3">#REF!</definedName>
    <definedName name="PZOCESC23BCO" localSheetId="0">#REF!</definedName>
    <definedName name="PZOCESC23BCO">#REF!</definedName>
    <definedName name="Q">[2]CUB02!$W$1:$W$8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[49]INS!#REF!</definedName>
    <definedName name="QQ">[49]INS!#REF!</definedName>
    <definedName name="QQQ" localSheetId="0">'[8]M.O.'!#REF!</definedName>
    <definedName name="QQQ">'[8]M.O.'!#REF!</definedName>
    <definedName name="QQQQ" localSheetId="0">#REF!</definedName>
    <definedName name="QQQQ">#REF!</definedName>
    <definedName name="QQQQQ" localSheetId="0">#REF!</definedName>
    <definedName name="QQQQQ">#REF!</definedName>
    <definedName name="quicio.de.marmol" localSheetId="0">#REF!</definedName>
    <definedName name="quicio.de.marmol">#REF!</definedName>
    <definedName name="Quicio.loceta.cemento" localSheetId="0">#REF!</definedName>
    <definedName name="Quicio.loceta.cemento">#REF!</definedName>
    <definedName name="quicio.Marmol" localSheetId="0">#REF!</definedName>
    <definedName name="quicio.Marmol">#REF!</definedName>
    <definedName name="quicio.y.entrepuerta" localSheetId="0">#REF!</definedName>
    <definedName name="quicio.y.entrepuerta">#REF!</definedName>
    <definedName name="QUICIOGRA30BCO" localSheetId="0">#REF!</definedName>
    <definedName name="QUICIOGRA30BCO">#REF!</definedName>
    <definedName name="QUICIOGRA40BCO" localSheetId="0">#REF!</definedName>
    <definedName name="QUICIOGRA40BCO">#REF!</definedName>
    <definedName name="QUICIOGRABOTI40COL" localSheetId="0">[38]Ana!#REF!</definedName>
    <definedName name="QUICIOGRABOTI40COL">[38]Ana!#REF!</definedName>
    <definedName name="QUICIOLAD" localSheetId="0">#REF!</definedName>
    <definedName name="QUICIOLAD">#REF!</definedName>
    <definedName name="QUICIOMOS25ROJ" localSheetId="0">#REF!</definedName>
    <definedName name="QUICIOMOS25ROJ">#REF!</definedName>
    <definedName name="qw">[46]PRESUPUESTO!$M$10:$AH$731</definedName>
    <definedName name="qwe">[12]INSU!$D$133</definedName>
    <definedName name="qwe_6" localSheetId="0">#REF!</definedName>
    <definedName name="qwe_6">#REF!</definedName>
    <definedName name="Rampa.2da" localSheetId="0">#REF!</definedName>
    <definedName name="Rampa.2da">#REF!</definedName>
    <definedName name="Rampa.escalera.Villas" localSheetId="0">#REF!</definedName>
    <definedName name="Rampa.escalera.Villas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ata" localSheetId="0">#REF!</definedName>
    <definedName name="Rata">#REF!</definedName>
    <definedName name="REAL" localSheetId="0">#REF!</definedName>
    <definedName name="REAL">#REF!</definedName>
    <definedName name="rec.ceram.criolla" localSheetId="0">#REF!</definedName>
    <definedName name="rec.ceram.criolla">#REF!</definedName>
    <definedName name="Recreación">'[14]Hoja de presupuesto'!$G$173</definedName>
    <definedName name="REDBUSHG112X1" localSheetId="0">#REF!</definedName>
    <definedName name="REDBUSHG112X1">#REF!</definedName>
    <definedName name="REDBUSHG12X38" localSheetId="0">#REF!</definedName>
    <definedName name="REDBUSHG12X38">#REF!</definedName>
    <definedName name="REDBUSHG1X34" localSheetId="0">#REF!</definedName>
    <definedName name="REDBUSHG1X34">#REF!</definedName>
    <definedName name="REDBUSHG212X1" localSheetId="0">#REF!</definedName>
    <definedName name="REDBUSHG212X1">#REF!</definedName>
    <definedName name="REDBUSHG2X1" localSheetId="0">#REF!</definedName>
    <definedName name="REDBUSHG2X1">#REF!</definedName>
    <definedName name="REDBUSHG2X34" localSheetId="0">#REF!</definedName>
    <definedName name="REDBUSHG2X34">#REF!</definedName>
    <definedName name="REDBUSHG34X12" localSheetId="0">#REF!</definedName>
    <definedName name="REDBUSHG34X12">#REF!</definedName>
    <definedName name="REDBUSHG3X212" localSheetId="0">#REF!</definedName>
    <definedName name="REDBUSHG3X212">#REF!</definedName>
    <definedName name="REDCOPAHG12X38" localSheetId="0">#REF!</definedName>
    <definedName name="REDCOPAHG12X38">#REF!</definedName>
    <definedName name="REDCOPAHG1X34" localSheetId="0">#REF!</definedName>
    <definedName name="REDCOPAHG1X34">#REF!</definedName>
    <definedName name="REDCOPAHG212X1" localSheetId="0">#REF!</definedName>
    <definedName name="REDCOPAHG212X1">#REF!</definedName>
    <definedName name="REDCOPAHG2X112" localSheetId="0">#REF!</definedName>
    <definedName name="REDCOPAHG2X112">#REF!</definedName>
    <definedName name="REDCOPAHG2X34" localSheetId="0">#REF!</definedName>
    <definedName name="REDCOPAHG2X34">#REF!</definedName>
    <definedName name="REDCOPAHG34X12" localSheetId="0">#REF!</definedName>
    <definedName name="REDCOPAHG34X12">#REF!</definedName>
    <definedName name="REDCPVC1X34" localSheetId="0">#REF!</definedName>
    <definedName name="REDCPVC1X34">#REF!</definedName>
    <definedName name="REDCPVC34X12" localSheetId="0">#REF!</definedName>
    <definedName name="REDCPVC34X12">#REF!</definedName>
    <definedName name="REDPVCDREN3X112" localSheetId="0">#REF!</definedName>
    <definedName name="REDPVCDREN3X112">#REF!</definedName>
    <definedName name="REDPVCDREN3X2" localSheetId="0">#REF!</definedName>
    <definedName name="REDPVCDREN3X2">#REF!</definedName>
    <definedName name="REDPVCDREN4X2" localSheetId="0">#REF!</definedName>
    <definedName name="REDPVCDREN4X2">#REF!</definedName>
    <definedName name="REDPVCDREN4X3" localSheetId="0">#REF!</definedName>
    <definedName name="REDPVCDREN4X3">#REF!</definedName>
    <definedName name="REDPVCDREN6X4" localSheetId="0">#REF!</definedName>
    <definedName name="REDPVCDREN6X4">#REF!</definedName>
    <definedName name="REDPVCPRES112X1" localSheetId="0">#REF!</definedName>
    <definedName name="REDPVCPRES112X1">#REF!</definedName>
    <definedName name="REDPVCPRES1X34" localSheetId="0">#REF!</definedName>
    <definedName name="REDPVCPRES1X34">#REF!</definedName>
    <definedName name="REDPVCPRES2X1" localSheetId="0">#REF!</definedName>
    <definedName name="REDPVCPRES2X1">#REF!</definedName>
    <definedName name="REDPVCPRES34X12" localSheetId="0">#REF!</definedName>
    <definedName name="REDPVCPRES34X12">#REF!</definedName>
    <definedName name="REDPVCPRES4X2" localSheetId="0">#REF!</definedName>
    <definedName name="REDPVCPRES4X2">#REF!</definedName>
    <definedName name="REDPVCPRES4X3" localSheetId="0">#REF!</definedName>
    <definedName name="REDPVCPRES4X3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[50]COF!$G$733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fuerzo.plano" localSheetId="0">#REF!</definedName>
    <definedName name="refuerzo.plano">#REF!</definedName>
    <definedName name="REG10104CRIOLLO" localSheetId="0">#REF!</definedName>
    <definedName name="REG10104CRIOLLO">#REF!</definedName>
    <definedName name="REG12124CRIOLLO" localSheetId="0">#REF!</definedName>
    <definedName name="REG12124CRIOLLO">#REF!</definedName>
    <definedName name="REG44USA" localSheetId="0">#REF!</definedName>
    <definedName name="REG44USA">#REF!</definedName>
    <definedName name="REG55USA" localSheetId="0">#REF!</definedName>
    <definedName name="REG55USA">#REF!</definedName>
    <definedName name="REG664CRIOLLO" localSheetId="0">#REF!</definedName>
    <definedName name="REG664CRIOLLO">#REF!</definedName>
    <definedName name="REG884CRIOLLO" localSheetId="0">#REF!</definedName>
    <definedName name="REG884CRIOLLO">#REF!</definedName>
    <definedName name="Regado.y.Compactado" localSheetId="0">#REF!</definedName>
    <definedName name="Regado.y.Compactado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LA" localSheetId="0">#REF!</definedName>
    <definedName name="REGLA">#REF!</definedName>
    <definedName name="Regla.pañete" localSheetId="0">#REF!</definedName>
    <definedName name="Regla.pañete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PISO" localSheetId="0">#REF!</definedName>
    <definedName name="REJILLAPISO">#REF!</definedName>
    <definedName name="REJILLAPISOALUM" localSheetId="0">#REF!</definedName>
    <definedName name="REJILLAPISOALUM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lleno.caliche" localSheetId="0">#REF!</definedName>
    <definedName name="Relleno.caliche">#REF!</definedName>
    <definedName name="RELLENOCAL" localSheetId="0">#REF!</definedName>
    <definedName name="RELLENOCAL">#REF!</definedName>
    <definedName name="RELLENOCALEQ" localSheetId="0">#REF!</definedName>
    <definedName name="RELLENOCALEQ">#REF!</definedName>
    <definedName name="RELLENOCALGRAN" localSheetId="0">#REF!</definedName>
    <definedName name="RELLENOCALGRAN">#REF!</definedName>
    <definedName name="RELLENOCALGRANEQ" localSheetId="0">#REF!</definedName>
    <definedName name="RELLENOCALGRANEQ">#REF!</definedName>
    <definedName name="RELLENOGRAN" localSheetId="0">#REF!</definedName>
    <definedName name="RELLENOGRAN">#REF!</definedName>
    <definedName name="RELLENOGRANEQ" localSheetId="0">#REF!</definedName>
    <definedName name="RELLENOGRANEQ">#REF!</definedName>
    <definedName name="RELLENOREP" localSheetId="0">#REF!</definedName>
    <definedName name="RELLENOREP">#REF!</definedName>
    <definedName name="RELLENOREPEQ" localSheetId="0">#REF!</definedName>
    <definedName name="RELLENOREPEQ">#REF!</definedName>
    <definedName name="REMOCIONCVMANO" localSheetId="0">#REF!</definedName>
    <definedName name="REMOCIONCVMANO">#REF!</definedName>
    <definedName name="REPELLOTECHO" localSheetId="0">#REF!</definedName>
    <definedName name="REPELLOTECHO">#REF!</definedName>
    <definedName name="REPLANTEO" localSheetId="0">#REF!</definedName>
    <definedName name="REPLANTEO">#REF!</definedName>
    <definedName name="REPLANTEOM" localSheetId="0">#REF!</definedName>
    <definedName name="REPLANTEOM">#REF!</definedName>
    <definedName name="REPLANTEOM2" localSheetId="0">#REF!</definedName>
    <definedName name="REPLANTEOM2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posicion.Material.Excavado" localSheetId="0">#REF!</definedName>
    <definedName name="Reposicion.Material.Excavado">#REF!</definedName>
    <definedName name="RESANE" localSheetId="0">#REF!</definedName>
    <definedName name="RESANE">#REF!</definedName>
    <definedName name="REST.BUFFET.Y.COCINA" localSheetId="0">#REF!</definedName>
    <definedName name="REST.BUFFET.Y.COCINA">#REF!</definedName>
    <definedName name="Rest.Coc.C" localSheetId="0">[17]Análisis!#REF!</definedName>
    <definedName name="Rest.Coc.C">[17]Análisis!#REF!</definedName>
    <definedName name="Rest.Coc.C1.3.5" localSheetId="0">[17]Análisis!#REF!</definedName>
    <definedName name="Rest.Coc.C1.3.5">[17]Análisis!#REF!</definedName>
    <definedName name="Rest.Coc.C2" localSheetId="0">[17]Análisis!#REF!</definedName>
    <definedName name="Rest.Coc.C2">[17]Análisis!#REF!</definedName>
    <definedName name="Rest.Coc.C4" localSheetId="0">[17]Análisis!#REF!</definedName>
    <definedName name="Rest.Coc.C4">[17]Análisis!#REF!</definedName>
    <definedName name="Rest.Coc.C6" localSheetId="0">[17]Análisis!#REF!</definedName>
    <definedName name="Rest.Coc.C6">[17]Análisis!#REF!</definedName>
    <definedName name="Rest.Coc.C7" localSheetId="0">[17]Análisis!#REF!</definedName>
    <definedName name="Rest.Coc.C7">[17]Análisis!#REF!</definedName>
    <definedName name="Rest.Coc.CA" localSheetId="0">[17]Análisis!#REF!</definedName>
    <definedName name="Rest.Coc.CA">[17]Análisis!#REF!</definedName>
    <definedName name="Rest.Coc.Techo.Cocina" localSheetId="0">[17]Análisis!#REF!</definedName>
    <definedName name="Rest.Coc.Techo.Cocina">[17]Análisis!#REF!</definedName>
    <definedName name="Rest.Coc.V1" localSheetId="0">[17]Análisis!#REF!</definedName>
    <definedName name="Rest.Coc.V1">[17]Análisis!#REF!</definedName>
    <definedName name="Rest.Coc.V12" localSheetId="0">[17]Análisis!#REF!</definedName>
    <definedName name="Rest.Coc.V12">[17]Análisis!#REF!</definedName>
    <definedName name="Rest.Coc.V13" localSheetId="0">[17]Análisis!#REF!</definedName>
    <definedName name="Rest.Coc.V13">[17]Análisis!#REF!</definedName>
    <definedName name="Rest.Coc.V14" localSheetId="0">[17]Análisis!#REF!</definedName>
    <definedName name="Rest.Coc.V14">[17]Análisis!#REF!</definedName>
    <definedName name="Rest.Coc.V2" localSheetId="0">[17]Análisis!#REF!</definedName>
    <definedName name="Rest.Coc.V2">[17]Análisis!#REF!</definedName>
    <definedName name="Rest.Coc.V3" localSheetId="0">[17]Análisis!#REF!</definedName>
    <definedName name="Rest.Coc.V3">[17]Análisis!#REF!</definedName>
    <definedName name="Rest.Coc.V4" localSheetId="0">[17]Análisis!#REF!</definedName>
    <definedName name="Rest.Coc.V4">[17]Análisis!#REF!</definedName>
    <definedName name="Rest.Coc.V5" localSheetId="0">[17]Análisis!#REF!</definedName>
    <definedName name="Rest.Coc.V5">[17]Análisis!#REF!</definedName>
    <definedName name="Rest.Coc.V6" localSheetId="0">[17]Análisis!#REF!</definedName>
    <definedName name="Rest.Coc.V6">[17]Análisis!#REF!</definedName>
    <definedName name="Rest.Coc.V7" localSheetId="0">[17]Análisis!#REF!</definedName>
    <definedName name="Rest.Coc.V7">[17]Análisis!#REF!</definedName>
    <definedName name="Rest.Coc.Zc" localSheetId="0">[17]Análisis!#REF!</definedName>
    <definedName name="Rest.Coc.Zc">[17]Análisis!#REF!</definedName>
    <definedName name="Rest.Coc.Zc1" localSheetId="0">[17]Análisis!#REF!</definedName>
    <definedName name="Rest.Coc.Zc1">[17]Análisis!#REF!</definedName>
    <definedName name="Rest.Coc.Zc2" localSheetId="0">[17]Análisis!#REF!</definedName>
    <definedName name="Rest.Coc.Zc2">[17]Análisis!#REF!</definedName>
    <definedName name="Rest.Coc.Zc3" localSheetId="0">[17]Análisis!#REF!</definedName>
    <definedName name="Rest.Coc.Zc3">[17]Análisis!#REF!</definedName>
    <definedName name="Rest.Coc.Zc4" localSheetId="0">[17]Análisis!#REF!</definedName>
    <definedName name="Rest.Coc.Zc4">[17]Análisis!#REF!</definedName>
    <definedName name="Rest.Coc.Zc5" localSheetId="0">[17]Análisis!#REF!</definedName>
    <definedName name="Rest.Coc.Zc5">[17]Análisis!#REF!</definedName>
    <definedName name="Rest.Coc.Zc6" localSheetId="0">[17]Análisis!#REF!</definedName>
    <definedName name="Rest.Coc.Zc6">[17]Análisis!#REF!</definedName>
    <definedName name="Rest.Coc.Zc7" localSheetId="0">[17]Análisis!#REF!</definedName>
    <definedName name="Rest.Coc.Zc7">[17]Análisis!#REF!</definedName>
    <definedName name="Rest.Esp.Col.C1" localSheetId="0">[17]Análisis!#REF!</definedName>
    <definedName name="Rest.Esp.Col.C1">[17]Análisis!#REF!</definedName>
    <definedName name="Rest.Esp.Col.C2" localSheetId="0">[17]Análisis!#REF!</definedName>
    <definedName name="Rest.Esp.Col.C2">[17]Análisis!#REF!</definedName>
    <definedName name="Rest.Esp.Col.C3" localSheetId="0">[17]Análisis!#REF!</definedName>
    <definedName name="Rest.Esp.Col.C3">[17]Análisis!#REF!</definedName>
    <definedName name="Rest.Esp.Col.C4" localSheetId="0">[17]Análisis!#REF!</definedName>
    <definedName name="Rest.Esp.Col.C4">[17]Análisis!#REF!</definedName>
    <definedName name="Rest.Esp.Col.Cc" localSheetId="0">[17]Análisis!#REF!</definedName>
    <definedName name="Rest.Esp.Col.Cc">[17]Análisis!#REF!</definedName>
    <definedName name="Rest.Esp.Losa.Techo" localSheetId="0">[17]Análisis!#REF!</definedName>
    <definedName name="Rest.Esp.Losa.Techo">[17]Análisis!#REF!</definedName>
    <definedName name="Rest.Esp.Viga.V1" localSheetId="0">[17]Análisis!#REF!</definedName>
    <definedName name="Rest.Esp.Viga.V1">[17]Análisis!#REF!</definedName>
    <definedName name="Rest.Esp.Viga.V2" localSheetId="0">[17]Análisis!#REF!</definedName>
    <definedName name="Rest.Esp.Viga.V2">[17]Análisis!#REF!</definedName>
    <definedName name="Rest.Esp.Viga.V3" localSheetId="0">[17]Análisis!#REF!</definedName>
    <definedName name="Rest.Esp.Viga.V3">[17]Análisis!#REF!</definedName>
    <definedName name="Rest.Esp.Viga.V4R" localSheetId="0">[17]Análisis!#REF!</definedName>
    <definedName name="Rest.Esp.Viga.V4R">[17]Análisis!#REF!</definedName>
    <definedName name="Rest.Esp.Viga.V5" localSheetId="0">[17]Análisis!#REF!</definedName>
    <definedName name="Rest.Esp.Viga.V5">[17]Análisis!#REF!</definedName>
    <definedName name="Rest.Esp.Viga.V6R" localSheetId="0">[17]Análisis!#REF!</definedName>
    <definedName name="Rest.Esp.Viga.V6R">[17]Análisis!#REF!</definedName>
    <definedName name="Rest.Esp.Viga.V7R" localSheetId="0">[17]Análisis!#REF!</definedName>
    <definedName name="Rest.Esp.Viga.V7R">[17]Análisis!#REF!</definedName>
    <definedName name="Rest.Esp.Viga.V8R" localSheetId="0">[17]Análisis!#REF!</definedName>
    <definedName name="Rest.Esp.Viga.V8R">[17]Análisis!#REF!</definedName>
    <definedName name="Rest.Tematico" localSheetId="0">#REF!</definedName>
    <definedName name="Rest.Tematico">#REF!</definedName>
    <definedName name="RESTAURANT.ESPECIALIDADES" localSheetId="0">#REF!</definedName>
    <definedName name="RESTAURANT.ESPECIALIDADES">#REF!</definedName>
    <definedName name="RESU" localSheetId="0">#REF!</definedName>
    <definedName name="RESU">#REF!</definedName>
    <definedName name="Retardante.SX400R.4oz." localSheetId="0">#REF!</definedName>
    <definedName name="Retardante.SX400R.4oz.">#REF!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.Baldosines" localSheetId="0">#REF!</definedName>
    <definedName name="Rev.Baldosines">#REF!</definedName>
    <definedName name="Rev.ceram.15x15.serv.">[14]Análisis!$D$620</definedName>
    <definedName name="Rev.ceram.cocina.bano">[14]Análisis!$D$601</definedName>
    <definedName name="Rev.ceram.fachada.Asumido" localSheetId="0">#REF!</definedName>
    <definedName name="Rev.ceram.fachada.Asumido">#REF!</definedName>
    <definedName name="Rev.Cerámica" localSheetId="0">#REF!</definedName>
    <definedName name="Rev.Cerámica">#REF!</definedName>
    <definedName name="Rev.Gres" localSheetId="0">#REF!</definedName>
    <definedName name="Rev.Gres">#REF!</definedName>
    <definedName name="Rev.Marmol.Antillano" localSheetId="0">[17]Análisis!#REF!</definedName>
    <definedName name="Rev.Marmol.Antillano">[17]Análisis!#REF!</definedName>
    <definedName name="Rev.Piedra" localSheetId="0">#REF!</definedName>
    <definedName name="Rev.Piedra">#REF!</definedName>
    <definedName name="REVCER01" localSheetId="0">#REF!</definedName>
    <definedName name="REVCER01">#REF!</definedName>
    <definedName name="REVCER09" localSheetId="0">#REF!</definedName>
    <definedName name="REVCER09">#REF!</definedName>
    <definedName name="Reves.de.ladrillo.2x4x8">[14]Análisis!$D$629</definedName>
    <definedName name="reves.marmol" localSheetId="0">#REF!</definedName>
    <definedName name="reves.marmol">#REF!</definedName>
    <definedName name="Reves.Piedra.caliza">[14]Análisis!$D$645</definedName>
    <definedName name="Revest.Ceram.Importada" localSheetId="0">#REF!</definedName>
    <definedName name="Revest.Ceram.Importada">#REF!</definedName>
    <definedName name="Revest.Cerám.Mezc.Antillana" localSheetId="0">[17]Análisis!#REF!</definedName>
    <definedName name="Revest.Cerám.Mezc.Antillana">[17]Análisis!#REF!</definedName>
    <definedName name="Revest.Ceramica.15x15" localSheetId="0">#REF!</definedName>
    <definedName name="Revest.Ceramica.15x15">#REF!</definedName>
    <definedName name="revest.clavot" localSheetId="0">#REF!</definedName>
    <definedName name="revest.clavot">#REF!</definedName>
    <definedName name="Revest.en.piedra.coralina">[14]Análisis!$D$638</definedName>
    <definedName name="Revest.Loseta.cem.Pulido" localSheetId="0">#REF!</definedName>
    <definedName name="Revest.Loseta.cem.Pulido">#REF!</definedName>
    <definedName name="Revest.marmol">[14]Análisis!$D$591</definedName>
    <definedName name="Revest.Mármol.Tipo.B.30x60" localSheetId="0">#REF!</definedName>
    <definedName name="Revest.Mármol.Tipo.B.30x60">#REF!</definedName>
    <definedName name="Revest.Porcelanato30x60">[14]Análisis!$D$610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EVESTIMIENTOS" localSheetId="0">#REF!</definedName>
    <definedName name="REVESTIMIENTOS">#REF!</definedName>
    <definedName name="REVLAD248" localSheetId="0">#REF!</definedName>
    <definedName name="REVLAD248">#REF!</definedName>
    <definedName name="REVLADBIS228" localSheetId="0">#REF!</definedName>
    <definedName name="REVLADBIS228">#REF!</definedName>
    <definedName name="ROBLEBRA" localSheetId="0">#REF!</definedName>
    <definedName name="ROBLEBRA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RUEDACAJABOLA3" localSheetId="0">#REF!</definedName>
    <definedName name="RUEDACAJABOLA3">#REF!</definedName>
    <definedName name="SALARIO" localSheetId="0">#REF!</definedName>
    <definedName name="SALARIO">#REF!</definedName>
    <definedName name="SALCAL" localSheetId="0">#REF!</definedName>
    <definedName name="SALCAL">#REF!</definedName>
    <definedName name="SALIDA">#N/A</definedName>
    <definedName name="SALIDA_6">NA()</definedName>
    <definedName name="SALON.CONVENCIONES" localSheetId="0">#REF!</definedName>
    <definedName name="SALON.CONVENCIONES">#REF!</definedName>
    <definedName name="SALTEL" localSheetId="0">#REF!</definedName>
    <definedName name="SALTEL">#REF!</definedName>
    <definedName name="SANITARIAS" localSheetId="0">#REF!</definedName>
    <definedName name="SANITARIAS">#REF!</definedName>
    <definedName name="sardinel" localSheetId="0">#REF!</definedName>
    <definedName name="sardinel">#REF!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aler" localSheetId="0">#REF!</definedName>
    <definedName name="Sealer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EPTICOCAL" localSheetId="0">#REF!</definedName>
    <definedName name="SEPTICOCAL">#REF!</definedName>
    <definedName name="SEPTICOROC" localSheetId="0">#REF!</definedName>
    <definedName name="SEPTICOROC">#REF!</definedName>
    <definedName name="SEPTICOTIE" localSheetId="0">#REF!</definedName>
    <definedName name="SEPTICOTIE">#REF!</definedName>
    <definedName name="Sheetrock.antihumedad" localSheetId="0">#REF!</definedName>
    <definedName name="Sheetrock.antihumedad">#REF!</definedName>
    <definedName name="Sheetrock.en.plastbau" localSheetId="0">#REF!</definedName>
    <definedName name="Sheetrock.en.plastbau">#REF!</definedName>
    <definedName name="sheetrock.media">[28]Insumos!$L$38</definedName>
    <definedName name="shingle.asfaltico" localSheetId="0">#REF!</definedName>
    <definedName name="shingle.asfaltico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FONFREGPVC" localSheetId="0">#REF!</definedName>
    <definedName name="SIFONFREGPVC">#REF!</definedName>
    <definedName name="SIFONLAVCROM" localSheetId="0">#REF!</definedName>
    <definedName name="SIFONLAVCROM">#REF!</definedName>
    <definedName name="SIFONLAVPVC" localSheetId="0">#REF!</definedName>
    <definedName name="SIFONLAVPVC">#REF!</definedName>
    <definedName name="SIFONPVC112" localSheetId="0">#REF!</definedName>
    <definedName name="SIFONPVC112">#REF!</definedName>
    <definedName name="SIFONPVC2" localSheetId="0">#REF!</definedName>
    <definedName name="SIFONPVC2">#REF!</definedName>
    <definedName name="SIFONPVC3" localSheetId="0">#REF!</definedName>
    <definedName name="SIFONPVC3">#REF!</definedName>
    <definedName name="SIFONPVC4" localSheetId="0">#REF!</definedName>
    <definedName name="SIFONPVC4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ILICOOL" localSheetId="0">#REF!</definedName>
    <definedName name="SILICOOL">#REF!</definedName>
    <definedName name="Sistema.Agua.Potable.Entrepiso" localSheetId="0">#REF!</definedName>
    <definedName name="Sistema.Agua.Potable.Entrepiso">#REF!</definedName>
    <definedName name="sistema.aire.acondicionado">[14]Resumen!$D$24</definedName>
    <definedName name="Sistema.contra.incendio" localSheetId="0">#REF!</definedName>
    <definedName name="Sistema.contra.incendio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'[16]M.O.'!$C$12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tain" localSheetId="0">#REF!</definedName>
    <definedName name="Stain">#REF!</definedName>
    <definedName name="stud2.5.s22">[28]Insumos!$L$30</definedName>
    <definedName name="SUB" localSheetId="0">[51]presupuesto!#REF!</definedName>
    <definedName name="SUB">[51]presupuesto!#REF!</definedName>
    <definedName name="SUB.1.ExteriorA.N." localSheetId="0">#REF!</definedName>
    <definedName name="SUB.1.ExteriorA.N.">#REF!</definedName>
    <definedName name="Sub.Ext.Gral." localSheetId="0">#REF!</definedName>
    <definedName name="Sub.Ext.Gral.">#REF!</definedName>
    <definedName name="Sub.Mat.Losa.Aligerada" localSheetId="0">#REF!</definedName>
    <definedName name="Sub.Mat.Losa.Aligerada">#REF!</definedName>
    <definedName name="Sub.Total.1" localSheetId="0">#REF!</definedName>
    <definedName name="Sub.Total.1">#REF!</definedName>
    <definedName name="SUB.TOTAL.Prelim.A.N." localSheetId="0">#REF!</definedName>
    <definedName name="SUB.TOTAL.Prelim.A.N.">#REF!</definedName>
    <definedName name="SUB.VILLA1" localSheetId="0">#REF!</definedName>
    <definedName name="SUB.VILLA1">#REF!</definedName>
    <definedName name="SUB_TOTAL" localSheetId="0">#REF!</definedName>
    <definedName name="SUB_TOTAL">#REF!</definedName>
    <definedName name="SUB_TOTAL.Prelim.FaseI" localSheetId="0">#REF!</definedName>
    <definedName name="SUB_TOTAL.Prelim.FaseI">#REF!</definedName>
    <definedName name="Sub_Total_1.Cocina" localSheetId="0">#REF!</definedName>
    <definedName name="Sub_Total_1.Cocina">#REF!</definedName>
    <definedName name="SUB_TOTAL_1.Lav." localSheetId="0">#REF!</definedName>
    <definedName name="SUB_TOTAL_1.Lav.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_TOTAL_EN_RD">'[52]Laurel(OBINSA)'!$H$107</definedName>
    <definedName name="Subida.mat.Fino" localSheetId="0">#REF!</definedName>
    <definedName name="Subida.mat.Fino">#REF!</definedName>
    <definedName name="Tabla1" localSheetId="0">#REF!</definedName>
    <definedName name="Tabla1">#REF!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NQUEAGUA" localSheetId="0">#REF!</definedName>
    <definedName name="TANQUEAGUA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ACISALUM2727" localSheetId="0">#REF!</definedName>
    <definedName name="TAPACISALUM2727">#REF!</definedName>
    <definedName name="TAPAINODNAT" localSheetId="0">#REF!</definedName>
    <definedName name="TAPAINODNAT">#REF!</definedName>
    <definedName name="TAPE" localSheetId="0">#REF!</definedName>
    <definedName name="TAPE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APE23" localSheetId="0">#REF!</definedName>
    <definedName name="TAPE23">#REF!</definedName>
    <definedName name="Tapete.2.1x0.8.habit." localSheetId="0">#REF!</definedName>
    <definedName name="Tapete.2.1x0.8.habit.">#REF!</definedName>
    <definedName name="tapetes.1.8x1.1.habit." localSheetId="0">#REF!</definedName>
    <definedName name="tapetes.1.8x1.1.habit.">#REF!</definedName>
    <definedName name="Tapetes.4.2x2.hall" localSheetId="0">#REF!</definedName>
    <definedName name="Tapetes.4.2x2.hall">#REF!</definedName>
    <definedName name="TAPONHHG1" localSheetId="0">#REF!</definedName>
    <definedName name="TAPONHHG1">#REF!</definedName>
    <definedName name="TAPONHHG112" localSheetId="0">#REF!</definedName>
    <definedName name="TAPONHHG112">#REF!</definedName>
    <definedName name="TAPONHHG12" localSheetId="0">#REF!</definedName>
    <definedName name="TAPONHHG12">#REF!</definedName>
    <definedName name="TAPONHHG2" localSheetId="0">#REF!</definedName>
    <definedName name="TAPONHHG2">#REF!</definedName>
    <definedName name="TAPONHHG2112" localSheetId="0">#REF!</definedName>
    <definedName name="TAPONHHG2112">#REF!</definedName>
    <definedName name="TAPONHHG3" localSheetId="0">#REF!</definedName>
    <definedName name="TAPONHHG3">#REF!</definedName>
    <definedName name="TAPONHHG34" localSheetId="0">#REF!</definedName>
    <definedName name="TAPONHHG34">#REF!</definedName>
    <definedName name="TAPONHHG4" localSheetId="0">#REF!</definedName>
    <definedName name="TAPONHHG4">#REF!</definedName>
    <definedName name="TAPONMHG1" localSheetId="0">#REF!</definedName>
    <definedName name="TAPONMHG1">#REF!</definedName>
    <definedName name="TAPONMHG112" localSheetId="0">#REF!</definedName>
    <definedName name="TAPONMHG112">#REF!</definedName>
    <definedName name="TAPONMHG12" localSheetId="0">#REF!</definedName>
    <definedName name="TAPONMHG12">#REF!</definedName>
    <definedName name="TAPONMHG2" localSheetId="0">#REF!</definedName>
    <definedName name="TAPONMHG2">#REF!</definedName>
    <definedName name="TAPONMHG212" localSheetId="0">#REF!</definedName>
    <definedName name="TAPONMHG212">#REF!</definedName>
    <definedName name="TAPONMHG3" localSheetId="0">#REF!</definedName>
    <definedName name="TAPONMHG3">#REF!</definedName>
    <definedName name="TAPONMHG34" localSheetId="0">#REF!</definedName>
    <definedName name="TAPONMHG34">#REF!</definedName>
    <definedName name="TAPONMHG4" localSheetId="0">#REF!</definedName>
    <definedName name="TAPONMHG4">#REF!</definedName>
    <definedName name="TAPONREG2" localSheetId="0">#REF!</definedName>
    <definedName name="TAPONREG2">#REF!</definedName>
    <definedName name="TAPONREG3" localSheetId="0">#REF!</definedName>
    <definedName name="TAPONREG3">#REF!</definedName>
    <definedName name="TAPONREG4" localSheetId="0">#REF!</definedName>
    <definedName name="TAPONREG4">#REF!</definedName>
    <definedName name="TARUGO" localSheetId="0">#REF!</definedName>
    <definedName name="TARUGO">#REF!</definedName>
    <definedName name="TASA">[41]Insumos!$H$2</definedName>
    <definedName name="tasa.del.dolar" localSheetId="0">#REF!</definedName>
    <definedName name="tasa.del.dolar">#REF!</definedName>
    <definedName name="TC" localSheetId="0">#REF!</definedName>
    <definedName name="TC">#REF!</definedName>
    <definedName name="techo.madera" localSheetId="0">#REF!</definedName>
    <definedName name="techo.madera">#REF!</definedName>
    <definedName name="Techo.Madera.Cana" localSheetId="0">#REF!</definedName>
    <definedName name="Techo.Madera.Cana">#REF!</definedName>
    <definedName name="Techo.madera.ondulina" localSheetId="0">#REF!</definedName>
    <definedName name="Techo.madera.ondulina">#REF!</definedName>
    <definedName name="Techo.Madera.Shingle">[26]Análisis!$N$1024</definedName>
    <definedName name="Techo.MaderayCana" localSheetId="0">#REF!</definedName>
    <definedName name="Techo.MaderayCana">#REF!</definedName>
    <definedName name="Techo.MaderayShingels" localSheetId="0">#REF!</definedName>
    <definedName name="Techo.MaderayShingels">#REF!</definedName>
    <definedName name="TECHOS" localSheetId="0">#REF!</definedName>
    <definedName name="TECHOS">#REF!</definedName>
    <definedName name="TECHOS_AN" localSheetId="0">#REF!</definedName>
    <definedName name="TECHOS_AN">#REF!</definedName>
    <definedName name="TECHOTEJASFFORROCAO" localSheetId="0">#REF!</definedName>
    <definedName name="TECHOTEJASFFORROCAO">#REF!</definedName>
    <definedName name="TECHOTEJASFFORROCED" localSheetId="0">#REF!</definedName>
    <definedName name="TECHOTEJASFFORROCED">#REF!</definedName>
    <definedName name="TECHOTEJASFFORROPINTRA" localSheetId="0">#REF!</definedName>
    <definedName name="TECHOTEJASFFORROPINTRA">#REF!</definedName>
    <definedName name="TECHOTEJASFFORROROBBRA" localSheetId="0">#REF!</definedName>
    <definedName name="TECHOTEJASFFORROROBBRA">#REF!</definedName>
    <definedName name="TECHOTEJCURVFORROCAO" localSheetId="0">#REF!</definedName>
    <definedName name="TECHOTEJCURVFORROCAO">#REF!</definedName>
    <definedName name="TECHOTEJCURVFORROCED" localSheetId="0">#REF!</definedName>
    <definedName name="TECHOTEJCURVFORROCED">#REF!</definedName>
    <definedName name="TECHOTEJCURVFORROPINTRA" localSheetId="0">#REF!</definedName>
    <definedName name="TECHOTEJCURVFORROPINTRA">#REF!</definedName>
    <definedName name="TECHOTEJCURVFORROROBBRA" localSheetId="0">#REF!</definedName>
    <definedName name="TECHOTEJCURVFORROROBBRA">#REF!</definedName>
    <definedName name="TECHOTEJCURVSOBREFINO" localSheetId="0">#REF!</definedName>
    <definedName name="TECHOTEJCURVSOBREFINO">#REF!</definedName>
    <definedName name="TECHOTEJCURVTIJPIN" localSheetId="0">#REF!</definedName>
    <definedName name="TECHOTEJCURVTIJPIN">#REF!</definedName>
    <definedName name="TECHOZIN26TIJPIN" localSheetId="0">#REF!</definedName>
    <definedName name="TECHOZIN26TIJPIN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ECPVC12" localSheetId="0">#REF!</definedName>
    <definedName name="TEECPVC12">#REF!</definedName>
    <definedName name="TEECPVC34" localSheetId="0">#REF!</definedName>
    <definedName name="TEECPVC34">#REF!</definedName>
    <definedName name="TEEHG1" localSheetId="0">#REF!</definedName>
    <definedName name="TEEHG1">#REF!</definedName>
    <definedName name="TEEHG112" localSheetId="0">#REF!</definedName>
    <definedName name="TEEHG112">#REF!</definedName>
    <definedName name="TEEHG12" localSheetId="0">#REF!</definedName>
    <definedName name="TEEHG12">#REF!</definedName>
    <definedName name="TEEHG125" localSheetId="0">#REF!</definedName>
    <definedName name="TEEHG125">#REF!</definedName>
    <definedName name="TEEHG2" localSheetId="0">#REF!</definedName>
    <definedName name="TEEHG2">#REF!</definedName>
    <definedName name="TEEHG212" localSheetId="0">#REF!</definedName>
    <definedName name="TEEHG212">#REF!</definedName>
    <definedName name="TEEHG3" localSheetId="0">#REF!</definedName>
    <definedName name="TEEHG3">#REF!</definedName>
    <definedName name="TEEHG34" localSheetId="0">#REF!</definedName>
    <definedName name="TEEHG34">#REF!</definedName>
    <definedName name="TEEHG4" localSheetId="0">#REF!</definedName>
    <definedName name="TEEHG4">#REF!</definedName>
    <definedName name="TEEPVCDREN2X2" localSheetId="0">#REF!</definedName>
    <definedName name="TEEPVCDREN2X2">#REF!</definedName>
    <definedName name="TEEPVCDREN3X2" localSheetId="0">#REF!</definedName>
    <definedName name="TEEPVCDREN3X2">#REF!</definedName>
    <definedName name="TEEPVCDREN3X3" localSheetId="0">#REF!</definedName>
    <definedName name="TEEPVCDREN3X3">#REF!</definedName>
    <definedName name="TEEPVCDREN4X2" localSheetId="0">#REF!</definedName>
    <definedName name="TEEPVCDREN4X2">#REF!</definedName>
    <definedName name="TEEPVCDREN4X3" localSheetId="0">#REF!</definedName>
    <definedName name="TEEPVCDREN4X3">#REF!</definedName>
    <definedName name="TEEPVCDREN4X4" localSheetId="0">#REF!</definedName>
    <definedName name="TEEPVCDREN4X4">#REF!</definedName>
    <definedName name="TEEPVCDREN6X3" localSheetId="0">#REF!</definedName>
    <definedName name="TEEPVCDREN6X3">#REF!</definedName>
    <definedName name="TEEPVCDREN6X4" localSheetId="0">#REF!</definedName>
    <definedName name="TEEPVCDREN6X4">#REF!</definedName>
    <definedName name="TEEPVCDREN6X6" localSheetId="0">#REF!</definedName>
    <definedName name="TEEPVCDREN6X6">#REF!</definedName>
    <definedName name="TEEPVCPRES1" localSheetId="0">#REF!</definedName>
    <definedName name="TEEPVCPRES1">#REF!</definedName>
    <definedName name="TEEPVCPRES112" localSheetId="0">#REF!</definedName>
    <definedName name="TEEPVCPRES112">#REF!</definedName>
    <definedName name="TEEPVCPRES12" localSheetId="0">#REF!</definedName>
    <definedName name="TEEPVCPRES12">#REF!</definedName>
    <definedName name="TEEPVCPRES2" localSheetId="0">#REF!</definedName>
    <definedName name="TEEPVCPRES2">#REF!</definedName>
    <definedName name="TEEPVCPRES3" localSheetId="0">#REF!</definedName>
    <definedName name="TEEPVCPRES3">#REF!</definedName>
    <definedName name="TEEPVCPRES34" localSheetId="0">#REF!</definedName>
    <definedName name="TEEPVCPRES34">#REF!</definedName>
    <definedName name="TEEPVCPRES4" localSheetId="0">#REF!</definedName>
    <definedName name="TEEPVCPRES4">#REF!</definedName>
    <definedName name="TEEPVCPRES6" localSheetId="0">#REF!</definedName>
    <definedName name="TEEPVCPRES6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EJAASFINST" localSheetId="0">#REF!</definedName>
    <definedName name="TEJAASFINST">#REF!</definedName>
    <definedName name="Tejas.en.techo">[14]Análisis!$D$365</definedName>
    <definedName name="tejas.hispaniola" localSheetId="0">#REF!</definedName>
    <definedName name="tejas.hispaniola">#REF!</definedName>
    <definedName name="Term.Superficie.Horm." localSheetId="0">#REF!</definedName>
    <definedName name="Term.Superficie.Horm.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TIERRAS" localSheetId="0">#REF!</definedName>
    <definedName name="TIERRAS">#REF!</definedName>
    <definedName name="TINACOS" localSheetId="0">#REF!</definedName>
    <definedName name="TINACOS">#REF!</definedName>
    <definedName name="_xlnm.Print_Titles" localSheetId="0">'LISTADO DE PARTIDAS'!$1:$10</definedName>
    <definedName name="_xlnm.Print_Titles">#N/A</definedName>
    <definedName name="TL_TABLE" localSheetId="0">#REF!</definedName>
    <definedName name="TL_TABLE">#REF!</definedName>
    <definedName name="TNC" localSheetId="0">#REF!</definedName>
    <definedName name="TNC">#REF!</definedName>
    <definedName name="Toallero" localSheetId="0">#REF!</definedName>
    <definedName name="Toallero">#REF!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e.marmol" localSheetId="0">#REF!</definedName>
    <definedName name="tope.marmol">#REF!</definedName>
    <definedName name="tope.marmol.p2">[31]Insumos!$C$207</definedName>
    <definedName name="TOPEMARMOLITE" localSheetId="0">#REF!</definedName>
    <definedName name="TOPEMARMOLITE">#REF!</definedName>
    <definedName name="Topes.Asumido" localSheetId="0">#REF!</definedName>
    <definedName name="Topes.Asumido">#REF!</definedName>
    <definedName name="Topes.Baños" localSheetId="0">#REF!</definedName>
    <definedName name="Topes.Baños">#REF!</definedName>
    <definedName name="Topes.bar" localSheetId="0">#REF!</definedName>
    <definedName name="Topes.bar">#REF!</definedName>
    <definedName name="toping.5cm" localSheetId="0">#REF!</definedName>
    <definedName name="toping.5cm">#REF!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3X38" localSheetId="0">#REF!</definedName>
    <definedName name="TORN3X38">#REF!</definedName>
    <definedName name="TORNILLO" localSheetId="0">#REF!</definedName>
    <definedName name="TORNILLO">#REF!</definedName>
    <definedName name="TORNILLOS" localSheetId="0">#REF!</definedName>
    <definedName name="TORNILLOS">#REF!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RNILLOSFIJARARAN" localSheetId="0">#REF!</definedName>
    <definedName name="TORNILLOSFIJARARAN">#REF!</definedName>
    <definedName name="torta.de.piso.7cm" localSheetId="0">#REF!</definedName>
    <definedName name="torta.de.piso.7cm">#REF!</definedName>
    <definedName name="torta.piso.10cm" localSheetId="0">#REF!</definedName>
    <definedName name="torta.piso.10cm">#REF!</definedName>
    <definedName name="TOT" localSheetId="0">[5]Factura!#REF!</definedName>
    <definedName name="TOT">[5]Factura!#REF!</definedName>
    <definedName name="Total.Administración" localSheetId="0">#REF!</definedName>
    <definedName name="Total.Administración">#REF!</definedName>
    <definedName name="Total.Cocina" localSheetId="0">#REF!</definedName>
    <definedName name="Total.Cocina">#REF!</definedName>
    <definedName name="Total.Comedor" localSheetId="0">#REF!</definedName>
    <definedName name="Total.Comedor">#REF!</definedName>
    <definedName name="Total.Espectáculos" localSheetId="0">#REF!</definedName>
    <definedName name="Total.Espectáculos">#REF!</definedName>
    <definedName name="Total.Ext.Area.Noble" localSheetId="0">#REF!</definedName>
    <definedName name="Total.Ext.Area.Noble">#REF!</definedName>
    <definedName name="Total.Ext.Generales" localSheetId="0">#REF!</definedName>
    <definedName name="Total.Ext.Generales">#REF!</definedName>
    <definedName name="Total.Lavandería" localSheetId="0">#REF!</definedName>
    <definedName name="Total.Lavandería">#REF!</definedName>
    <definedName name="Total.Lobby" localSheetId="0">#REF!</definedName>
    <definedName name="Total.Lobby">#REF!</definedName>
    <definedName name="Total.Prelim.A.N." localSheetId="0">#REF!</definedName>
    <definedName name="Total.Prelim.A.N.">#REF!</definedName>
    <definedName name="Total.Prelim.FaseI" localSheetId="0">#REF!</definedName>
    <definedName name="Total.Prelim.FaseI">#REF!</definedName>
    <definedName name="Total.Villa1" localSheetId="0">#REF!</definedName>
    <definedName name="Total.Villa1">#REF!</definedName>
    <definedName name="Total.Villa1.Baldosín" localSheetId="0">#REF!</definedName>
    <definedName name="Total.Villa1.Baldosín">#REF!</definedName>
    <definedName name="Total.Villa2" localSheetId="0">#REF!</definedName>
    <definedName name="Total.Villa2">#REF!</definedName>
    <definedName name="Total.Villa2.Baldosín" localSheetId="0">#REF!</definedName>
    <definedName name="Total.Villa2.Baldosín">#REF!</definedName>
    <definedName name="trac2.5.t.22">[28]Insumos!$L$31</definedName>
    <definedName name="track" localSheetId="0">#REF!</definedName>
    <definedName name="track">#REF!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GRACAL" localSheetId="0">#REF!</definedName>
    <definedName name="TRAGRACAL">#REF!</definedName>
    <definedName name="TRAGRAROC" localSheetId="0">#REF!</definedName>
    <definedName name="TRAGRAROC">#REF!</definedName>
    <definedName name="TRAGRATIE" localSheetId="0">#REF!</definedName>
    <definedName name="TRAGRATIE">#REF!</definedName>
    <definedName name="TRANINSTVENTYPTA" localSheetId="0">#REF!</definedName>
    <definedName name="TRANINSTVENTYPTA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NSMINBARRO" localSheetId="0">#REF!</definedName>
    <definedName name="TRANSMINBARRO">#REF!</definedName>
    <definedName name="Transporte.Interno" localSheetId="0">#REF!</definedName>
    <definedName name="Transporte.Interno">#REF!</definedName>
    <definedName name="TRANSTEJA165000" localSheetId="0">#REF!</definedName>
    <definedName name="TRANSTEJA165000">#REF!</definedName>
    <definedName name="TRANSTEJA16INT" localSheetId="0">#REF!</definedName>
    <definedName name="TRANSTEJA16INT">#REF!</definedName>
    <definedName name="TRATARMADERA" localSheetId="0">#REF!</definedName>
    <definedName name="TRATARMADERA">#REF!</definedName>
    <definedName name="TRIPLESEAL" localSheetId="0">#REF!</definedName>
    <definedName name="TRIPLESEAL">#REF!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.Telf.TV" localSheetId="0">#REF!</definedName>
    <definedName name="Tub.Telf.TV">#REF!</definedName>
    <definedName name="TUBCPVC" localSheetId="0">#REF!</definedName>
    <definedName name="TUBCPVC">#REF!</definedName>
    <definedName name="TUBHG" localSheetId="0">#REF!</definedName>
    <definedName name="TUBHG">#REF!</definedName>
    <definedName name="TUBO_ACERO_16" localSheetId="0">#REF!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 localSheetId="0">#REF!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UBOCPVC12" localSheetId="0">#REF!</definedName>
    <definedName name="TUBOCPVC12">#REF!</definedName>
    <definedName name="TUBOCPVC34" localSheetId="0">#REF!</definedName>
    <definedName name="TUBOCPVC34">#REF!</definedName>
    <definedName name="TUBOFLEXC" localSheetId="0">#REF!</definedName>
    <definedName name="TUBOFLEXC">#REF!</definedName>
    <definedName name="TUBOFLEXCINO" localSheetId="0">#REF!</definedName>
    <definedName name="TUBOFLEXCINO">#REF!</definedName>
    <definedName name="TUBOFLEXCLAV" localSheetId="0">#REF!</definedName>
    <definedName name="TUBOFLEXCLAV">#REF!</definedName>
    <definedName name="TUBOFLEXI" localSheetId="0">#REF!</definedName>
    <definedName name="TUBOFLEXI">#REF!</definedName>
    <definedName name="TUBOFLEXL" localSheetId="0">#REF!</definedName>
    <definedName name="TUBOFLEXL">#REF!</definedName>
    <definedName name="TUBOFLEXP" localSheetId="0">#REF!</definedName>
    <definedName name="TUBOFLEXP">#REF!</definedName>
    <definedName name="TUBOFLUO4" localSheetId="0">#REF!</definedName>
    <definedName name="TUBOFLUO4">#REF!</definedName>
    <definedName name="TUBOHG1" localSheetId="0">#REF!</definedName>
    <definedName name="TUBOHG1">#REF!</definedName>
    <definedName name="TUBOHG112" localSheetId="0">#REF!</definedName>
    <definedName name="TUBOHG112">#REF!</definedName>
    <definedName name="TUBOHG12" localSheetId="0">#REF!</definedName>
    <definedName name="TUBOHG12">#REF!</definedName>
    <definedName name="TUBOHG125" localSheetId="0">#REF!</definedName>
    <definedName name="TUBOHG125">#REF!</definedName>
    <definedName name="TUBOHG2" localSheetId="0">#REF!</definedName>
    <definedName name="TUBOHG2">#REF!</definedName>
    <definedName name="TUBOHG212" localSheetId="0">#REF!</definedName>
    <definedName name="TUBOHG212">#REF!</definedName>
    <definedName name="TUBOHG3" localSheetId="0">#REF!</definedName>
    <definedName name="TUBOHG3">#REF!</definedName>
    <definedName name="TUBOHG34" localSheetId="0">#REF!</definedName>
    <definedName name="TUBOHG34">#REF!</definedName>
    <definedName name="TUBOHG4" localSheetId="0">#REF!</definedName>
    <definedName name="TUBOHG4">#REF!</definedName>
    <definedName name="TUBOPVCDREN112" localSheetId="0">#REF!</definedName>
    <definedName name="TUBOPVCDREN112">#REF!</definedName>
    <definedName name="TUBOPVCDREN2" localSheetId="0">#REF!</definedName>
    <definedName name="TUBOPVCDREN2">#REF!</definedName>
    <definedName name="TUBOPVCDREN3" localSheetId="0">#REF!</definedName>
    <definedName name="TUBOPVCDREN3">#REF!</definedName>
    <definedName name="TUBOPVCDREN4" localSheetId="0">#REF!</definedName>
    <definedName name="TUBOPVCDREN4">#REF!</definedName>
    <definedName name="TUBOPVCDREN6" localSheetId="0">#REF!</definedName>
    <definedName name="TUBOPVCDREN6">#REF!</definedName>
    <definedName name="TUBOPVCDREN8" localSheetId="0">#REF!</definedName>
    <definedName name="TUBOPVCDREN8">#REF!</definedName>
    <definedName name="TUBOPVCPRES1" localSheetId="0">#REF!</definedName>
    <definedName name="TUBOPVCPRES1">#REF!</definedName>
    <definedName name="TUBOPVCPRES112" localSheetId="0">#REF!</definedName>
    <definedName name="TUBOPVCPRES112">#REF!</definedName>
    <definedName name="TUBOPVCPRES12" localSheetId="0">#REF!</definedName>
    <definedName name="TUBOPVCPRES12">#REF!</definedName>
    <definedName name="TUBOPVCPRES2" localSheetId="0">#REF!</definedName>
    <definedName name="TUBOPVCPRES2">#REF!</definedName>
    <definedName name="TUBOPVCPRES3" localSheetId="0">#REF!</definedName>
    <definedName name="TUBOPVCPRES3">#REF!</definedName>
    <definedName name="TUBOPVCPRES34" localSheetId="0">#REF!</definedName>
    <definedName name="TUBOPVCPRES34">#REF!</definedName>
    <definedName name="TUBOPVCPRES4" localSheetId="0">#REF!</definedName>
    <definedName name="TUBOPVCPRES4">#REF!</definedName>
    <definedName name="TUBOPVCPRES6" localSheetId="0">#REF!</definedName>
    <definedName name="TUBOPVCPRES6">#REF!</definedName>
    <definedName name="TUBOPVCSDR21X2" localSheetId="0">#REF!</definedName>
    <definedName name="TUBOPVCSDR21X2">#REF!</definedName>
    <definedName name="TUBOPVCSDR21X3" localSheetId="0">#REF!</definedName>
    <definedName name="TUBOPVCSDR21X3">#REF!</definedName>
    <definedName name="TUBOPVCSDR21X4" localSheetId="0">#REF!</definedName>
    <definedName name="TUBOPVCSDR21X4">#REF!</definedName>
    <definedName name="TUBOPVCSDR21X6" localSheetId="0">#REF!</definedName>
    <definedName name="TUBOPVCSDR21X6">#REF!</definedName>
    <definedName name="TUBOPVCSDR21X8" localSheetId="0">#REF!</definedName>
    <definedName name="TUBOPVCSDR21X8">#REF!</definedName>
    <definedName name="TUBOPVCSDR26X1" localSheetId="0">#REF!</definedName>
    <definedName name="TUBOPVCSDR26X1">#REF!</definedName>
    <definedName name="TUBOPVCSDR26X112" localSheetId="0">#REF!</definedName>
    <definedName name="TUBOPVCSDR26X112">#REF!</definedName>
    <definedName name="TUBOPVCSDR26X12" localSheetId="0">#REF!</definedName>
    <definedName name="TUBOPVCSDR26X12">#REF!</definedName>
    <definedName name="TUBOPVCSDR26X2" localSheetId="0">#REF!</definedName>
    <definedName name="TUBOPVCSDR26X2">#REF!</definedName>
    <definedName name="TUBOPVCSDR26X3" localSheetId="0">#REF!</definedName>
    <definedName name="TUBOPVCSDR26X3">#REF!</definedName>
    <definedName name="TUBOPVCSDR26X34" localSheetId="0">#REF!</definedName>
    <definedName name="TUBOPVCSDR26X34">#REF!</definedName>
    <definedName name="TUBOPVCSDR26X4" localSheetId="0">#REF!</definedName>
    <definedName name="TUBOPVCSDR26X4">#REF!</definedName>
    <definedName name="TUBOPVCSDR26X6" localSheetId="0">#REF!</definedName>
    <definedName name="TUBOPVCSDR26X6">#REF!</definedName>
    <definedName name="TUBOPVCSDR26X8" localSheetId="0">#REF!</definedName>
    <definedName name="TUBOPVCSDR26X8">#REF!</definedName>
    <definedName name="TUBOPVCSDR41X2" localSheetId="0">#REF!</definedName>
    <definedName name="TUBOPVCSDR41X2">#REF!</definedName>
    <definedName name="TUBOPVCSDR41X3" localSheetId="0">#REF!</definedName>
    <definedName name="TUBOPVCSDR41X3">#REF!</definedName>
    <definedName name="TUBOPVCSDR41X4" localSheetId="0">#REF!</definedName>
    <definedName name="TUBOPVCSDR41X4">#REF!</definedName>
    <definedName name="TUBOPVCSDR41X6" localSheetId="0">#REF!</definedName>
    <definedName name="TUBOPVCSDR41X6">#REF!</definedName>
    <definedName name="TUBOPVCSDR41X8" localSheetId="0">#REF!</definedName>
    <definedName name="TUBOPVCSDR41X8">#REF!</definedName>
    <definedName name="TUBPVCDRE" localSheetId="0">#REF!</definedName>
    <definedName name="TUBPVCDRE">#REF!</definedName>
    <definedName name="TUBPVCPRE" localSheetId="0">#REF!</definedName>
    <definedName name="TUBPVCPRE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d">[4]exteriores!$D$66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NIONPVCPRES1" localSheetId="0">#REF!</definedName>
    <definedName name="UNIONPVCPRES1">#REF!</definedName>
    <definedName name="UNIONPVCPRES112" localSheetId="0">#REF!</definedName>
    <definedName name="UNIONPVCPRES112">#REF!</definedName>
    <definedName name="UNIONPVCPRES12" localSheetId="0">#REF!</definedName>
    <definedName name="UNIONPVCPRES12">#REF!</definedName>
    <definedName name="UNIONPVCPRES2" localSheetId="0">#REF!</definedName>
    <definedName name="UNIONPVCPRES2">#REF!</definedName>
    <definedName name="UNIONPVCPRES3" localSheetId="0">#REF!</definedName>
    <definedName name="UNIONPVCPRES3">#REF!</definedName>
    <definedName name="UNIONPVCPRES34" localSheetId="0">#REF!</definedName>
    <definedName name="UNIONPVCPRES34">#REF!</definedName>
    <definedName name="UNIONPVCPRES4" localSheetId="0">#REF!</definedName>
    <definedName name="UNIONPVCPRES4">#REF!</definedName>
    <definedName name="UNIONUNI112HG" localSheetId="0">#REF!</definedName>
    <definedName name="UNIONUNI112HG">#REF!</definedName>
    <definedName name="UNIONUNI125HG" localSheetId="0">#REF!</definedName>
    <definedName name="UNIONUNI125HG">#REF!</definedName>
    <definedName name="UNIONUNI12HG" localSheetId="0">#REF!</definedName>
    <definedName name="UNIONUNI12HG">#REF!</definedName>
    <definedName name="UNIONUNI1HG" localSheetId="0">#REF!</definedName>
    <definedName name="UNIONUNI1HG">#REF!</definedName>
    <definedName name="UNIONUNI212HG" localSheetId="0">#REF!</definedName>
    <definedName name="UNIONUNI212HG">#REF!</definedName>
    <definedName name="UNIONUNI2HG" localSheetId="0">#REF!</definedName>
    <definedName name="UNIONUNI2HG">#REF!</definedName>
    <definedName name="UNIONUNI34HG" localSheetId="0">#REF!</definedName>
    <definedName name="UNIONUNI34HG">#REF!</definedName>
    <definedName name="UNIONUNI3HG" localSheetId="0">#REF!</definedName>
    <definedName name="UNIONUNI3HG">#REF!</definedName>
    <definedName name="UNIONUNI4HG" localSheetId="0">#REF!</definedName>
    <definedName name="UNIONUNI4HG">#REF!</definedName>
    <definedName name="USDOLAR" localSheetId="0">#REF!</definedName>
    <definedName name="USDOLAR">#REF!</definedName>
    <definedName name="USOSMADERA" localSheetId="0">#REF!</definedName>
    <definedName name="USOSMADERA">#REF!</definedName>
    <definedName name="v.c.fs.villa.1" localSheetId="0">[53]Cubicación!#REF!</definedName>
    <definedName name="v.c.fs.villa.1">[53]Cubicación!#REF!</definedName>
    <definedName name="v.c.fs.villa.10" localSheetId="0">[53]Cubicación!#REF!</definedName>
    <definedName name="v.c.fs.villa.10">[53]Cubicación!#REF!</definedName>
    <definedName name="v.c.fs.villa.11" localSheetId="0">[53]Cubicación!#REF!</definedName>
    <definedName name="v.c.fs.villa.11">[53]Cubicación!#REF!</definedName>
    <definedName name="v.c.fs.villa.12" localSheetId="0">[53]Cubicación!#REF!</definedName>
    <definedName name="v.c.fs.villa.12">[53]Cubicación!#REF!</definedName>
    <definedName name="v.c.fs.villa.13" localSheetId="0">[53]Cubicación!#REF!</definedName>
    <definedName name="v.c.fs.villa.13">[53]Cubicación!#REF!</definedName>
    <definedName name="v.c.fs.villa.14" localSheetId="0">[53]Cubicación!#REF!</definedName>
    <definedName name="v.c.fs.villa.14">[53]Cubicación!#REF!</definedName>
    <definedName name="v.c.fs.villa.15" localSheetId="0">[53]Cubicación!#REF!</definedName>
    <definedName name="v.c.fs.villa.15">[53]Cubicación!#REF!</definedName>
    <definedName name="v.c.fs.villa.16" localSheetId="0">[53]Cubicación!#REF!</definedName>
    <definedName name="v.c.fs.villa.16">[53]Cubicación!#REF!</definedName>
    <definedName name="v.c.fs.villa.17" localSheetId="0">[53]Cubicación!#REF!</definedName>
    <definedName name="v.c.fs.villa.17">[53]Cubicación!#REF!</definedName>
    <definedName name="v.c.fs.villa.18" localSheetId="0">[53]Cubicación!#REF!</definedName>
    <definedName name="v.c.fs.villa.18">[53]Cubicación!#REF!</definedName>
    <definedName name="v.c.fs.villa.2" localSheetId="0">[53]Cubicación!#REF!</definedName>
    <definedName name="v.c.fs.villa.2">[53]Cubicación!#REF!</definedName>
    <definedName name="v.c.fs.villa.3" localSheetId="0">[53]Cubicación!#REF!</definedName>
    <definedName name="v.c.fs.villa.3">[53]Cubicación!#REF!</definedName>
    <definedName name="v.c.fs.villa.4" localSheetId="0">[53]Cubicación!#REF!</definedName>
    <definedName name="v.c.fs.villa.4">[53]Cubicación!#REF!</definedName>
    <definedName name="v.c.fs.villa.5" localSheetId="0">[53]Cubicación!#REF!</definedName>
    <definedName name="v.c.fs.villa.5">[53]Cubicación!#REF!</definedName>
    <definedName name="v.c.fs.villa.6" localSheetId="0">[53]Cubicación!#REF!</definedName>
    <definedName name="v.c.fs.villa.6">[53]Cubicación!#REF!</definedName>
    <definedName name="v.c.fs.villa.7" localSheetId="0">[53]Cubicación!#REF!</definedName>
    <definedName name="v.c.fs.villa.7">[53]Cubicación!#REF!</definedName>
    <definedName name="v.c.fs.villa.8" localSheetId="0">[53]Cubicación!#REF!</definedName>
    <definedName name="v.c.fs.villa.8">[53]Cubicación!#REF!</definedName>
    <definedName name="v.c.fs.villa.9" localSheetId="0">[53]Cubicación!#REF!</definedName>
    <definedName name="v.c.fs.villa.9">[53]Cubicación!#REF!</definedName>
    <definedName name="v.c.n1y2.villa1">[53]Cubicación!$P$2150</definedName>
    <definedName name="v.c.n1y2.villa10">[53]Cubicación!$P$1690</definedName>
    <definedName name="v.c.n1y2.villa11">[53]Cubicación!$P$998</definedName>
    <definedName name="v.c.n1y2.villa12">[53]Cubicación!$P$401</definedName>
    <definedName name="v.c.n1y2.villa13">[53]Cubicación!$P$535</definedName>
    <definedName name="v.c.n1y2.villa14">[53]Cubicación!$P$1461</definedName>
    <definedName name="v.c.n1y2.villa15">[53]Cubicación!$P$1576</definedName>
    <definedName name="v.c.n1y2.villa16">[53]Cubicación!$P$1805</definedName>
    <definedName name="v.c.n1y2.villa17">[53]Cubicación!$P$1920</definedName>
    <definedName name="v.c.n1y2.villa18">[53]Cubicación!$P$1113</definedName>
    <definedName name="v.c.n1y2.villa2">[53]Cubicación!$P$2037</definedName>
    <definedName name="v.c.n1y2.villa3">[53]Cubicación!$P$883</definedName>
    <definedName name="v.c.n1y2.villa4">[53]Cubicación!$P$768</definedName>
    <definedName name="v.c.n1y2.villa5">[53]Cubicación!$P$653</definedName>
    <definedName name="v.c.n1y2.villa6">[53]Cubicación!$P$138</definedName>
    <definedName name="v.c.n1y2.villa7">[53]Cubicación!$P$269</definedName>
    <definedName name="v.c.n1y2.villa8">[53]Cubicación!$P$1231</definedName>
    <definedName name="v.c.n1y2.villa9">[53]Cubicación!$P$1346</definedName>
    <definedName name="v.p.fs.villa.1" localSheetId="0">[53]Cubicación!#REF!</definedName>
    <definedName name="v.p.fs.villa.1">[53]Cubicación!#REF!</definedName>
    <definedName name="v.p.fs.villa.10" localSheetId="0">[53]Cubicación!#REF!</definedName>
    <definedName name="v.p.fs.villa.10">[53]Cubicación!#REF!</definedName>
    <definedName name="v.p.fs.villa.11" localSheetId="0">[53]Cubicación!#REF!</definedName>
    <definedName name="v.p.fs.villa.11">[53]Cubicación!#REF!</definedName>
    <definedName name="v.p.fs.villa.12" localSheetId="0">[53]Cubicación!#REF!</definedName>
    <definedName name="v.p.fs.villa.12">[53]Cubicación!#REF!</definedName>
    <definedName name="v.p.fs.villa.13" localSheetId="0">[53]Cubicación!#REF!</definedName>
    <definedName name="v.p.fs.villa.13">[53]Cubicación!#REF!</definedName>
    <definedName name="v.p.fs.villa.14" localSheetId="0">[53]Cubicación!#REF!</definedName>
    <definedName name="v.p.fs.villa.14">[53]Cubicación!#REF!</definedName>
    <definedName name="v.p.fs.villa.15" localSheetId="0">[53]Cubicación!#REF!</definedName>
    <definedName name="v.p.fs.villa.15">[53]Cubicación!#REF!</definedName>
    <definedName name="v.p.fs.villa.16" localSheetId="0">[53]Cubicación!#REF!</definedName>
    <definedName name="v.p.fs.villa.16">[53]Cubicación!#REF!</definedName>
    <definedName name="v.p.fs.villa.17" localSheetId="0">[53]Cubicación!#REF!</definedName>
    <definedName name="v.p.fs.villa.17">[53]Cubicación!#REF!</definedName>
    <definedName name="v.p.fs.villa.18" localSheetId="0">[53]Cubicación!#REF!</definedName>
    <definedName name="v.p.fs.villa.18">[53]Cubicación!#REF!</definedName>
    <definedName name="v.p.fs.villa.2" localSheetId="0">[53]Cubicación!#REF!</definedName>
    <definedName name="v.p.fs.villa.2">[53]Cubicación!#REF!</definedName>
    <definedName name="v.p.fs.villa.3" localSheetId="0">[53]Cubicación!#REF!</definedName>
    <definedName name="v.p.fs.villa.3">[53]Cubicación!#REF!</definedName>
    <definedName name="v.p.fs.villa.4" localSheetId="0">[53]Cubicación!#REF!</definedName>
    <definedName name="v.p.fs.villa.4">[53]Cubicación!#REF!</definedName>
    <definedName name="v.p.fs.villa.5" localSheetId="0">[53]Cubicación!#REF!</definedName>
    <definedName name="v.p.fs.villa.5">[53]Cubicación!#REF!</definedName>
    <definedName name="v.p.fs.villa.6" localSheetId="0">[53]Cubicación!#REF!</definedName>
    <definedName name="v.p.fs.villa.6">[53]Cubicación!#REF!</definedName>
    <definedName name="v.p.fs.villa.7" localSheetId="0">[53]Cubicación!#REF!</definedName>
    <definedName name="v.p.fs.villa.7">[53]Cubicación!#REF!</definedName>
    <definedName name="v.p.fs.villa.8" localSheetId="0">[53]Cubicación!#REF!</definedName>
    <definedName name="v.p.fs.villa.8">[53]Cubicación!#REF!</definedName>
    <definedName name="v.p.fs.villa.9" localSheetId="0">[53]Cubicación!#REF!</definedName>
    <definedName name="v.p.fs.villa.9">[53]Cubicación!#REF!</definedName>
    <definedName name="V1B.E" localSheetId="0">#REF!</definedName>
    <definedName name="V1B.E">#REF!</definedName>
    <definedName name="V3B.C" localSheetId="0">#REF!</definedName>
    <definedName name="V3B.C">#REF!</definedName>
    <definedName name="V4C.E" localSheetId="0">#REF!</definedName>
    <definedName name="V4C.E">#REF!</definedName>
    <definedName name="V7.8" localSheetId="0">#REF!</definedName>
    <definedName name="V7.8">#REF!</definedName>
    <definedName name="V7.9" localSheetId="0">#REF!</definedName>
    <definedName name="V7.9">#REF!</definedName>
    <definedName name="V78.CD" localSheetId="0">#REF!</definedName>
    <definedName name="V78.CD">#REF!</definedName>
    <definedName name="V7A.E" localSheetId="0">#REF!</definedName>
    <definedName name="V7A.E">#REF!</definedName>
    <definedName name="V9A.E" localSheetId="0">#REF!</definedName>
    <definedName name="V9A.E">#REF!</definedName>
    <definedName name="VA7.9" localSheetId="0">#REF!</definedName>
    <definedName name="VA7.9">#REF!</definedName>
    <definedName name="VACIADOAMANO" localSheetId="0">#REF!</definedName>
    <definedName name="VACIADOAMANO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IVEN" localSheetId="0">#REF!</definedName>
    <definedName name="VAIVEN">#REF!</definedName>
    <definedName name="VALORM" localSheetId="0">#REF!</definedName>
    <definedName name="VALORM">#REF!</definedName>
    <definedName name="VALORT" localSheetId="0">#REF!</definedName>
    <definedName name="VALORT">#REF!</definedName>
    <definedName name="VALORV" localSheetId="0">#REF!</definedName>
    <definedName name="VALORV">#REF!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OS" localSheetId="0">#REF!</definedName>
    <definedName name="VARIOS">#REF!</definedName>
    <definedName name="VARIOS_AN" localSheetId="0">#REF!</definedName>
    <definedName name="VARIOS_AN">#REF!</definedName>
    <definedName name="VB1.9" localSheetId="0">#REF!</definedName>
    <definedName name="VB1.9">#REF!</definedName>
    <definedName name="VC.D7.8" localSheetId="0">#REF!</definedName>
    <definedName name="VC.D7.8">#REF!</definedName>
    <definedName name="VC1.3" localSheetId="0">#REF!</definedName>
    <definedName name="VC1.3">#REF!</definedName>
    <definedName name="VC3.5" localSheetId="0">#REF!</definedName>
    <definedName name="VC3.5">#REF!</definedName>
    <definedName name="VC5.9" localSheetId="0">#REF!</definedName>
    <definedName name="VC5.9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D1.7" localSheetId="0">#REF!</definedName>
    <definedName name="VD1.7">#REF!</definedName>
    <definedName name="VE1.9" localSheetId="0">#REF!</definedName>
    <definedName name="VE1.9">#REF!</definedName>
    <definedName name="VENT2SDR41" localSheetId="0">#REF!</definedName>
    <definedName name="VENT2SDR41">#REF!</definedName>
    <definedName name="VENT3SDR41" localSheetId="0">#REF!</definedName>
    <definedName name="VENT3SDR41">#REF!</definedName>
    <definedName name="ventana.Francesa" localSheetId="0">[17]Análisis!#REF!</definedName>
    <definedName name="ventana.Francesa">[17]Análisis!#REF!</definedName>
    <definedName name="VENTANAS" localSheetId="0">#REF!</definedName>
    <definedName name="VENTANAS">#REF!</definedName>
    <definedName name="Ventanas.abizagradas" localSheetId="0">#REF!</definedName>
    <definedName name="Ventanas.abizagradas">#REF!</definedName>
    <definedName name="Ventanas.Corredizas" localSheetId="0">#REF!</definedName>
    <definedName name="Ventanas.Corredizas">#REF!</definedName>
    <definedName name="Ventanas.salomonicas" localSheetId="0">#REF!</definedName>
    <definedName name="Ventanas.salomonicas">#REF!</definedName>
    <definedName name="VERGRAGRI" localSheetId="0">#REF!</definedName>
    <definedName name="VERGRAGRI">#REF!</definedName>
    <definedName name="verja" localSheetId="0">#REF!</definedName>
    <definedName name="verja">#REF!</definedName>
    <definedName name="Vesc.1erN.Mod.II" localSheetId="0">#REF!</definedName>
    <definedName name="Vesc.1erN.Mod.II">#REF!</definedName>
    <definedName name="Vias" localSheetId="0">#REF!</definedName>
    <definedName name="Vias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brador" localSheetId="0">#REF!</definedName>
    <definedName name="Vibrador">#REF!</definedName>
    <definedName name="Vibrazo.Blanc.30x30" localSheetId="0">#REF!</definedName>
    <definedName name="Vibrazo.Blanc.30x30">#REF!</definedName>
    <definedName name="VidrioFijo.vent.proyectada" localSheetId="0">#REF!</definedName>
    <definedName name="VidrioFijo.vent.proyectada">#REF!</definedName>
    <definedName name="Vig.Amarre.Cierre.Cocina" localSheetId="0">#REF!</definedName>
    <definedName name="Vig.Amarre.Cierre.Cocina">#REF!</definedName>
    <definedName name="Viga" localSheetId="0">[17]Análisis!#REF!</definedName>
    <definedName name="Viga">[17]Análisis!#REF!</definedName>
    <definedName name="viga.20x30" localSheetId="0">#REF!</definedName>
    <definedName name="viga.20x30">#REF!</definedName>
    <definedName name="viga.20x40" localSheetId="0">#REF!</definedName>
    <definedName name="viga.20x40">#REF!</definedName>
    <definedName name="viga.30x40">[31]Análisis!$D$624</definedName>
    <definedName name="viga.30x60" localSheetId="0">#REF!</definedName>
    <definedName name="viga.30x60">#REF!</definedName>
    <definedName name="viga.30x60.np10.45" localSheetId="0">#REF!</definedName>
    <definedName name="viga.30x60.np10.45">#REF!</definedName>
    <definedName name="viga.30x80" localSheetId="0">#REF!</definedName>
    <definedName name="viga.30x80">#REF!</definedName>
    <definedName name="viga.amarre.15x.15" localSheetId="0">#REF!</definedName>
    <definedName name="viga.amarre.15x.15">#REF!</definedName>
    <definedName name="Viga.Amarre.15x20BNP" localSheetId="0">#REF!</definedName>
    <definedName name="Viga.Amarre.15x20BNP">#REF!</definedName>
    <definedName name="Viga.amarre.1erN" localSheetId="0">#REF!</definedName>
    <definedName name="Viga.amarre.1erN">#REF!</definedName>
    <definedName name="Viga.Amarre.1erN.Villas" localSheetId="0">#REF!</definedName>
    <definedName name="Viga.Amarre.1erN.Villas">#REF!</definedName>
    <definedName name="Viga.Amarre.20x.20">[30]Análisis!$D$525</definedName>
    <definedName name="Viga.Amarre.20x30" localSheetId="0">#REF!</definedName>
    <definedName name="Viga.Amarre.20x30">#REF!</definedName>
    <definedName name="Viga.amarre.2do.N">[31]Análisis!$D$653</definedName>
    <definedName name="Viga.Amarre.Comedor" localSheetId="0">#REF!</definedName>
    <definedName name="Viga.Amarre.Comedor">#REF!</definedName>
    <definedName name="Viga.Amarre.Dintel" localSheetId="0">[17]Análisis!#REF!</definedName>
    <definedName name="Viga.Amarre.Dintel">[17]Análisis!#REF!</definedName>
    <definedName name="Viga.Amarre.lavanderia" localSheetId="0">#REF!</definedName>
    <definedName name="Viga.Amarre.lavanderia">#REF!</definedName>
    <definedName name="Viga.amarre.N.Techo.Area.Noble" localSheetId="0">#REF!</definedName>
    <definedName name="Viga.amarre.N.Techo.Area.Noble">#REF!</definedName>
    <definedName name="Viga.amarre.nivel.piso" localSheetId="0">#REF!</definedName>
    <definedName name="Viga.amarre.nivel.piso">#REF!</definedName>
    <definedName name="Viga.Amarre.Piso.20x20">[14]Análisis!$D$138</definedName>
    <definedName name="Viga.Amarre.Piso.Casino" localSheetId="0">[17]Análisis!#REF!</definedName>
    <definedName name="Viga.Amarre.Piso.Casino">[17]Análisis!#REF!</definedName>
    <definedName name="Viga.Amarre.Piso.Cocina" localSheetId="0">#REF!</definedName>
    <definedName name="Viga.Amarre.Piso.Cocina">#REF!</definedName>
    <definedName name="Viga.Amarre.Piso.lavandería" localSheetId="0">#REF!</definedName>
    <definedName name="Viga.Amarre.Piso.lavandería">#REF!</definedName>
    <definedName name="viga.amarre.plastbau" localSheetId="0">#REF!</definedName>
    <definedName name="viga.amarre.plastbau">#REF!</definedName>
    <definedName name="viga.amarre.plastbau.15x23" localSheetId="0">#REF!</definedName>
    <definedName name="viga.amarre.plastbau.15x23">#REF!</definedName>
    <definedName name="Viga.Amarre.Techo.Administracion" localSheetId="0">#REF!</definedName>
    <definedName name="Viga.Amarre.Techo.Administracion">#REF!</definedName>
    <definedName name="Viga.Amarre20x28" localSheetId="0">[17]Análisis!#REF!</definedName>
    <definedName name="Viga.Amarre20x28">[17]Análisis!#REF!</definedName>
    <definedName name="Viga.Amarre2doN" localSheetId="0">#REF!</definedName>
    <definedName name="Viga.Amarre2doN">#REF!</definedName>
    <definedName name="Viga.Antep.Discoteca" localSheetId="0">[17]Análisis!#REF!</definedName>
    <definedName name="Viga.Antep.Discoteca">[17]Análisis!#REF!</definedName>
    <definedName name="Viga.Antep.Horm.Visto.Espectáculos" localSheetId="0">#REF!</definedName>
    <definedName name="Viga.Antep.Horm.Visto.Espectáculos">#REF!</definedName>
    <definedName name="Viga.Antepecho.H.Visto.Area.Noble" localSheetId="0">#REF!</definedName>
    <definedName name="Viga.Antepecho.H.Visto.Area.Noble">#REF!</definedName>
    <definedName name="Viga.antepecho.Horm.Visto.Comedor" localSheetId="0">#REF!</definedName>
    <definedName name="Viga.antepecho.Horm.Visto.Comedor">#REF!</definedName>
    <definedName name="Viga.Cocina" localSheetId="0">#REF!</definedName>
    <definedName name="Viga.Cocina">#REF!</definedName>
    <definedName name="Viga.Convenc.Entrepiso.Villas" localSheetId="0">#REF!</definedName>
    <definedName name="Viga.Convenc.Entrepiso.Villas">#REF!</definedName>
    <definedName name="Viga.Convenc.techo.Villas" localSheetId="0">#REF!</definedName>
    <definedName name="Viga.Convenc.techo.Villas">#REF!</definedName>
    <definedName name="Viga.Edif.oficinas" localSheetId="0">#REF!</definedName>
    <definedName name="Viga.Edif.oficinas">#REF!</definedName>
    <definedName name="Viga.Horm.20x6o.Espectáculos" localSheetId="0">#REF!</definedName>
    <definedName name="Viga.Horm.20x6o.Espectáculos">#REF!</definedName>
    <definedName name="Viga.Horm.Administracion" localSheetId="0">#REF!</definedName>
    <definedName name="Viga.Horm.Administracion">#REF!</definedName>
    <definedName name="Viga.Horm.Arm.edif.Parqueo" localSheetId="0">#REF!</definedName>
    <definedName name="Viga.Horm.Arm.edif.Parqueo">#REF!</definedName>
    <definedName name="Viga.Horm.conv.Entrep.Villas" localSheetId="0">#REF!</definedName>
    <definedName name="Viga.Horm.conv.Entrep.Villas">#REF!</definedName>
    <definedName name="Viga.horm.Conv.Techo.Villas" localSheetId="0">#REF!</definedName>
    <definedName name="Viga.horm.Conv.Techo.Villas">#REF!</definedName>
    <definedName name="Viga.Horm.visto.administracion" localSheetId="0">#REF!</definedName>
    <definedName name="Viga.Horm.visto.administracion">#REF!</definedName>
    <definedName name="Viga.horm.visto.Area.Noble" localSheetId="0">#REF!</definedName>
    <definedName name="Viga.horm.visto.Area.Noble">#REF!</definedName>
    <definedName name="Viga.Horm.Visto.Discoteca" localSheetId="0">[17]Análisis!#REF!</definedName>
    <definedName name="Viga.Horm.Visto.Discoteca">[17]Análisis!#REF!</definedName>
    <definedName name="Viga.Horm.Visto.Espectaculo" localSheetId="0">#REF!</definedName>
    <definedName name="Viga.Horm.Visto.Espectaculo">#REF!</definedName>
    <definedName name="Viga.Horm.Visto.Variable.Comedor" localSheetId="0">#REF!</definedName>
    <definedName name="Viga.Horm.Visto.Variable.Comedor">#REF!</definedName>
    <definedName name="Viga.Jard.Horm.Visto.80x100.Area.Noble" localSheetId="0">#REF!</definedName>
    <definedName name="Viga.Jard.Horm.Visto.80x100.Area.Noble">#REF!</definedName>
    <definedName name="Viga.Jardi.2Nivel.Comedor" localSheetId="0">#REF!</definedName>
    <definedName name="Viga.Jardi.2Nivel.Comedor">#REF!</definedName>
    <definedName name="Viga.Jardi.3erNivel.Comedor" localSheetId="0">#REF!</definedName>
    <definedName name="Viga.Jardi.3erNivel.Comedor">#REF!</definedName>
    <definedName name="Viga.Jardinera.1.Comedor" localSheetId="0">#REF!</definedName>
    <definedName name="Viga.Jardinera.1.Comedor">#REF!</definedName>
    <definedName name="Viga.Jardinera.80x70Lobby" localSheetId="0">#REF!</definedName>
    <definedName name="Viga.Jardinera.80x70Lobby">#REF!</definedName>
    <definedName name="Viga.lavanderia" localSheetId="0">#REF!</definedName>
    <definedName name="Viga.lavanderia">#REF!</definedName>
    <definedName name="Viga.Nivel.inferior" localSheetId="0">#REF!</definedName>
    <definedName name="Viga.Nivel.inferior">#REF!</definedName>
    <definedName name="viga.riostra.20x60" localSheetId="0">#REF!</definedName>
    <definedName name="viga.riostra.20x60">#REF!</definedName>
    <definedName name="viga.sobretecho.cuchilla" localSheetId="0">#REF!</definedName>
    <definedName name="viga.sobretecho.cuchilla">#REF!</definedName>
    <definedName name="Viga.T.Horm.Visto.Area.Noble" localSheetId="0">#REF!</definedName>
    <definedName name="Viga.T.Horm.Visto.Area.Noble">#REF!</definedName>
    <definedName name="viga.torre" localSheetId="0">#REF!</definedName>
    <definedName name="viga.torre">#REF!</definedName>
    <definedName name="Viga.V.2" localSheetId="0">#REF!</definedName>
    <definedName name="Viga.V.2">#REF!</definedName>
    <definedName name="Viga.V.A" localSheetId="0">#REF!</definedName>
    <definedName name="Viga.V.A">#REF!</definedName>
    <definedName name="Viga.V1">[14]Análisis!$D$200</definedName>
    <definedName name="Viga.V1.1erN.mod.I" localSheetId="0">#REF!</definedName>
    <definedName name="Viga.V1.1erN.mod.I">#REF!</definedName>
    <definedName name="Viga.V1.1erN.mod.II" localSheetId="0">#REF!</definedName>
    <definedName name="Viga.V1.1erN.mod.II">#REF!</definedName>
    <definedName name="Viga.V1.2doN.Mod.I" localSheetId="0">#REF!</definedName>
    <definedName name="Viga.V1.2doN.Mod.I">#REF!</definedName>
    <definedName name="Viga.V1.2doN.Mod.II" localSheetId="0">#REF!</definedName>
    <definedName name="Viga.V1.2doN.Mod.II">#REF!</definedName>
    <definedName name="Viga.V1.3erN.mod.I" localSheetId="0">#REF!</definedName>
    <definedName name="Viga.V1.3erN.mod.I">#REF!</definedName>
    <definedName name="Viga.V1.3erN.Mod.II" localSheetId="0">#REF!</definedName>
    <definedName name="Viga.V1.3erN.Mod.II">#REF!</definedName>
    <definedName name="Viga.V1.4toN.Mod.I" localSheetId="0">#REF!</definedName>
    <definedName name="Viga.V1.4toN.Mod.I">#REF!</definedName>
    <definedName name="Viga.V1.4toN.Mod.II" localSheetId="0">#REF!</definedName>
    <definedName name="Viga.V1.4toN.Mod.II">#REF!</definedName>
    <definedName name="Viga.V1.esc.2doN" localSheetId="0">#REF!</definedName>
    <definedName name="Viga.V1.esc.2doN">#REF!</definedName>
    <definedName name="Viga.V1.esc.3erN" localSheetId="0">#REF!</definedName>
    <definedName name="Viga.V1.esc.3erN">#REF!</definedName>
    <definedName name="Viga.V1.escalera" localSheetId="0">#REF!</definedName>
    <definedName name="Viga.V1.escalera">#REF!</definedName>
    <definedName name="Viga.V1e.Villas" localSheetId="0">#REF!</definedName>
    <definedName name="Viga.V1e.Villas">#REF!</definedName>
    <definedName name="Viga.V1T.Villas" localSheetId="0">#REF!</definedName>
    <definedName name="Viga.V1T.Villas">#REF!</definedName>
    <definedName name="Viga.V2.1erN.mod.I" localSheetId="0">#REF!</definedName>
    <definedName name="Viga.V2.1erN.mod.I">#REF!</definedName>
    <definedName name="Viga.V2.2doN.Mod.I" localSheetId="0">#REF!</definedName>
    <definedName name="Viga.V2.2doN.Mod.I">#REF!</definedName>
    <definedName name="Viga.V2.3erN.Mod.I" localSheetId="0">#REF!</definedName>
    <definedName name="Viga.V2.3erN.Mod.I">#REF!</definedName>
    <definedName name="Viga.V2.esc.1erN" localSheetId="0">#REF!</definedName>
    <definedName name="Viga.V2.esc.1erN">#REF!</definedName>
    <definedName name="Viga.V2.esc.2doN" localSheetId="0">#REF!</definedName>
    <definedName name="Viga.V2.esc.2doN">#REF!</definedName>
    <definedName name="Viga.V2.esc.3erN" localSheetId="0">#REF!</definedName>
    <definedName name="Viga.V2.esc.3erN">#REF!</definedName>
    <definedName name="Viga.V2T.Villas" localSheetId="0">#REF!</definedName>
    <definedName name="Viga.V2T.Villas">#REF!</definedName>
    <definedName name="Viga.V3.1erN.Mod.I" localSheetId="0">#REF!</definedName>
    <definedName name="Viga.V3.1erN.Mod.I">#REF!</definedName>
    <definedName name="Viga.V3.2doN.Mod.I" localSheetId="0">#REF!</definedName>
    <definedName name="Viga.V3.2doN.Mod.I">#REF!</definedName>
    <definedName name="Viga.V3.3erN.Mod.I" localSheetId="0">#REF!</definedName>
    <definedName name="Viga.V3.3erN.Mod.I">#REF!</definedName>
    <definedName name="Viga.V3.4toN.Mod.I" localSheetId="0">#REF!</definedName>
    <definedName name="Viga.V3.4toN.Mod.I">#REF!</definedName>
    <definedName name="Viga.V3T.Villas" localSheetId="0">#REF!</definedName>
    <definedName name="Viga.V3T.Villas">#REF!</definedName>
    <definedName name="Viga.V4.1erN.Mod.I" localSheetId="0">#REF!</definedName>
    <definedName name="Viga.V4.1erN.Mod.I">#REF!</definedName>
    <definedName name="Viga.V4.2doN.Mod.I" localSheetId="0">#REF!</definedName>
    <definedName name="Viga.V4.2doN.Mod.I">#REF!</definedName>
    <definedName name="Viga.V4.3erN.Mod.I" localSheetId="0">#REF!</definedName>
    <definedName name="Viga.V4.3erN.Mod.I">#REF!</definedName>
    <definedName name="Viga.V4.4toN.Mod.I" localSheetId="0">#REF!</definedName>
    <definedName name="Viga.V4.4toN.Mod.I">#REF!</definedName>
    <definedName name="Viga.V4E.Villas" localSheetId="0">#REF!</definedName>
    <definedName name="Viga.V4E.Villas">#REF!</definedName>
    <definedName name="Viga.V4T.Villas" localSheetId="0">#REF!</definedName>
    <definedName name="Viga.V4T.Villas">#REF!</definedName>
    <definedName name="Viga.V5.1erN.mod.I" localSheetId="0">#REF!</definedName>
    <definedName name="Viga.V5.1erN.mod.I">#REF!</definedName>
    <definedName name="Viga.V5.2doN.Mod.I" localSheetId="0">#REF!</definedName>
    <definedName name="Viga.V5.2doN.Mod.I">#REF!</definedName>
    <definedName name="Viga.V5.3erN.Mod.I" localSheetId="0">#REF!</definedName>
    <definedName name="Viga.V5.3erN.Mod.I">#REF!</definedName>
    <definedName name="Viga.V5.4toN.Mod.I" localSheetId="0">#REF!</definedName>
    <definedName name="Viga.V5.4toN.Mod.I">#REF!</definedName>
    <definedName name="Viga.V5E.Villas" localSheetId="0">#REF!</definedName>
    <definedName name="Viga.V5E.Villas">#REF!</definedName>
    <definedName name="Viga.V6.1erN.Mod.I" localSheetId="0">#REF!</definedName>
    <definedName name="Viga.V6.1erN.Mod.I">#REF!</definedName>
    <definedName name="Viga.V6.2doN.Mod.I" localSheetId="0">#REF!</definedName>
    <definedName name="Viga.V6.2doN.Mod.I">#REF!</definedName>
    <definedName name="Viga.V6.3erN.mod.I" localSheetId="0">#REF!</definedName>
    <definedName name="Viga.V6.3erN.mod.I">#REF!</definedName>
    <definedName name="Viga.V6.4toN.Mod.I" localSheetId="0">#REF!</definedName>
    <definedName name="Viga.V6.4toN.Mod.I">#REF!</definedName>
    <definedName name="Viga.V7.1erN.Mod.I" localSheetId="0">#REF!</definedName>
    <definedName name="Viga.V7.1erN.Mod.I">#REF!</definedName>
    <definedName name="Viga.V7.2doN.Mod.I" localSheetId="0">#REF!</definedName>
    <definedName name="Viga.V7.2doN.Mod.I">#REF!</definedName>
    <definedName name="Viga.V7.3erN.Mod.I" localSheetId="0">#REF!</definedName>
    <definedName name="Viga.V7.3erN.Mod.I">#REF!</definedName>
    <definedName name="Viga.V7.4toN.Mod.I" localSheetId="0">#REF!</definedName>
    <definedName name="Viga.V7.4toN.Mod.I">#REF!</definedName>
    <definedName name="Viga.VA.1erN.Mod.II" localSheetId="0">#REF!</definedName>
    <definedName name="Viga.VA.1erN.Mod.II">#REF!</definedName>
    <definedName name="Viga.Vac" localSheetId="0">#REF!</definedName>
    <definedName name="Viga.Vac">#REF!</definedName>
    <definedName name="Viga.Vac2" localSheetId="0">#REF!</definedName>
    <definedName name="Viga.Vac2">#REF!</definedName>
    <definedName name="Viga.Vam" localSheetId="0">#REF!</definedName>
    <definedName name="Viga.Vam">#REF!</definedName>
    <definedName name="Viga.Vesc.2doN.Mod.II" localSheetId="0">#REF!</definedName>
    <definedName name="Viga.Vesc.2doN.Mod.II">#REF!</definedName>
    <definedName name="Viga.Vesc.3erN.Mod.II" localSheetId="0">#REF!</definedName>
    <definedName name="Viga.Vesc.3erN.Mod.II">#REF!</definedName>
    <definedName name="Viga.Vesc.4toN.Mod.II" localSheetId="0">#REF!</definedName>
    <definedName name="Viga.Vesc.4toN.Mod.II">#REF!</definedName>
    <definedName name="Viga.VT1" localSheetId="0">#REF!</definedName>
    <definedName name="Viga.VT1">#REF!</definedName>
    <definedName name="viga25x40.palapa" localSheetId="0">[32]Análisis!#REF!</definedName>
    <definedName name="viga25x40.palapa">[32]Análisis!#REF!</definedName>
    <definedName name="VIGASHP" localSheetId="0">#REF!</definedName>
    <definedName name="VIGASHP">#REF!</definedName>
    <definedName name="VIGASHP_8" localSheetId="0">#REF!</definedName>
    <definedName name="VIGASHP_8">#REF!</definedName>
    <definedName name="VigaV1.3.4.6.Presidenciales">[14]Análisis!$D$209</definedName>
    <definedName name="VigaV2.4toN.Mod.I" localSheetId="0">#REF!</definedName>
    <definedName name="VigaV2.4toN.Mod.I">#REF!</definedName>
    <definedName name="VigaV2.5.7.Presidenciales">[14]Análisis!$D$218</definedName>
    <definedName name="VigaV2E.Villas" localSheetId="0">#REF!</definedName>
    <definedName name="VigaV2E.Villas">#REF!</definedName>
    <definedName name="VigaV2T" localSheetId="0">#REF!</definedName>
    <definedName name="VigaV2T">#REF!</definedName>
    <definedName name="VigaV3E.Villas" localSheetId="0">#REF!</definedName>
    <definedName name="VigaV3E.Villas">#REF!</definedName>
    <definedName name="VigaVT2" localSheetId="0">#REF!</definedName>
    <definedName name="VigaVT2">#REF!</definedName>
    <definedName name="VigaVT3" localSheetId="0">#REF!</definedName>
    <definedName name="VigaVT3">#REF!</definedName>
    <definedName name="VigaVT4" localSheetId="0">#REF!</definedName>
    <definedName name="VigaVT4">#REF!</definedName>
    <definedName name="VigaVT5" localSheetId="0">#REF!</definedName>
    <definedName name="VigaVT5">#REF!</definedName>
    <definedName name="Villa.1.Zapata.Muros" localSheetId="0">#REF!</definedName>
    <definedName name="Villa.1.Zapata.Muros">#REF!</definedName>
    <definedName name="VILLA.BPB.PLASTBAU.RD" localSheetId="0">#REF!</definedName>
    <definedName name="VILLA.BPB.PLASTBAU.RD">#REF!</definedName>
    <definedName name="VILLA.BPB.PLASTBAU.US" localSheetId="0">#REF!</definedName>
    <definedName name="VILLA.BPB.PLASTBAU.US">#REF!</definedName>
    <definedName name="Villa1.Zap.Columna" localSheetId="0">#REF!</definedName>
    <definedName name="Villa1.Zap.Columna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ISTO1" localSheetId="0">#REF!</definedName>
    <definedName name="VISTO1">#REF!</definedName>
    <definedName name="VISTOC" localSheetId="0">#REF!</definedName>
    <definedName name="VISTOC">#REF!</definedName>
    <definedName name="VISTOV" localSheetId="0">#REF!</definedName>
    <definedName name="VISTOV">#REF!</definedName>
    <definedName name="VP" localSheetId="0">[35]analisis1!#REF!</definedName>
    <definedName name="VP">[35]analisis1!#REF!</definedName>
    <definedName name="VSALALUMBCOMAN" localSheetId="0">#REF!</definedName>
    <definedName name="VSALALUMBCOMAN">#REF!</definedName>
    <definedName name="VSALALUMBCOPAL" localSheetId="0">#REF!</definedName>
    <definedName name="VSALALUMBCOPAL">#REF!</definedName>
    <definedName name="VSALALUMBROMAN" localSheetId="0">#REF!</definedName>
    <definedName name="VSALALUMBROMAN">#REF!</definedName>
    <definedName name="VSALALUMBROVBROMAN" localSheetId="0">#REF!</definedName>
    <definedName name="VSALALUMBROVBROMAN">#REF!</definedName>
    <definedName name="VSALALUMNATVBROPAL" localSheetId="0">#REF!</definedName>
    <definedName name="VSALALUMNATVBROPAL">#REF!</definedName>
    <definedName name="VSALALUMNATVCMAN" localSheetId="0">#REF!</definedName>
    <definedName name="VSALALUMNATVCMAN">#REF!</definedName>
    <definedName name="VSALALUMNATVCPAL" localSheetId="0">#REF!</definedName>
    <definedName name="VSALALUMNATVCPAL">#REF!</definedName>
    <definedName name="Vuelo.Inclinado.4toN.Mod.II" localSheetId="0">#REF!</definedName>
    <definedName name="Vuelo.Inclinado.4toN.Mod.II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" localSheetId="0">#REF!</definedName>
    <definedName name="w">#REF!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[49]INS!$D$561</definedName>
    <definedName name="XXX" localSheetId="0">#REF!</definedName>
    <definedName name="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EEPVCDREN2X2" localSheetId="0">#REF!</definedName>
    <definedName name="YEEPVCDREN2X2">#REF!</definedName>
    <definedName name="YEEPVCDREN3X2" localSheetId="0">#REF!</definedName>
    <definedName name="YEEPVCDREN3X2">#REF!</definedName>
    <definedName name="YEEPVCDREN3X3" localSheetId="0">#REF!</definedName>
    <definedName name="YEEPVCDREN3X3">#REF!</definedName>
    <definedName name="YEEPVCDREN4X2" localSheetId="0">#REF!</definedName>
    <definedName name="YEEPVCDREN4X2">#REF!</definedName>
    <definedName name="YEEPVCDREN4X3" localSheetId="0">#REF!</definedName>
    <definedName name="YEEPVCDREN4X3">#REF!</definedName>
    <definedName name="YEEPVCDREN4X4" localSheetId="0">#REF!</definedName>
    <definedName name="YEEPVCDREN4X4">#REF!</definedName>
    <definedName name="YEEPVCDREN6X4" localSheetId="0">#REF!</definedName>
    <definedName name="YEEPVCDREN6X4">#REF!</definedName>
    <definedName name="YEEPVCDREN6X6" localSheetId="0">#REF!</definedName>
    <definedName name="YEEPVCDREN6X6">#REF!</definedName>
    <definedName name="Yeso" localSheetId="0">#REF!</definedName>
    <definedName name="Yeso">#REF!</definedName>
    <definedName name="YYYY" localSheetId="0">#REF!</definedName>
    <definedName name="YYYY">#REF!</definedName>
    <definedName name="Zabaleta">[26]Análisis!$N$988</definedName>
    <definedName name="Zabaleta.Villas" localSheetId="0">#REF!</definedName>
    <definedName name="Zabaleta.Villas">#REF!</definedName>
    <definedName name="ZABALETAPISO" localSheetId="0">#REF!</definedName>
    <definedName name="ZABALETAPISO">#REF!</definedName>
    <definedName name="zabaletas" localSheetId="0">#REF!</definedName>
    <definedName name="zabaletas">#REF!</definedName>
    <definedName name="zabaletas.jardineras" localSheetId="0">#REF!</definedName>
    <definedName name="zabaletas.jardineras">#REF!</definedName>
    <definedName name="ZABALETATECHO" localSheetId="0">#REF!</definedName>
    <definedName name="ZABALETATECHO">#REF!</definedName>
    <definedName name="Zap.Col.Administración" localSheetId="0">#REF!</definedName>
    <definedName name="Zap.Col.Administración">#REF!</definedName>
    <definedName name="Zap.Col.Discot." localSheetId="0">[17]Análisis!#REF!</definedName>
    <definedName name="Zap.Col.Discot.">[17]Análisis!#REF!</definedName>
    <definedName name="Zap.col.Z1.mod.I" localSheetId="0">#REF!</definedName>
    <definedName name="Zap.col.Z1.mod.I">#REF!</definedName>
    <definedName name="Zap.Col.Zc" localSheetId="0">#REF!</definedName>
    <definedName name="Zap.Col.Zc">#REF!</definedName>
    <definedName name="Zap.Columna" localSheetId="0">[17]Análisis!#REF!</definedName>
    <definedName name="Zap.Columna">[17]Análisis!#REF!</definedName>
    <definedName name="Zap.Columna.Area.Noble" localSheetId="0">#REF!</definedName>
    <definedName name="Zap.Columna.Area.Noble">#REF!</definedName>
    <definedName name="Zap.columna.Casino" localSheetId="0">[17]Análisis!#REF!</definedName>
    <definedName name="Zap.columna.Casino">[17]Análisis!#REF!</definedName>
    <definedName name="Zap.Columna.Comedor" localSheetId="0">#REF!</definedName>
    <definedName name="Zap.Columna.Comedor">#REF!</definedName>
    <definedName name="Zap.Columna.Lavandería" localSheetId="0">#REF!</definedName>
    <definedName name="Zap.Columna.Lavandería">#REF!</definedName>
    <definedName name="Zap.Columnas" localSheetId="0">#REF!</definedName>
    <definedName name="Zap.Columnas">#REF!</definedName>
    <definedName name="zap.Comb.ModuloII" localSheetId="0">#REF!</definedName>
    <definedName name="zap.Comb.ModuloII">#REF!</definedName>
    <definedName name="Zap.Edif.Oficinas" localSheetId="0">#REF!</definedName>
    <definedName name="Zap.Edif.Oficinas">#REF!</definedName>
    <definedName name="Zap.Edif.Parqueo">[14]Análisis!$D$105</definedName>
    <definedName name="Zap.Escalera" localSheetId="0">#REF!</definedName>
    <definedName name="Zap.Escalera">#REF!</definedName>
    <definedName name="zap.M.ha.40cm.esp">[32]Análisis!$D$192</definedName>
    <definedName name="Zap.mur.H.A.">[31]Análisis!$D$163</definedName>
    <definedName name="Zap.muro.10.30x20.General" localSheetId="0">[17]Análisis!#REF!</definedName>
    <definedName name="Zap.muro.10.30x20.General">[17]Análisis!#REF!</definedName>
    <definedName name="Zap.Muro.15cm" localSheetId="0">#REF!</definedName>
    <definedName name="Zap.Muro.15cm">#REF!</definedName>
    <definedName name="Zap.Muro.15cms" localSheetId="0">#REF!</definedName>
    <definedName name="Zap.Muro.15cms">#REF!</definedName>
    <definedName name="Zap.Muro.20cm" localSheetId="0">#REF!</definedName>
    <definedName name="Zap.Muro.20cm">#REF!</definedName>
    <definedName name="Zap.Muro.45x25.General" localSheetId="0">[17]Análisis!#REF!</definedName>
    <definedName name="Zap.Muro.45x25.General">[17]Análisis!#REF!</definedName>
    <definedName name="Zap.muro.55x25.General" localSheetId="0">[17]Análisis!#REF!</definedName>
    <definedName name="Zap.muro.55x25.General">[17]Análisis!#REF!</definedName>
    <definedName name="Zap.Muro.Area.Noble" localSheetId="0">#REF!</definedName>
    <definedName name="Zap.Muro.Area.Noble">#REF!</definedName>
    <definedName name="Zap.Muro.Ariostamiento.Comedor" localSheetId="0">#REF!</definedName>
    <definedName name="Zap.Muro.Ariostamiento.Comedor">#REF!</definedName>
    <definedName name="Zap.Muro.Cocina" localSheetId="0">#REF!</definedName>
    <definedName name="Zap.Muro.Cocina">#REF!</definedName>
    <definedName name="Zap.muro.contencion" localSheetId="0">#REF!</definedName>
    <definedName name="Zap.muro.contencion">#REF!</definedName>
    <definedName name="Zap.Muro.Espectaculo" localSheetId="0">#REF!</definedName>
    <definedName name="Zap.Muro.Espectaculo">#REF!</definedName>
    <definedName name="Zap.Muro.Lavanderia" localSheetId="0">#REF!</definedName>
    <definedName name="Zap.Muro.Lavanderia">#REF!</definedName>
    <definedName name="Zap.Muro.Villa.1" localSheetId="0">#REF!</definedName>
    <definedName name="Zap.Muro.Villa.1">#REF!</definedName>
    <definedName name="Zap.muro20General" localSheetId="0">[17]Análisis!#REF!</definedName>
    <definedName name="Zap.muro20General">[17]Análisis!#REF!</definedName>
    <definedName name="Zap.Muros.Cacino" localSheetId="0">[17]Análisis!#REF!</definedName>
    <definedName name="Zap.Muros.Cacino">[17]Análisis!#REF!</definedName>
    <definedName name="Zap.Z1" localSheetId="0">#REF!</definedName>
    <definedName name="Zap.Z1">#REF!</definedName>
    <definedName name="zap.Z1.mod.II" localSheetId="0">#REF!</definedName>
    <definedName name="zap.Z1.mod.II">#REF!</definedName>
    <definedName name="Zap.Z1.Villa1" localSheetId="0">#REF!</definedName>
    <definedName name="Zap.Z1.Villa1">#REF!</definedName>
    <definedName name="Zap.Z2" localSheetId="0">#REF!</definedName>
    <definedName name="Zap.Z2">#REF!</definedName>
    <definedName name="Zap.Z2.mod.I" localSheetId="0">#REF!</definedName>
    <definedName name="Zap.Z2.mod.I">#REF!</definedName>
    <definedName name="zap.Z2.moduloII" localSheetId="0">#REF!</definedName>
    <definedName name="zap.Z2.moduloII">#REF!</definedName>
    <definedName name="Zap.Z2.Villas1" localSheetId="0">#REF!</definedName>
    <definedName name="Zap.Z2.Villas1">#REF!</definedName>
    <definedName name="Zap.Z3" localSheetId="0">#REF!</definedName>
    <definedName name="Zap.Z3">#REF!</definedName>
    <definedName name="Zap.Z3.Mod.I" localSheetId="0">#REF!</definedName>
    <definedName name="Zap.Z3.Mod.I">#REF!</definedName>
    <definedName name="Zap.Z3.Villas1" localSheetId="0">#REF!</definedName>
    <definedName name="Zap.Z3.Villas1">#REF!</definedName>
    <definedName name="Zap.Z4.mod.I" localSheetId="0">#REF!</definedName>
    <definedName name="Zap.Z4.mod.I">#REF!</definedName>
    <definedName name="Zap.Z4.Villas.1" localSheetId="0">#REF!</definedName>
    <definedName name="Zap.Z4.Villas.1">#REF!</definedName>
    <definedName name="Zap.ZMB" localSheetId="0">#REF!</definedName>
    <definedName name="Zap.ZMB">#REF!</definedName>
    <definedName name="Zapata.Col.Espectaculos" localSheetId="0">#REF!</definedName>
    <definedName name="Zapata.Col.Espectaculos">#REF!</definedName>
    <definedName name="Zapata.Columna.Cocina" localSheetId="0">#REF!</definedName>
    <definedName name="Zapata.Columna.Cocina">#REF!</definedName>
    <definedName name="zapata.lobby" localSheetId="0">#REF!</definedName>
    <definedName name="zapata.lobby">#REF!</definedName>
    <definedName name="Zapata.Villas.1" localSheetId="0">#REF!</definedName>
    <definedName name="Zapata.Villas.1">#REF!</definedName>
    <definedName name="Zapata.Z1s.Z2s">[14]Análisis!$D$120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INC24" localSheetId="0">#REF!</definedName>
    <definedName name="ZINC24">#REF!</definedName>
    <definedName name="ZINC26" localSheetId="0">#REF!</definedName>
    <definedName name="ZINC26">#REF!</definedName>
    <definedName name="ZINC27" localSheetId="0">#REF!</definedName>
    <definedName name="ZINC27">#REF!</definedName>
    <definedName name="ZINC34" localSheetId="0">#REF!</definedName>
    <definedName name="ZINC34">#REF!</definedName>
    <definedName name="Zoc.baldosin">[22]Insumos!$E$91</definedName>
    <definedName name="Zoc.Marmol.Mezc.Antillana" localSheetId="0">[17]Análisis!#REF!</definedName>
    <definedName name="Zoc.Marmol.Mezc.Antillana">[17]Análisis!#REF!</definedName>
    <definedName name="Zoc.vibrazo.Blanco" localSheetId="0">#REF!</definedName>
    <definedName name="Zoc.vibrazo.Blanco">#REF!</definedName>
    <definedName name="Zocalo.Baldosin" localSheetId="0">[17]Análisis!#REF!</definedName>
    <definedName name="Zocalo.Baldosin">[17]Análisis!#REF!</definedName>
    <definedName name="Zocalo.bozel.marmol" localSheetId="0">#REF!</definedName>
    <definedName name="Zocalo.bozel.marmol">#REF!</definedName>
    <definedName name="Zocalo.cemento7x25cm" localSheetId="0">#REF!</definedName>
    <definedName name="Zocalo.cemento7x25cm">#REF!</definedName>
    <definedName name="Zocalo.Ceram.Mezc.Antillana" localSheetId="0">[17]Análisis!#REF!</definedName>
    <definedName name="Zocalo.Ceram.Mezc.Antillana">[17]Análisis!#REF!</definedName>
    <definedName name="zocalo.ceramica" localSheetId="0">#REF!</definedName>
    <definedName name="zocalo.ceramica">#REF!</definedName>
    <definedName name="Zócalo.Ceramica">[54]Insumos!$E$80</definedName>
    <definedName name="Zócalo.Cerámica" localSheetId="0">#REF!</definedName>
    <definedName name="Zócalo.Cerámica">#REF!</definedName>
    <definedName name="zocalo.ceramica.antideslizante" localSheetId="0">#REF!</definedName>
    <definedName name="zocalo.ceramica.antideslizante">#REF!</definedName>
    <definedName name="Zocalo.de.ceramica.A">[14]Análisis!$D$532</definedName>
    <definedName name="Zocalo.de.ceramica.B">[14]Análisis!$D$551</definedName>
    <definedName name="Zocalo.de.ceramica.C">[14]Análisis!$D$570</definedName>
    <definedName name="zocalo.de.mosaico">[31]Análisis!$D$1266</definedName>
    <definedName name="Zócalo.Granimármol" localSheetId="0">#REF!</definedName>
    <definedName name="Zócalo.Granimármol">#REF!</definedName>
    <definedName name="Zócalo.Granimarmol.MA" localSheetId="0">#REF!</definedName>
    <definedName name="Zócalo.Granimarmol.MA">#REF!</definedName>
    <definedName name="Zocalo.granito.fondo.blanco" localSheetId="0">#REF!</definedName>
    <definedName name="Zocalo.granito.fondo.blanco">#REF!</definedName>
    <definedName name="Zocalo.Granito.Fondo.blanco.MA" localSheetId="0">#REF!</definedName>
    <definedName name="Zocalo.Granito.Fondo.blanco.MA">#REF!</definedName>
    <definedName name="Zócalo.Gres" localSheetId="0">#REF!</definedName>
    <definedName name="Zócalo.Gres">#REF!</definedName>
    <definedName name="Zócalo.loseta.cemento" localSheetId="0">#REF!</definedName>
    <definedName name="Zócalo.loseta.cemento">#REF!</definedName>
    <definedName name="Zocalo.Marmol.A" localSheetId="0">#REF!</definedName>
    <definedName name="Zocalo.Marmol.A">#REF!</definedName>
    <definedName name="Zocalo.Marmol.A.ANA" localSheetId="0">#REF!</definedName>
    <definedName name="Zocalo.Marmol.A.ANA">#REF!</definedName>
    <definedName name="Zocalo.Marmol.Tipo.B" localSheetId="0">#REF!</definedName>
    <definedName name="Zocalo.Marmol.Tipo.B">#REF!</definedName>
    <definedName name="zocalo.porcelanato.40x40">[14]Análisis!$D$501</definedName>
    <definedName name="Zocalo.Vibrazo.Bco" localSheetId="0">#REF!</definedName>
    <definedName name="Zocalo.Vibrazo.Bco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  <definedName name="zocalobotichinorojo" localSheetId="0">[4]insumo!#REF!</definedName>
    <definedName name="zocalobotichinorojo">[4]insumo!#REF!</definedName>
    <definedName name="ZOCESCGRAPROYAL" localSheetId="0">#REF!</definedName>
    <definedName name="ZOCESCGRAPROYAL">#REF!</definedName>
    <definedName name="ZOCGRA30BCO" localSheetId="0">#REF!</definedName>
    <definedName name="ZOCGRA30BCO">#REF!</definedName>
    <definedName name="ZOCGRA30GRIS" localSheetId="0">#REF!</definedName>
    <definedName name="ZOCGRA30GRIS">#REF!</definedName>
    <definedName name="ZOCGRA40BCO" localSheetId="0">#REF!</definedName>
    <definedName name="ZOCGRA40BCO">#REF!</definedName>
    <definedName name="ZOCGRAPROYAL40" localSheetId="0">#REF!</definedName>
    <definedName name="ZOCGRAPROYAL40">#REF!</definedName>
    <definedName name="ZOCLAD28" localSheetId="0">#REF!</definedName>
    <definedName name="ZOCLAD28">#REF!</definedName>
    <definedName name="ZOCMOSROJ25" localSheetId="0">#REF!</definedName>
    <definedName name="ZOCMOSROJ2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01" i="38" l="1"/>
  <c r="F600" i="38"/>
  <c r="F599" i="38"/>
  <c r="F598" i="38"/>
  <c r="F602" i="38" s="1"/>
  <c r="F596" i="38"/>
  <c r="F595" i="38"/>
  <c r="F594" i="38"/>
  <c r="F593" i="38"/>
  <c r="F592" i="38"/>
  <c r="F591" i="38"/>
  <c r="F590" i="38"/>
  <c r="F589" i="38"/>
  <c r="F588" i="38"/>
  <c r="F587" i="38"/>
  <c r="F586" i="38"/>
  <c r="F585" i="38"/>
  <c r="F584" i="38"/>
  <c r="F583" i="38"/>
  <c r="F582" i="38"/>
  <c r="F581" i="38"/>
  <c r="F580" i="38"/>
  <c r="F579" i="38"/>
  <c r="F578" i="38"/>
  <c r="F577" i="38"/>
  <c r="F576" i="38"/>
  <c r="F575" i="38"/>
  <c r="F574" i="38"/>
  <c r="F573" i="38"/>
  <c r="F572" i="38"/>
  <c r="F571" i="38"/>
  <c r="F570" i="38"/>
  <c r="F569" i="38"/>
  <c r="F568" i="38"/>
  <c r="F567" i="38"/>
  <c r="F566" i="38"/>
  <c r="F565" i="38"/>
  <c r="F564" i="38"/>
  <c r="F563" i="38"/>
  <c r="F562" i="38"/>
  <c r="F561" i="38"/>
  <c r="F560" i="38"/>
  <c r="F559" i="38"/>
  <c r="F558" i="38"/>
  <c r="F557" i="38"/>
  <c r="F556" i="38"/>
  <c r="F555" i="38"/>
  <c r="F554" i="38"/>
  <c r="F553" i="38"/>
  <c r="F552" i="38"/>
  <c r="F551" i="38"/>
  <c r="F550" i="38"/>
  <c r="F549" i="38"/>
  <c r="F548" i="38"/>
  <c r="F547" i="38"/>
  <c r="F546" i="38"/>
  <c r="F545" i="38"/>
  <c r="F544" i="38"/>
  <c r="F543" i="38"/>
  <c r="F542" i="38"/>
  <c r="F541" i="38"/>
  <c r="F540" i="38"/>
  <c r="F539" i="38"/>
  <c r="F538" i="38"/>
  <c r="F537" i="38"/>
  <c r="F536" i="38"/>
  <c r="F535" i="38"/>
  <c r="F534" i="38"/>
  <c r="F533" i="38"/>
  <c r="F532" i="38"/>
  <c r="F531" i="38"/>
  <c r="F530" i="38"/>
  <c r="F529" i="38"/>
  <c r="F528" i="38"/>
  <c r="F527" i="38"/>
  <c r="F526" i="38"/>
  <c r="F525" i="38"/>
  <c r="F524" i="38"/>
  <c r="F523" i="38"/>
  <c r="F522" i="38"/>
  <c r="F521" i="38"/>
  <c r="F520" i="38"/>
  <c r="F519" i="38"/>
  <c r="F518" i="38"/>
  <c r="F517" i="38"/>
  <c r="F516" i="38"/>
  <c r="F515" i="38"/>
  <c r="F514" i="38"/>
  <c r="F513" i="38"/>
  <c r="F512" i="38"/>
  <c r="F511" i="38"/>
  <c r="F510" i="38"/>
  <c r="F509" i="38"/>
  <c r="F508" i="38"/>
  <c r="F507" i="38"/>
  <c r="F506" i="38"/>
  <c r="F505" i="38"/>
  <c r="F504" i="38"/>
  <c r="F503" i="38"/>
  <c r="F502" i="38"/>
  <c r="F501" i="38"/>
  <c r="F500" i="38"/>
  <c r="F499" i="38"/>
  <c r="F498" i="38"/>
  <c r="F497" i="38"/>
  <c r="F496" i="38"/>
  <c r="F495" i="38"/>
  <c r="F597" i="38" s="1"/>
  <c r="F493" i="38"/>
  <c r="F492" i="38"/>
  <c r="F491" i="38"/>
  <c r="F490" i="38"/>
  <c r="F489" i="38"/>
  <c r="F488" i="38"/>
  <c r="F487" i="38"/>
  <c r="F486" i="38"/>
  <c r="F485" i="38"/>
  <c r="F484" i="38"/>
  <c r="F483" i="38"/>
  <c r="F482" i="38"/>
  <c r="F481" i="38"/>
  <c r="F480" i="38"/>
  <c r="F479" i="38"/>
  <c r="F478" i="38"/>
  <c r="F477" i="38"/>
  <c r="F476" i="38"/>
  <c r="F475" i="38"/>
  <c r="F474" i="38"/>
  <c r="F473" i="38"/>
  <c r="F472" i="38"/>
  <c r="F471" i="38"/>
  <c r="F470" i="38"/>
  <c r="F469" i="38"/>
  <c r="F468" i="38"/>
  <c r="F467" i="38"/>
  <c r="F466" i="38"/>
  <c r="F465" i="38"/>
  <c r="F464" i="38"/>
  <c r="F463" i="38"/>
  <c r="F462" i="38"/>
  <c r="F461" i="38"/>
  <c r="F460" i="38"/>
  <c r="F459" i="38"/>
  <c r="F458" i="38"/>
  <c r="F457" i="38"/>
  <c r="F494" i="38" s="1"/>
  <c r="F455" i="38"/>
  <c r="F454" i="38"/>
  <c r="F453" i="38"/>
  <c r="F452" i="38"/>
  <c r="F451" i="38"/>
  <c r="F450" i="38"/>
  <c r="F449" i="38"/>
  <c r="F448" i="38"/>
  <c r="F447" i="38"/>
  <c r="F446" i="38"/>
  <c r="F445" i="38"/>
  <c r="F444" i="38"/>
  <c r="F443" i="38"/>
  <c r="F442" i="38"/>
  <c r="F441" i="38"/>
  <c r="F440" i="38"/>
  <c r="F439" i="38"/>
  <c r="F438" i="38"/>
  <c r="F437" i="38"/>
  <c r="F436" i="38"/>
  <c r="F435" i="38"/>
  <c r="F434" i="38"/>
  <c r="F433" i="38"/>
  <c r="F432" i="38"/>
  <c r="F431" i="38"/>
  <c r="F430" i="38"/>
  <c r="F429" i="38"/>
  <c r="F428" i="38"/>
  <c r="F427" i="38"/>
  <c r="F426" i="38"/>
  <c r="F425" i="38"/>
  <c r="F424" i="38"/>
  <c r="F423" i="38"/>
  <c r="F422" i="38"/>
  <c r="F421" i="38"/>
  <c r="F420" i="38"/>
  <c r="F419" i="38"/>
  <c r="F418" i="38"/>
  <c r="F417" i="38"/>
  <c r="F416" i="38"/>
  <c r="F415" i="38"/>
  <c r="F414" i="38"/>
  <c r="F413" i="38"/>
  <c r="F412" i="38"/>
  <c r="F411" i="38"/>
  <c r="F410" i="38"/>
  <c r="F409" i="38"/>
  <c r="F408" i="38"/>
  <c r="F407" i="38"/>
  <c r="F406" i="38"/>
  <c r="F405" i="38"/>
  <c r="F404" i="38"/>
  <c r="F403" i="38"/>
  <c r="F402" i="38"/>
  <c r="F401" i="38"/>
  <c r="F400" i="38"/>
  <c r="F399" i="38"/>
  <c r="F398" i="38"/>
  <c r="F397" i="38"/>
  <c r="F396" i="38"/>
  <c r="F395" i="38"/>
  <c r="F394" i="38"/>
  <c r="F393" i="38"/>
  <c r="F392" i="38"/>
  <c r="F391" i="38"/>
  <c r="F390" i="38"/>
  <c r="F389" i="38"/>
  <c r="F388" i="38"/>
  <c r="F387" i="38"/>
  <c r="F386" i="38"/>
  <c r="F385" i="38"/>
  <c r="F384" i="38"/>
  <c r="F383" i="38"/>
  <c r="F382" i="38"/>
  <c r="F381" i="38"/>
  <c r="F380" i="38"/>
  <c r="F379" i="38"/>
  <c r="F378" i="38"/>
  <c r="F377" i="38"/>
  <c r="F376" i="38"/>
  <c r="F375" i="38"/>
  <c r="F374" i="38"/>
  <c r="F373" i="38"/>
  <c r="F372" i="38"/>
  <c r="F371" i="38"/>
  <c r="F370" i="38"/>
  <c r="F369" i="38"/>
  <c r="F368" i="38"/>
  <c r="F367" i="38"/>
  <c r="F366" i="38"/>
  <c r="F365" i="38"/>
  <c r="F364" i="38"/>
  <c r="F363" i="38"/>
  <c r="F362" i="38"/>
  <c r="F361" i="38"/>
  <c r="F360" i="38"/>
  <c r="F456" i="38" s="1"/>
  <c r="F358" i="38"/>
  <c r="F357" i="38"/>
  <c r="F356" i="38"/>
  <c r="F355" i="38"/>
  <c r="F354" i="38"/>
  <c r="F353" i="38"/>
  <c r="F352" i="38"/>
  <c r="F351" i="38"/>
  <c r="F350" i="38"/>
  <c r="F349" i="38"/>
  <c r="F348" i="38"/>
  <c r="F347" i="38"/>
  <c r="F346" i="38"/>
  <c r="F345" i="38"/>
  <c r="F344" i="38"/>
  <c r="F343" i="38"/>
  <c r="F342" i="38"/>
  <c r="F341" i="38"/>
  <c r="F340" i="38"/>
  <c r="F339" i="38"/>
  <c r="F338" i="38"/>
  <c r="F337" i="38"/>
  <c r="F336" i="38"/>
  <c r="F335" i="38"/>
  <c r="F334" i="38"/>
  <c r="F333" i="38"/>
  <c r="F332" i="38"/>
  <c r="F331" i="38"/>
  <c r="F330" i="38"/>
  <c r="F329" i="38"/>
  <c r="F328" i="38"/>
  <c r="F327" i="38"/>
  <c r="F326" i="38"/>
  <c r="F325" i="38"/>
  <c r="F324" i="38"/>
  <c r="F323" i="38"/>
  <c r="F322" i="38"/>
  <c r="F321" i="38"/>
  <c r="F320" i="38"/>
  <c r="F319" i="38"/>
  <c r="F318" i="38"/>
  <c r="F317" i="38"/>
  <c r="F316" i="38"/>
  <c r="F315" i="38"/>
  <c r="F314" i="38"/>
  <c r="F359" i="38" s="1"/>
  <c r="F312" i="38"/>
  <c r="F311" i="38"/>
  <c r="F310" i="38"/>
  <c r="F309" i="38"/>
  <c r="F308" i="38"/>
  <c r="F307" i="38"/>
  <c r="F306" i="38"/>
  <c r="F305" i="38"/>
  <c r="F304" i="38"/>
  <c r="F303" i="38"/>
  <c r="F302" i="38"/>
  <c r="F301" i="38"/>
  <c r="F300" i="38"/>
  <c r="F299" i="38"/>
  <c r="F298" i="38"/>
  <c r="F297" i="38"/>
  <c r="F296" i="38"/>
  <c r="F295" i="38"/>
  <c r="F294" i="38"/>
  <c r="F293" i="38"/>
  <c r="F292" i="38"/>
  <c r="F291" i="38"/>
  <c r="F290" i="38"/>
  <c r="F289" i="38"/>
  <c r="F288" i="38"/>
  <c r="F287" i="38"/>
  <c r="F286" i="38"/>
  <c r="F285" i="38"/>
  <c r="F284" i="38"/>
  <c r="F283" i="38"/>
  <c r="F282" i="38"/>
  <c r="F281" i="38"/>
  <c r="F280" i="38"/>
  <c r="F279" i="38"/>
  <c r="F278" i="38"/>
  <c r="F277" i="38"/>
  <c r="F276" i="38"/>
  <c r="F275" i="38"/>
  <c r="F274" i="38"/>
  <c r="F273" i="38"/>
  <c r="F272" i="38"/>
  <c r="F271" i="38"/>
  <c r="F270" i="38"/>
  <c r="F269" i="38"/>
  <c r="F268" i="38"/>
  <c r="F267" i="38"/>
  <c r="F266" i="38"/>
  <c r="F265" i="38"/>
  <c r="F264" i="38"/>
  <c r="F263" i="38"/>
  <c r="F262" i="38"/>
  <c r="F261" i="38"/>
  <c r="F260" i="38"/>
  <c r="F259" i="38"/>
  <c r="F258" i="38"/>
  <c r="F257" i="38"/>
  <c r="F256" i="38"/>
  <c r="F255" i="38"/>
  <c r="F254" i="38"/>
  <c r="F253" i="38"/>
  <c r="F252" i="38"/>
  <c r="F251" i="38"/>
  <c r="F250" i="38"/>
  <c r="F249" i="38"/>
  <c r="F248" i="38"/>
  <c r="F247" i="38"/>
  <c r="F246" i="38"/>
  <c r="F245" i="38"/>
  <c r="F313" i="38" s="1"/>
  <c r="F243" i="38"/>
  <c r="F242" i="38"/>
  <c r="F241" i="38"/>
  <c r="F240" i="38"/>
  <c r="F239" i="38"/>
  <c r="F238" i="38"/>
  <c r="F237" i="38"/>
  <c r="F236" i="38"/>
  <c r="F235" i="38"/>
  <c r="F234" i="38"/>
  <c r="F233" i="38"/>
  <c r="F232" i="38"/>
  <c r="F231" i="38"/>
  <c r="F230" i="38"/>
  <c r="F229" i="38"/>
  <c r="F228" i="38"/>
  <c r="F227" i="38"/>
  <c r="F226" i="38"/>
  <c r="F225" i="38"/>
  <c r="F224" i="38"/>
  <c r="F223" i="38"/>
  <c r="F222" i="38"/>
  <c r="F221" i="38"/>
  <c r="F220" i="38"/>
  <c r="F219" i="38"/>
  <c r="F218" i="38"/>
  <c r="F217" i="38"/>
  <c r="F216" i="38"/>
  <c r="F215" i="38"/>
  <c r="F214" i="38"/>
  <c r="F213" i="38"/>
  <c r="F212" i="38"/>
  <c r="F211" i="38"/>
  <c r="F210" i="38"/>
  <c r="F209" i="38"/>
  <c r="F208" i="38"/>
  <c r="F207" i="38"/>
  <c r="F206" i="38"/>
  <c r="F205" i="38"/>
  <c r="F244" i="38" s="1"/>
  <c r="F203" i="38"/>
  <c r="F202" i="38"/>
  <c r="F201" i="38"/>
  <c r="F200" i="38"/>
  <c r="F199" i="38"/>
  <c r="F198" i="38"/>
  <c r="F197" i="38"/>
  <c r="F196" i="38"/>
  <c r="F195" i="38"/>
  <c r="F194" i="38"/>
  <c r="F193" i="38"/>
  <c r="F192" i="38"/>
  <c r="F191" i="38"/>
  <c r="F190" i="38"/>
  <c r="F189" i="38"/>
  <c r="F188" i="38"/>
  <c r="F187" i="38"/>
  <c r="F186" i="38"/>
  <c r="F185" i="38"/>
  <c r="F184" i="38"/>
  <c r="F183" i="38"/>
  <c r="F182" i="38"/>
  <c r="F181" i="38"/>
  <c r="F180" i="38"/>
  <c r="F179" i="38"/>
  <c r="F178" i="38"/>
  <c r="F177" i="38"/>
  <c r="F176" i="38"/>
  <c r="F175" i="38"/>
  <c r="F174" i="38"/>
  <c r="F173" i="38"/>
  <c r="F172" i="38"/>
  <c r="F171" i="38"/>
  <c r="F170" i="38"/>
  <c r="F169" i="38"/>
  <c r="F168" i="38"/>
  <c r="F204" i="38" s="1"/>
  <c r="F164" i="38"/>
  <c r="F163" i="38"/>
  <c r="F162" i="38"/>
  <c r="F161" i="38"/>
  <c r="F160" i="38"/>
  <c r="F159" i="38"/>
  <c r="F158" i="38"/>
  <c r="F157" i="38"/>
  <c r="F156" i="38"/>
  <c r="F155" i="38"/>
  <c r="F154" i="38"/>
  <c r="F153" i="38"/>
  <c r="F152" i="38"/>
  <c r="F151" i="38"/>
  <c r="F150" i="38"/>
  <c r="F149" i="38"/>
  <c r="F148" i="38"/>
  <c r="F147" i="38"/>
  <c r="F146" i="38"/>
  <c r="F145" i="38"/>
  <c r="F144" i="38"/>
  <c r="F143" i="38"/>
  <c r="F142" i="38"/>
  <c r="F141" i="38"/>
  <c r="F140" i="38"/>
  <c r="F139" i="38"/>
  <c r="F138" i="38"/>
  <c r="F137" i="38"/>
  <c r="F136" i="38"/>
  <c r="F135" i="38"/>
  <c r="F134" i="38"/>
  <c r="F133" i="38"/>
  <c r="F132" i="38"/>
  <c r="F131" i="38"/>
  <c r="F130" i="38"/>
  <c r="F129" i="38"/>
  <c r="F128" i="38"/>
  <c r="F127" i="38"/>
  <c r="F126" i="38"/>
  <c r="F125" i="38"/>
  <c r="F124" i="38"/>
  <c r="F123" i="38"/>
  <c r="F122" i="38"/>
  <c r="F121" i="38"/>
  <c r="F120" i="38"/>
  <c r="F119" i="38"/>
  <c r="F118" i="38"/>
  <c r="F117" i="38"/>
  <c r="F116" i="38"/>
  <c r="F115" i="38"/>
  <c r="F114" i="38"/>
  <c r="F113" i="38"/>
  <c r="F112" i="38"/>
  <c r="F111" i="38"/>
  <c r="F110" i="38"/>
  <c r="F109" i="38"/>
  <c r="F108" i="38"/>
  <c r="F167" i="38" s="1"/>
  <c r="F106" i="38"/>
  <c r="F105" i="38"/>
  <c r="F104" i="38"/>
  <c r="F103" i="38"/>
  <c r="F102" i="38"/>
  <c r="F101" i="38"/>
  <c r="F100" i="38"/>
  <c r="F99" i="38"/>
  <c r="F98" i="38"/>
  <c r="F97" i="38"/>
  <c r="F96" i="38"/>
  <c r="F95" i="38"/>
  <c r="F94" i="38"/>
  <c r="F93" i="38"/>
  <c r="F92" i="38"/>
  <c r="F91" i="38"/>
  <c r="F90" i="38"/>
  <c r="F89" i="38"/>
  <c r="F88" i="38"/>
  <c r="F87" i="38"/>
  <c r="F86" i="38"/>
  <c r="F85" i="38"/>
  <c r="F84" i="38"/>
  <c r="F83" i="38"/>
  <c r="F82" i="38"/>
  <c r="F81" i="38"/>
  <c r="F80" i="38"/>
  <c r="F79" i="38"/>
  <c r="F78" i="38"/>
  <c r="F77" i="38"/>
  <c r="F76" i="38"/>
  <c r="F75" i="38"/>
  <c r="F74" i="38"/>
  <c r="F73" i="38"/>
  <c r="F72" i="38"/>
  <c r="F71" i="38"/>
  <c r="F70" i="38"/>
  <c r="F69" i="38"/>
  <c r="F68" i="38"/>
  <c r="F67" i="38"/>
  <c r="F66" i="38"/>
  <c r="F65" i="38"/>
  <c r="F64" i="38"/>
  <c r="F63" i="38"/>
  <c r="F62" i="38"/>
  <c r="F61" i="38"/>
  <c r="F60" i="38"/>
  <c r="F59" i="38"/>
  <c r="F58" i="38"/>
  <c r="F57" i="38"/>
  <c r="F56" i="38"/>
  <c r="F55" i="38"/>
  <c r="F54" i="38"/>
  <c r="F53" i="38"/>
  <c r="F52" i="38"/>
  <c r="F51" i="38"/>
  <c r="F50" i="38"/>
  <c r="F49" i="38"/>
  <c r="F48" i="38"/>
  <c r="F47" i="38"/>
  <c r="F46" i="38"/>
  <c r="F45" i="38"/>
  <c r="F44" i="38"/>
  <c r="F43" i="38"/>
  <c r="F42" i="38"/>
  <c r="F107" i="38" s="1"/>
  <c r="F40" i="38"/>
  <c r="F39" i="38"/>
  <c r="F38" i="38"/>
  <c r="F37" i="38"/>
  <c r="F36" i="38"/>
  <c r="F35" i="38"/>
  <c r="F34" i="38"/>
  <c r="F33" i="38"/>
  <c r="F32" i="38"/>
  <c r="F31" i="38"/>
  <c r="F30" i="38"/>
  <c r="F29" i="38"/>
  <c r="F28" i="38"/>
  <c r="F27" i="38"/>
  <c r="F26" i="38"/>
  <c r="F25" i="38"/>
  <c r="F24" i="38"/>
  <c r="F23" i="38"/>
  <c r="F22" i="38"/>
  <c r="F21" i="38"/>
  <c r="F20" i="38"/>
  <c r="F19" i="38"/>
  <c r="F18" i="38"/>
  <c r="F17" i="38"/>
  <c r="F16" i="38"/>
  <c r="F15" i="38"/>
  <c r="F14" i="38"/>
  <c r="F41" i="38" l="1"/>
  <c r="F604" i="38" s="1"/>
  <c r="F612" i="38"/>
  <c r="F611" i="38"/>
  <c r="F617" i="38"/>
  <c r="F609" i="38"/>
  <c r="F615" i="38"/>
  <c r="F616" i="38"/>
  <c r="F608" i="38"/>
  <c r="F607" i="38"/>
  <c r="F610" i="38"/>
  <c r="F614" i="38"/>
  <c r="F613" i="38" l="1"/>
  <c r="F618" i="38" s="1"/>
  <c r="F620" i="38" s="1"/>
  <c r="F622" i="38" s="1"/>
  <c r="G603" i="38" l="1"/>
  <c r="G601" i="38"/>
  <c r="G600" i="38"/>
  <c r="G599" i="38"/>
  <c r="G598" i="38"/>
  <c r="G597" i="38"/>
  <c r="G596" i="38"/>
  <c r="G592" i="38"/>
  <c r="G591" i="38"/>
  <c r="G590" i="38"/>
  <c r="G589" i="38"/>
  <c r="G588" i="38"/>
  <c r="G587" i="38"/>
  <c r="G586" i="38"/>
  <c r="G585" i="38"/>
  <c r="G584" i="38"/>
  <c r="G583" i="38"/>
  <c r="G582" i="38"/>
  <c r="G581" i="38"/>
  <c r="G580" i="38"/>
  <c r="G579" i="38"/>
  <c r="G578" i="38"/>
  <c r="G577" i="38"/>
  <c r="G576" i="38"/>
  <c r="G575" i="38"/>
  <c r="L574" i="38"/>
  <c r="L573" i="38"/>
  <c r="L572" i="38"/>
  <c r="G572" i="38"/>
  <c r="G571" i="38"/>
  <c r="G570" i="38"/>
  <c r="G569" i="38"/>
  <c r="G568" i="38"/>
  <c r="G567" i="38"/>
  <c r="G566" i="38"/>
  <c r="G565" i="38"/>
  <c r="G564" i="38"/>
  <c r="G563" i="38"/>
  <c r="G562" i="38"/>
  <c r="G561" i="38"/>
  <c r="G560" i="38"/>
  <c r="G559" i="38"/>
  <c r="G558" i="38"/>
  <c r="G557" i="38"/>
  <c r="G556" i="38"/>
  <c r="G555" i="38"/>
  <c r="G554" i="38"/>
  <c r="G553" i="38"/>
  <c r="G552" i="38"/>
  <c r="G551" i="38"/>
  <c r="G550" i="38"/>
  <c r="G549" i="38"/>
  <c r="G548" i="38"/>
  <c r="G546" i="38"/>
  <c r="G545" i="38"/>
  <c r="G544" i="38"/>
  <c r="G543" i="38"/>
  <c r="G542" i="38"/>
  <c r="G541" i="38"/>
  <c r="G540" i="38"/>
  <c r="G538" i="38"/>
  <c r="G537" i="38"/>
  <c r="G536" i="38"/>
  <c r="G535" i="38"/>
  <c r="G534" i="38"/>
  <c r="G533" i="38"/>
  <c r="G532" i="38"/>
  <c r="G530" i="38"/>
  <c r="G529" i="38"/>
  <c r="G528" i="38"/>
  <c r="G527" i="38"/>
  <c r="G526" i="38"/>
  <c r="G525" i="38"/>
  <c r="G524" i="38"/>
  <c r="G523" i="38"/>
  <c r="G522" i="38"/>
  <c r="G521" i="38"/>
  <c r="L520" i="38"/>
  <c r="L519" i="38"/>
  <c r="G519" i="38"/>
  <c r="L518" i="38"/>
  <c r="G518" i="38"/>
  <c r="G517" i="38"/>
  <c r="G516" i="38"/>
  <c r="G515" i="38"/>
  <c r="L514" i="38"/>
  <c r="G514" i="38"/>
  <c r="L513" i="38"/>
  <c r="L512" i="38"/>
  <c r="G512" i="38"/>
  <c r="L511" i="38"/>
  <c r="G511" i="38"/>
  <c r="L510" i="38"/>
  <c r="G510" i="38"/>
  <c r="G509" i="38"/>
  <c r="G508" i="38"/>
  <c r="G507" i="38"/>
  <c r="G506" i="38"/>
  <c r="G505" i="38"/>
  <c r="G504" i="38"/>
  <c r="G503" i="38"/>
  <c r="G502" i="38"/>
  <c r="G501" i="38"/>
  <c r="G500" i="38"/>
  <c r="G499" i="38"/>
  <c r="G493" i="38"/>
  <c r="G492" i="38"/>
  <c r="G491" i="38"/>
  <c r="G490" i="38"/>
  <c r="G489" i="38"/>
  <c r="G488" i="38"/>
  <c r="G487" i="38"/>
  <c r="G486" i="38"/>
  <c r="G485" i="38"/>
  <c r="G484" i="38"/>
  <c r="G482" i="38"/>
  <c r="G481" i="38"/>
  <c r="G480" i="38"/>
  <c r="G479" i="38"/>
  <c r="G478" i="38"/>
  <c r="G477" i="38"/>
  <c r="G476" i="38"/>
  <c r="G475" i="38"/>
  <c r="G474" i="38"/>
  <c r="G473" i="38"/>
  <c r="G472" i="38"/>
  <c r="G471" i="38"/>
  <c r="G470" i="38"/>
  <c r="G469" i="38"/>
  <c r="G468" i="38"/>
  <c r="G467" i="38"/>
  <c r="G465" i="38"/>
  <c r="G464" i="38"/>
  <c r="G463" i="38"/>
  <c r="G462" i="38"/>
  <c r="G461" i="38"/>
  <c r="G456" i="38"/>
  <c r="G455" i="38"/>
  <c r="H454" i="38" s="1"/>
  <c r="G454" i="38"/>
  <c r="G453" i="38"/>
  <c r="G452" i="38"/>
  <c r="H452" i="38" s="1"/>
  <c r="G451" i="38"/>
  <c r="H451" i="38" s="1"/>
  <c r="G450" i="38"/>
  <c r="J449" i="38"/>
  <c r="K449" i="38" s="1"/>
  <c r="I449" i="38"/>
  <c r="G449" i="38"/>
  <c r="G448" i="38"/>
  <c r="G447" i="38"/>
  <c r="H447" i="38" s="1"/>
  <c r="G446" i="38"/>
  <c r="G445" i="38"/>
  <c r="G443" i="38"/>
  <c r="G442" i="38"/>
  <c r="L441" i="38"/>
  <c r="K441" i="38"/>
  <c r="J441" i="38"/>
  <c r="I441" i="38"/>
  <c r="G441" i="38"/>
  <c r="G439" i="38"/>
  <c r="G438" i="38"/>
  <c r="G437" i="38"/>
  <c r="G436" i="38"/>
  <c r="G435" i="38"/>
  <c r="G434" i="38"/>
  <c r="G433" i="38"/>
  <c r="G432" i="38"/>
  <c r="G431" i="38"/>
  <c r="G430" i="38"/>
  <c r="G429" i="38"/>
  <c r="G428" i="38"/>
  <c r="G427" i="38"/>
  <c r="G426" i="38"/>
  <c r="G425" i="38"/>
  <c r="G424" i="38"/>
  <c r="G423" i="38"/>
  <c r="G422" i="38"/>
  <c r="G420" i="38"/>
  <c r="G419" i="38"/>
  <c r="G418" i="38"/>
  <c r="G417" i="38"/>
  <c r="G416" i="38"/>
  <c r="G415" i="38"/>
  <c r="G414" i="38"/>
  <c r="G413" i="38"/>
  <c r="G412" i="38"/>
  <c r="G411" i="38"/>
  <c r="G410" i="38"/>
  <c r="G409" i="38"/>
  <c r="G408" i="38"/>
  <c r="G407" i="38"/>
  <c r="I406" i="38"/>
  <c r="G406" i="38"/>
  <c r="I405" i="38"/>
  <c r="G405" i="38"/>
  <c r="I404" i="38"/>
  <c r="G404" i="38"/>
  <c r="G403" i="38"/>
  <c r="G402" i="38"/>
  <c r="G401" i="38"/>
  <c r="G400" i="38"/>
  <c r="G399" i="38"/>
  <c r="G398" i="38"/>
  <c r="G397" i="38"/>
  <c r="G395" i="38"/>
  <c r="G394" i="38"/>
  <c r="G393" i="38"/>
  <c r="G392" i="38"/>
  <c r="G391" i="38"/>
  <c r="H390" i="38"/>
  <c r="H391" i="38" s="1"/>
  <c r="G390" i="38"/>
  <c r="G389" i="38"/>
  <c r="G388" i="38"/>
  <c r="G387" i="38"/>
  <c r="G386" i="38"/>
  <c r="I385" i="38"/>
  <c r="G385" i="38"/>
  <c r="J384" i="38"/>
  <c r="G384" i="38"/>
  <c r="G383" i="38"/>
  <c r="G382" i="38"/>
  <c r="G381" i="38"/>
  <c r="G379" i="38"/>
  <c r="G378" i="38"/>
  <c r="G377" i="38"/>
  <c r="G376" i="38"/>
  <c r="G375" i="38"/>
  <c r="G374" i="38"/>
  <c r="G373" i="38"/>
  <c r="G371" i="38"/>
  <c r="G370" i="38"/>
  <c r="G369" i="38"/>
  <c r="G368" i="38"/>
  <c r="G367" i="38"/>
  <c r="G365" i="38"/>
  <c r="G364" i="38"/>
  <c r="G363" i="38"/>
  <c r="G362" i="38"/>
  <c r="G361" i="38"/>
  <c r="G360" i="38"/>
  <c r="G359" i="38"/>
  <c r="G358" i="38"/>
  <c r="G355" i="38"/>
  <c r="G353" i="38"/>
  <c r="G352" i="38"/>
  <c r="G351" i="38"/>
  <c r="G350" i="38"/>
  <c r="G349" i="38"/>
  <c r="J348" i="38"/>
  <c r="G348" i="38"/>
  <c r="H347" i="38"/>
  <c r="G347" i="38"/>
  <c r="G346" i="38"/>
  <c r="G345" i="38"/>
  <c r="G344" i="38"/>
  <c r="G342" i="38"/>
  <c r="G341" i="38"/>
  <c r="G340" i="38"/>
  <c r="G339" i="38"/>
  <c r="G338" i="38"/>
  <c r="G337" i="38"/>
  <c r="G336" i="38"/>
  <c r="G334" i="38"/>
  <c r="G333" i="38"/>
  <c r="G331" i="38"/>
  <c r="G330" i="38"/>
  <c r="L329" i="38"/>
  <c r="G329" i="38"/>
  <c r="G328" i="38"/>
  <c r="G327" i="38"/>
  <c r="G326" i="38"/>
  <c r="G324" i="38"/>
  <c r="G322" i="38"/>
  <c r="G321" i="38"/>
  <c r="G320" i="38"/>
  <c r="G319" i="38"/>
  <c r="G318" i="38"/>
  <c r="G317" i="38"/>
  <c r="G316" i="38"/>
  <c r="G315" i="38"/>
  <c r="G314" i="38"/>
  <c r="G313" i="38"/>
  <c r="L312" i="38"/>
  <c r="G312" i="38"/>
  <c r="L311" i="38"/>
  <c r="G311" i="38"/>
  <c r="L310" i="38"/>
  <c r="G310" i="38"/>
  <c r="L309" i="38"/>
  <c r="G309" i="38"/>
  <c r="L308" i="38"/>
  <c r="G308" i="38"/>
  <c r="L307" i="38"/>
  <c r="G307" i="38"/>
  <c r="L306" i="38"/>
  <c r="G306" i="38"/>
  <c r="L305" i="38"/>
  <c r="G305" i="38"/>
  <c r="L304" i="38"/>
  <c r="G304" i="38"/>
  <c r="L303" i="38"/>
  <c r="G303" i="38"/>
  <c r="L302" i="38"/>
  <c r="G302" i="38"/>
  <c r="G301" i="38"/>
  <c r="L300" i="38"/>
  <c r="G300" i="38"/>
  <c r="L299" i="38"/>
  <c r="G299" i="38"/>
  <c r="L298" i="38"/>
  <c r="G298" i="38"/>
  <c r="L297" i="38"/>
  <c r="G297" i="38"/>
  <c r="L295" i="38"/>
  <c r="G295" i="38"/>
  <c r="L294" i="38"/>
  <c r="G294" i="38"/>
  <c r="L292" i="38"/>
  <c r="G292" i="38"/>
  <c r="L291" i="38"/>
  <c r="G291" i="38"/>
  <c r="L290" i="38"/>
  <c r="G290" i="38"/>
  <c r="L289" i="38"/>
  <c r="G289" i="38"/>
  <c r="L288" i="38"/>
  <c r="G288" i="38"/>
  <c r="L287" i="38"/>
  <c r="G287" i="38"/>
  <c r="L286" i="38"/>
  <c r="G286" i="38"/>
  <c r="L285" i="38"/>
  <c r="G285" i="38"/>
  <c r="L284" i="38"/>
  <c r="G284" i="38"/>
  <c r="G283" i="38"/>
  <c r="L283" i="38"/>
  <c r="L282" i="38"/>
  <c r="G282" i="38"/>
  <c r="L281" i="38"/>
  <c r="G281" i="38"/>
  <c r="L280" i="38"/>
  <c r="G280" i="38"/>
  <c r="L279" i="38"/>
  <c r="G279" i="38"/>
  <c r="L278" i="38"/>
  <c r="G278" i="38"/>
  <c r="L277" i="38"/>
  <c r="G277" i="38"/>
  <c r="G275" i="38"/>
  <c r="L275" i="38"/>
  <c r="L274" i="38"/>
  <c r="L272" i="38"/>
  <c r="G272" i="38"/>
  <c r="M270" i="38"/>
  <c r="L269" i="38"/>
  <c r="G269" i="38"/>
  <c r="L267" i="38"/>
  <c r="G267" i="38"/>
  <c r="L266" i="38"/>
  <c r="G266" i="38"/>
  <c r="L265" i="38"/>
  <c r="G265" i="38"/>
  <c r="L264" i="38"/>
  <c r="G264" i="38"/>
  <c r="L263" i="38"/>
  <c r="G263" i="38"/>
  <c r="L262" i="38"/>
  <c r="G262" i="38"/>
  <c r="L261" i="38"/>
  <c r="G261" i="38"/>
  <c r="L260" i="38"/>
  <c r="G260" i="38"/>
  <c r="L259" i="38"/>
  <c r="G259" i="38"/>
  <c r="L258" i="38"/>
  <c r="G258" i="38"/>
  <c r="L257" i="38"/>
  <c r="G257" i="38"/>
  <c r="L256" i="38"/>
  <c r="G256" i="38"/>
  <c r="L255" i="38"/>
  <c r="G255" i="38"/>
  <c r="L254" i="38"/>
  <c r="G254" i="38"/>
  <c r="L253" i="38"/>
  <c r="G253" i="38"/>
  <c r="L252" i="38"/>
  <c r="G252" i="38"/>
  <c r="L251" i="38"/>
  <c r="G251" i="38"/>
  <c r="L250" i="38"/>
  <c r="G250" i="38"/>
  <c r="L249" i="38"/>
  <c r="G249" i="38"/>
  <c r="L248" i="38"/>
  <c r="G248" i="38"/>
  <c r="L247" i="38"/>
  <c r="G247" i="38"/>
  <c r="L246" i="38"/>
  <c r="G246" i="38"/>
  <c r="G245" i="38"/>
  <c r="G244" i="38"/>
  <c r="G243" i="38"/>
  <c r="G242" i="38"/>
  <c r="G241" i="38"/>
  <c r="G240" i="38"/>
  <c r="G239" i="38"/>
  <c r="G237" i="38"/>
  <c r="G236" i="38"/>
  <c r="G235" i="38"/>
  <c r="G234" i="38"/>
  <c r="G233" i="38"/>
  <c r="G232" i="38"/>
  <c r="G231" i="38"/>
  <c r="G230" i="38"/>
  <c r="G229" i="38"/>
  <c r="G228" i="38"/>
  <c r="G226" i="38"/>
  <c r="G225" i="38"/>
  <c r="G224" i="38"/>
  <c r="G222" i="38"/>
  <c r="G220" i="38"/>
  <c r="G219" i="38"/>
  <c r="G218" i="38"/>
  <c r="G217" i="38"/>
  <c r="G216" i="38"/>
  <c r="G214" i="38"/>
  <c r="G213" i="38"/>
  <c r="G212" i="38"/>
  <c r="G211" i="38"/>
  <c r="G210" i="38"/>
  <c r="G209" i="38"/>
  <c r="G208" i="38"/>
  <c r="G207" i="38"/>
  <c r="G206" i="38"/>
  <c r="G205" i="38"/>
  <c r="G204" i="38"/>
  <c r="G203" i="38"/>
  <c r="G202" i="38"/>
  <c r="G201" i="38"/>
  <c r="G200" i="38"/>
  <c r="G199" i="38"/>
  <c r="G198" i="38"/>
  <c r="A198" i="38"/>
  <c r="A199" i="38" s="1"/>
  <c r="A200" i="38" s="1"/>
  <c r="A201" i="38" s="1"/>
  <c r="G197" i="38"/>
  <c r="G195" i="38"/>
  <c r="G194" i="38"/>
  <c r="A194" i="38"/>
  <c r="A195" i="38" s="1"/>
  <c r="G193" i="38"/>
  <c r="G192" i="38"/>
  <c r="G191" i="38"/>
  <c r="G190" i="38"/>
  <c r="G189" i="38"/>
  <c r="G187" i="38"/>
  <c r="G186" i="38"/>
  <c r="G185" i="38"/>
  <c r="G184" i="38"/>
  <c r="I183" i="38"/>
  <c r="G183" i="38"/>
  <c r="I182" i="38"/>
  <c r="G182" i="38"/>
  <c r="I181" i="38"/>
  <c r="G181" i="38"/>
  <c r="G180" i="38"/>
  <c r="G179" i="38"/>
  <c r="G178" i="38"/>
  <c r="G177" i="38"/>
  <c r="G176" i="38"/>
  <c r="G175" i="38"/>
  <c r="G174" i="38"/>
  <c r="I173" i="38"/>
  <c r="G173" i="38"/>
  <c r="G172" i="38"/>
  <c r="G171" i="38"/>
  <c r="G170" i="38"/>
  <c r="G169" i="38"/>
  <c r="G167" i="38"/>
  <c r="G166" i="38"/>
  <c r="G165" i="38"/>
  <c r="G163" i="38"/>
  <c r="G162" i="38"/>
  <c r="G161" i="38"/>
  <c r="G160" i="38"/>
  <c r="G159" i="38"/>
  <c r="G158" i="38"/>
  <c r="G157" i="38"/>
  <c r="G156" i="38"/>
  <c r="G155" i="38"/>
  <c r="G154" i="38"/>
  <c r="G153" i="38"/>
  <c r="G152" i="38"/>
  <c r="G151" i="38"/>
  <c r="G150" i="38"/>
  <c r="G149" i="38"/>
  <c r="G148" i="38"/>
  <c r="G147" i="38"/>
  <c r="G146" i="38"/>
  <c r="G145" i="38"/>
  <c r="G144" i="38"/>
  <c r="G143" i="38"/>
  <c r="G142" i="38"/>
  <c r="G141" i="38"/>
  <c r="G140" i="38"/>
  <c r="G139" i="38"/>
  <c r="G138" i="38"/>
  <c r="G137" i="38"/>
  <c r="G136" i="38"/>
  <c r="G135" i="38"/>
  <c r="G134" i="38"/>
  <c r="G133" i="38"/>
  <c r="G132" i="38"/>
  <c r="G131" i="38"/>
  <c r="G130" i="38"/>
  <c r="G129" i="38"/>
  <c r="G128" i="38"/>
  <c r="G127" i="38"/>
  <c r="G126" i="38"/>
  <c r="G125" i="38"/>
  <c r="G124" i="38"/>
  <c r="G123" i="38"/>
  <c r="G122" i="38"/>
  <c r="G121" i="38"/>
  <c r="G120" i="38"/>
  <c r="G119" i="38"/>
  <c r="G117" i="38"/>
  <c r="G116" i="38"/>
  <c r="G115" i="38"/>
  <c r="G114" i="38"/>
  <c r="G113" i="38"/>
  <c r="G112" i="38"/>
  <c r="G111" i="38"/>
  <c r="G110" i="38"/>
  <c r="G108" i="38"/>
  <c r="G107" i="38"/>
  <c r="G106" i="38"/>
  <c r="G105" i="38"/>
  <c r="G104" i="38"/>
  <c r="G103" i="38"/>
  <c r="G102" i="38"/>
  <c r="G101" i="38"/>
  <c r="G100" i="38"/>
  <c r="G99" i="38"/>
  <c r="G97" i="38"/>
  <c r="G96" i="38"/>
  <c r="G95" i="38"/>
  <c r="G94" i="38"/>
  <c r="G93" i="38"/>
  <c r="G89" i="38"/>
  <c r="G88" i="38"/>
  <c r="G87" i="38"/>
  <c r="G86" i="38"/>
  <c r="G85" i="38"/>
  <c r="G84" i="38"/>
  <c r="G83" i="38"/>
  <c r="G82" i="38"/>
  <c r="G81" i="38"/>
  <c r="G80" i="38"/>
  <c r="G79" i="38"/>
  <c r="G78" i="38"/>
  <c r="G77" i="38"/>
  <c r="G76" i="38"/>
  <c r="G75" i="38"/>
  <c r="G74" i="38"/>
  <c r="G73" i="38"/>
  <c r="G72" i="38"/>
  <c r="G71" i="38"/>
  <c r="G70" i="38"/>
  <c r="G69" i="38"/>
  <c r="G68" i="38"/>
  <c r="G67" i="38"/>
  <c r="G66" i="38"/>
  <c r="G65" i="38"/>
  <c r="G64" i="38"/>
  <c r="G63" i="38"/>
  <c r="G62" i="38"/>
  <c r="G61" i="38"/>
  <c r="G60" i="38"/>
  <c r="G59" i="38"/>
  <c r="G58" i="38"/>
  <c r="G57" i="38"/>
  <c r="G56" i="38"/>
  <c r="G55" i="38"/>
  <c r="G54" i="38"/>
  <c r="G53" i="38"/>
  <c r="G52" i="38"/>
  <c r="G51" i="38"/>
  <c r="G49" i="38"/>
  <c r="G48" i="38"/>
  <c r="H48" i="38" s="1"/>
  <c r="G47" i="38"/>
  <c r="G46" i="38"/>
  <c r="G45" i="38"/>
  <c r="G44" i="38"/>
  <c r="G43" i="38"/>
  <c r="G42" i="38"/>
  <c r="G41" i="38"/>
  <c r="G40" i="38"/>
  <c r="G37" i="38"/>
  <c r="G35" i="38"/>
  <c r="G33" i="38"/>
  <c r="G32" i="38"/>
  <c r="G31" i="38"/>
  <c r="G30" i="38"/>
  <c r="G28" i="38"/>
  <c r="G27" i="38"/>
  <c r="L26" i="38"/>
  <c r="G26" i="38"/>
  <c r="G25" i="38"/>
  <c r="G24" i="38"/>
  <c r="G23" i="38"/>
  <c r="G21" i="38"/>
  <c r="G20" i="38"/>
  <c r="G19" i="38"/>
  <c r="G17" i="38"/>
  <c r="G16" i="38"/>
  <c r="G15" i="38"/>
  <c r="H49" i="38" l="1"/>
  <c r="G22" i="38"/>
  <c r="G444" i="38"/>
  <c r="G29" i="38"/>
  <c r="G513" i="38"/>
  <c r="G98" i="38"/>
  <c r="G164" i="38"/>
  <c r="G215" i="38"/>
  <c r="G227" i="38"/>
  <c r="L268" i="38"/>
  <c r="G268" i="38"/>
  <c r="G372" i="38"/>
  <c r="G18" i="38"/>
  <c r="G223" i="38"/>
  <c r="L271" i="38"/>
  <c r="G271" i="38"/>
  <c r="G323" i="38"/>
  <c r="G335" i="38"/>
  <c r="G396" i="38"/>
  <c r="G483" i="38"/>
  <c r="G531" i="38"/>
  <c r="G539" i="38"/>
  <c r="G547" i="38"/>
  <c r="G50" i="38"/>
  <c r="L273" i="38"/>
  <c r="G273" i="38"/>
  <c r="G293" i="38"/>
  <c r="G91" i="38"/>
  <c r="L293" i="38"/>
  <c r="G421" i="38"/>
  <c r="G14" i="38"/>
  <c r="G92" i="38"/>
  <c r="G238" i="38"/>
  <c r="G343" i="38"/>
  <c r="G520" i="38"/>
  <c r="G36" i="38"/>
  <c r="G221" i="38"/>
  <c r="G274" i="38"/>
  <c r="G90" i="38"/>
  <c r="G466" i="38"/>
  <c r="G498" i="38"/>
  <c r="G380" i="38"/>
  <c r="L296" i="38"/>
  <c r="G296" i="38"/>
  <c r="G118" i="38"/>
  <c r="G188" i="38"/>
  <c r="I203" i="38" s="1"/>
  <c r="L270" i="38"/>
  <c r="G270" i="38"/>
  <c r="G366" i="38"/>
  <c r="H448" i="38"/>
  <c r="G573" i="38"/>
  <c r="H493" i="38" l="1"/>
  <c r="H455" i="38"/>
  <c r="I455" i="38" s="1"/>
  <c r="I107" i="38"/>
  <c r="I243" i="38"/>
  <c r="G325" i="38"/>
  <c r="G332" i="38"/>
  <c r="L276" i="38"/>
  <c r="G593" i="38"/>
  <c r="G574" i="38"/>
  <c r="G38" i="38"/>
  <c r="G276" i="38"/>
  <c r="I313" i="38" s="1"/>
  <c r="G594" i="38" l="1"/>
  <c r="G39" i="38"/>
  <c r="G354" i="38"/>
  <c r="G595" i="38"/>
  <c r="H597" i="38" l="1"/>
  <c r="I41" i="38"/>
  <c r="G356" i="38"/>
  <c r="G357" i="38" l="1"/>
  <c r="G604" i="38" l="1"/>
  <c r="I607" i="38" s="1"/>
  <c r="I359" i="38"/>
</calcChain>
</file>

<file path=xl/sharedStrings.xml><?xml version="1.0" encoding="utf-8"?>
<sst xmlns="http://schemas.openxmlformats.org/spreadsheetml/2006/main" count="976" uniqueCount="534">
  <si>
    <t>P.U. (RD$)</t>
  </si>
  <si>
    <t>A</t>
  </si>
  <si>
    <t>SUB-TOTAL GENERAL</t>
  </si>
  <si>
    <t>TOTAL A CONTRATAR RD$</t>
  </si>
  <si>
    <t>TOTAL GASTOS INDIRECTOS</t>
  </si>
  <si>
    <t>GASTOS INDIRECTOS</t>
  </si>
  <si>
    <t>SUPERVISION DE LA OBRA</t>
  </si>
  <si>
    <t>GASTOS DE TRANSPORTE</t>
  </si>
  <si>
    <t>LEY 6-86</t>
  </si>
  <si>
    <t xml:space="preserve">IMPREVISTOS </t>
  </si>
  <si>
    <t>HONORARIOS PROFESIONALES</t>
  </si>
  <si>
    <t>SEGUROS, FIANZAS Y POLIZAS</t>
  </si>
  <si>
    <t>GASTOS ADMINISTRATIVOS</t>
  </si>
  <si>
    <t>PART.</t>
  </si>
  <si>
    <t xml:space="preserve">DESCRIPCION </t>
  </si>
  <si>
    <t>CANT.</t>
  </si>
  <si>
    <t>UNID.</t>
  </si>
  <si>
    <t>VALOR (RD$)</t>
  </si>
  <si>
    <t>M</t>
  </si>
  <si>
    <t>MOVIMIENTO DE TIERRA</t>
  </si>
  <si>
    <t>SUMINISTRO DE TUBERIA:</t>
  </si>
  <si>
    <t>COLOCACION DE TUBERIA:</t>
  </si>
  <si>
    <t>PRUEBA HIDROSTATICA</t>
  </si>
  <si>
    <t>ITBIS (LEY 07-2007)</t>
  </si>
  <si>
    <t>CODIA</t>
  </si>
  <si>
    <t>VARIOS</t>
  </si>
  <si>
    <t>MES</t>
  </si>
  <si>
    <t>MOVIMIENTO DE TIERRA:</t>
  </si>
  <si>
    <t>SUMINISTRO Y COLOCACION DE VALVULAS</t>
  </si>
  <si>
    <t>TOTAL GENERAL  RD$</t>
  </si>
  <si>
    <t>Ubicacion: PROVINCIA BARAHONA</t>
  </si>
  <si>
    <r>
      <t xml:space="preserve">ZONA: </t>
    </r>
    <r>
      <rPr>
        <b/>
        <sz val="10"/>
        <rFont val="Arial"/>
        <family val="2"/>
      </rPr>
      <t>VIII</t>
    </r>
  </si>
  <si>
    <t>SUMINISTRO Y COLOCACION HIDRANTES:</t>
  </si>
  <si>
    <t>G</t>
  </si>
  <si>
    <t>SUB - TOTAL FASE  G</t>
  </si>
  <si>
    <t>LINEA DE IMPULSION</t>
  </si>
  <si>
    <t>SUMINISTRO Y COLOCACION DE PIEZAS ESPECIALES C/PROTECCION ANTICORROSIVA :</t>
  </si>
  <si>
    <t xml:space="preserve">REDES DE DISTRUBUCION </t>
  </si>
  <si>
    <t>B</t>
  </si>
  <si>
    <t>H</t>
  </si>
  <si>
    <t>UD</t>
  </si>
  <si>
    <t>PA</t>
  </si>
  <si>
    <t>ML</t>
  </si>
  <si>
    <t>P2</t>
  </si>
  <si>
    <t>ASFALTO BARRIO LA RAQUETA  L=5,645 M</t>
  </si>
  <si>
    <t>P.A</t>
  </si>
  <si>
    <t>PRELIMINARES</t>
  </si>
  <si>
    <t>APLICACIÓN DE:</t>
  </si>
  <si>
    <t xml:space="preserve">TERMINACION SUPERFICIES </t>
  </si>
  <si>
    <t>CONSTRUCCION DE: ENTRADA SALIDA Y REBOSE,  BY-PASS, DESAGUE Y REBOSE ( SUMINISTROS E INSTALACION)</t>
  </si>
  <si>
    <t>ENTRADA</t>
  </si>
  <si>
    <t>7.1.1</t>
  </si>
  <si>
    <t>7.1.2</t>
  </si>
  <si>
    <t>7.1.3</t>
  </si>
  <si>
    <t>7.1.5</t>
  </si>
  <si>
    <t>7.1.6</t>
  </si>
  <si>
    <t>7.1.7</t>
  </si>
  <si>
    <t>7.1.8</t>
  </si>
  <si>
    <t>SALIDA Y REBOSE</t>
  </si>
  <si>
    <t>7.2.1</t>
  </si>
  <si>
    <t>7.2.2</t>
  </si>
  <si>
    <t>7.2.3</t>
  </si>
  <si>
    <t>7.2.5</t>
  </si>
  <si>
    <t>7.2.7</t>
  </si>
  <si>
    <t>7.2.8</t>
  </si>
  <si>
    <t>7.2.9</t>
  </si>
  <si>
    <t>7.2.10</t>
  </si>
  <si>
    <t>BY - PASS</t>
  </si>
  <si>
    <t>7.3.1</t>
  </si>
  <si>
    <t>7.3.2</t>
  </si>
  <si>
    <t>7.3.3</t>
  </si>
  <si>
    <t>7.3.4</t>
  </si>
  <si>
    <t>7.3.5</t>
  </si>
  <si>
    <t>DESAGUE  Y REBOSE</t>
  </si>
  <si>
    <t>7.4.1</t>
  </si>
  <si>
    <t>7.4.2</t>
  </si>
  <si>
    <t>7.4.3</t>
  </si>
  <si>
    <t>7.4.4</t>
  </si>
  <si>
    <t>7.4.5</t>
  </si>
  <si>
    <t>7.4.6</t>
  </si>
  <si>
    <t>7.4.7</t>
  </si>
  <si>
    <t>7.4.8</t>
  </si>
  <si>
    <t>7.4.9</t>
  </si>
  <si>
    <t>7.4.10</t>
  </si>
  <si>
    <t>7.5.1</t>
  </si>
  <si>
    <t>7.5.2</t>
  </si>
  <si>
    <t>7.5.3</t>
  </si>
  <si>
    <t>7.5.4</t>
  </si>
  <si>
    <t xml:space="preserve">INSTALACION DE: </t>
  </si>
  <si>
    <t xml:space="preserve">DEPOSITO REGULADOR SUPERFICIAL 700 MT3 H. A. </t>
  </si>
  <si>
    <t>I</t>
  </si>
  <si>
    <t xml:space="preserve">VISITA </t>
  </si>
  <si>
    <t>MOVIMIENTO  DE TIERRA:</t>
  </si>
  <si>
    <t>INSTALACIONES</t>
  </si>
  <si>
    <t>CASETA DE BOMBEO SOBRE CISTERNA</t>
  </si>
  <si>
    <t>MURO BLOCK</t>
  </si>
  <si>
    <t>TERMINACION DE SUPERFICIES</t>
  </si>
  <si>
    <t>PORTAJE</t>
  </si>
  <si>
    <t>INSTALACIONES ELECTRICAS</t>
  </si>
  <si>
    <t xml:space="preserve">DESAGUE DE CISTERNA </t>
  </si>
  <si>
    <t xml:space="preserve">MOVIMIENTO DE TIERRA </t>
  </si>
  <si>
    <t>MOVIMIENTO DE TIERRA (230 M)</t>
  </si>
  <si>
    <t>HORMIGÓN ARMADO EN:</t>
  </si>
  <si>
    <t>MUROS</t>
  </si>
  <si>
    <t>TERMINACIÓN DE SUPERFICIE</t>
  </si>
  <si>
    <t>PINTURA</t>
  </si>
  <si>
    <t xml:space="preserve">GARITA DE VIGILANTE </t>
  </si>
  <si>
    <t xml:space="preserve">MUROS DE BLOCK </t>
  </si>
  <si>
    <t>PUERTA (SUMINISTRO Y COLOCACIÓN):</t>
  </si>
  <si>
    <t>VENTANA DE ALUMINIO (INCLUYE COLOCACIÓN)</t>
  </si>
  <si>
    <t>INSTALACIÓN SANITARIA:</t>
  </si>
  <si>
    <t xml:space="preserve">INSTALACIÓN ELÉCTRICA: </t>
  </si>
  <si>
    <t>SUB-TOTAL B</t>
  </si>
  <si>
    <t>9.1</t>
  </si>
  <si>
    <t>9.2.1</t>
  </si>
  <si>
    <t>9.2.2</t>
  </si>
  <si>
    <t>9.2.3</t>
  </si>
  <si>
    <t>9.2.4</t>
  </si>
  <si>
    <t>9.2.5</t>
  </si>
  <si>
    <t>9.3.1</t>
  </si>
  <si>
    <t>9.4.1</t>
  </si>
  <si>
    <t>9.5.1</t>
  </si>
  <si>
    <t>9.5.2</t>
  </si>
  <si>
    <t>9.5.3</t>
  </si>
  <si>
    <t>C</t>
  </si>
  <si>
    <t>D</t>
  </si>
  <si>
    <t>SUB-TOTAL D</t>
  </si>
  <si>
    <t>E</t>
  </si>
  <si>
    <t>F</t>
  </si>
  <si>
    <t>VERJA EN BLOQUES DE 6" VIOLINADOS,  L=94.47 ML</t>
  </si>
  <si>
    <t>SUB - TOTAL FASE  H</t>
  </si>
  <si>
    <t>J</t>
  </si>
  <si>
    <t>MANTENIMIENTO Y OPERACIÓN SISTEMAS INAPA</t>
  </si>
  <si>
    <t>2</t>
  </si>
  <si>
    <t>2.1</t>
  </si>
  <si>
    <t>2.3</t>
  </si>
  <si>
    <t>7.3.6</t>
  </si>
  <si>
    <t>7.3.7</t>
  </si>
  <si>
    <t>SUB-TOTAL A</t>
  </si>
  <si>
    <t>VERJA EN BLOQUES DE 6" VIOLINADOS,  L=105 ML</t>
  </si>
  <si>
    <t>LINEA DE CONDUCCIÓN</t>
  </si>
  <si>
    <t>SUMINISTRO DE TUBERÍA:</t>
  </si>
  <si>
    <t>COLOCACIÓN DE TUBERÍA:</t>
  </si>
  <si>
    <t>SUMINISTRO Y COLOCACIÓN DE PIEZAS ESPECIALES C/PROTECCIÓN ANTICORROSIVA :</t>
  </si>
  <si>
    <t>PRUEBA HIDROSTÁTICA</t>
  </si>
  <si>
    <t xml:space="preserve">ESTACIÓN DE BOMBEO </t>
  </si>
  <si>
    <t>.</t>
  </si>
  <si>
    <t>TERMINACIÓN DE SUPERFICIE:</t>
  </si>
  <si>
    <t>SUMINISTRO DE TUBERÍA</t>
  </si>
  <si>
    <t>COLOCACION DE TUBERÍA</t>
  </si>
  <si>
    <t xml:space="preserve">SUMINISTRO Y COLOCACIÓN DE VÁLVULA </t>
  </si>
  <si>
    <t xml:space="preserve">ESTUIOS (SOCIALES, AMBIENTALES, GEOTÉCNICO, TOPOGRÁFICO) </t>
  </si>
  <si>
    <t>Replanteo</t>
  </si>
  <si>
    <t>Excavación en roca c/equipo (incluye extracción) 30%</t>
  </si>
  <si>
    <t>Excavación material compacto c/equipo 70%</t>
  </si>
  <si>
    <t>Suministro material de mina para relleno dist. Prom = 10 km (sujeto a aprobación de la supervisión)   (50%)</t>
  </si>
  <si>
    <t>Suministro y colocación asiento de arena (incluye acarreo interno)</t>
  </si>
  <si>
    <t>Rechequeo superficie</t>
  </si>
  <si>
    <t xml:space="preserve">Limpieza continua y  final (obreros, camión  y herramientas menores) con tramos de alta pendiente </t>
  </si>
  <si>
    <t>De ø 10"  PVC SDR-21  C/ J.G.+4% perdida</t>
  </si>
  <si>
    <t>De ø 10"  PVC sdr-21  c/ J.G.</t>
  </si>
  <si>
    <t>Codo de ø 10" x 90° acero SCH-30</t>
  </si>
  <si>
    <t>Codo de ø 10" x 50° acero SCH-30</t>
  </si>
  <si>
    <t>Replanteo y control topográfico</t>
  </si>
  <si>
    <t>Excavación material no clasificado c/equipo</t>
  </si>
  <si>
    <t>Relleno compactado c/compactador mecánico en capas de 0.20m)</t>
  </si>
  <si>
    <t>Fino de fondo pulido</t>
  </si>
  <si>
    <t>Pañete interior pulido</t>
  </si>
  <si>
    <t>Fino de techo</t>
  </si>
  <si>
    <t>Cantos</t>
  </si>
  <si>
    <t>Banda de goma hidrofílica, preformada, expandible 25 x 20 MM</t>
  </si>
  <si>
    <t>Escalera interior acero inoxidable H=3.70 M.</t>
  </si>
  <si>
    <t>Mano de obra plomero y soldador</t>
  </si>
  <si>
    <t xml:space="preserve">De flota  de 4" HF 150 PSI platillada completa </t>
  </si>
  <si>
    <t xml:space="preserve">Junta mecánica tipo dresser de 4" de 150 psi </t>
  </si>
  <si>
    <t xml:space="preserve">Replanteo </t>
  </si>
  <si>
    <t xml:space="preserve">Excavación material compacto  a mano </t>
  </si>
  <si>
    <t xml:space="preserve">Asiento de arena </t>
  </si>
  <si>
    <t xml:space="preserve">Nivelación en fondo de zanja  </t>
  </si>
  <si>
    <t>Relleno compactado c/compactador mecánico en capas de 0.20 M</t>
  </si>
  <si>
    <t xml:space="preserve">De 8" PVC SDR-32.5 c/J.G. </t>
  </si>
  <si>
    <t xml:space="preserve">De compuerta de 8" de 150 psi platillada completa </t>
  </si>
  <si>
    <t xml:space="preserve">Junta mecánica tipo dresser de 8" H.F de 150 psi </t>
  </si>
  <si>
    <t>Limpieza continua y final</t>
  </si>
  <si>
    <t xml:space="preserve">Soporte de corredera </t>
  </si>
  <si>
    <t>Muro block de 8" ø 3/8" a 0.60 m  (S.N.P.)</t>
  </si>
  <si>
    <t>Antepecho de bloques (una línea de block)</t>
  </si>
  <si>
    <t>Zabaleta</t>
  </si>
  <si>
    <t>Puerta metálica frontal  enrollable (4.00 m x 2.70 m)</t>
  </si>
  <si>
    <t>Entrada general</t>
  </si>
  <si>
    <t>Salidas cenitales</t>
  </si>
  <si>
    <t>Salidas interruptor sencillo</t>
  </si>
  <si>
    <t>Salidas tomacorriente dobles 120 v</t>
  </si>
  <si>
    <t>Excavación zapatas  a mano</t>
  </si>
  <si>
    <t xml:space="preserve">Reposición material compactado </t>
  </si>
  <si>
    <t>Bote de material con camión in situ</t>
  </si>
  <si>
    <t>Pañete en vigas y columnas</t>
  </si>
  <si>
    <t>Suministro y colocación de alambre galvanizado tipo trinchera</t>
  </si>
  <si>
    <t>Suministro y colocación de angulares de 1 1/2"x 3/16"</t>
  </si>
  <si>
    <t>Logo y letrero de Inapa</t>
  </si>
  <si>
    <t>Movimiento de tierra a mano  (incluye excavación de zapatas, reposición de material compactado y bote de material sobrante)</t>
  </si>
  <si>
    <t xml:space="preserve">B.N.P  de ø 6¨  </t>
  </si>
  <si>
    <t xml:space="preserve">S.N.P de ø 6¨  </t>
  </si>
  <si>
    <t>Zabaleta en techo</t>
  </si>
  <si>
    <t>Gotero ranurado</t>
  </si>
  <si>
    <t>Cerámica en  baño</t>
  </si>
  <si>
    <t xml:space="preserve">Pre marco  de 1 1/2"x 1 1/2" 3/16"  en puerta y ventanas </t>
  </si>
  <si>
    <t>Ventanas  de aluminio  en celosías color blanco, fabricación superior</t>
  </si>
  <si>
    <t>Inodoro</t>
  </si>
  <si>
    <t>Ducha</t>
  </si>
  <si>
    <t>Desagüe de piso 3"</t>
  </si>
  <si>
    <t>Columna ventilación de 3"</t>
  </si>
  <si>
    <t xml:space="preserve">Cámara de inspección </t>
  </si>
  <si>
    <t>Tinaco 150 GLS</t>
  </si>
  <si>
    <t>Mano de obra instalación</t>
  </si>
  <si>
    <t>Entrada general (incluye panel de braeker de 4/8 circuitos)</t>
  </si>
  <si>
    <t>Salidas luces cenitales</t>
  </si>
  <si>
    <t>Salidas tomacorrientes doble 120 v</t>
  </si>
  <si>
    <t>Salidas interruptor sencillos</t>
  </si>
  <si>
    <t xml:space="preserve">Limpieza continua y final  </t>
  </si>
  <si>
    <t>De ø 10"  PVC- SDR-21  C/ J.G.+4% perdida</t>
  </si>
  <si>
    <t>De ø 10"  PVC- SDR-21  C/ J.G.</t>
  </si>
  <si>
    <t xml:space="preserve">Junta mecánica tipo dresser de ø 10" 150 PSI </t>
  </si>
  <si>
    <t xml:space="preserve">Anclaje H.A. para piezas según detalle </t>
  </si>
  <si>
    <t>Codo de ø 10" x 75° acero SCH-30</t>
  </si>
  <si>
    <t>Codo de ø 10" x 55  acero SCH-30</t>
  </si>
  <si>
    <t>Codo de ø 10" x 35° acero SCH-30</t>
  </si>
  <si>
    <t>Codo de ø 10" x 20° acero SCH-30</t>
  </si>
  <si>
    <t>Codo de ø 10" x 25  acero SCH-30</t>
  </si>
  <si>
    <t>Codo de ø 10" x 15° acero SCH-30</t>
  </si>
  <si>
    <t xml:space="preserve">Válvula de aire combinada Ø2"  completa  (150PSI)  (incl.: válvula , tornillos,  junta de goma,  niple platillado, junta dresser ) </t>
  </si>
  <si>
    <t>Válvula de aire 2"  completa  (150PSI)  (incl.: válvula , tornillos,  junta de goma,  niple platillado, junta dresser )</t>
  </si>
  <si>
    <t xml:space="preserve">Válvula de desagüe Ø4" H.F platillada completa  (150PSI)  (incl.: válvula platillada, tornillos,  junta de goma,  niple platillado, junta dresser ) </t>
  </si>
  <si>
    <r>
      <t>Registro para válvula de aire en tubo concreto Ø48", clase III  (inc. Losa de fondo y techo de hormigón armado y tapa de polipropileno )seg</t>
    </r>
    <r>
      <rPr>
        <sz val="10"/>
        <color rgb="FF000000"/>
        <rFont val="Calibri"/>
        <family val="2"/>
      </rPr>
      <t>ú</t>
    </r>
    <r>
      <rPr>
        <sz val="10"/>
        <color rgb="FF000000"/>
        <rFont val="Arial"/>
        <family val="2"/>
      </rPr>
      <t>n diseño</t>
    </r>
  </si>
  <si>
    <t>Caja telescópica hierro fundido , para válvula de desagüe</t>
  </si>
  <si>
    <t>Explanación  con equipo (corte de material)</t>
  </si>
  <si>
    <t>Excavación material c/equipo</t>
  </si>
  <si>
    <t>Impermeabilizante sika monotop -SEAL-107 o similar (muro interior y losa de fondo)</t>
  </si>
  <si>
    <t>Junta expansiva de bentonita (según detalle)</t>
  </si>
  <si>
    <t xml:space="preserve">Pañete interior pulido </t>
  </si>
  <si>
    <t xml:space="preserve">Fino fondo pulido </t>
  </si>
  <si>
    <t xml:space="preserve">Cantos </t>
  </si>
  <si>
    <t xml:space="preserve">Fino losa techo </t>
  </si>
  <si>
    <t>Tubería Ø10"acero SCH-40 s/costura   c/protección anticorrosiva (soterrada)</t>
  </si>
  <si>
    <t xml:space="preserve">Tubería Ø10"acero SCH-40 S/Costura   C/Protección anticorrosiva (aérea) </t>
  </si>
  <si>
    <t>Niple 10" x 2' acero SCH-40 C/Protección anticorrosiva</t>
  </si>
  <si>
    <t>Codo 10"x 90º acero SCH-40 C/Protección anticorrosiva</t>
  </si>
  <si>
    <t>Junta mecánica tipo dresser Ø10"  150 PSI</t>
  </si>
  <si>
    <t>Anclaje p/piezas (según diseño)</t>
  </si>
  <si>
    <t>Registro p/válvula según diseño</t>
  </si>
  <si>
    <t>Anclaje p/piezas</t>
  </si>
  <si>
    <t>Niple de ø 1/2'' de acero roscado en un extremo y adaptador (coupling) con un extremo roscado Ø1/2; PVC SCH -40</t>
  </si>
  <si>
    <t>Excavación material compactado c/ equipo</t>
  </si>
  <si>
    <t>Asiento de arena</t>
  </si>
  <si>
    <t>Relleno compactado  compactador mecánico  0.30 m</t>
  </si>
  <si>
    <t>Tapa metálica ( 0.80 x 0.80 ) tipo  cisterna</t>
  </si>
  <si>
    <t>Escalera interior acero inoxidable,.h=7.00 m (ver detalle)</t>
  </si>
  <si>
    <t>Rampa y andamios p/vaciado</t>
  </si>
  <si>
    <t xml:space="preserve">Limpieza continua final </t>
  </si>
  <si>
    <t>7.5.5</t>
  </si>
  <si>
    <t>Logo Inapa y letrero inapa</t>
  </si>
  <si>
    <t>Reposición material compactado a mano</t>
  </si>
  <si>
    <t>Suministro material de mina para relleno Dist. Prom = 10 km (sujeto a aprobación de la supervisión)   (50%)</t>
  </si>
  <si>
    <t>Suministro y colocación asiento de arena (Incluye acarreo interno)</t>
  </si>
  <si>
    <r>
      <t xml:space="preserve">De </t>
    </r>
    <r>
      <rPr>
        <sz val="10"/>
        <rFont val="Arial"/>
        <family val="2"/>
      </rPr>
      <t>Ø</t>
    </r>
    <r>
      <rPr>
        <sz val="10"/>
        <color rgb="FF000000"/>
        <rFont val="Arial"/>
        <family val="2"/>
      </rPr>
      <t xml:space="preserve"> 10"  PVC SDR-26  C/ J.G. +4% perdida</t>
    </r>
  </si>
  <si>
    <r>
      <t xml:space="preserve">De </t>
    </r>
    <r>
      <rPr>
        <sz val="10"/>
        <rFont val="Arial"/>
        <family val="2"/>
      </rPr>
      <t>Ø</t>
    </r>
    <r>
      <rPr>
        <sz val="10"/>
        <color rgb="FF000000"/>
        <rFont val="Arial"/>
        <family val="2"/>
      </rPr>
      <t xml:space="preserve"> 8” PVC SDR-26 C/ J.G. +3% perdida</t>
    </r>
  </si>
  <si>
    <r>
      <t>De</t>
    </r>
    <r>
      <rPr>
        <sz val="10"/>
        <rFont val="Arial"/>
        <family val="2"/>
      </rPr>
      <t xml:space="preserve"> Ø</t>
    </r>
    <r>
      <rPr>
        <sz val="10"/>
        <color rgb="FF000000"/>
        <rFont val="Arial"/>
        <family val="2"/>
      </rPr>
      <t xml:space="preserve"> 6" PVC SDR-26 C/ J.G.  .+3% perdida</t>
    </r>
  </si>
  <si>
    <r>
      <t xml:space="preserve">De </t>
    </r>
    <r>
      <rPr>
        <sz val="10"/>
        <rFont val="Arial"/>
        <family val="2"/>
      </rPr>
      <t>Ø</t>
    </r>
    <r>
      <rPr>
        <sz val="10"/>
        <color rgb="FF000000"/>
        <rFont val="Arial"/>
        <family val="2"/>
      </rPr>
      <t xml:space="preserve"> 4” PVC SDR-26 C/ J.G. +2% perdida</t>
    </r>
  </si>
  <si>
    <r>
      <t>De</t>
    </r>
    <r>
      <rPr>
        <sz val="10"/>
        <rFont val="Arial"/>
        <family val="2"/>
      </rPr>
      <t xml:space="preserve"> Ø</t>
    </r>
    <r>
      <rPr>
        <sz val="10"/>
        <color rgb="FF000000"/>
        <rFont val="Arial"/>
        <family val="2"/>
      </rPr>
      <t xml:space="preserve"> 3” PVC SDR-26 C/ J.G.  +2% perdida</t>
    </r>
  </si>
  <si>
    <r>
      <t xml:space="preserve">De </t>
    </r>
    <r>
      <rPr>
        <sz val="10"/>
        <rFont val="Arial"/>
        <family val="2"/>
      </rPr>
      <t>Ø</t>
    </r>
    <r>
      <rPr>
        <sz val="10"/>
        <color rgb="FF000000"/>
        <rFont val="Arial"/>
        <family val="2"/>
      </rPr>
      <t xml:space="preserve"> 10"  PVC SDR-26  C/ J.G.</t>
    </r>
  </si>
  <si>
    <r>
      <t xml:space="preserve">De </t>
    </r>
    <r>
      <rPr>
        <sz val="10"/>
        <rFont val="Arial"/>
        <family val="2"/>
      </rPr>
      <t>Ø</t>
    </r>
    <r>
      <rPr>
        <sz val="10"/>
        <color rgb="FF000000"/>
        <rFont val="Arial"/>
        <family val="2"/>
      </rPr>
      <t xml:space="preserve"> 8”. PVC SDR-26  C/ J.G.</t>
    </r>
  </si>
  <si>
    <r>
      <t>De</t>
    </r>
    <r>
      <rPr>
        <sz val="10"/>
        <rFont val="Arial"/>
        <family val="2"/>
      </rPr>
      <t xml:space="preserve"> Ø</t>
    </r>
    <r>
      <rPr>
        <sz val="10"/>
        <color rgb="FF000000"/>
        <rFont val="Arial"/>
        <family val="2"/>
      </rPr>
      <t xml:space="preserve"> 6”. PVC SDR-26  C/ J.G.</t>
    </r>
  </si>
  <si>
    <r>
      <t xml:space="preserve">De </t>
    </r>
    <r>
      <rPr>
        <sz val="10"/>
        <rFont val="Arial"/>
        <family val="2"/>
      </rPr>
      <t>Ø</t>
    </r>
    <r>
      <rPr>
        <sz val="10"/>
        <color rgb="FF000000"/>
        <rFont val="Arial"/>
        <family val="2"/>
      </rPr>
      <t xml:space="preserve"> 4"  PVC SDR-26  C/ J.G.</t>
    </r>
  </si>
  <si>
    <r>
      <t xml:space="preserve">De </t>
    </r>
    <r>
      <rPr>
        <sz val="10"/>
        <rFont val="Arial"/>
        <family val="2"/>
      </rPr>
      <t>Ø</t>
    </r>
    <r>
      <rPr>
        <sz val="10"/>
        <color rgb="FF000000"/>
        <rFont val="Arial"/>
        <family val="2"/>
      </rPr>
      <t xml:space="preserve"> 3"  PVC SDR-26  C/ J.G.</t>
    </r>
  </si>
  <si>
    <t>Tee de Ø 3" x 3" Acero SCH-80</t>
  </si>
  <si>
    <t>Tee de Ø 4" x 3" Acero SCH -80</t>
  </si>
  <si>
    <t>Tee de Ø 4" x 4" Acero SCH -80</t>
  </si>
  <si>
    <t>Tee de Ø ø 6" x 3" Acero SCH -40</t>
  </si>
  <si>
    <t>Tee de Ø 6" x 4" Acero SCH -40</t>
  </si>
  <si>
    <t>Tee de Ø 8" x 4" Acero SCH -40</t>
  </si>
  <si>
    <t>Tee de Ø 8" x 6" Acero SCH -40</t>
  </si>
  <si>
    <t>Codo de Ø 3" x 20  Acero SCH -80</t>
  </si>
  <si>
    <t>Codo de Ø ø 3" x 15  Acero SCH -80</t>
  </si>
  <si>
    <t>Codo de Ø 3" x 25  Acero SCH -80</t>
  </si>
  <si>
    <t>Codo de Ø ø 3" x 20  Acero SCH -80</t>
  </si>
  <si>
    <t>Codo de Ø 3" x 35  Acero SCH -80</t>
  </si>
  <si>
    <t>Codo de Ø ø 3" x 45  Acero SCH -80</t>
  </si>
  <si>
    <t>Codo de Ø ø 3" x 50  Acero SCH -80</t>
  </si>
  <si>
    <t>Codo de Ø ø 3" x 60 Acero SCH -80</t>
  </si>
  <si>
    <t>Codo de Ø ø 3" x 70  Acero SCH -80</t>
  </si>
  <si>
    <t>Codo de Ø 3" x 90  Acero SCH -80</t>
  </si>
  <si>
    <t>Codo de Ø 4" x 15  Acero SCH -80</t>
  </si>
  <si>
    <t>Codo de Ø 4" x 25 Acero SCH sch-80</t>
  </si>
  <si>
    <t>Codo de Ø 4" x 50  Acero SCH sch-80</t>
  </si>
  <si>
    <t>Codo de Ø ø 4" x 80  Acero SCH -80</t>
  </si>
  <si>
    <t>Codo de Ø ø 4" x 90  Acero SCH -80</t>
  </si>
  <si>
    <t>Cruz de Ø 3" x 3" Acero SCH -80</t>
  </si>
  <si>
    <t>Cruz de Ø 4" x 4" Acero SCH -80</t>
  </si>
  <si>
    <t>Cruz de Ø 6" x 3" Acero SCH -40</t>
  </si>
  <si>
    <t>Cruz de Ø 10" x 6" Acero SCH -40</t>
  </si>
  <si>
    <t>Reducción 4"@ 3" Acero SCH -80</t>
  </si>
  <si>
    <t xml:space="preserve">Reducción 6"@ 4" Acero SCH -40 </t>
  </si>
  <si>
    <t xml:space="preserve">Reducción 6"@ 3" Acero SCH -40 </t>
  </si>
  <si>
    <t xml:space="preserve">Reducción 8"@ 6" Acero SCH -40 </t>
  </si>
  <si>
    <t xml:space="preserve">Reducción 10"@ 8" Acero sch-40 </t>
  </si>
  <si>
    <t>Junta Mecánica Tipo Dresser de Ø 3" 150 PSI</t>
  </si>
  <si>
    <t>Junta Mecánica Tipo Dresser de Ø 4" 150 PSI</t>
  </si>
  <si>
    <t xml:space="preserve">Junta Mecánica Tipo Dresser de Ø 6" 150 PSI </t>
  </si>
  <si>
    <t xml:space="preserve">Junta Mecánica Tipo Dresser de Ø 8" 150 PSI i </t>
  </si>
  <si>
    <t>Junta Mecánica Tipo Dresser de Ø 10" 150 PSI</t>
  </si>
  <si>
    <t xml:space="preserve">Junta tapón de Ø 3" </t>
  </si>
  <si>
    <t xml:space="preserve">Junta tapón de Ø 4" </t>
  </si>
  <si>
    <t xml:space="preserve">Anclaje H.S para piezas según detalle </t>
  </si>
  <si>
    <r>
      <t xml:space="preserve">Válvula de Compuerta </t>
    </r>
    <r>
      <rPr>
        <sz val="10"/>
        <rFont val="Arial"/>
        <family val="2"/>
      </rPr>
      <t>Ø</t>
    </r>
    <r>
      <rPr>
        <sz val="10"/>
        <color rgb="FF000000"/>
        <rFont val="Arial"/>
        <family val="2"/>
      </rPr>
      <t xml:space="preserve"> 6" HF Platillada Completa  (150 PSI)  (Incl.: válvula platillada, tornillos,  junta de goma,  niple platillado, junta dresser ) </t>
    </r>
  </si>
  <si>
    <r>
      <t>Válvula de Compuerta</t>
    </r>
    <r>
      <rPr>
        <sz val="10"/>
        <rFont val="Arial"/>
        <family val="2"/>
      </rPr>
      <t xml:space="preserve"> Ø</t>
    </r>
    <r>
      <rPr>
        <sz val="10"/>
        <color rgb="FF000000"/>
        <rFont val="Arial"/>
        <family val="2"/>
      </rPr>
      <t xml:space="preserve"> 4" H.F Platillada Completa  (150 PSI)  (incl.: válvula platillada, tornillos,  junta de goma,  niple platillado, junta dresser ) </t>
    </r>
  </si>
  <si>
    <r>
      <t xml:space="preserve">Válvula de Compuerta </t>
    </r>
    <r>
      <rPr>
        <sz val="10"/>
        <rFont val="Arial"/>
        <family val="2"/>
      </rPr>
      <t>Ø</t>
    </r>
    <r>
      <rPr>
        <sz val="10"/>
        <color rgb="FF000000"/>
        <rFont val="Arial"/>
        <family val="2"/>
      </rPr>
      <t xml:space="preserve"> 3" H.F Platillada Completa  (150 PSI)  (incl.: válvula platillada, tornillos,  junta de goma,  niple platillado, junta dresser ) </t>
    </r>
  </si>
  <si>
    <t>Caja telescópica p/válvulas (incl. base y tapa de H.S)</t>
  </si>
  <si>
    <r>
      <t>De</t>
    </r>
    <r>
      <rPr>
        <sz val="10"/>
        <rFont val="Arial"/>
        <family val="2"/>
      </rPr>
      <t xml:space="preserve"> Ø</t>
    </r>
    <r>
      <rPr>
        <sz val="10"/>
        <color rgb="FF000000"/>
        <rFont val="Arial"/>
        <family val="2"/>
      </rPr>
      <t xml:space="preserve"> 10"  PVC SDR-26  C/ J.G</t>
    </r>
  </si>
  <si>
    <r>
      <t xml:space="preserve">De Ø 8"  </t>
    </r>
    <r>
      <rPr>
        <sz val="10"/>
        <color rgb="FF000000"/>
        <rFont val="Arial"/>
        <family val="2"/>
      </rPr>
      <t>PVC SDR-26  C/ J.G</t>
    </r>
  </si>
  <si>
    <r>
      <t xml:space="preserve">De Ø 6"  </t>
    </r>
    <r>
      <rPr>
        <sz val="10"/>
        <color rgb="FF000000"/>
        <rFont val="Arial"/>
        <family val="2"/>
      </rPr>
      <t>PVC SDR-26  C/ J.G</t>
    </r>
  </si>
  <si>
    <r>
      <t xml:space="preserve">De Ø 4"  </t>
    </r>
    <r>
      <rPr>
        <sz val="10"/>
        <color rgb="FF000000"/>
        <rFont val="Arial"/>
        <family val="2"/>
      </rPr>
      <t>PVC SDR-26  C/ J.G</t>
    </r>
  </si>
  <si>
    <r>
      <t xml:space="preserve">De Ø 3"  </t>
    </r>
    <r>
      <rPr>
        <sz val="10"/>
        <color rgb="FF000000"/>
        <rFont val="Arial"/>
        <family val="2"/>
      </rPr>
      <t>PVC SDR-26  C/ J.G</t>
    </r>
  </si>
  <si>
    <t xml:space="preserve">Suministro y Colocación Hidrante en Tubería de 6' </t>
  </si>
  <si>
    <t xml:space="preserve">Suministro y Colocación Hidrante en Tubería de 4'' </t>
  </si>
  <si>
    <t>Corte de carpeta asfáltica</t>
  </si>
  <si>
    <t>Extracción de carpeta asfáltica</t>
  </si>
  <si>
    <t>Relleno compactado c/compactador mecánico en capa de 0.20 m.</t>
  </si>
  <si>
    <t>Control y manejo de tránsito ( incluye uso de letreros, uso de conos refractarios y hombres con banderolas)</t>
  </si>
  <si>
    <t>Valla anunciando obra 16' x 10' impresión full color conteniendo logo de Inapa, nombre de proyecto y contratista. Estructura en tubos galvanizados 1 1/2"x 1 1/2" y soportes en tubo cuad. 4" x 4".</t>
  </si>
  <si>
    <t xml:space="preserve">ELECTRIFICACION BASICA </t>
  </si>
  <si>
    <t>ELECTRIFICACION PRIMARIA</t>
  </si>
  <si>
    <t>PIES</t>
  </si>
  <si>
    <t>Instalación de postes</t>
  </si>
  <si>
    <t>Hoyo para postes</t>
  </si>
  <si>
    <t>Hoyo para vientos</t>
  </si>
  <si>
    <t xml:space="preserve">SUB-TOTAL 1  </t>
  </si>
  <si>
    <t>ELECTRIFICACION SECUNDARIA</t>
  </si>
  <si>
    <t>m</t>
  </si>
  <si>
    <t>2,2</t>
  </si>
  <si>
    <t>2,3</t>
  </si>
  <si>
    <t>2,4</t>
  </si>
  <si>
    <t>2,5</t>
  </si>
  <si>
    <t>2,6</t>
  </si>
  <si>
    <t>2,8</t>
  </si>
  <si>
    <t>2,9</t>
  </si>
  <si>
    <t>2,10</t>
  </si>
  <si>
    <t>Panel de distribución, (4/8 circuitos) (incluye breakers)</t>
  </si>
  <si>
    <t>2,11</t>
  </si>
  <si>
    <t>2,12</t>
  </si>
  <si>
    <t>SUB-TOTAL 2</t>
  </si>
  <si>
    <t>SUMINISTRO E INSTALACION DE ELECTROBOMBA</t>
  </si>
  <si>
    <t>Válvula check horizontal de 6" a 150 psi, platillado.</t>
  </si>
  <si>
    <t>Válvula de aire de 1", 150 psi.</t>
  </si>
  <si>
    <t>Codo de 6" x 90 grados</t>
  </si>
  <si>
    <t>Instalación manométrica completa</t>
  </si>
  <si>
    <t xml:space="preserve">Bloque de anclaje en hormigon simlpe  </t>
  </si>
  <si>
    <t xml:space="preserve">Anclaje en hormigon armado  </t>
  </si>
  <si>
    <t>Mano de obra construccion de descarga de 6"</t>
  </si>
  <si>
    <t xml:space="preserve">SUB-TOTAL 3  </t>
  </si>
  <si>
    <t>SUB-TOTAL C</t>
  </si>
  <si>
    <t>Postes en H.A,V 40´ 500 Dam</t>
  </si>
  <si>
    <t>Postes en H.A,V 40´ 800 Dam</t>
  </si>
  <si>
    <t>Alambre AAAC No. 2/0</t>
  </si>
  <si>
    <t>Estructura M-301</t>
  </si>
  <si>
    <t>Estructura M -302</t>
  </si>
  <si>
    <t>Estructura M -304</t>
  </si>
  <si>
    <t>Estructura M -307</t>
  </si>
  <si>
    <t>Estructura M -316</t>
  </si>
  <si>
    <t>Estructura PR-208</t>
  </si>
  <si>
    <t>Estructura HA-100B</t>
  </si>
  <si>
    <t>Estructura PR-101</t>
  </si>
  <si>
    <t>Estructura AP-103</t>
  </si>
  <si>
    <t>Estructura TR-306 (Inc. Transf. 3 * 25 Kva) (sobre caseta de cisterna)</t>
  </si>
  <si>
    <t xml:space="preserve">Alimentador eléctrico desde banco de transformadores hasta medidor de energía con Main Breaker con 3 conductores THW No.1/0 (fases),1 conductor THW No. 2 (neutro) y 1 conductor no.4 a 7 hilos trenzado (tierra) en tubería Inc de 2", incluye Condulet, Conectores y Soportes de Tuberías. </t>
  </si>
  <si>
    <t xml:space="preserve">Alimentador eléctrico desde medidor de energía con Main Breaker hasta panel Board con 3 conductores THW No.1/0 (fases),1 conductor THW No. 2 (neutro) y 1 conductor no.4 a 7 hilos trenzado (tierra) en tuberías Inc y PVC de 2", incluye Condulet, Conectores, Soportes de Tuberías y movimiento de tierra. </t>
  </si>
  <si>
    <t xml:space="preserve">Alimentador eléctrico desde panel Board hasta paneles arrancador suave con 3 conductores THW No.4 (fases) y 1 conductor THW No. 6 (neutro) en tubería EMT 11/2", incluye, conectores y soportes de tuberías. </t>
  </si>
  <si>
    <t xml:space="preserve">Alimentador eléctrico desde paneles arrancador suave hasta motor eléctrico de electrobombas (2 equipos) con 3 conductores THW No.4 (fases) y 1 conductor THW No. 6 (neutro), en tuberías EMT y L.T. de 11/2", incluye, conectores y soportes de tuberías. </t>
  </si>
  <si>
    <t xml:space="preserve">Alimentador eléctrico desde panel Board hasta transformador seco con 2 conductores THW No.8 (fases) y 1 conductor THW No. 10 (neutro) en tubería l.t 3/4", incluye, conectores y soportes de tuberías. </t>
  </si>
  <si>
    <t xml:space="preserve">Alimentador eléctrico desde transformador seco hasta panel de Breakers 4/8 circuitos con 2 conductores THW No.8 (fases) y 1 conductor THW no. 10 (neutro) en tubería l.t 3/4", incluye, conectores y soportes de tuberías. </t>
  </si>
  <si>
    <t xml:space="preserve">Panel boar barra de 150 Amp. con main breaker 150/3 Amp, 240 Volts, 3Ø, Inc. 2 breakers 125/3 Amp., 1 breaker 20/2 Amp. y 1 breaker 15/2 amp. </t>
  </si>
  <si>
    <t>Transformador seco 5 KVA, 480-120/240 V</t>
  </si>
  <si>
    <t>Registro eléctrico en H.A. (0.5 x 0.5 x 0.6 m)</t>
  </si>
  <si>
    <t xml:space="preserve">Construcción de manifor de 12" x 6" </t>
  </si>
  <si>
    <t xml:space="preserve">Reducción de 12" x 6" </t>
  </si>
  <si>
    <t xml:space="preserve">Bloque de anclaje en hormigón simple  </t>
  </si>
  <si>
    <t xml:space="preserve">Anclaje en hormigón armado  </t>
  </si>
  <si>
    <t xml:space="preserve">Base en hormigón armado para equipos de bombeo  </t>
  </si>
  <si>
    <t>Mano de obra construcción de descarga de 6"</t>
  </si>
  <si>
    <t>SUB-TOTAL E</t>
  </si>
  <si>
    <t>SUB TOTAL F</t>
  </si>
  <si>
    <t>SUB - TOTAL FASE  I</t>
  </si>
  <si>
    <t>Válvula compuerta Ø10" platilada (incl. Válvula, tornillos 3/4"x3, junta de goma,  1/2"niple platillado 8" x 12", junta dresser 12")</t>
  </si>
  <si>
    <t>Acometidas Urbanas Ø 3'' en Polietileno:</t>
  </si>
  <si>
    <t>Tubería Ø10"acero SCH-40  s/costura c/protección anticorrosiva (soterrada)</t>
  </si>
  <si>
    <t>Tubería Ø10"acero SCH-40  s/costura c/protección anticorrosiva (aérea)</t>
  </si>
  <si>
    <t>Codo 10"x 90º acero SCH-40 c/protección anticorrosiva</t>
  </si>
  <si>
    <t>Niple 10" x 2' acero SCH-40 c/protección anticorrosiva</t>
  </si>
  <si>
    <t>Junta mecánica tipo dresser Ø10'' 150 PSI</t>
  </si>
  <si>
    <t>Válvula compuerta Ø10" platilada (incl. Válvula,  tornillos 3/4"x3, junta de goma,  1/2"niple platillado 10" x 12", junta dresser 10")</t>
  </si>
  <si>
    <t>Tubería Ø10"Acero SCH-40  s/costura c/protección anticorrosiva (soterrada)</t>
  </si>
  <si>
    <t>Tee 10"x 10"  acero SCH-40 c/protección anticorrosiva</t>
  </si>
  <si>
    <t>Tubería Ø6"Acero SCH-30 s/costura   c/protección anticorrosiva (soterrada)</t>
  </si>
  <si>
    <t xml:space="preserve">Tubería Ø6"Acero -30 s/costura   c/protección anticorrosiva (aérea) </t>
  </si>
  <si>
    <t xml:space="preserve">Tubería Ø" 6 PVC  SDR-32.5  C.J.G. (soterrada) </t>
  </si>
  <si>
    <t>Niple 8" x 2' Acero SCH-30 c/protección anticorrosiva</t>
  </si>
  <si>
    <t>Codo 6"x 90º Acero SCH-30 c/protección anticorrosiva</t>
  </si>
  <si>
    <t>Tee 6"x 6"  Acero SCH-30  c/protección anticorrosiva</t>
  </si>
  <si>
    <t>Junta mecánica tipo dresser Ø6"  150 PSI</t>
  </si>
  <si>
    <t>Válvula compuerta ø6" platillada (incl. Válvula, tornillos 3/4"x3, junta de goma,  1/2"niple platillado 8" x 12", junta dresser 12")</t>
  </si>
  <si>
    <t>Cruz 10'' x 10'' acero SCH-40 c/protección anticorrosiva</t>
  </si>
  <si>
    <t>7.1.4</t>
  </si>
  <si>
    <r>
      <t>M</t>
    </r>
    <r>
      <rPr>
        <sz val="10"/>
        <color indexed="8"/>
        <rFont val="Calibri"/>
        <family val="2"/>
      </rPr>
      <t>³</t>
    </r>
    <r>
      <rPr>
        <sz val="10"/>
        <color indexed="8"/>
        <rFont val="Arial"/>
        <family val="2"/>
      </rPr>
      <t>N</t>
    </r>
  </si>
  <si>
    <r>
      <t>M</t>
    </r>
    <r>
      <rPr>
        <sz val="10"/>
        <color indexed="8"/>
        <rFont val="Calibri"/>
        <family val="2"/>
      </rPr>
      <t>³</t>
    </r>
    <r>
      <rPr>
        <sz val="10"/>
        <color indexed="8"/>
        <rFont val="Arial"/>
        <family val="2"/>
      </rPr>
      <t>E</t>
    </r>
  </si>
  <si>
    <r>
      <t>M</t>
    </r>
    <r>
      <rPr>
        <sz val="10"/>
        <color indexed="8"/>
        <rFont val="Calibri"/>
        <family val="2"/>
      </rPr>
      <t>³</t>
    </r>
    <r>
      <rPr>
        <sz val="10"/>
        <color indexed="8"/>
        <rFont val="Arial"/>
        <family val="2"/>
      </rPr>
      <t>C</t>
    </r>
  </si>
  <si>
    <r>
      <t>M</t>
    </r>
    <r>
      <rPr>
        <sz val="10"/>
        <color indexed="8"/>
        <rFont val="Calibri"/>
        <family val="2"/>
      </rPr>
      <t>³</t>
    </r>
    <r>
      <rPr>
        <sz val="10"/>
        <color indexed="8"/>
        <rFont val="Arial"/>
        <family val="2"/>
      </rPr>
      <t>S</t>
    </r>
  </si>
  <si>
    <r>
      <t>M</t>
    </r>
    <r>
      <rPr>
        <sz val="10"/>
        <rFont val="Calibri"/>
        <family val="2"/>
      </rPr>
      <t>²</t>
    </r>
  </si>
  <si>
    <t>M²</t>
  </si>
  <si>
    <t>Suministro material de mina para relleno distancia promedio= 10 km  (50%)</t>
  </si>
  <si>
    <t>Compactado de relleno c/compactador mecánico en capas de 0.20 m</t>
  </si>
  <si>
    <t>Bote de material con camión d= 17  km, (incluye carguio y esparcimiento de material en lugar de bote)</t>
  </si>
  <si>
    <t xml:space="preserve">Señalización, control y seguridad en la obra  (incluye pasarelas, letreros pequeños con base en angulares, postes para cintas refractaria, luces intermitentes color ambar con recarga solar, barreras de peligro naranja) </t>
  </si>
  <si>
    <t>Replanteo y control topográfico (brigada topográfica)</t>
  </si>
  <si>
    <t>Compactado de relleno c/compactador mecánico en capas de 0.20m)</t>
  </si>
  <si>
    <r>
      <t>M</t>
    </r>
    <r>
      <rPr>
        <sz val="10"/>
        <rFont val="Calibri"/>
        <family val="2"/>
      </rPr>
      <t>³</t>
    </r>
    <r>
      <rPr>
        <sz val="10"/>
        <rFont val="Arial"/>
        <family val="2"/>
      </rPr>
      <t>N</t>
    </r>
  </si>
  <si>
    <r>
      <t>M</t>
    </r>
    <r>
      <rPr>
        <sz val="10"/>
        <rFont val="Calibri"/>
        <family val="2"/>
      </rPr>
      <t>³</t>
    </r>
    <r>
      <rPr>
        <sz val="10"/>
        <rFont val="Arial"/>
        <family val="2"/>
      </rPr>
      <t>C</t>
    </r>
  </si>
  <si>
    <r>
      <t>M</t>
    </r>
    <r>
      <rPr>
        <sz val="10"/>
        <rFont val="Calibri"/>
        <family val="2"/>
      </rPr>
      <t>³</t>
    </r>
    <r>
      <rPr>
        <sz val="10"/>
        <rFont val="Arial"/>
        <family val="2"/>
      </rPr>
      <t>E</t>
    </r>
  </si>
  <si>
    <r>
      <t>M</t>
    </r>
    <r>
      <rPr>
        <sz val="10"/>
        <rFont val="Calibri"/>
        <family val="2"/>
      </rPr>
      <t>³</t>
    </r>
  </si>
  <si>
    <t>M³</t>
  </si>
  <si>
    <t>Escalera exterior H.G. 1/2 h=3.40 M. (con dos manos de primer Galvo One, y acabado dos capas de pintura epóxica mantenimiento industrial)</t>
  </si>
  <si>
    <t xml:space="preserve">SUMINISTRO Y COLOCACIÓN DE VÁLVULA:  </t>
  </si>
  <si>
    <r>
      <t xml:space="preserve">Tapa en hierro negro de </t>
    </r>
    <r>
      <rPr>
        <sz val="11"/>
        <rFont val="Calibri"/>
        <family val="2"/>
      </rPr>
      <t>¼" de espesor, con primer anticorrosivo Oxiguard dos capas y acabado de pintura epóxica mantenimiento industrial dos capas, instalación de las tapas con expanciones hilti galvanizadas</t>
    </r>
    <r>
      <rPr>
        <sz val="11"/>
        <rFont val="Arial"/>
        <family val="2"/>
      </rPr>
      <t xml:space="preserve"> (0.80m x 0.80m) (incluye candado para exterior) </t>
    </r>
  </si>
  <si>
    <r>
      <t xml:space="preserve">Ventilación de </t>
    </r>
    <r>
      <rPr>
        <sz val="11"/>
        <rFont val="Calibri"/>
        <family val="2"/>
      </rPr>
      <t>Ø</t>
    </r>
    <r>
      <rPr>
        <sz val="11"/>
        <rFont val="Arial"/>
        <family val="2"/>
      </rPr>
      <t xml:space="preserve"> 8" </t>
    </r>
  </si>
  <si>
    <t xml:space="preserve">Registro para válvula 4" ( según detalle en planos) (1.00 x 1.00 x 1.15) debe ser construido sobre un lecho de grava no menor de 80 cm. de espesor y tener un drenaje en el fondo para evitar acumulacion de agua en el interior del registro. </t>
  </si>
  <si>
    <t>Registro de H.A. (1.60 x 1.60 x 1.60 )  (ver detalles en planos) debe ser construido sobre un lecho de grava no menor de 80 cm. de espesor y tener un drenaje en el fondo para evitar acumulacion de agua en el interior del registro.</t>
  </si>
  <si>
    <t>Mano de obra eléctrica primaria</t>
  </si>
  <si>
    <r>
      <t>Medidor energía con Main Breaker 150 Amp, 460 volts, 3</t>
    </r>
    <r>
      <rPr>
        <sz val="11"/>
        <rFont val="Calibri"/>
        <family val="2"/>
      </rPr>
      <t>Ø</t>
    </r>
    <r>
      <rPr>
        <sz val="11"/>
        <rFont val="Arial"/>
        <family val="2"/>
      </rPr>
      <t>, enclosure, nema 3r</t>
    </r>
  </si>
  <si>
    <t xml:space="preserve">Mano de obra eléctrica  secundaria </t>
  </si>
  <si>
    <t>Válvula de compuerta con vástago ascendente de 6" platillada a 150 psi incluida su colocación</t>
  </si>
  <si>
    <t xml:space="preserve">Pintura dos capas de oxiguard y dos capas de pintura epóxica mantenimiento industrial color azul para descarga </t>
  </si>
  <si>
    <r>
      <t>Base en hormigon visto armado para equipos de bombeo f'c=280 kg/cm</t>
    </r>
    <r>
      <rPr>
        <sz val="11"/>
        <rFont val="Calibri"/>
        <family val="2"/>
      </rPr>
      <t>²</t>
    </r>
    <r>
      <rPr>
        <sz val="11"/>
        <rFont val="Arial"/>
        <family val="2"/>
      </rPr>
      <t xml:space="preserve">  </t>
    </r>
  </si>
  <si>
    <r>
      <t>HORMIGON ARMADO EN f'c=240 kg/cm</t>
    </r>
    <r>
      <rPr>
        <b/>
        <sz val="10"/>
        <rFont val="Calibri"/>
        <family val="2"/>
      </rPr>
      <t>²</t>
    </r>
    <r>
      <rPr>
        <b/>
        <sz val="13.4"/>
        <rFont val="Arial"/>
        <family val="2"/>
      </rPr>
      <t xml:space="preserve"> :</t>
    </r>
  </si>
  <si>
    <t>Pañete exterior maestreado y a plomo</t>
  </si>
  <si>
    <t>Pañete interior maestreado y a plomo</t>
  </si>
  <si>
    <t>Fino de techo plano</t>
  </si>
  <si>
    <r>
      <t>Piso hormigón pulido espesor de 10 cm y refuerzo de fibra de polipropileno (f'c=210 kg/cm</t>
    </r>
    <r>
      <rPr>
        <sz val="11"/>
        <rFont val="Calibri"/>
        <family val="2"/>
      </rPr>
      <t>²</t>
    </r>
    <r>
      <rPr>
        <sz val="14.75"/>
        <rFont val="Arial"/>
        <family val="2"/>
      </rPr>
      <t>)</t>
    </r>
  </si>
  <si>
    <t>Base fresh cement</t>
  </si>
  <si>
    <t>Pintura acrílica calidad superior dos manos mas retoques</t>
  </si>
  <si>
    <t xml:space="preserve">Puerta polimetal (1.00 x 2.10) m (incluye instalacion y llavín de calidad) </t>
  </si>
  <si>
    <t>Ventana louver fija confeccionada con angular de 3" x 3/16" y planchuelas de 3" x 1/4" para celocias inclinadas (acabado con antioxidante oxiguard dos manos y luego dos manos de pintura epóxica mantenimiento industrial dos manos)</t>
  </si>
  <si>
    <t>Demolicion de tramo verja existente</t>
  </si>
  <si>
    <t>Excavación en material compacto para zapatas  a mano</t>
  </si>
  <si>
    <r>
      <t>Zapata de muros (0.45 x 0.25) M  - 0.87 qq/m</t>
    </r>
    <r>
      <rPr>
        <sz val="11"/>
        <rFont val="Calibri"/>
        <family val="2"/>
      </rPr>
      <t>³</t>
    </r>
    <r>
      <rPr>
        <sz val="11"/>
        <rFont val="Arial"/>
        <family val="2"/>
      </rPr>
      <t>,f'c=180 kg/cm²</t>
    </r>
  </si>
  <si>
    <t>Zapata  de  columnas  (0.60 x 0.60 x 0.25) M - 2.08 qq/m³ f'c=180 kg/cm²</t>
  </si>
  <si>
    <t>Columnas de amarre (0.20 x 0.20) M - 4.36 qq/m³, f'c=210 kg/cm²</t>
  </si>
  <si>
    <t>Viga de amarre  BNP (0.15 x 0.20) M - 3.22 qq/m³, f'c=210 kg/cm²</t>
  </si>
  <si>
    <t>Viga de Amarre SNP (0.20 x 0.20) M - 2.45 qq/m³,  f'c=210 kg/cm²</t>
  </si>
  <si>
    <t>Viga apoyo del riel puerta corrediza l=8.40mts- 2.32 qq/m³, f'c=240 kg/cm²</t>
  </si>
  <si>
    <t xml:space="preserve">Block 6"  ø3/8" @ 0.60 m  SNP violinado (usar bloques de buen acabado) </t>
  </si>
  <si>
    <t>Block 6"  ø3/8"@0.60m  BNP</t>
  </si>
  <si>
    <t>Aplicación de adhesivo para hormigon (Lanco CB 999 o similar)</t>
  </si>
  <si>
    <t>Base fresh cement en vigas y columnas</t>
  </si>
  <si>
    <t xml:space="preserve">Acrílica calidad superior azul turquesa en vigas y columnas dos manos y retoque </t>
  </si>
  <si>
    <t>Suministro y colocación de junta expansiva (colocada cada 30mts según detalle) tira de foam 1/2" luego colocar masilla elastomerica para acabado</t>
  </si>
  <si>
    <t xml:space="preserve">Suministro y colocación de angulares de 1 1/2"x 3/16" </t>
  </si>
  <si>
    <r>
      <t>HORMIGÓN ARMADO (f'c=210 kg/cm</t>
    </r>
    <r>
      <rPr>
        <b/>
        <sz val="10"/>
        <rFont val="Calibri"/>
        <family val="2"/>
      </rPr>
      <t>²</t>
    </r>
    <r>
      <rPr>
        <b/>
        <sz val="10"/>
        <rFont val="Arial"/>
        <family val="2"/>
      </rPr>
      <t>):</t>
    </r>
  </si>
  <si>
    <r>
      <t>Zapata de muro (Incl. Zap. C1) 0.85 qq/m</t>
    </r>
    <r>
      <rPr>
        <sz val="11"/>
        <rFont val="Calibri"/>
        <family val="2"/>
      </rPr>
      <t>³</t>
    </r>
  </si>
  <si>
    <t>Viga de amarre bajo de piso 0.15 x 0.20 - 3.71 qq/m³</t>
  </si>
  <si>
    <t>Viga de amarre a nivel de techo 0.15 x 0.20 - 3.37 qq/m³</t>
  </si>
  <si>
    <t>Dintel d1 (0.15 x 0.30 )    2.99 qq/m³</t>
  </si>
  <si>
    <t>Viga dintel d2 - 2.32 qq/m³</t>
  </si>
  <si>
    <t>Columna 0.30x0.15 - 3.03 qq/m³</t>
  </si>
  <si>
    <t>Losa de techo  0.12 M - 1.34 qq/m³</t>
  </si>
  <si>
    <t>Impermeabilizante en techo (tipo sellador, aplicar tres capas según instrucción del fabricante)</t>
  </si>
  <si>
    <t>Pintura general acrílica calidad superior (incluye base fresh cement)</t>
  </si>
  <si>
    <t>Pisos de hormigón con malla electosoldada D 2.3x D 2.3 de 150mm x150 mm y fibra de polipropileno (pulido)</t>
  </si>
  <si>
    <t>Acera 0.80 de ancho con hormigon industrial f'c=210 kg/cm² y refuerzo de fibra de polipropileno 0.80 de ancho con hormigon industrial f'c=210 kg/cm² y refuerzo de fibra de polipropileno</t>
  </si>
  <si>
    <t>Acera 0.80 de ancho con hormigon industrial f'c=210 kg/cm² y refuerzo de fibra de polipropileno perimetral de 0.80 M</t>
  </si>
  <si>
    <t>Construcción de Acera 0.80 de ancho con hormigon industrial f'c=210 kg/cm² y refuerzo de fibra de polipropileno perimetral ancho= 0.60 M, e=0.10 M</t>
  </si>
  <si>
    <t xml:space="preserve">Puerta polimetal Inc. herraje instalación y llavín de calidad  (2.10x1.00) M </t>
  </si>
  <si>
    <t>Reja de protección en puerta (2.10x1.0) M con acabado con oxiguard y pintura epóxica industrial</t>
  </si>
  <si>
    <t>Reja de protección en ventanas (acabado igual a la reja de la puerta)</t>
  </si>
  <si>
    <t>Lavamanos sencillos con mezcladora monomando, y llave angular doble</t>
  </si>
  <si>
    <t>Desagüe de techo empotrado</t>
  </si>
  <si>
    <t>Séptico (1.90x1.10x 2.00) M</t>
  </si>
  <si>
    <t>Barra para cortina de baño en tubo de 3/4" inoxidable</t>
  </si>
  <si>
    <t>Tubería y piezas de plomeria</t>
  </si>
  <si>
    <t>Excavación en roca c/equipo (incluye extracción) 45%</t>
  </si>
  <si>
    <t>Excavación material compacto c/equipo 55%</t>
  </si>
  <si>
    <t>Suministro material de mina para relleno Dist. Prom = 10 Km    (50%)</t>
  </si>
  <si>
    <t xml:space="preserve">Señalización, control y seguridad en la obra  (incluye pasarelas, letreros pequeños con base en angulares, postes para cintas refractaria, luces intermitentes color ambar recargables con energia solar, barreras de peligro naranja </t>
  </si>
  <si>
    <t xml:space="preserve">Pañete exterior maestreado y a plomo  </t>
  </si>
  <si>
    <t xml:space="preserve">Aplicación de adhesivo para hormigon (Lanco CB 999 o similar) </t>
  </si>
  <si>
    <t>Registro p/válvula según diseño (aplican las mismas indicaciones de registros similares)</t>
  </si>
  <si>
    <t>Registro p/válvula  (aplican las mismas indicaciones de registros similares)</t>
  </si>
  <si>
    <t>Embellecimiento con gravilla espesor promedio 10 cm</t>
  </si>
  <si>
    <r>
      <t>HORMIGON ARMADO  f'c= 280 kg/cm</t>
    </r>
    <r>
      <rPr>
        <b/>
        <sz val="10"/>
        <rFont val="Calibri"/>
        <family val="2"/>
      </rPr>
      <t>²</t>
    </r>
    <r>
      <rPr>
        <b/>
        <sz val="10"/>
        <rFont val="Arial"/>
        <family val="2"/>
      </rPr>
      <t xml:space="preserve"> (INDUSTRIAL) EN:</t>
    </r>
  </si>
  <si>
    <t>Puerta corrediza Long=4.0 M (acabado en anticorrosivo oxiguard dos capas y acabado en pintura epóxica mantenimiento industrial dos capas)</t>
  </si>
  <si>
    <t xml:space="preserve"> Imprimación con arena</t>
  </si>
  <si>
    <t>Transporte de asfalto (promedio de distancia  = 12 km )</t>
  </si>
  <si>
    <t xml:space="preserve">Señalización, control y seguridad en la obra  (incluye pasarelas, letreros pequeños con base en angulares, postes para cintas refractaria, luces intermitentes con recarga solar color ambar, barreras de peligro naranja </t>
  </si>
  <si>
    <t>Campamento, ( incluido el Alquiler de casa con o sin  solar y caseta para materiales, baños portatiles para sitio de obra)</t>
  </si>
  <si>
    <t>HORMIGON ARMADO EN (INDUSTRIAL FC'= 280 KG/CM²)</t>
  </si>
  <si>
    <t>Hormigón de limpieza e=0.05 cm  Fc'= 180 Kg/CM²</t>
  </si>
  <si>
    <t>Zapata  muro 4.92 QQ/M³</t>
  </si>
  <si>
    <t>Zapata de columna central 1.35 QQ/M³</t>
  </si>
  <si>
    <t>Losa de fondo e=0.20 - 3.44 QQ/M³</t>
  </si>
  <si>
    <t>Muros 0.25- 4.26 QQ/M³</t>
  </si>
  <si>
    <t>Columna c1 central 0.40 x 0.40 -5.71 QQ/M³</t>
  </si>
  <si>
    <t>Columna c2 perimetral 0.40 x 0.40- 4.23 QQ/M³</t>
  </si>
  <si>
    <t>Viga 0.25 x 0.45 -4.86 QQ/M³</t>
  </si>
  <si>
    <t>Viga v2 0.25 x 0.65 -3.75 QQ/M³</t>
  </si>
  <si>
    <t>Losa de techo 0.15-0.94 QQ/M³</t>
  </si>
  <si>
    <t>Viga V 0.25 x 0.35 - 2.89 QQ/M³</t>
  </si>
  <si>
    <t>Viga VP 0.25 x 0.35 -1.78 QQ/M³</t>
  </si>
  <si>
    <t>Losa de techo 0.15 - 1.28 QQ/M³</t>
  </si>
  <si>
    <t>Base motor y bombeo 2.00 QQ/M³</t>
  </si>
  <si>
    <t xml:space="preserve">Zapata de columna C-1  - 2.30 QQ/M³  </t>
  </si>
  <si>
    <t xml:space="preserve">Zapata de muros H=0.40 M - 7.04 QQ/M³  </t>
  </si>
  <si>
    <t xml:space="preserve">Losa de fondo  e=0.20 M - 1.36 QQ/M³  </t>
  </si>
  <si>
    <t xml:space="preserve">Muro e=0.30  - 2.25 QQ/M³  </t>
  </si>
  <si>
    <t xml:space="preserve">Columnas C1 (0.40 x 0.40)-4.37 QQ/M³  </t>
  </si>
  <si>
    <t xml:space="preserve">Columnas C2 (0.40 x 0.40)-3.22  QQ/M³ </t>
  </si>
  <si>
    <t xml:space="preserve">Viga (0.50 x 0.25)-4.22 QQ/M³ </t>
  </si>
  <si>
    <t xml:space="preserve">Losa superior  e=0.15 M- 1.14 QQ/M³  </t>
  </si>
  <si>
    <t>M³N</t>
  </si>
  <si>
    <t>M³C</t>
  </si>
  <si>
    <t>M³E</t>
  </si>
  <si>
    <t>M³S</t>
  </si>
  <si>
    <t>M³/KM</t>
  </si>
  <si>
    <t>Suministro y colocacion de asfalto caliente+25% desp espesor = 2"</t>
  </si>
  <si>
    <t>Obra: CONSTRUCCIÓN SISTEMA ABASTECIMIENTO LOS BARRIOS LOS GUANDULES - LA RAQUETA COMO EXTENSIÓN DE LA GUAZARA</t>
  </si>
  <si>
    <t>SUB-TOTAL FASE  J</t>
  </si>
  <si>
    <t>K</t>
  </si>
  <si>
    <t>SUB - TOTAL FASE 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</si>
</sst>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#,##0.00\ &quot;€&quot;;[Red]\-#,##0.00\ &quot;€&quot;"/>
    <numFmt numFmtId="166" formatCode="_-* #,##0\ &quot;€&quot;_-;\-* #,##0\ &quot;€&quot;_-;_-* &quot;-&quot;\ &quot;€&quot;_-;_-@_-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General_)"/>
    <numFmt numFmtId="171" formatCode="#,##0.00_ ;\-#,##0.00\ "/>
    <numFmt numFmtId="172" formatCode="0.0"/>
    <numFmt numFmtId="173" formatCode="#,##0.00;[Red]#,##0.00"/>
    <numFmt numFmtId="174" formatCode="_-* #,##0.00_-;\-* #,##0.00_-;_-* &quot;-&quot;??_-;_-@_-"/>
    <numFmt numFmtId="175" formatCode="0.00_)"/>
    <numFmt numFmtId="176" formatCode="0.000"/>
    <numFmt numFmtId="177" formatCode="_-[$€-2]* #,##0.00_-;\-[$€-2]* #,##0.00_-;_-[$€-2]* &quot;-&quot;??_-"/>
    <numFmt numFmtId="178" formatCode="_([$€]* #,##0.00_);_([$€]* \(#,##0.00\);_([$€]* &quot;-&quot;??_);_(@_)"/>
    <numFmt numFmtId="179" formatCode="#."/>
    <numFmt numFmtId="180" formatCode="&quot;$&quot;#,##0.00;[Red]\-&quot;$&quot;#,##0.00"/>
    <numFmt numFmtId="181" formatCode="_-* #,##0.00\ &quot;Pts&quot;_-;\-* #,##0.00\ &quot;Pts&quot;_-;_-* &quot;-&quot;??\ &quot;Pts&quot;_-;_-@_-"/>
    <numFmt numFmtId="182" formatCode="_-* #,##0.00\ _P_t_s_-;\-* #,##0.00\ _P_t_s_-;_-* &quot;-&quot;??\ _P_t_s_-;_-@_-"/>
    <numFmt numFmtId="183" formatCode="_(* #,##0.00_);_(* \(#,##0.00\);_(* \-??_);_(@_)"/>
    <numFmt numFmtId="184" formatCode="#,##0.0_);\(#,##0.0\)"/>
    <numFmt numFmtId="185" formatCode="#,##0.0"/>
    <numFmt numFmtId="186" formatCode="&quot;Sí&quot;;&quot;Sí&quot;;&quot;No&quot;"/>
    <numFmt numFmtId="187" formatCode="#.0"/>
    <numFmt numFmtId="188" formatCode="#,##0.0;\-#,##0.0"/>
    <numFmt numFmtId="189" formatCode="_-* #,##0_-;\-* #,##0_-;_-* &quot;-&quot;_-;_-@_-"/>
    <numFmt numFmtId="190" formatCode="mmmm\ d\,\ yyyy"/>
    <numFmt numFmtId="191" formatCode="#,##0.000"/>
    <numFmt numFmtId="192" formatCode="#.00"/>
    <numFmt numFmtId="193" formatCode="&quot;RD$ &quot;#,#00.00"/>
    <numFmt numFmtId="194" formatCode="_-* #,##0.00\ [$€]_-;\-* #,##0.00\ [$€]_-;_-* &quot;-&quot;??\ [$€]_-;_-@_-"/>
    <numFmt numFmtId="195" formatCode="_-* #,##0.00\ _R_D_$_-;\-* #,##0.00\ _R_D_$_-;_-* &quot;-&quot;??\ _R_D_$_-;_-@_-"/>
    <numFmt numFmtId="196" formatCode="_-&quot;$&quot;* #,##0.00_-;\-&quot;$&quot;* #,##0.00_-;_-&quot;$&quot;* &quot;-&quot;??_-;_-@_-"/>
    <numFmt numFmtId="197" formatCode="#,##0.0000\ _€;\-#,##0.0000\ _€"/>
    <numFmt numFmtId="198" formatCode="0.0%"/>
    <numFmt numFmtId="199" formatCode="&quot;Activado&quot;;&quot;Activado&quot;;&quot;Desactivado&quot;"/>
    <numFmt numFmtId="200" formatCode="#,##0.00\ _€"/>
    <numFmt numFmtId="201" formatCode="[$€]#,##0.00;[Red]\-[$€]#,##0.00"/>
    <numFmt numFmtId="202" formatCode="_-* #,##0.0000_-;\-* #,##0.0000_-;_-* &quot;-&quot;??_-;_-@_-"/>
    <numFmt numFmtId="203" formatCode="#,##0.0000_);\(#,##0.0000\)"/>
    <numFmt numFmtId="204" formatCode="_-[$€]* #,##0.00_-;\-[$€]* #,##0.00_-;_-[$€]* &quot;-&quot;??_-;_-@_-"/>
    <numFmt numFmtId="205" formatCode="0_)"/>
    <numFmt numFmtId="206" formatCode="_-* #,##0\ _€_-;\-* #,##0\ _€_-;_-* &quot;-&quot;??\ _€_-;_-@_-"/>
    <numFmt numFmtId="207" formatCode="_-* #,##0.0\ _€_-;\-* #,##0.0\ _€_-;_-* &quot;-&quot;??\ _€_-;_-@_-"/>
    <numFmt numFmtId="208" formatCode="[$$-409]#,##0.00_);[Red]\([$$-409]#,##0.00\)"/>
    <numFmt numFmtId="209" formatCode="#,##0.0_);[Red]\(#,##0.0\)"/>
    <numFmt numFmtId="210" formatCode="#,##0\ &quot;€&quot;;[Red]\-#,##0\ &quot;€&quot;"/>
    <numFmt numFmtId="211" formatCode="#,##0\ _€;\-#,##0\ _€"/>
    <numFmt numFmtId="212" formatCode="0.00;[Red]0.00"/>
    <numFmt numFmtId="213" formatCode="#,##0.0\ _€;\-#,##0.0\ _€"/>
    <numFmt numFmtId="214" formatCode="#,##0.0_ ;\-#,##0.0\ "/>
  </numFmts>
  <fonts count="7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2"/>
      <name val="Courier"/>
      <family val="3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0"/>
      <name val="Courier"/>
      <family val="3"/>
    </font>
    <font>
      <sz val="11"/>
      <color indexed="16"/>
      <name val="Calibri"/>
      <family val="2"/>
    </font>
    <font>
      <b/>
      <sz val="11"/>
      <color indexed="10"/>
      <name val="Calibri"/>
      <family val="2"/>
    </font>
    <font>
      <b/>
      <sz val="11"/>
      <color indexed="19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3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b/>
      <sz val="18"/>
      <color indexed="62"/>
      <name val="Cambria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ms Rmn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2"/>
      <name val="Courier New"/>
      <family val="3"/>
    </font>
    <font>
      <sz val="11"/>
      <color indexed="19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Tahoma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Calibri"/>
      <family val="2"/>
    </font>
    <font>
      <b/>
      <sz val="8"/>
      <name val="Arial"/>
      <family val="2"/>
    </font>
    <font>
      <sz val="10"/>
      <color indexed="63"/>
      <name val="Arial"/>
      <family val="2"/>
    </font>
    <font>
      <sz val="10"/>
      <name val="Courier"/>
    </font>
    <font>
      <sz val="10"/>
      <color indexed="8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4.75"/>
      <name val="Arial"/>
      <family val="2"/>
    </font>
    <font>
      <b/>
      <sz val="10"/>
      <name val="Calibri"/>
      <family val="2"/>
    </font>
    <font>
      <b/>
      <sz val="13.4"/>
      <name val="Arial"/>
      <family val="2"/>
    </font>
    <font>
      <sz val="18"/>
      <color theme="1"/>
      <name val="Times New Roman"/>
      <family val="1"/>
    </font>
    <font>
      <sz val="10"/>
      <name val="Bahnschrift Light"/>
      <family val="2"/>
    </font>
  </fonts>
  <fills count="5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30"/>
        <bgColor indexed="30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3"/>
        <bgColor indexed="53"/>
      </patternFill>
    </fill>
    <fill>
      <patternFill patternType="solid">
        <fgColor indexed="51"/>
        <bgColor indexed="51"/>
      </patternFill>
    </fill>
    <fill>
      <patternFill patternType="solid">
        <fgColor indexed="54"/>
      </patternFill>
    </fill>
    <fill>
      <patternFill patternType="solid">
        <fgColor indexed="45"/>
        <bgColor indexed="45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49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29"/>
        <bgColor indexed="29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30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2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30"/>
      </top>
      <bottom style="double">
        <color indexed="3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746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11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8" fillId="14" borderId="0" applyNumberFormat="0" applyBorder="0" applyAlignment="0" applyProtection="0"/>
    <xf numFmtId="0" fontId="8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5" fillId="8" borderId="0" applyNumberFormat="0" applyBorder="0" applyAlignment="0" applyProtection="0"/>
    <xf numFmtId="0" fontId="21" fillId="27" borderId="0" applyNumberFormat="0" applyBorder="0" applyAlignment="0" applyProtection="0"/>
    <xf numFmtId="0" fontId="22" fillId="30" borderId="1" applyNumberFormat="0" applyAlignment="0" applyProtection="0"/>
    <xf numFmtId="0" fontId="23" fillId="31" borderId="1" applyNumberFormat="0" applyAlignment="0" applyProtection="0"/>
    <xf numFmtId="0" fontId="13" fillId="32" borderId="2" applyNumberFormat="0" applyAlignment="0" applyProtection="0"/>
    <xf numFmtId="0" fontId="13" fillId="19" borderId="2" applyNumberFormat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79" fontId="24" fillId="0" borderId="0">
      <protection locked="0"/>
    </xf>
    <xf numFmtId="179" fontId="25" fillId="0" borderId="0">
      <protection locked="0"/>
    </xf>
    <xf numFmtId="179" fontId="25" fillId="0" borderId="0">
      <protection locked="0"/>
    </xf>
    <xf numFmtId="179" fontId="25" fillId="0" borderId="0">
      <protection locked="0"/>
    </xf>
    <xf numFmtId="179" fontId="25" fillId="0" borderId="0">
      <protection locked="0"/>
    </xf>
    <xf numFmtId="179" fontId="25" fillId="0" borderId="0">
      <protection locked="0"/>
    </xf>
    <xf numFmtId="179" fontId="25" fillId="0" borderId="0">
      <protection locked="0"/>
    </xf>
    <xf numFmtId="0" fontId="12" fillId="6" borderId="0" applyNumberFormat="0" applyBorder="0" applyAlignment="0" applyProtection="0"/>
    <xf numFmtId="0" fontId="12" fillId="36" borderId="0" applyNumberFormat="0" applyBorder="0" applyAlignment="0" applyProtection="0"/>
    <xf numFmtId="0" fontId="26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8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9" borderId="1" applyNumberFormat="0" applyAlignment="0" applyProtection="0"/>
    <xf numFmtId="0" fontId="29" fillId="28" borderId="1" applyNumberFormat="0" applyAlignment="0" applyProtection="0"/>
    <xf numFmtId="0" fontId="17" fillId="0" borderId="8" applyNumberFormat="0" applyFill="0" applyAlignment="0" applyProtection="0"/>
    <xf numFmtId="0" fontId="30" fillId="0" borderId="9" applyNumberFormat="0" applyFill="0" applyAlignment="0" applyProtection="0"/>
    <xf numFmtId="169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180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83" fontId="6" fillId="0" borderId="0" applyFill="0" applyBorder="0" applyAlignment="0" applyProtection="0"/>
    <xf numFmtId="176" fontId="6" fillId="0" borderId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30" fillId="28" borderId="0" applyNumberFormat="0" applyBorder="0" applyAlignment="0" applyProtection="0"/>
    <xf numFmtId="0" fontId="20" fillId="0" borderId="0"/>
    <xf numFmtId="175" fontId="3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9" fontId="10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37" fillId="0" borderId="0"/>
    <xf numFmtId="0" fontId="37" fillId="0" borderId="0"/>
    <xf numFmtId="0" fontId="7" fillId="0" borderId="0"/>
    <xf numFmtId="0" fontId="6" fillId="4" borderId="10" applyNumberFormat="0" applyFont="0" applyAlignment="0" applyProtection="0"/>
    <xf numFmtId="0" fontId="6" fillId="27" borderId="10" applyNumberFormat="0" applyFont="0" applyAlignment="0" applyProtection="0"/>
    <xf numFmtId="0" fontId="16" fillId="30" borderId="11" applyNumberFormat="0" applyAlignment="0" applyProtection="0"/>
    <xf numFmtId="0" fontId="16" fillId="31" borderId="11" applyNumberFormat="0" applyAlignment="0" applyProtection="0"/>
    <xf numFmtId="9" fontId="9" fillId="0" borderId="0" applyFont="0" applyFill="0" applyBorder="0" applyAlignment="0" applyProtection="0"/>
    <xf numFmtId="9" fontId="6" fillId="0" borderId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0" fontId="38" fillId="0" borderId="0"/>
    <xf numFmtId="0" fontId="5" fillId="0" borderId="0"/>
    <xf numFmtId="43" fontId="9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20" fillId="0" borderId="0"/>
    <xf numFmtId="0" fontId="5" fillId="0" borderId="0"/>
    <xf numFmtId="0" fontId="5" fillId="0" borderId="0"/>
    <xf numFmtId="39" fontId="10" fillId="0" borderId="0"/>
    <xf numFmtId="39" fontId="44" fillId="0" borderId="0"/>
    <xf numFmtId="0" fontId="8" fillId="43" borderId="0" applyNumberFormat="0" applyBorder="0" applyAlignment="0" applyProtection="0"/>
    <xf numFmtId="0" fontId="8" fillId="2" borderId="0" applyNumberFormat="0" applyBorder="0" applyAlignment="0" applyProtection="0"/>
    <xf numFmtId="0" fontId="8" fillId="43" borderId="0" applyNumberFormat="0" applyBorder="0" applyAlignment="0" applyProtection="0"/>
    <xf numFmtId="0" fontId="8" fillId="7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8" fillId="44" borderId="0" applyNumberFormat="0" applyBorder="0" applyAlignment="0" applyProtection="0"/>
    <xf numFmtId="0" fontId="8" fillId="4" borderId="0" applyNumberFormat="0" applyBorder="0" applyAlignment="0" applyProtection="0"/>
    <xf numFmtId="0" fontId="8" fillId="44" borderId="0" applyNumberFormat="0" applyBorder="0" applyAlignment="0" applyProtection="0"/>
    <xf numFmtId="0" fontId="8" fillId="8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43" borderId="0" applyNumberFormat="0" applyBorder="0" applyAlignment="0" applyProtection="0"/>
    <xf numFmtId="0" fontId="8" fillId="43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2" borderId="0" applyNumberFormat="0" applyBorder="0" applyAlignment="0" applyProtection="0"/>
    <xf numFmtId="0" fontId="8" fillId="6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5" borderId="0" applyNumberFormat="0" applyBorder="0" applyAlignment="0" applyProtection="0"/>
    <xf numFmtId="0" fontId="8" fillId="9" borderId="0" applyNumberFormat="0" applyBorder="0" applyAlignment="0" applyProtection="0"/>
    <xf numFmtId="0" fontId="8" fillId="45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6" borderId="0" applyNumberFormat="0" applyBorder="0" applyAlignment="0" applyProtection="0"/>
    <xf numFmtId="0" fontId="8" fillId="2" borderId="0" applyNumberFormat="0" applyBorder="0" applyAlignment="0" applyProtection="0"/>
    <xf numFmtId="0" fontId="8" fillId="10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11" fillId="46" borderId="0" applyNumberFormat="0" applyBorder="0" applyAlignment="0" applyProtection="0"/>
    <xf numFmtId="0" fontId="11" fillId="6" borderId="0" applyNumberFormat="0" applyBorder="0" applyAlignment="0" applyProtection="0"/>
    <xf numFmtId="0" fontId="11" fillId="46" borderId="0" applyNumberFormat="0" applyBorder="0" applyAlignment="0" applyProtection="0"/>
    <xf numFmtId="0" fontId="11" fillId="3" borderId="0" applyNumberFormat="0" applyBorder="0" applyAlignment="0" applyProtection="0"/>
    <xf numFmtId="0" fontId="11" fillId="11" borderId="0" applyNumberFormat="0" applyBorder="0" applyAlignment="0" applyProtection="0"/>
    <xf numFmtId="0" fontId="11" fillId="3" borderId="0" applyNumberFormat="0" applyBorder="0" applyAlignment="0" applyProtection="0"/>
    <xf numFmtId="0" fontId="11" fillId="45" borderId="0" applyNumberFormat="0" applyBorder="0" applyAlignment="0" applyProtection="0"/>
    <xf numFmtId="0" fontId="11" fillId="10" borderId="0" applyNumberFormat="0" applyBorder="0" applyAlignment="0" applyProtection="0"/>
    <xf numFmtId="0" fontId="11" fillId="45" borderId="0" applyNumberFormat="0" applyBorder="0" applyAlignment="0" applyProtection="0"/>
    <xf numFmtId="0" fontId="11" fillId="47" borderId="0" applyNumberFormat="0" applyBorder="0" applyAlignment="0" applyProtection="0"/>
    <xf numFmtId="0" fontId="11" fillId="7" borderId="0" applyNumberFormat="0" applyBorder="0" applyAlignment="0" applyProtection="0"/>
    <xf numFmtId="0" fontId="11" fillId="47" borderId="0" applyNumberFormat="0" applyBorder="0" applyAlignment="0" applyProtection="0"/>
    <xf numFmtId="0" fontId="11" fillId="12" borderId="0" applyNumberFormat="0" applyBorder="0" applyAlignment="0" applyProtection="0"/>
    <xf numFmtId="0" fontId="11" fillId="6" borderId="0" applyNumberFormat="0" applyBorder="0" applyAlignment="0" applyProtection="0"/>
    <xf numFmtId="0" fontId="11" fillId="12" borderId="0" applyNumberFormat="0" applyBorder="0" applyAlignment="0" applyProtection="0"/>
    <xf numFmtId="0" fontId="11" fillId="48" borderId="0" applyNumberFormat="0" applyBorder="0" applyAlignment="0" applyProtection="0"/>
    <xf numFmtId="0" fontId="11" fillId="3" borderId="0" applyNumberFormat="0" applyBorder="0" applyAlignment="0" applyProtection="0"/>
    <xf numFmtId="0" fontId="11" fillId="48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9" borderId="0" applyNumberFormat="0" applyBorder="0" applyAlignment="0" applyProtection="0"/>
    <xf numFmtId="0" fontId="11" fillId="17" borderId="0" applyNumberFormat="0" applyBorder="0" applyAlignment="0" applyProtection="0"/>
    <xf numFmtId="0" fontId="11" fillId="49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6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50" borderId="0" applyNumberFormat="0" applyBorder="0" applyAlignment="0" applyProtection="0"/>
    <xf numFmtId="0" fontId="11" fillId="21" borderId="0" applyNumberFormat="0" applyBorder="0" applyAlignment="0" applyProtection="0"/>
    <xf numFmtId="0" fontId="11" fillId="5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47" borderId="0" applyNumberFormat="0" applyBorder="0" applyAlignment="0" applyProtection="0"/>
    <xf numFmtId="0" fontId="11" fillId="24" borderId="0" applyNumberFormat="0" applyBorder="0" applyAlignment="0" applyProtection="0"/>
    <xf numFmtId="0" fontId="11" fillId="47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12" borderId="0" applyNumberFormat="0" applyBorder="0" applyAlignment="0" applyProtection="0"/>
    <xf numFmtId="0" fontId="11" fillId="25" borderId="0" applyNumberFormat="0" applyBorder="0" applyAlignment="0" applyProtection="0"/>
    <xf numFmtId="0" fontId="11" fillId="11" borderId="0" applyNumberFormat="0" applyBorder="0" applyAlignment="0" applyProtection="0"/>
    <xf numFmtId="0" fontId="11" fillId="29" borderId="0" applyNumberFormat="0" applyBorder="0" applyAlignment="0" applyProtection="0"/>
    <xf numFmtId="0" fontId="11" fillId="11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5" fillId="7" borderId="0" applyNumberFormat="0" applyBorder="0" applyAlignment="0" applyProtection="0"/>
    <xf numFmtId="0" fontId="21" fillId="27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6" borderId="0" applyNumberFormat="0" applyBorder="0" applyAlignment="0" applyProtection="0"/>
    <xf numFmtId="0" fontId="45" fillId="51" borderId="1" applyNumberFormat="0" applyAlignment="0" applyProtection="0"/>
    <xf numFmtId="0" fontId="23" fillId="31" borderId="1" applyNumberFormat="0" applyAlignment="0" applyProtection="0"/>
    <xf numFmtId="0" fontId="45" fillId="51" borderId="1" applyNumberFormat="0" applyAlignment="0" applyProtection="0"/>
    <xf numFmtId="0" fontId="22" fillId="30" borderId="1" applyNumberFormat="0" applyAlignment="0" applyProtection="0"/>
    <xf numFmtId="0" fontId="45" fillId="51" borderId="1" applyNumberFormat="0" applyAlignment="0" applyProtection="0"/>
    <xf numFmtId="0" fontId="45" fillId="51" borderId="1" applyNumberFormat="0" applyAlignment="0" applyProtection="0"/>
    <xf numFmtId="0" fontId="13" fillId="32" borderId="2" applyNumberFormat="0" applyAlignment="0" applyProtection="0"/>
    <xf numFmtId="0" fontId="13" fillId="32" borderId="2" applyNumberFormat="0" applyAlignment="0" applyProtection="0"/>
    <xf numFmtId="0" fontId="13" fillId="32" borderId="2" applyNumberFormat="0" applyAlignment="0" applyProtection="0"/>
    <xf numFmtId="0" fontId="46" fillId="0" borderId="20" applyNumberFormat="0" applyFill="0" applyAlignment="0" applyProtection="0"/>
    <xf numFmtId="0" fontId="46" fillId="0" borderId="20" applyNumberFormat="0" applyFill="0" applyAlignment="0" applyProtection="0"/>
    <xf numFmtId="0" fontId="17" fillId="0" borderId="8" applyNumberFormat="0" applyFill="0" applyAlignment="0" applyProtection="0"/>
    <xf numFmtId="0" fontId="46" fillId="0" borderId="20" applyNumberFormat="0" applyFill="0" applyAlignment="0" applyProtection="0"/>
    <xf numFmtId="0" fontId="13" fillId="32" borderId="2" applyNumberFormat="0" applyAlignment="0" applyProtection="0"/>
    <xf numFmtId="0" fontId="13" fillId="19" borderId="2" applyNumberFormat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4" fillId="5" borderId="1" applyNumberFormat="0" applyAlignment="0" applyProtection="0"/>
    <xf numFmtId="0" fontId="14" fillId="5" borderId="1" applyNumberFormat="0" applyAlignment="0" applyProtection="0"/>
    <xf numFmtId="0" fontId="14" fillId="9" borderId="1" applyNumberFormat="0" applyAlignment="0" applyProtection="0"/>
    <xf numFmtId="0" fontId="14" fillId="5" borderId="1" applyNumberFormat="0" applyAlignment="0" applyProtection="0"/>
    <xf numFmtId="168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201" fontId="40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2" fillId="44" borderId="0" applyNumberFormat="0" applyBorder="0" applyAlignment="0" applyProtection="0"/>
    <xf numFmtId="0" fontId="12" fillId="36" borderId="0" applyNumberFormat="0" applyBorder="0" applyAlignment="0" applyProtection="0"/>
    <xf numFmtId="0" fontId="12" fillId="6" borderId="0" applyNumberFormat="0" applyBorder="0" applyAlignment="0" applyProtection="0"/>
    <xf numFmtId="0" fontId="50" fillId="0" borderId="21" applyNumberFormat="0" applyFill="0" applyAlignment="0" applyProtection="0"/>
    <xf numFmtId="0" fontId="26" fillId="0" borderId="4" applyNumberFormat="0" applyFill="0" applyAlignment="0" applyProtection="0"/>
    <xf numFmtId="0" fontId="50" fillId="0" borderId="21" applyNumberFormat="0" applyFill="0" applyAlignment="0" applyProtection="0"/>
    <xf numFmtId="0" fontId="26" fillId="0" borderId="3" applyNumberFormat="0" applyFill="0" applyAlignment="0" applyProtection="0"/>
    <xf numFmtId="0" fontId="51" fillId="0" borderId="22" applyNumberFormat="0" applyFill="0" applyAlignment="0" applyProtection="0"/>
    <xf numFmtId="0" fontId="27" fillId="0" borderId="6" applyNumberFormat="0" applyFill="0" applyAlignment="0" applyProtection="0"/>
    <xf numFmtId="0" fontId="51" fillId="0" borderId="22" applyNumberFormat="0" applyFill="0" applyAlignment="0" applyProtection="0"/>
    <xf numFmtId="0" fontId="27" fillId="0" borderId="5" applyNumberFormat="0" applyFill="0" applyAlignment="0" applyProtection="0"/>
    <xf numFmtId="0" fontId="47" fillId="0" borderId="23" applyNumberFormat="0" applyFill="0" applyAlignment="0" applyProtection="0"/>
    <xf numFmtId="0" fontId="28" fillId="0" borderId="7" applyNumberFormat="0" applyFill="0" applyAlignment="0" applyProtection="0"/>
    <xf numFmtId="0" fontId="47" fillId="0" borderId="23" applyNumberFormat="0" applyFill="0" applyAlignment="0" applyProtection="0"/>
    <xf numFmtId="0" fontId="4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4" fillId="5" borderId="1" applyNumberFormat="0" applyAlignment="0" applyProtection="0"/>
    <xf numFmtId="0" fontId="29" fillId="28" borderId="1" applyNumberFormat="0" applyAlignment="0" applyProtection="0"/>
    <xf numFmtId="0" fontId="14" fillId="9" borderId="1" applyNumberFormat="0" applyAlignment="0" applyProtection="0"/>
    <xf numFmtId="0" fontId="46" fillId="0" borderId="20" applyNumberFormat="0" applyFill="0" applyAlignment="0" applyProtection="0"/>
    <xf numFmtId="0" fontId="30" fillId="0" borderId="9" applyNumberFormat="0" applyFill="0" applyAlignment="0" applyProtection="0"/>
    <xf numFmtId="0" fontId="17" fillId="0" borderId="8" applyNumberFormat="0" applyFill="0" applyAlignment="0" applyProtection="0"/>
    <xf numFmtId="169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200" fontId="5" fillId="0" borderId="0" applyFont="0" applyFill="0" applyBorder="0" applyAlignment="0" applyProtection="0"/>
    <xf numFmtId="40" fontId="40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5" fillId="0" borderId="0" applyFont="0" applyFill="0" applyBorder="0" applyAlignment="0" applyProtection="0"/>
    <xf numFmtId="169" fontId="8" fillId="0" borderId="0" applyFont="0" applyFill="0" applyBorder="0" applyAlignment="0" applyProtection="0"/>
    <xf numFmtId="17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87" fontId="5" fillId="0" borderId="0" applyFill="0" applyBorder="0" applyAlignment="0" applyProtection="0"/>
    <xf numFmtId="176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4" fontId="8" fillId="0" borderId="0" applyFont="0" applyFill="0" applyBorder="0" applyAlignment="0" applyProtection="0"/>
    <xf numFmtId="195" fontId="5" fillId="0" borderId="0" applyFont="0" applyFill="0" applyBorder="0" applyAlignment="0" applyProtection="0"/>
    <xf numFmtId="174" fontId="9" fillId="0" borderId="0" applyFont="0" applyFill="0" applyBorder="0" applyAlignment="0" applyProtection="0"/>
    <xf numFmtId="195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83" fontId="5" fillId="0" borderId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76" fontId="5" fillId="0" borderId="0" applyFill="0" applyBorder="0" applyAlignment="0" applyProtection="0"/>
    <xf numFmtId="194" fontId="5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20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8" fillId="0" borderId="0" applyFont="0" applyFill="0" applyBorder="0" applyAlignment="0" applyProtection="0"/>
    <xf numFmtId="185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64" fontId="44" fillId="0" borderId="0" applyFont="0" applyFill="0" applyBorder="0" applyAlignment="0" applyProtection="0"/>
    <xf numFmtId="196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68" fontId="8" fillId="0" borderId="0" applyFont="0" applyFill="0" applyBorder="0" applyAlignment="0" applyProtection="0"/>
    <xf numFmtId="202" fontId="5" fillId="0" borderId="0" applyFont="0" applyFill="0" applyBorder="0" applyAlignment="0" applyProtection="0"/>
    <xf numFmtId="196" fontId="38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48" fillId="9" borderId="0" applyNumberFormat="0" applyBorder="0" applyAlignment="0" applyProtection="0"/>
    <xf numFmtId="0" fontId="30" fillId="28" borderId="0" applyNumberFormat="0" applyBorder="0" applyAlignment="0" applyProtection="0"/>
    <xf numFmtId="0" fontId="53" fillId="42" borderId="0" applyNumberFormat="0" applyBorder="0" applyAlignment="0" applyProtection="0"/>
    <xf numFmtId="0" fontId="48" fillId="9" borderId="0" applyNumberFormat="0" applyBorder="0" applyAlignment="0" applyProtection="0"/>
    <xf numFmtId="0" fontId="30" fillId="9" borderId="0" applyNumberFormat="0" applyBorder="0" applyAlignment="0" applyProtection="0"/>
    <xf numFmtId="0" fontId="5" fillId="0" borderId="0"/>
    <xf numFmtId="0" fontId="5" fillId="0" borderId="0"/>
    <xf numFmtId="39" fontId="10" fillId="0" borderId="0"/>
    <xf numFmtId="0" fontId="40" fillId="0" borderId="0"/>
    <xf numFmtId="0" fontId="5" fillId="0" borderId="0"/>
    <xf numFmtId="39" fontId="10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39" fontId="10" fillId="0" borderId="0"/>
    <xf numFmtId="39" fontId="10" fillId="0" borderId="0"/>
    <xf numFmtId="0" fontId="5" fillId="0" borderId="0"/>
    <xf numFmtId="0" fontId="5" fillId="0" borderId="0"/>
    <xf numFmtId="0" fontId="5" fillId="0" borderId="0"/>
    <xf numFmtId="190" fontId="38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8" fontId="38" fillId="0" borderId="0"/>
    <xf numFmtId="0" fontId="5" fillId="0" borderId="0"/>
    <xf numFmtId="0" fontId="5" fillId="0" borderId="0"/>
    <xf numFmtId="0" fontId="5" fillId="0" borderId="0"/>
    <xf numFmtId="39" fontId="4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191" fontId="20" fillId="0" borderId="0"/>
    <xf numFmtId="191" fontId="20" fillId="0" borderId="0"/>
    <xf numFmtId="39" fontId="44" fillId="0" borderId="0"/>
    <xf numFmtId="199" fontId="52" fillId="0" borderId="0"/>
    <xf numFmtId="39" fontId="10" fillId="0" borderId="0"/>
    <xf numFmtId="0" fontId="5" fillId="0" borderId="0"/>
    <xf numFmtId="198" fontId="38" fillId="0" borderId="0"/>
    <xf numFmtId="0" fontId="5" fillId="0" borderId="0"/>
    <xf numFmtId="39" fontId="10" fillId="0" borderId="0"/>
    <xf numFmtId="39" fontId="5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9" fontId="44" fillId="0" borderId="0"/>
    <xf numFmtId="17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39" fontId="44" fillId="0" borderId="0"/>
    <xf numFmtId="0" fontId="5" fillId="0" borderId="0"/>
    <xf numFmtId="0" fontId="8" fillId="0" borderId="0"/>
    <xf numFmtId="198" fontId="38" fillId="0" borderId="0"/>
    <xf numFmtId="0" fontId="5" fillId="0" borderId="0"/>
    <xf numFmtId="0" fontId="8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8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191" fontId="20" fillId="0" borderId="0"/>
    <xf numFmtId="170" fontId="20" fillId="0" borderId="0"/>
    <xf numFmtId="0" fontId="7" fillId="0" borderId="0"/>
    <xf numFmtId="191" fontId="20" fillId="0" borderId="0"/>
    <xf numFmtId="0" fontId="4" fillId="0" borderId="0"/>
    <xf numFmtId="0" fontId="4" fillId="0" borderId="0"/>
    <xf numFmtId="192" fontId="20" fillId="0" borderId="0"/>
    <xf numFmtId="0" fontId="4" fillId="0" borderId="0"/>
    <xf numFmtId="0" fontId="4" fillId="0" borderId="0"/>
    <xf numFmtId="0" fontId="4" fillId="0" borderId="0"/>
    <xf numFmtId="192" fontId="20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4" borderId="10" applyNumberFormat="0" applyFont="0" applyAlignment="0" applyProtection="0"/>
    <xf numFmtId="0" fontId="5" fillId="4" borderId="10" applyNumberFormat="0" applyFont="0" applyAlignment="0" applyProtection="0"/>
    <xf numFmtId="0" fontId="5" fillId="4" borderId="10" applyNumberFormat="0" applyFont="0" applyAlignment="0" applyProtection="0"/>
    <xf numFmtId="0" fontId="5" fillId="4" borderId="10" applyNumberFormat="0" applyFont="0" applyAlignment="0" applyProtection="0"/>
    <xf numFmtId="0" fontId="5" fillId="4" borderId="10" applyNumberFormat="0" applyFont="0" applyAlignment="0" applyProtection="0"/>
    <xf numFmtId="0" fontId="5" fillId="4" borderId="10" applyNumberFormat="0" applyFont="0" applyAlignment="0" applyProtection="0"/>
    <xf numFmtId="0" fontId="5" fillId="4" borderId="10" applyNumberFormat="0" applyFont="0" applyAlignment="0" applyProtection="0"/>
    <xf numFmtId="0" fontId="5" fillId="27" borderId="10" applyNumberFormat="0" applyFont="0" applyAlignment="0" applyProtection="0"/>
    <xf numFmtId="0" fontId="5" fillId="4" borderId="10" applyNumberFormat="0" applyFont="0" applyAlignment="0" applyProtection="0"/>
    <xf numFmtId="0" fontId="16" fillId="51" borderId="11" applyNumberFormat="0" applyAlignment="0" applyProtection="0"/>
    <xf numFmtId="0" fontId="16" fillId="31" borderId="11" applyNumberFormat="0" applyAlignment="0" applyProtection="0"/>
    <xf numFmtId="0" fontId="16" fillId="51" borderId="11" applyNumberFormat="0" applyAlignment="0" applyProtection="0"/>
    <xf numFmtId="0" fontId="16" fillId="30" borderId="11" applyNumberFormat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6" fillId="51" borderId="11" applyNumberFormat="0" applyAlignment="0" applyProtection="0"/>
    <xf numFmtId="0" fontId="16" fillId="51" borderId="11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21" applyNumberFormat="0" applyFill="0" applyAlignment="0" applyProtection="0"/>
    <xf numFmtId="0" fontId="51" fillId="0" borderId="22" applyNumberFormat="0" applyFill="0" applyAlignment="0" applyProtection="0"/>
    <xf numFmtId="0" fontId="51" fillId="0" borderId="22" applyNumberFormat="0" applyFill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9" fillId="0" borderId="24" applyNumberFormat="0" applyFill="0" applyAlignment="0" applyProtection="0"/>
    <xf numFmtId="0" fontId="19" fillId="0" borderId="12" applyNumberFormat="0" applyFill="0" applyAlignment="0" applyProtection="0"/>
    <xf numFmtId="0" fontId="43" fillId="0" borderId="25" applyNumberFormat="0" applyFill="0" applyAlignment="0" applyProtection="0"/>
    <xf numFmtId="0" fontId="19" fillId="0" borderId="24" applyNumberFormat="0" applyFill="0" applyAlignment="0" applyProtection="0"/>
    <xf numFmtId="0" fontId="19" fillId="0" borderId="25" applyNumberFormat="0" applyFill="0" applyAlignment="0" applyProtection="0"/>
    <xf numFmtId="39" fontId="44" fillId="0" borderId="0"/>
    <xf numFmtId="0" fontId="17" fillId="0" borderId="0" applyNumberFormat="0" applyFill="0" applyBorder="0" applyAlignment="0" applyProtection="0"/>
    <xf numFmtId="190" fontId="38" fillId="0" borderId="0"/>
    <xf numFmtId="190" fontId="38" fillId="0" borderId="0"/>
    <xf numFmtId="39" fontId="44" fillId="0" borderId="0"/>
    <xf numFmtId="39" fontId="10" fillId="0" borderId="0"/>
    <xf numFmtId="0" fontId="5" fillId="0" borderId="0"/>
    <xf numFmtId="9" fontId="42" fillId="0" borderId="0" applyFont="0" applyFill="0" applyBorder="0" applyAlignment="0" applyProtection="0"/>
    <xf numFmtId="0" fontId="5" fillId="0" borderId="0"/>
    <xf numFmtId="43" fontId="8" fillId="0" borderId="0" applyFont="0" applyFill="0" applyBorder="0" applyAlignment="0" applyProtection="0"/>
    <xf numFmtId="204" fontId="5" fillId="0" borderId="0" applyFont="0" applyFill="0" applyBorder="0" applyAlignment="0" applyProtection="0"/>
    <xf numFmtId="169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37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170" fontId="38" fillId="0" borderId="0"/>
    <xf numFmtId="170" fontId="38" fillId="0" borderId="0"/>
    <xf numFmtId="0" fontId="3" fillId="0" borderId="0"/>
    <xf numFmtId="187" fontId="20" fillId="0" borderId="0"/>
    <xf numFmtId="9" fontId="56" fillId="0" borderId="0" applyFont="0" applyFill="0" applyBorder="0" applyAlignment="0" applyProtection="0"/>
    <xf numFmtId="9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5" fillId="0" borderId="0"/>
    <xf numFmtId="0" fontId="2" fillId="0" borderId="0"/>
    <xf numFmtId="175" fontId="38" fillId="0" borderId="0"/>
    <xf numFmtId="0" fontId="5" fillId="0" borderId="0"/>
    <xf numFmtId="39" fontId="10" fillId="0" borderId="0"/>
    <xf numFmtId="208" fontId="8" fillId="0" borderId="0"/>
    <xf numFmtId="0" fontId="40" fillId="0" borderId="0"/>
    <xf numFmtId="182" fontId="5" fillId="0" borderId="0" applyFont="0" applyFill="0" applyBorder="0" applyAlignment="0" applyProtection="0"/>
    <xf numFmtId="0" fontId="9" fillId="0" borderId="0"/>
    <xf numFmtId="43" fontId="5" fillId="0" borderId="0" applyFont="0" applyFill="0" applyBorder="0" applyAlignment="0" applyProtection="0"/>
    <xf numFmtId="39" fontId="10" fillId="0" borderId="0"/>
    <xf numFmtId="0" fontId="5" fillId="0" borderId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69" fontId="5" fillId="0" borderId="0" applyFont="0" applyFill="0" applyBorder="0" applyAlignment="0" applyProtection="0"/>
    <xf numFmtId="170" fontId="66" fillId="0" borderId="0"/>
  </cellStyleXfs>
  <cellXfs count="638">
    <xf numFmtId="0" fontId="0" fillId="0" borderId="0" xfId="0"/>
    <xf numFmtId="188" fontId="34" fillId="38" borderId="13" xfId="0" applyNumberFormat="1" applyFont="1" applyFill="1" applyBorder="1" applyAlignment="1" applyProtection="1">
      <alignment horizontal="right" vertical="top"/>
    </xf>
    <xf numFmtId="169" fontId="5" fillId="38" borderId="13" xfId="83" applyFont="1" applyFill="1" applyBorder="1" applyAlignment="1" applyProtection="1">
      <alignment horizontal="right" vertical="top" wrapText="1"/>
    </xf>
    <xf numFmtId="169" fontId="5" fillId="38" borderId="13" xfId="83" applyFont="1" applyFill="1" applyBorder="1" applyAlignment="1" applyProtection="1">
      <alignment horizontal="right" vertical="top" wrapText="1"/>
      <protection locked="0"/>
    </xf>
    <xf numFmtId="188" fontId="5" fillId="38" borderId="13" xfId="0" applyNumberFormat="1" applyFont="1" applyFill="1" applyBorder="1" applyAlignment="1" applyProtection="1">
      <alignment horizontal="right" vertical="top"/>
    </xf>
    <xf numFmtId="169" fontId="5" fillId="38" borderId="13" xfId="83" applyFont="1" applyFill="1" applyBorder="1" applyAlignment="1" applyProtection="1">
      <alignment horizontal="right" vertical="center" wrapText="1"/>
      <protection locked="0"/>
    </xf>
    <xf numFmtId="169" fontId="5" fillId="0" borderId="13" xfId="83" applyFont="1" applyFill="1" applyBorder="1" applyAlignment="1" applyProtection="1">
      <alignment horizontal="right" vertical="top" wrapText="1"/>
      <protection locked="0"/>
    </xf>
    <xf numFmtId="0" fontId="33" fillId="38" borderId="13" xfId="0" applyFont="1" applyFill="1" applyBorder="1" applyAlignment="1" applyProtection="1">
      <alignment horizontal="left" vertical="top" wrapText="1"/>
    </xf>
    <xf numFmtId="4" fontId="5" fillId="38" borderId="13" xfId="0" applyNumberFormat="1" applyFont="1" applyFill="1" applyBorder="1" applyAlignment="1" applyProtection="1">
      <alignment horizontal="right" vertical="top" wrapText="1"/>
    </xf>
    <xf numFmtId="0" fontId="5" fillId="38" borderId="13" xfId="0" applyFont="1" applyFill="1" applyBorder="1" applyAlignment="1" applyProtection="1">
      <alignment horizontal="center" vertical="top" wrapText="1"/>
    </xf>
    <xf numFmtId="0" fontId="5" fillId="38" borderId="13" xfId="0" applyFont="1" applyFill="1" applyBorder="1" applyAlignment="1" applyProtection="1">
      <alignment horizontal="center" vertical="top" wrapText="1"/>
      <protection locked="0"/>
    </xf>
    <xf numFmtId="4" fontId="5" fillId="38" borderId="13" xfId="733" applyNumberFormat="1" applyFont="1" applyFill="1" applyBorder="1" applyAlignment="1" applyProtection="1">
      <alignment horizontal="right" vertical="top" wrapText="1"/>
      <protection locked="0"/>
    </xf>
    <xf numFmtId="173" fontId="5" fillId="38" borderId="13" xfId="0" applyNumberFormat="1" applyFont="1" applyFill="1" applyBorder="1" applyAlignment="1" applyProtection="1">
      <alignment horizontal="right" vertical="top" wrapText="1"/>
    </xf>
    <xf numFmtId="173" fontId="5" fillId="38" borderId="13" xfId="0" applyNumberFormat="1" applyFont="1" applyFill="1" applyBorder="1" applyAlignment="1" applyProtection="1">
      <alignment horizontal="center" vertical="top" wrapText="1"/>
    </xf>
    <xf numFmtId="173" fontId="5" fillId="38" borderId="13" xfId="0" applyNumberFormat="1" applyFont="1" applyFill="1" applyBorder="1" applyAlignment="1" applyProtection="1">
      <alignment vertical="top" wrapText="1"/>
      <protection locked="0"/>
    </xf>
    <xf numFmtId="0" fontId="5" fillId="38" borderId="13" xfId="0" applyFont="1" applyFill="1" applyBorder="1" applyAlignment="1" applyProtection="1">
      <alignment vertical="top" wrapText="1"/>
    </xf>
    <xf numFmtId="0" fontId="5" fillId="38" borderId="13" xfId="0" applyNumberFormat="1" applyFont="1" applyFill="1" applyBorder="1" applyAlignment="1" applyProtection="1">
      <alignment vertical="top" wrapText="1"/>
    </xf>
    <xf numFmtId="0" fontId="33" fillId="38" borderId="13" xfId="0" applyFont="1" applyFill="1" applyBorder="1" applyAlignment="1" applyProtection="1">
      <alignment vertical="top" wrapText="1"/>
    </xf>
    <xf numFmtId="0" fontId="5" fillId="38" borderId="13" xfId="0" applyFont="1" applyFill="1" applyBorder="1" applyAlignment="1" applyProtection="1">
      <alignment horizontal="left" vertical="top" wrapText="1"/>
    </xf>
    <xf numFmtId="1" fontId="5" fillId="38" borderId="13" xfId="0" applyNumberFormat="1" applyFont="1" applyFill="1" applyBorder="1" applyAlignment="1" applyProtection="1">
      <alignment horizontal="right" vertical="top" wrapText="1"/>
    </xf>
    <xf numFmtId="39" fontId="5" fillId="38" borderId="13" xfId="736" applyFont="1" applyFill="1" applyBorder="1" applyAlignment="1" applyProtection="1">
      <alignment horizontal="center" vertical="top" wrapText="1"/>
    </xf>
    <xf numFmtId="4" fontId="5" fillId="38" borderId="13" xfId="735" applyNumberFormat="1" applyFont="1" applyFill="1" applyBorder="1" applyAlignment="1" applyProtection="1">
      <alignment horizontal="right" vertical="top" wrapText="1"/>
      <protection locked="0"/>
    </xf>
    <xf numFmtId="173" fontId="39" fillId="38" borderId="13" xfId="0" applyNumberFormat="1" applyFont="1" applyFill="1" applyBorder="1" applyAlignment="1" applyProtection="1">
      <alignment horizontal="center" vertical="top" wrapText="1"/>
    </xf>
    <xf numFmtId="4" fontId="5" fillId="38" borderId="13" xfId="429" applyNumberFormat="1" applyFont="1" applyFill="1" applyBorder="1" applyAlignment="1" applyProtection="1">
      <alignment horizontal="right" vertical="top" wrapText="1"/>
      <protection locked="0"/>
    </xf>
    <xf numFmtId="4" fontId="5" fillId="0" borderId="13" xfId="83" applyNumberFormat="1" applyFont="1" applyFill="1" applyBorder="1" applyAlignment="1" applyProtection="1">
      <alignment vertical="top" wrapText="1"/>
    </xf>
    <xf numFmtId="4" fontId="5" fillId="0" borderId="13" xfId="489" applyNumberFormat="1" applyFont="1" applyFill="1" applyBorder="1" applyAlignment="1" applyProtection="1">
      <alignment horizontal="right" vertical="top" wrapText="1"/>
      <protection locked="0"/>
    </xf>
    <xf numFmtId="4" fontId="33" fillId="0" borderId="13" xfId="83" applyNumberFormat="1" applyFont="1" applyFill="1" applyBorder="1" applyAlignment="1" applyProtection="1">
      <alignment vertical="top" wrapText="1"/>
    </xf>
    <xf numFmtId="169" fontId="5" fillId="0" borderId="13" xfId="83" applyFont="1" applyFill="1" applyBorder="1" applyAlignment="1" applyProtection="1">
      <alignment horizontal="right" vertical="center" wrapText="1"/>
      <protection locked="0"/>
    </xf>
    <xf numFmtId="0" fontId="5" fillId="41" borderId="13" xfId="0" applyFont="1" applyFill="1" applyBorder="1" applyAlignment="1" applyProtection="1">
      <alignment vertical="top" wrapText="1"/>
    </xf>
    <xf numFmtId="0" fontId="33" fillId="41" borderId="13" xfId="0" applyFont="1" applyFill="1" applyBorder="1" applyAlignment="1" applyProtection="1">
      <alignment horizontal="center" vertical="top" wrapText="1"/>
    </xf>
    <xf numFmtId="173" fontId="5" fillId="41" borderId="13" xfId="0" applyNumberFormat="1" applyFont="1" applyFill="1" applyBorder="1" applyAlignment="1" applyProtection="1">
      <alignment horizontal="right" vertical="top" wrapText="1"/>
    </xf>
    <xf numFmtId="173" fontId="5" fillId="41" borderId="13" xfId="0" applyNumberFormat="1" applyFont="1" applyFill="1" applyBorder="1" applyAlignment="1" applyProtection="1">
      <alignment horizontal="center" vertical="top" wrapText="1"/>
    </xf>
    <xf numFmtId="173" fontId="5" fillId="41" borderId="13" xfId="0" applyNumberFormat="1" applyFont="1" applyFill="1" applyBorder="1" applyAlignment="1" applyProtection="1">
      <alignment vertical="top" wrapText="1"/>
      <protection locked="0"/>
    </xf>
    <xf numFmtId="1" fontId="5" fillId="41" borderId="13" xfId="0" applyNumberFormat="1" applyFont="1" applyFill="1" applyBorder="1" applyAlignment="1" applyProtection="1">
      <alignment horizontal="right" vertical="top" wrapText="1"/>
    </xf>
    <xf numFmtId="4" fontId="5" fillId="0" borderId="13" xfId="83" applyNumberFormat="1" applyFont="1" applyFill="1" applyBorder="1" applyAlignment="1" applyProtection="1">
      <alignment vertical="center" wrapText="1"/>
    </xf>
    <xf numFmtId="4" fontId="5" fillId="38" borderId="13" xfId="733" applyNumberFormat="1" applyFont="1" applyFill="1" applyBorder="1" applyAlignment="1" applyProtection="1">
      <alignment horizontal="right" vertical="center" wrapText="1"/>
      <protection locked="0"/>
    </xf>
    <xf numFmtId="39" fontId="5" fillId="0" borderId="13" xfId="135" applyNumberFormat="1" applyFont="1" applyFill="1" applyBorder="1" applyAlignment="1" applyProtection="1">
      <alignment vertical="top"/>
      <protection locked="0"/>
    </xf>
    <xf numFmtId="188" fontId="34" fillId="0" borderId="18" xfId="0" applyNumberFormat="1" applyFont="1" applyFill="1" applyBorder="1" applyAlignment="1" applyProtection="1">
      <alignment horizontal="right" vertical="top"/>
    </xf>
    <xf numFmtId="188" fontId="35" fillId="0" borderId="18" xfId="0" applyNumberFormat="1" applyFont="1" applyFill="1" applyBorder="1" applyAlignment="1" applyProtection="1">
      <alignment horizontal="right" vertical="top"/>
    </xf>
    <xf numFmtId="39" fontId="5" fillId="39" borderId="13" xfId="0" applyNumberFormat="1" applyFont="1" applyFill="1" applyBorder="1" applyAlignment="1" applyProtection="1">
      <alignment horizontal="right" vertical="top" wrapText="1"/>
      <protection locked="0"/>
    </xf>
    <xf numFmtId="173" fontId="5" fillId="0" borderId="13" xfId="0" applyNumberFormat="1" applyFont="1" applyFill="1" applyBorder="1" applyAlignment="1" applyProtection="1">
      <alignment horizontal="center" vertical="top" wrapText="1"/>
    </xf>
    <xf numFmtId="173" fontId="5" fillId="0" borderId="13" xfId="0" applyNumberFormat="1" applyFont="1" applyFill="1" applyBorder="1" applyAlignment="1" applyProtection="1">
      <alignment vertical="top" wrapText="1"/>
      <protection locked="0"/>
    </xf>
    <xf numFmtId="4" fontId="5" fillId="0" borderId="13" xfId="733" applyNumberFormat="1" applyFont="1" applyFill="1" applyBorder="1" applyAlignment="1" applyProtection="1">
      <alignment horizontal="right" vertical="top" wrapText="1"/>
      <protection locked="0"/>
    </xf>
    <xf numFmtId="39" fontId="39" fillId="0" borderId="13" xfId="135" applyNumberFormat="1" applyFont="1" applyFill="1" applyBorder="1" applyAlignment="1" applyProtection="1">
      <alignment vertical="top" wrapText="1"/>
      <protection locked="0"/>
    </xf>
    <xf numFmtId="49" fontId="5" fillId="0" borderId="13" xfId="730" applyNumberFormat="1" applyFont="1" applyFill="1" applyBorder="1" applyAlignment="1" applyProtection="1">
      <alignment horizontal="right" vertical="top" wrapText="1"/>
    </xf>
    <xf numFmtId="4" fontId="5" fillId="0" borderId="13" xfId="0" applyNumberFormat="1" applyFont="1" applyFill="1" applyBorder="1" applyAlignment="1" applyProtection="1">
      <alignment horizontal="right" vertical="top" wrapText="1"/>
    </xf>
    <xf numFmtId="0" fontId="5" fillId="0" borderId="13" xfId="0" applyFont="1" applyFill="1" applyBorder="1" applyAlignment="1" applyProtection="1">
      <alignment horizontal="center" vertical="top" wrapText="1"/>
    </xf>
    <xf numFmtId="0" fontId="33" fillId="0" borderId="13" xfId="0" applyFont="1" applyFill="1" applyBorder="1" applyAlignment="1" applyProtection="1">
      <alignment vertical="top" wrapText="1"/>
    </xf>
    <xf numFmtId="49" fontId="33" fillId="38" borderId="13" xfId="730" applyNumberFormat="1" applyFont="1" applyFill="1" applyBorder="1" applyAlignment="1" applyProtection="1">
      <alignment horizontal="right" vertical="top" wrapText="1"/>
    </xf>
    <xf numFmtId="49" fontId="33" fillId="38" borderId="18" xfId="730" applyNumberFormat="1" applyFont="1" applyFill="1" applyBorder="1" applyAlignment="1" applyProtection="1">
      <alignment horizontal="center" vertical="top" wrapText="1"/>
    </xf>
    <xf numFmtId="188" fontId="34" fillId="38" borderId="18" xfId="0" applyNumberFormat="1" applyFont="1" applyFill="1" applyBorder="1" applyAlignment="1" applyProtection="1">
      <alignment horizontal="right" vertical="top"/>
    </xf>
    <xf numFmtId="173" fontId="5" fillId="41" borderId="17" xfId="0" applyNumberFormat="1" applyFont="1" applyFill="1" applyBorder="1" applyAlignment="1" applyProtection="1">
      <alignment horizontal="right" vertical="top" wrapText="1"/>
    </xf>
    <xf numFmtId="4" fontId="5" fillId="38" borderId="17" xfId="0" applyNumberFormat="1" applyFont="1" applyFill="1" applyBorder="1" applyAlignment="1" applyProtection="1">
      <alignment horizontal="right" vertical="top" wrapText="1"/>
    </xf>
    <xf numFmtId="173" fontId="5" fillId="38" borderId="17" xfId="0" applyNumberFormat="1" applyFont="1" applyFill="1" applyBorder="1" applyAlignment="1" applyProtection="1">
      <alignment horizontal="right" vertical="top" wrapText="1"/>
    </xf>
    <xf numFmtId="173" fontId="5" fillId="0" borderId="17" xfId="0" applyNumberFormat="1" applyFont="1" applyFill="1" applyBorder="1" applyAlignment="1" applyProtection="1">
      <alignment horizontal="right" vertical="top" wrapText="1"/>
    </xf>
    <xf numFmtId="169" fontId="5" fillId="38" borderId="17" xfId="83" applyFont="1" applyFill="1" applyBorder="1" applyAlignment="1" applyProtection="1">
      <alignment horizontal="right" vertical="top" wrapText="1"/>
    </xf>
    <xf numFmtId="169" fontId="5" fillId="0" borderId="17" xfId="83" applyFont="1" applyFill="1" applyBorder="1" applyAlignment="1" applyProtection="1">
      <alignment horizontal="right" vertical="top" wrapText="1"/>
    </xf>
    <xf numFmtId="4" fontId="5" fillId="38" borderId="17" xfId="0" applyNumberFormat="1" applyFont="1" applyFill="1" applyBorder="1" applyAlignment="1" applyProtection="1">
      <alignment horizontal="right" vertical="center" wrapText="1"/>
    </xf>
    <xf numFmtId="0" fontId="5" fillId="41" borderId="18" xfId="0" applyFont="1" applyFill="1" applyBorder="1" applyAlignment="1" applyProtection="1">
      <alignment vertical="top" wrapText="1"/>
    </xf>
    <xf numFmtId="49" fontId="5" fillId="38" borderId="18" xfId="730" applyNumberFormat="1" applyFont="1" applyFill="1" applyBorder="1" applyAlignment="1" applyProtection="1">
      <alignment horizontal="right" vertical="top" wrapText="1"/>
    </xf>
    <xf numFmtId="1" fontId="5" fillId="38" borderId="18" xfId="0" applyNumberFormat="1" applyFont="1" applyFill="1" applyBorder="1" applyAlignment="1" applyProtection="1">
      <alignment vertical="top" wrapText="1"/>
    </xf>
    <xf numFmtId="1" fontId="33" fillId="0" borderId="18" xfId="0" applyNumberFormat="1" applyFont="1" applyFill="1" applyBorder="1" applyAlignment="1" applyProtection="1">
      <alignment vertical="top" wrapText="1"/>
    </xf>
    <xf numFmtId="0" fontId="33" fillId="38" borderId="18" xfId="0" applyFont="1" applyFill="1" applyBorder="1" applyAlignment="1" applyProtection="1">
      <alignment horizontal="right" vertical="top" wrapText="1"/>
    </xf>
    <xf numFmtId="0" fontId="5" fillId="38" borderId="18" xfId="0" applyFont="1" applyFill="1" applyBorder="1" applyAlignment="1" applyProtection="1">
      <alignment horizontal="right" vertical="top" wrapText="1"/>
    </xf>
    <xf numFmtId="0" fontId="5" fillId="38" borderId="18" xfId="0" applyFont="1" applyFill="1" applyBorder="1" applyAlignment="1" applyProtection="1">
      <alignment vertical="top" wrapText="1"/>
    </xf>
    <xf numFmtId="0" fontId="33" fillId="38" borderId="18" xfId="0" applyFont="1" applyFill="1" applyBorder="1" applyAlignment="1" applyProtection="1">
      <alignment vertical="top" wrapText="1"/>
    </xf>
    <xf numFmtId="2" fontId="5" fillId="38" borderId="18" xfId="0" applyNumberFormat="1" applyFont="1" applyFill="1" applyBorder="1" applyAlignment="1" applyProtection="1">
      <alignment vertical="top" wrapText="1"/>
    </xf>
    <xf numFmtId="0" fontId="33" fillId="38" borderId="18" xfId="734" applyFont="1" applyFill="1" applyBorder="1" applyAlignment="1" applyProtection="1">
      <alignment horizontal="center" vertical="top" wrapText="1"/>
    </xf>
    <xf numFmtId="39" fontId="33" fillId="38" borderId="18" xfId="736" applyFont="1" applyFill="1" applyBorder="1" applyAlignment="1" applyProtection="1">
      <alignment horizontal="center" vertical="top" wrapText="1"/>
    </xf>
    <xf numFmtId="1" fontId="33" fillId="38" borderId="18" xfId="0" applyNumberFormat="1" applyFont="1" applyFill="1" applyBorder="1" applyAlignment="1" applyProtection="1">
      <alignment horizontal="right" vertical="top" wrapText="1"/>
    </xf>
    <xf numFmtId="172" fontId="5" fillId="38" borderId="18" xfId="0" applyNumberFormat="1" applyFont="1" applyFill="1" applyBorder="1" applyAlignment="1" applyProtection="1">
      <alignment horizontal="right" vertical="top" wrapText="1"/>
    </xf>
    <xf numFmtId="172" fontId="39" fillId="38" borderId="18" xfId="0" applyNumberFormat="1" applyFont="1" applyFill="1" applyBorder="1" applyAlignment="1" applyProtection="1">
      <alignment horizontal="right" vertical="top" wrapText="1"/>
    </xf>
    <xf numFmtId="1" fontId="33" fillId="38" borderId="18" xfId="0" applyNumberFormat="1" applyFont="1" applyFill="1" applyBorder="1" applyAlignment="1" applyProtection="1">
      <alignment vertical="top" wrapText="1"/>
    </xf>
    <xf numFmtId="1" fontId="5" fillId="38" borderId="18" xfId="0" applyNumberFormat="1" applyFont="1" applyFill="1" applyBorder="1" applyAlignment="1" applyProtection="1">
      <alignment horizontal="right" vertical="top" wrapText="1"/>
    </xf>
    <xf numFmtId="4" fontId="5" fillId="38" borderId="17" xfId="735" applyNumberFormat="1" applyFont="1" applyFill="1" applyBorder="1" applyAlignment="1" applyProtection="1">
      <alignment horizontal="right" vertical="top" wrapText="1"/>
    </xf>
    <xf numFmtId="173" fontId="39" fillId="38" borderId="17" xfId="0" applyNumberFormat="1" applyFont="1" applyFill="1" applyBorder="1" applyAlignment="1" applyProtection="1">
      <alignment horizontal="right" vertical="top" wrapText="1"/>
    </xf>
    <xf numFmtId="49" fontId="5" fillId="38" borderId="13" xfId="730" applyNumberFormat="1" applyFont="1" applyFill="1" applyBorder="1" applyAlignment="1" applyProtection="1">
      <alignment horizontal="right" vertical="top" wrapText="1"/>
    </xf>
    <xf numFmtId="212" fontId="5" fillId="0" borderId="13" xfId="0" applyNumberFormat="1" applyFont="1" applyFill="1" applyBorder="1" applyAlignment="1" applyProtection="1">
      <alignment horizontal="right" vertical="center"/>
    </xf>
    <xf numFmtId="39" fontId="5" fillId="0" borderId="13" xfId="0" applyNumberFormat="1" applyFont="1" applyFill="1" applyBorder="1" applyAlignment="1" applyProtection="1">
      <alignment horizontal="right" vertical="center" wrapText="1"/>
      <protection locked="0"/>
    </xf>
    <xf numFmtId="39" fontId="41" fillId="0" borderId="13" xfId="0" applyNumberFormat="1" applyFont="1" applyFill="1" applyBorder="1" applyAlignment="1" applyProtection="1">
      <alignment horizontal="right" vertical="center"/>
      <protection locked="0"/>
    </xf>
    <xf numFmtId="1" fontId="33" fillId="38" borderId="18" xfId="0" applyNumberFormat="1" applyFont="1" applyFill="1" applyBorder="1" applyAlignment="1" applyProtection="1">
      <alignment horizontal="right" vertical="center" wrapText="1"/>
    </xf>
    <xf numFmtId="0" fontId="33" fillId="38" borderId="13" xfId="0" applyFont="1" applyFill="1" applyBorder="1" applyAlignment="1" applyProtection="1">
      <alignment vertical="center" wrapText="1"/>
    </xf>
    <xf numFmtId="173" fontId="5" fillId="38" borderId="17" xfId="0" applyNumberFormat="1" applyFont="1" applyFill="1" applyBorder="1" applyAlignment="1" applyProtection="1">
      <alignment horizontal="right" vertical="center" wrapText="1"/>
    </xf>
    <xf numFmtId="173" fontId="5" fillId="0" borderId="13" xfId="0" applyNumberFormat="1" applyFont="1" applyFill="1" applyBorder="1" applyAlignment="1" applyProtection="1">
      <alignment horizontal="center" vertical="center" wrapText="1"/>
    </xf>
    <xf numFmtId="4" fontId="5" fillId="38" borderId="13" xfId="429" applyNumberFormat="1" applyFont="1" applyFill="1" applyBorder="1" applyAlignment="1" applyProtection="1">
      <alignment horizontal="right" vertical="center" wrapText="1"/>
      <protection locked="0"/>
    </xf>
    <xf numFmtId="173" fontId="5" fillId="38" borderId="13" xfId="0" applyNumberFormat="1" applyFont="1" applyFill="1" applyBorder="1" applyAlignment="1" applyProtection="1">
      <alignment vertical="center" wrapText="1"/>
      <protection locked="0"/>
    </xf>
    <xf numFmtId="173" fontId="5" fillId="38" borderId="17" xfId="0" applyNumberFormat="1" applyFont="1" applyFill="1" applyBorder="1" applyAlignment="1" applyProtection="1">
      <alignment horizontal="right" wrapText="1"/>
    </xf>
    <xf numFmtId="173" fontId="5" fillId="0" borderId="13" xfId="0" applyNumberFormat="1" applyFont="1" applyFill="1" applyBorder="1" applyAlignment="1" applyProtection="1">
      <alignment horizontal="center" wrapText="1"/>
    </xf>
    <xf numFmtId="173" fontId="5" fillId="38" borderId="13" xfId="0" applyNumberFormat="1" applyFont="1" applyFill="1" applyBorder="1" applyAlignment="1" applyProtection="1">
      <alignment wrapText="1"/>
      <protection locked="0"/>
    </xf>
    <xf numFmtId="39" fontId="39" fillId="0" borderId="13" xfId="135" applyNumberFormat="1" applyFont="1" applyFill="1" applyBorder="1" applyAlignment="1" applyProtection="1">
      <alignment vertical="center" wrapText="1"/>
      <protection locked="0"/>
    </xf>
    <xf numFmtId="188" fontId="35" fillId="0" borderId="27" xfId="0" applyNumberFormat="1" applyFont="1" applyFill="1" applyBorder="1" applyAlignment="1" applyProtection="1">
      <alignment horizontal="right" vertical="top"/>
    </xf>
    <xf numFmtId="169" fontId="5" fillId="0" borderId="15" xfId="83" applyFont="1" applyFill="1" applyBorder="1" applyAlignment="1" applyProtection="1">
      <alignment horizontal="right" vertical="top" wrapText="1"/>
      <protection locked="0"/>
    </xf>
    <xf numFmtId="4" fontId="5" fillId="0" borderId="15" xfId="83" applyNumberFormat="1" applyFont="1" applyFill="1" applyBorder="1" applyAlignment="1" applyProtection="1">
      <alignment vertical="top" wrapText="1"/>
    </xf>
    <xf numFmtId="173" fontId="5" fillId="0" borderId="15" xfId="0" applyNumberFormat="1" applyFont="1" applyFill="1" applyBorder="1" applyAlignment="1" applyProtection="1">
      <alignment horizontal="center" vertical="center" wrapText="1"/>
    </xf>
    <xf numFmtId="0" fontId="5" fillId="38" borderId="15" xfId="0" applyFont="1" applyFill="1" applyBorder="1" applyAlignment="1" applyProtection="1">
      <alignment horizontal="right" vertical="top" wrapText="1"/>
    </xf>
    <xf numFmtId="0" fontId="5" fillId="38" borderId="15" xfId="0" applyFont="1" applyFill="1" applyBorder="1" applyAlignment="1" applyProtection="1">
      <alignment vertical="top" wrapText="1"/>
    </xf>
    <xf numFmtId="4" fontId="5" fillId="38" borderId="15" xfId="0" applyNumberFormat="1" applyFont="1" applyFill="1" applyBorder="1" applyAlignment="1" applyProtection="1">
      <alignment horizontal="right" vertical="top" wrapText="1"/>
    </xf>
    <xf numFmtId="0" fontId="5" fillId="38" borderId="15" xfId="0" applyFont="1" applyFill="1" applyBorder="1" applyAlignment="1" applyProtection="1">
      <alignment horizontal="center" vertical="top" wrapText="1"/>
    </xf>
    <xf numFmtId="173" fontId="5" fillId="38" borderId="15" xfId="0" applyNumberFormat="1" applyFont="1" applyFill="1" applyBorder="1" applyAlignment="1" applyProtection="1">
      <alignment horizontal="right" vertical="top" wrapText="1"/>
      <protection locked="0"/>
    </xf>
    <xf numFmtId="39" fontId="5" fillId="0" borderId="15" xfId="135" applyNumberFormat="1" applyFont="1" applyFill="1" applyBorder="1" applyAlignment="1" applyProtection="1">
      <alignment vertical="top"/>
      <protection locked="0"/>
    </xf>
    <xf numFmtId="0" fontId="5" fillId="0" borderId="27" xfId="0" applyFont="1" applyFill="1" applyBorder="1" applyAlignment="1" applyProtection="1">
      <alignment vertical="top" wrapText="1"/>
    </xf>
    <xf numFmtId="0" fontId="33" fillId="0" borderId="15" xfId="0" applyFont="1" applyFill="1" applyBorder="1" applyAlignment="1" applyProtection="1">
      <alignment horizontal="center" vertical="top" wrapText="1"/>
    </xf>
    <xf numFmtId="173" fontId="5" fillId="0" borderId="28" xfId="0" applyNumberFormat="1" applyFont="1" applyFill="1" applyBorder="1" applyAlignment="1" applyProtection="1">
      <alignment horizontal="right" vertical="top" wrapText="1"/>
    </xf>
    <xf numFmtId="173" fontId="5" fillId="0" borderId="15" xfId="0" applyNumberFormat="1" applyFont="1" applyFill="1" applyBorder="1" applyAlignment="1" applyProtection="1">
      <alignment horizontal="center" vertical="top" wrapText="1"/>
    </xf>
    <xf numFmtId="173" fontId="5" fillId="0" borderId="15" xfId="0" applyNumberFormat="1" applyFont="1" applyFill="1" applyBorder="1" applyAlignment="1" applyProtection="1">
      <alignment vertical="top" wrapText="1"/>
      <protection locked="0"/>
    </xf>
    <xf numFmtId="4" fontId="5" fillId="38" borderId="28" xfId="0" applyNumberFormat="1" applyFont="1" applyFill="1" applyBorder="1" applyAlignment="1" applyProtection="1">
      <alignment horizontal="right" vertical="center" wrapText="1"/>
    </xf>
    <xf numFmtId="4" fontId="5" fillId="38" borderId="15" xfId="733" applyNumberFormat="1" applyFont="1" applyFill="1" applyBorder="1" applyAlignment="1" applyProtection="1">
      <alignment horizontal="right" vertical="center" wrapText="1"/>
      <protection locked="0"/>
    </xf>
    <xf numFmtId="4" fontId="74" fillId="0" borderId="13" xfId="92" applyNumberFormat="1" applyFont="1" applyFill="1" applyBorder="1" applyAlignment="1" applyProtection="1">
      <alignment vertical="top"/>
      <protection locked="0"/>
    </xf>
    <xf numFmtId="169" fontId="5" fillId="38" borderId="0" xfId="83" applyFont="1" applyFill="1" applyAlignment="1" applyProtection="1">
      <alignment vertical="top"/>
      <protection locked="0"/>
    </xf>
    <xf numFmtId="169" fontId="5" fillId="0" borderId="0" xfId="83" applyFont="1" applyFill="1" applyAlignment="1" applyProtection="1">
      <alignment vertical="top"/>
      <protection locked="0"/>
    </xf>
    <xf numFmtId="0" fontId="5" fillId="38" borderId="0" xfId="0" applyFont="1" applyFill="1" applyAlignment="1" applyProtection="1">
      <alignment vertical="top"/>
      <protection locked="0"/>
    </xf>
    <xf numFmtId="39" fontId="33" fillId="38" borderId="0" xfId="0" applyNumberFormat="1" applyFont="1" applyFill="1" applyBorder="1" applyAlignment="1" applyProtection="1">
      <alignment horizontal="center" vertical="top"/>
      <protection locked="0"/>
    </xf>
    <xf numFmtId="2" fontId="5" fillId="38" borderId="0" xfId="0" applyNumberFormat="1" applyFont="1" applyFill="1" applyBorder="1" applyAlignment="1" applyProtection="1">
      <alignment horizontal="left" vertical="top"/>
      <protection locked="0"/>
    </xf>
    <xf numFmtId="39" fontId="5" fillId="38" borderId="0" xfId="0" applyNumberFormat="1" applyFont="1" applyFill="1" applyBorder="1" applyAlignment="1" applyProtection="1">
      <alignment vertical="top"/>
      <protection locked="0"/>
    </xf>
    <xf numFmtId="43" fontId="5" fillId="38" borderId="0" xfId="95" applyNumberFormat="1" applyFont="1" applyFill="1" applyBorder="1" applyAlignment="1" applyProtection="1">
      <alignment vertical="top"/>
      <protection locked="0"/>
    </xf>
    <xf numFmtId="2" fontId="33" fillId="41" borderId="14" xfId="0" applyNumberFormat="1" applyFont="1" applyFill="1" applyBorder="1" applyAlignment="1" applyProtection="1">
      <alignment horizontal="center" vertical="top"/>
      <protection locked="0"/>
    </xf>
    <xf numFmtId="39" fontId="33" fillId="41" borderId="14" xfId="0" applyNumberFormat="1" applyFont="1" applyFill="1" applyBorder="1" applyAlignment="1" applyProtection="1">
      <alignment horizontal="center" vertical="top"/>
      <protection locked="0"/>
    </xf>
    <xf numFmtId="43" fontId="33" fillId="41" borderId="14" xfId="83" applyNumberFormat="1" applyFont="1" applyFill="1" applyBorder="1" applyAlignment="1" applyProtection="1">
      <alignment horizontal="center" vertical="top"/>
      <protection locked="0"/>
    </xf>
    <xf numFmtId="2" fontId="33" fillId="38" borderId="19" xfId="0" applyNumberFormat="1" applyFont="1" applyFill="1" applyBorder="1" applyAlignment="1" applyProtection="1">
      <alignment horizontal="center" vertical="top"/>
      <protection locked="0"/>
    </xf>
    <xf numFmtId="39" fontId="33" fillId="38" borderId="19" xfId="0" applyNumberFormat="1" applyFont="1" applyFill="1" applyBorder="1" applyAlignment="1" applyProtection="1">
      <alignment horizontal="center" vertical="top"/>
      <protection locked="0"/>
    </xf>
    <xf numFmtId="43" fontId="33" fillId="38" borderId="26" xfId="83" applyNumberFormat="1" applyFont="1" applyFill="1" applyBorder="1" applyAlignment="1" applyProtection="1">
      <alignment horizontal="center" vertical="top"/>
      <protection locked="0"/>
    </xf>
    <xf numFmtId="43" fontId="33" fillId="38" borderId="19" xfId="83" applyNumberFormat="1" applyFont="1" applyFill="1" applyBorder="1" applyAlignment="1" applyProtection="1">
      <alignment horizontal="center" vertical="top"/>
      <protection locked="0"/>
    </xf>
    <xf numFmtId="0" fontId="5" fillId="38" borderId="0" xfId="0" applyFont="1" applyFill="1" applyAlignment="1" applyProtection="1">
      <alignment horizontal="center" vertical="top"/>
      <protection locked="0"/>
    </xf>
    <xf numFmtId="43" fontId="5" fillId="38" borderId="13" xfId="83" applyNumberFormat="1" applyFont="1" applyFill="1" applyBorder="1" applyAlignment="1" applyProtection="1">
      <alignment horizontal="center" vertical="top"/>
      <protection locked="0"/>
    </xf>
    <xf numFmtId="4" fontId="5" fillId="38" borderId="13" xfId="0" applyNumberFormat="1" applyFont="1" applyFill="1" applyBorder="1" applyAlignment="1" applyProtection="1">
      <alignment horizontal="right" vertical="top"/>
      <protection locked="0"/>
    </xf>
    <xf numFmtId="169" fontId="5" fillId="38" borderId="0" xfId="83" applyFont="1" applyFill="1" applyAlignment="1" applyProtection="1">
      <alignment vertical="top" wrapText="1"/>
      <protection locked="0"/>
    </xf>
    <xf numFmtId="0" fontId="5" fillId="38" borderId="0" xfId="0" applyFont="1" applyFill="1" applyBorder="1" applyAlignment="1" applyProtection="1">
      <alignment vertical="top"/>
      <protection locked="0"/>
    </xf>
    <xf numFmtId="0" fontId="5" fillId="38" borderId="0" xfId="0" applyFont="1" applyFill="1" applyBorder="1" applyAlignment="1" applyProtection="1">
      <alignment horizontal="left" vertical="top" wrapText="1"/>
      <protection locked="0"/>
    </xf>
    <xf numFmtId="2" fontId="5" fillId="38" borderId="0" xfId="83" applyNumberFormat="1" applyFont="1" applyFill="1" applyAlignment="1" applyProtection="1">
      <alignment vertical="top" wrapText="1"/>
      <protection locked="0"/>
    </xf>
    <xf numFmtId="169" fontId="5" fillId="0" borderId="0" xfId="83" applyFont="1" applyFill="1" applyAlignment="1" applyProtection="1">
      <alignment vertical="top" wrapText="1"/>
      <protection locked="0"/>
    </xf>
    <xf numFmtId="169" fontId="41" fillId="38" borderId="0" xfId="83" applyFont="1" applyFill="1" applyBorder="1" applyAlignment="1" applyProtection="1">
      <alignment horizontal="left" vertical="top" wrapText="1"/>
      <protection locked="0"/>
    </xf>
    <xf numFmtId="169" fontId="39" fillId="0" borderId="13" xfId="83" applyFont="1" applyFill="1" applyBorder="1" applyAlignment="1" applyProtection="1">
      <alignment horizontal="right" vertical="top" wrapText="1"/>
      <protection locked="0"/>
    </xf>
    <xf numFmtId="4" fontId="5" fillId="38" borderId="0" xfId="83" applyNumberFormat="1" applyFont="1" applyFill="1" applyAlignment="1" applyProtection="1">
      <alignment vertical="top" wrapText="1"/>
      <protection locked="0"/>
    </xf>
    <xf numFmtId="173" fontId="5" fillId="0" borderId="18" xfId="0" applyNumberFormat="1" applyFont="1" applyFill="1" applyBorder="1" applyAlignment="1" applyProtection="1">
      <alignment horizontal="right" vertical="center"/>
      <protection locked="0"/>
    </xf>
    <xf numFmtId="169" fontId="39" fillId="0" borderId="13" xfId="83" applyFont="1" applyFill="1" applyBorder="1" applyAlignment="1" applyProtection="1">
      <alignment horizontal="right" vertical="center" wrapText="1"/>
      <protection locked="0"/>
    </xf>
    <xf numFmtId="169" fontId="5" fillId="38" borderId="0" xfId="83" applyFont="1" applyFill="1" applyBorder="1" applyAlignment="1" applyProtection="1">
      <alignment horizontal="right" vertical="top" wrapText="1"/>
      <protection locked="0"/>
    </xf>
    <xf numFmtId="4" fontId="5" fillId="38" borderId="0" xfId="0" applyNumberFormat="1" applyFont="1" applyFill="1" applyAlignment="1" applyProtection="1">
      <alignment horizontal="center" vertical="top"/>
      <protection locked="0"/>
    </xf>
    <xf numFmtId="4" fontId="5" fillId="38" borderId="0" xfId="0" applyNumberFormat="1" applyFont="1" applyFill="1" applyBorder="1" applyAlignment="1" applyProtection="1">
      <alignment horizontal="left" vertical="top" wrapText="1"/>
      <protection locked="0"/>
    </xf>
    <xf numFmtId="0" fontId="5" fillId="39" borderId="0" xfId="0" applyFont="1" applyFill="1" applyAlignment="1" applyProtection="1">
      <alignment vertical="top"/>
      <protection locked="0"/>
    </xf>
    <xf numFmtId="0" fontId="5" fillId="40" borderId="0" xfId="0" applyFont="1" applyFill="1" applyAlignment="1" applyProtection="1">
      <alignment vertical="top"/>
      <protection locked="0"/>
    </xf>
    <xf numFmtId="4" fontId="33" fillId="38" borderId="0" xfId="429" applyNumberFormat="1" applyFont="1" applyFill="1" applyBorder="1" applyAlignment="1" applyProtection="1">
      <alignment vertical="top" wrapText="1"/>
      <protection locked="0"/>
    </xf>
    <xf numFmtId="0" fontId="5" fillId="38" borderId="0" xfId="0" applyFont="1" applyFill="1" applyAlignment="1" applyProtection="1">
      <alignment vertical="top" wrapText="1"/>
      <protection locked="0"/>
    </xf>
    <xf numFmtId="39" fontId="5" fillId="38" borderId="0" xfId="730" applyFont="1" applyFill="1" applyBorder="1" applyAlignment="1" applyProtection="1">
      <alignment vertical="top" wrapText="1"/>
      <protection locked="0"/>
    </xf>
    <xf numFmtId="4" fontId="5" fillId="38" borderId="0" xfId="733" applyNumberFormat="1" applyFont="1" applyFill="1" applyBorder="1" applyAlignment="1" applyProtection="1">
      <alignment horizontal="right" vertical="top" wrapText="1"/>
      <protection locked="0"/>
    </xf>
    <xf numFmtId="4" fontId="5" fillId="0" borderId="13" xfId="0" applyNumberFormat="1" applyFont="1" applyFill="1" applyBorder="1" applyProtection="1">
      <protection locked="0"/>
    </xf>
    <xf numFmtId="4" fontId="5" fillId="38" borderId="0" xfId="0" applyNumberFormat="1" applyFont="1" applyFill="1" applyBorder="1" applyProtection="1">
      <protection locked="0"/>
    </xf>
    <xf numFmtId="4" fontId="5" fillId="38" borderId="0" xfId="0" applyNumberFormat="1" applyFont="1" applyFill="1" applyBorder="1" applyAlignment="1" applyProtection="1">
      <alignment vertical="center"/>
      <protection locked="0"/>
    </xf>
    <xf numFmtId="4" fontId="5" fillId="0" borderId="13" xfId="0" applyNumberFormat="1" applyFont="1" applyFill="1" applyBorder="1" applyAlignment="1" applyProtection="1">
      <alignment vertical="center"/>
      <protection locked="0"/>
    </xf>
    <xf numFmtId="4" fontId="5" fillId="0" borderId="15" xfId="0" applyNumberFormat="1" applyFont="1" applyFill="1" applyBorder="1" applyAlignment="1" applyProtection="1">
      <alignment vertical="center"/>
      <protection locked="0"/>
    </xf>
    <xf numFmtId="0" fontId="5" fillId="38" borderId="0" xfId="0" applyFont="1" applyFill="1" applyBorder="1" applyAlignment="1" applyProtection="1">
      <alignment vertical="top" wrapText="1"/>
      <protection locked="0"/>
    </xf>
    <xf numFmtId="173" fontId="5" fillId="38" borderId="13" xfId="0" applyNumberFormat="1" applyFont="1" applyFill="1" applyBorder="1" applyAlignment="1" applyProtection="1">
      <alignment vertical="center"/>
      <protection locked="0"/>
    </xf>
    <xf numFmtId="4" fontId="5" fillId="0" borderId="13" xfId="0" applyNumberFormat="1" applyFont="1" applyFill="1" applyBorder="1" applyAlignment="1" applyProtection="1">
      <alignment vertical="center" wrapText="1"/>
      <protection locked="0"/>
    </xf>
    <xf numFmtId="4" fontId="5" fillId="38" borderId="13" xfId="0" applyNumberFormat="1" applyFont="1" applyFill="1" applyBorder="1" applyAlignment="1" applyProtection="1">
      <alignment vertical="top" wrapText="1"/>
      <protection locked="0"/>
    </xf>
    <xf numFmtId="4" fontId="5" fillId="38" borderId="13" xfId="0" applyNumberFormat="1" applyFont="1" applyFill="1" applyBorder="1" applyAlignment="1" applyProtection="1">
      <alignment vertical="center" wrapText="1"/>
      <protection locked="0"/>
    </xf>
    <xf numFmtId="0" fontId="5" fillId="38" borderId="13" xfId="0" applyFont="1" applyFill="1" applyBorder="1" applyAlignment="1" applyProtection="1">
      <alignment vertical="top" wrapText="1"/>
      <protection locked="0"/>
    </xf>
    <xf numFmtId="44" fontId="64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vertical="top"/>
      <protection locked="0"/>
    </xf>
    <xf numFmtId="173" fontId="65" fillId="38" borderId="18" xfId="0" applyNumberFormat="1" applyFont="1" applyFill="1" applyBorder="1" applyAlignment="1" applyProtection="1">
      <alignment horizontal="right" vertical="top"/>
      <protection locked="0"/>
    </xf>
    <xf numFmtId="4" fontId="5" fillId="0" borderId="0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54" borderId="0" xfId="0" applyFont="1" applyFill="1" applyAlignment="1" applyProtection="1">
      <alignment vertical="center" wrapText="1"/>
      <protection locked="0"/>
    </xf>
    <xf numFmtId="173" fontId="65" fillId="38" borderId="13" xfId="0" applyNumberFormat="1" applyFont="1" applyFill="1" applyBorder="1" applyAlignment="1" applyProtection="1">
      <alignment horizontal="right"/>
      <protection locked="0"/>
    </xf>
    <xf numFmtId="4" fontId="5" fillId="0" borderId="13" xfId="410" applyNumberFormat="1" applyFont="1" applyFill="1" applyBorder="1" applyAlignment="1" applyProtection="1">
      <alignment horizontal="right" wrapText="1"/>
      <protection locked="0"/>
    </xf>
    <xf numFmtId="4" fontId="5" fillId="0" borderId="13" xfId="410" applyNumberFormat="1" applyFont="1" applyFill="1" applyBorder="1" applyAlignment="1" applyProtection="1">
      <alignment horizontal="right" vertical="top" wrapText="1"/>
      <protection locked="0"/>
    </xf>
    <xf numFmtId="4" fontId="39" fillId="0" borderId="18" xfId="410" applyNumberFormat="1" applyFont="1" applyFill="1" applyBorder="1" applyAlignment="1" applyProtection="1">
      <alignment vertical="top"/>
      <protection locked="0"/>
    </xf>
    <xf numFmtId="4" fontId="5" fillId="0" borderId="13" xfId="133" applyNumberFormat="1" applyFont="1" applyFill="1" applyBorder="1" applyAlignment="1" applyProtection="1">
      <alignment horizontal="right" vertical="center" wrapText="1"/>
      <protection locked="0"/>
    </xf>
    <xf numFmtId="4" fontId="5" fillId="0" borderId="13" xfId="443" applyNumberFormat="1" applyFont="1" applyFill="1" applyBorder="1" applyAlignment="1" applyProtection="1">
      <alignment horizontal="right" vertical="top"/>
      <protection locked="0"/>
    </xf>
    <xf numFmtId="173" fontId="5" fillId="0" borderId="13" xfId="0" applyNumberFormat="1" applyFont="1" applyFill="1" applyBorder="1" applyAlignment="1" applyProtection="1">
      <alignment horizontal="right"/>
      <protection locked="0"/>
    </xf>
    <xf numFmtId="173" fontId="65" fillId="41" borderId="13" xfId="0" applyNumberFormat="1" applyFont="1" applyFill="1" applyBorder="1" applyAlignment="1" applyProtection="1">
      <alignment horizontal="right"/>
      <protection locked="0"/>
    </xf>
    <xf numFmtId="4" fontId="5" fillId="0" borderId="0" xfId="83" applyNumberFormat="1" applyFont="1" applyFill="1" applyAlignment="1" applyProtection="1">
      <alignment vertical="top" wrapText="1"/>
      <protection locked="0"/>
    </xf>
    <xf numFmtId="173" fontId="65" fillId="0" borderId="18" xfId="0" applyNumberFormat="1" applyFont="1" applyFill="1" applyBorder="1" applyAlignment="1" applyProtection="1">
      <alignment horizontal="right"/>
      <protection locked="0"/>
    </xf>
    <xf numFmtId="173" fontId="65" fillId="0" borderId="13" xfId="0" applyNumberFormat="1" applyFont="1" applyFill="1" applyBorder="1" applyAlignment="1" applyProtection="1">
      <alignment horizontal="right"/>
      <protection locked="0"/>
    </xf>
    <xf numFmtId="173" fontId="5" fillId="0" borderId="13" xfId="0" applyNumberFormat="1" applyFont="1" applyFill="1" applyBorder="1" applyAlignment="1" applyProtection="1">
      <alignment horizontal="right" vertical="center"/>
      <protection locked="0"/>
    </xf>
    <xf numFmtId="4" fontId="5" fillId="38" borderId="0" xfId="83" applyNumberFormat="1" applyFont="1" applyFill="1" applyAlignment="1" applyProtection="1">
      <alignment vertical="center" wrapText="1"/>
      <protection locked="0"/>
    </xf>
    <xf numFmtId="173" fontId="5" fillId="0" borderId="15" xfId="0" applyNumberFormat="1" applyFont="1" applyFill="1" applyBorder="1" applyAlignment="1" applyProtection="1">
      <alignment horizontal="right" vertical="center"/>
      <protection locked="0"/>
    </xf>
    <xf numFmtId="4" fontId="5" fillId="0" borderId="13" xfId="443" applyNumberFormat="1" applyFont="1" applyFill="1" applyBorder="1" applyAlignment="1" applyProtection="1">
      <alignment horizontal="right" vertical="center"/>
      <protection locked="0"/>
    </xf>
    <xf numFmtId="2" fontId="5" fillId="41" borderId="13" xfId="0" applyNumberFormat="1" applyFont="1" applyFill="1" applyBorder="1" applyAlignment="1" applyProtection="1">
      <alignment vertical="top"/>
      <protection locked="0"/>
    </xf>
    <xf numFmtId="4" fontId="5" fillId="38" borderId="13" xfId="0" applyNumberFormat="1" applyFont="1" applyFill="1" applyBorder="1" applyAlignment="1" applyProtection="1">
      <alignment vertical="center"/>
      <protection locked="0"/>
    </xf>
    <xf numFmtId="173" fontId="65" fillId="52" borderId="13" xfId="0" applyNumberFormat="1" applyFont="1" applyFill="1" applyBorder="1" applyAlignment="1" applyProtection="1">
      <alignment horizontal="right"/>
      <protection locked="0"/>
    </xf>
    <xf numFmtId="4" fontId="5" fillId="0" borderId="0" xfId="733" applyNumberFormat="1" applyFont="1" applyFill="1" applyBorder="1" applyAlignment="1" applyProtection="1">
      <alignment horizontal="right" vertical="top" wrapText="1"/>
      <protection locked="0"/>
    </xf>
    <xf numFmtId="39" fontId="5" fillId="0" borderId="0" xfId="730" applyFont="1" applyFill="1" applyBorder="1" applyAlignment="1" applyProtection="1">
      <alignment vertical="top" wrapText="1"/>
      <protection locked="0"/>
    </xf>
    <xf numFmtId="4" fontId="5" fillId="38" borderId="0" xfId="429" applyNumberFormat="1" applyFont="1" applyFill="1" applyBorder="1" applyAlignment="1" applyProtection="1">
      <alignment vertical="top" wrapText="1"/>
      <protection locked="0"/>
    </xf>
    <xf numFmtId="0" fontId="5" fillId="38" borderId="15" xfId="0" applyFont="1" applyFill="1" applyBorder="1" applyAlignment="1" applyProtection="1">
      <alignment vertical="top" wrapText="1"/>
      <protection locked="0"/>
    </xf>
    <xf numFmtId="4" fontId="41" fillId="38" borderId="0" xfId="733" applyNumberFormat="1" applyFont="1" applyFill="1" applyBorder="1" applyAlignment="1" applyProtection="1">
      <alignment horizontal="right" vertical="top" wrapText="1"/>
      <protection locked="0"/>
    </xf>
    <xf numFmtId="0" fontId="41" fillId="38" borderId="13" xfId="0" applyFont="1" applyFill="1" applyBorder="1" applyAlignment="1" applyProtection="1">
      <alignment vertical="top" wrapText="1"/>
      <protection locked="0"/>
    </xf>
    <xf numFmtId="0" fontId="5" fillId="0" borderId="0" xfId="0" applyFont="1" applyBorder="1" applyProtection="1">
      <protection locked="0"/>
    </xf>
    <xf numFmtId="4" fontId="34" fillId="0" borderId="13" xfId="0" applyNumberFormat="1" applyFont="1" applyFill="1" applyBorder="1" applyAlignment="1" applyProtection="1">
      <alignment vertical="top"/>
      <protection locked="0"/>
    </xf>
    <xf numFmtId="4" fontId="34" fillId="0" borderId="13" xfId="0" applyNumberFormat="1" applyFont="1" applyFill="1" applyBorder="1" applyAlignment="1" applyProtection="1">
      <alignment vertical="center"/>
      <protection locked="0"/>
    </xf>
    <xf numFmtId="4" fontId="39" fillId="38" borderId="13" xfId="0" applyNumberFormat="1" applyFont="1" applyFill="1" applyBorder="1" applyAlignment="1" applyProtection="1">
      <alignment vertical="center"/>
      <protection locked="0"/>
    </xf>
    <xf numFmtId="169" fontId="33" fillId="39" borderId="13" xfId="744" applyFont="1" applyFill="1" applyBorder="1" applyAlignment="1" applyProtection="1">
      <alignment horizontal="right" vertical="top" wrapText="1"/>
      <protection locked="0"/>
    </xf>
    <xf numFmtId="0" fontId="33" fillId="0" borderId="0" xfId="0" applyFont="1" applyAlignment="1" applyProtection="1">
      <alignment vertical="top"/>
      <protection locked="0"/>
    </xf>
    <xf numFmtId="169" fontId="5" fillId="39" borderId="13" xfId="744" applyFont="1" applyFill="1" applyBorder="1" applyAlignment="1" applyProtection="1">
      <alignment horizontal="right" vertical="top" wrapText="1"/>
      <protection locked="0"/>
    </xf>
    <xf numFmtId="0" fontId="0" fillId="0" borderId="0" xfId="0" applyAlignment="1" applyProtection="1">
      <alignment vertical="top"/>
      <protection locked="0"/>
    </xf>
    <xf numFmtId="169" fontId="5" fillId="39" borderId="13" xfId="744" applyFont="1" applyFill="1" applyBorder="1" applyAlignment="1" applyProtection="1">
      <alignment horizontal="right" vertical="center" wrapText="1"/>
      <protection locked="0"/>
    </xf>
    <xf numFmtId="169" fontId="5" fillId="39" borderId="13" xfId="744" applyFont="1" applyFill="1" applyBorder="1" applyAlignment="1" applyProtection="1">
      <alignment vertical="top" wrapText="1"/>
      <protection locked="0"/>
    </xf>
    <xf numFmtId="169" fontId="5" fillId="39" borderId="15" xfId="744" applyFont="1" applyFill="1" applyBorder="1" applyAlignment="1" applyProtection="1">
      <alignment horizontal="right" vertical="center" wrapText="1"/>
      <protection locked="0"/>
    </xf>
    <xf numFmtId="169" fontId="55" fillId="39" borderId="13" xfId="744" applyFont="1" applyFill="1" applyBorder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vertical="top"/>
      <protection locked="0"/>
    </xf>
    <xf numFmtId="169" fontId="5" fillId="0" borderId="13" xfId="744" applyFont="1" applyFill="1" applyBorder="1" applyAlignment="1" applyProtection="1">
      <alignment horizontal="right" vertical="top" wrapText="1"/>
      <protection locked="0"/>
    </xf>
    <xf numFmtId="4" fontId="0" fillId="0" borderId="0" xfId="0" applyNumberFormat="1" applyAlignment="1" applyProtection="1">
      <alignment vertical="top"/>
      <protection locked="0"/>
    </xf>
    <xf numFmtId="169" fontId="5" fillId="39" borderId="13" xfId="744" applyFont="1" applyFill="1" applyBorder="1" applyAlignment="1" applyProtection="1">
      <alignment vertical="top"/>
      <protection locked="0"/>
    </xf>
    <xf numFmtId="173" fontId="5" fillId="39" borderId="13" xfId="0" applyNumberFormat="1" applyFont="1" applyFill="1" applyBorder="1" applyAlignment="1" applyProtection="1">
      <alignment horizontal="right" vertical="top"/>
      <protection locked="0"/>
    </xf>
    <xf numFmtId="2" fontId="5" fillId="39" borderId="13" xfId="708" applyNumberFormat="1" applyFont="1" applyFill="1" applyBorder="1" applyAlignment="1" applyProtection="1">
      <alignment vertical="top" wrapText="1"/>
      <protection locked="0"/>
    </xf>
    <xf numFmtId="169" fontId="34" fillId="38" borderId="13" xfId="83" applyFont="1" applyFill="1" applyBorder="1" applyAlignment="1" applyProtection="1">
      <alignment horizontal="right" vertical="top" wrapText="1"/>
      <protection locked="0"/>
    </xf>
    <xf numFmtId="173" fontId="5" fillId="0" borderId="18" xfId="0" applyNumberFormat="1" applyFont="1" applyFill="1" applyBorder="1" applyAlignment="1" applyProtection="1">
      <alignment horizontal="right" vertical="top"/>
      <protection locked="0"/>
    </xf>
    <xf numFmtId="169" fontId="39" fillId="0" borderId="15" xfId="83" applyFont="1" applyFill="1" applyBorder="1" applyAlignment="1" applyProtection="1">
      <alignment horizontal="right" vertical="top" wrapText="1"/>
      <protection locked="0"/>
    </xf>
    <xf numFmtId="4" fontId="5" fillId="0" borderId="13" xfId="0" applyNumberFormat="1" applyFont="1" applyFill="1" applyBorder="1" applyAlignment="1" applyProtection="1">
      <alignment horizontal="right" vertical="top" wrapText="1"/>
      <protection locked="0"/>
    </xf>
    <xf numFmtId="4" fontId="5" fillId="38" borderId="13" xfId="0" applyNumberFormat="1" applyFont="1" applyFill="1" applyBorder="1" applyAlignment="1" applyProtection="1">
      <alignment horizontal="right" vertical="center"/>
      <protection locked="0"/>
    </xf>
    <xf numFmtId="0" fontId="41" fillId="38" borderId="0" xfId="0" applyFont="1" applyFill="1" applyBorder="1" applyAlignment="1" applyProtection="1">
      <alignment vertical="top"/>
      <protection locked="0"/>
    </xf>
    <xf numFmtId="4" fontId="5" fillId="38" borderId="0" xfId="0" applyNumberFormat="1" applyFont="1" applyFill="1" applyBorder="1" applyAlignment="1" applyProtection="1">
      <protection locked="0"/>
    </xf>
    <xf numFmtId="0" fontId="59" fillId="38" borderId="0" xfId="0" applyFont="1" applyFill="1" applyBorder="1" applyAlignment="1" applyProtection="1">
      <protection locked="0"/>
    </xf>
    <xf numFmtId="169" fontId="5" fillId="41" borderId="13" xfId="83" applyFont="1" applyFill="1" applyBorder="1" applyAlignment="1" applyProtection="1">
      <alignment horizontal="right" vertical="top" wrapText="1"/>
      <protection locked="0"/>
    </xf>
    <xf numFmtId="169" fontId="5" fillId="0" borderId="13" xfId="83" applyFont="1" applyFill="1" applyBorder="1" applyAlignment="1" applyProtection="1">
      <alignment vertical="top"/>
      <protection locked="0"/>
    </xf>
    <xf numFmtId="39" fontId="5" fillId="38" borderId="0" xfId="109" applyFont="1" applyFill="1" applyBorder="1" applyAlignment="1" applyProtection="1">
      <alignment vertical="top"/>
      <protection locked="0"/>
    </xf>
    <xf numFmtId="39" fontId="5" fillId="38" borderId="13" xfId="109" applyFont="1" applyFill="1" applyBorder="1" applyAlignment="1" applyProtection="1">
      <alignment vertical="top"/>
      <protection locked="0"/>
    </xf>
    <xf numFmtId="169" fontId="5" fillId="0" borderId="13" xfId="374" applyFont="1" applyFill="1" applyBorder="1" applyAlignment="1" applyProtection="1">
      <alignment vertical="top" wrapText="1"/>
      <protection locked="0"/>
    </xf>
    <xf numFmtId="4" fontId="5" fillId="0" borderId="13" xfId="374" applyNumberFormat="1" applyFont="1" applyFill="1" applyBorder="1" applyAlignment="1" applyProtection="1">
      <alignment vertical="top" wrapText="1"/>
      <protection locked="0"/>
    </xf>
    <xf numFmtId="4" fontId="5" fillId="0" borderId="15" xfId="374" applyNumberFormat="1" applyFont="1" applyFill="1" applyBorder="1" applyAlignment="1" applyProtection="1">
      <alignment vertical="top" wrapText="1"/>
      <protection locked="0"/>
    </xf>
    <xf numFmtId="39" fontId="33" fillId="38" borderId="0" xfId="109" applyFont="1" applyFill="1" applyBorder="1" applyAlignment="1" applyProtection="1">
      <alignment vertical="top"/>
      <protection locked="0"/>
    </xf>
    <xf numFmtId="39" fontId="33" fillId="38" borderId="13" xfId="109" applyFont="1" applyFill="1" applyBorder="1" applyAlignment="1" applyProtection="1">
      <alignment vertical="top"/>
      <protection locked="0"/>
    </xf>
    <xf numFmtId="0" fontId="5" fillId="38" borderId="0" xfId="702" applyFont="1" applyFill="1" applyBorder="1" applyAlignment="1" applyProtection="1">
      <alignment vertical="top" wrapText="1"/>
      <protection locked="0"/>
    </xf>
    <xf numFmtId="0" fontId="5" fillId="38" borderId="0" xfId="702" applyFont="1" applyFill="1" applyAlignment="1" applyProtection="1">
      <alignment vertical="top" wrapText="1"/>
      <protection locked="0"/>
    </xf>
    <xf numFmtId="4" fontId="5" fillId="38" borderId="0" xfId="109" applyNumberFormat="1" applyFont="1" applyFill="1" applyBorder="1" applyAlignment="1" applyProtection="1">
      <alignment horizontal="left" vertical="top"/>
      <protection locked="0"/>
    </xf>
    <xf numFmtId="4" fontId="5" fillId="38" borderId="0" xfId="109" applyNumberFormat="1" applyFont="1" applyFill="1" applyAlignment="1" applyProtection="1">
      <alignment horizontal="left" vertical="top"/>
      <protection locked="0"/>
    </xf>
    <xf numFmtId="208" fontId="5" fillId="38" borderId="0" xfId="731" applyFont="1" applyFill="1" applyBorder="1" applyAlignment="1" applyProtection="1">
      <protection locked="0"/>
    </xf>
    <xf numFmtId="39" fontId="5" fillId="38" borderId="0" xfId="142" applyFont="1" applyFill="1" applyAlignment="1" applyProtection="1">
      <protection locked="0"/>
    </xf>
    <xf numFmtId="0" fontId="5" fillId="38" borderId="0" xfId="0" applyFont="1" applyFill="1" applyAlignment="1" applyProtection="1">
      <protection locked="0"/>
    </xf>
    <xf numFmtId="4" fontId="0" fillId="0" borderId="13" xfId="0" applyNumberFormat="1" applyFill="1" applyBorder="1" applyProtection="1">
      <protection locked="0"/>
    </xf>
    <xf numFmtId="0" fontId="0" fillId="38" borderId="0" xfId="0" applyFill="1" applyBorder="1" applyProtection="1">
      <protection locked="0"/>
    </xf>
    <xf numFmtId="0" fontId="0" fillId="38" borderId="0" xfId="0" applyFill="1" applyProtection="1">
      <protection locked="0"/>
    </xf>
    <xf numFmtId="4" fontId="0" fillId="0" borderId="13" xfId="0" applyNumberFormat="1" applyFill="1" applyBorder="1" applyAlignment="1" applyProtection="1">
      <alignment vertical="center"/>
      <protection locked="0"/>
    </xf>
    <xf numFmtId="4" fontId="5" fillId="0" borderId="13" xfId="374" applyNumberFormat="1" applyFont="1" applyFill="1" applyBorder="1" applyAlignment="1" applyProtection="1">
      <alignment vertical="center" wrapText="1"/>
      <protection locked="0"/>
    </xf>
    <xf numFmtId="0" fontId="9" fillId="38" borderId="0" xfId="732" applyFont="1" applyFill="1" applyAlignment="1" applyProtection="1">
      <alignment vertical="top" wrapText="1"/>
      <protection locked="0"/>
    </xf>
    <xf numFmtId="4" fontId="9" fillId="38" borderId="0" xfId="732" applyNumberFormat="1" applyFont="1" applyFill="1" applyAlignment="1" applyProtection="1">
      <alignment vertical="top" wrapText="1"/>
      <protection locked="0"/>
    </xf>
    <xf numFmtId="0" fontId="5" fillId="38" borderId="0" xfId="0" applyFont="1" applyFill="1" applyProtection="1">
      <protection locked="0"/>
    </xf>
    <xf numFmtId="39" fontId="5" fillId="38" borderId="15" xfId="109" applyFont="1" applyFill="1" applyBorder="1" applyAlignment="1" applyProtection="1">
      <alignment vertical="top"/>
      <protection locked="0"/>
    </xf>
    <xf numFmtId="4" fontId="5" fillId="38" borderId="0" xfId="112" applyNumberFormat="1" applyFont="1" applyFill="1" applyProtection="1">
      <protection locked="0"/>
    </xf>
    <xf numFmtId="4" fontId="5" fillId="38" borderId="0" xfId="0" applyNumberFormat="1" applyFont="1" applyFill="1" applyBorder="1" applyAlignment="1" applyProtection="1">
      <alignment horizontal="center" vertical="center"/>
      <protection locked="0"/>
    </xf>
    <xf numFmtId="4" fontId="33" fillId="38" borderId="0" xfId="0" applyNumberFormat="1" applyFont="1" applyFill="1" applyAlignment="1" applyProtection="1">
      <alignment vertical="top" wrapText="1"/>
      <protection locked="0"/>
    </xf>
    <xf numFmtId="4" fontId="34" fillId="0" borderId="13" xfId="0" applyNumberFormat="1" applyFont="1" applyFill="1" applyBorder="1" applyAlignment="1" applyProtection="1">
      <alignment horizontal="right"/>
      <protection locked="0"/>
    </xf>
    <xf numFmtId="4" fontId="5" fillId="0" borderId="13" xfId="0" applyNumberFormat="1" applyFont="1" applyFill="1" applyBorder="1" applyAlignment="1" applyProtection="1">
      <alignment horizontal="right" vertical="center"/>
      <protection locked="0"/>
    </xf>
    <xf numFmtId="4" fontId="5" fillId="38" borderId="0" xfId="729" applyNumberFormat="1" applyFont="1" applyFill="1" applyBorder="1" applyAlignment="1" applyProtection="1">
      <alignment vertical="center"/>
      <protection locked="0"/>
    </xf>
    <xf numFmtId="4" fontId="5" fillId="38" borderId="0" xfId="729" applyNumberFormat="1" applyFont="1" applyFill="1" applyBorder="1" applyAlignment="1" applyProtection="1">
      <alignment horizontal="right" vertical="center"/>
      <protection locked="0"/>
    </xf>
    <xf numFmtId="4" fontId="38" fillId="38" borderId="0" xfId="142" applyNumberFormat="1" applyFont="1" applyFill="1" applyProtection="1">
      <protection locked="0"/>
    </xf>
    <xf numFmtId="4" fontId="5" fillId="38" borderId="0" xfId="0" applyNumberFormat="1" applyFont="1" applyFill="1" applyProtection="1">
      <protection locked="0"/>
    </xf>
    <xf numFmtId="4" fontId="5" fillId="0" borderId="13" xfId="527" applyNumberFormat="1" applyFont="1" applyFill="1" applyBorder="1" applyAlignment="1" applyProtection="1">
      <protection locked="0"/>
    </xf>
    <xf numFmtId="4" fontId="38" fillId="38" borderId="0" xfId="708" applyNumberFormat="1" applyFont="1" applyFill="1" applyProtection="1">
      <protection locked="0"/>
    </xf>
    <xf numFmtId="4" fontId="5" fillId="0" borderId="13" xfId="527" applyNumberFormat="1" applyFont="1" applyFill="1" applyBorder="1" applyAlignment="1" applyProtection="1">
      <alignment horizontal="right"/>
      <protection locked="0"/>
    </xf>
    <xf numFmtId="4" fontId="5" fillId="0" borderId="0" xfId="0" applyNumberFormat="1" applyFont="1" applyFill="1" applyBorder="1" applyAlignment="1" applyProtection="1">
      <alignment vertical="top"/>
      <protection locked="0"/>
    </xf>
    <xf numFmtId="4" fontId="34" fillId="0" borderId="15" xfId="0" applyNumberFormat="1" applyFont="1" applyFill="1" applyBorder="1" applyAlignment="1" applyProtection="1">
      <alignment vertical="top"/>
      <protection locked="0"/>
    </xf>
    <xf numFmtId="169" fontId="5" fillId="0" borderId="0" xfId="0" applyNumberFormat="1" applyFont="1" applyBorder="1" applyProtection="1">
      <protection locked="0"/>
    </xf>
    <xf numFmtId="169" fontId="41" fillId="0" borderId="13" xfId="83" applyFont="1" applyFill="1" applyBorder="1" applyAlignment="1" applyProtection="1">
      <alignment horizontal="right" vertical="top" wrapText="1"/>
      <protection locked="0"/>
    </xf>
    <xf numFmtId="0" fontId="41" fillId="38" borderId="0" xfId="0" applyFont="1" applyFill="1" applyBorder="1" applyAlignment="1" applyProtection="1">
      <alignment horizontal="left" vertical="top" wrapText="1"/>
      <protection locked="0"/>
    </xf>
    <xf numFmtId="0" fontId="41" fillId="37" borderId="0" xfId="0" applyFont="1" applyFill="1" applyAlignment="1" applyProtection="1">
      <alignment vertical="top"/>
      <protection locked="0"/>
    </xf>
    <xf numFmtId="0" fontId="41" fillId="37" borderId="0" xfId="0" applyFont="1" applyFill="1" applyBorder="1" applyAlignment="1" applyProtection="1">
      <alignment horizontal="left" vertical="top" wrapText="1"/>
      <protection locked="0"/>
    </xf>
    <xf numFmtId="4" fontId="34" fillId="0" borderId="13" xfId="704" applyNumberFormat="1" applyFont="1" applyFill="1" applyBorder="1" applyAlignment="1" applyProtection="1">
      <alignment vertical="top"/>
      <protection locked="0"/>
    </xf>
    <xf numFmtId="4" fontId="41" fillId="38" borderId="0" xfId="0" applyNumberFormat="1" applyFont="1" applyFill="1" applyBorder="1" applyAlignment="1" applyProtection="1">
      <alignment horizontal="left" vertical="top" wrapText="1"/>
      <protection locked="0"/>
    </xf>
    <xf numFmtId="0" fontId="41" fillId="39" borderId="0" xfId="0" applyFont="1" applyFill="1" applyAlignment="1" applyProtection="1">
      <alignment vertical="top"/>
      <protection locked="0"/>
    </xf>
    <xf numFmtId="169" fontId="41" fillId="38" borderId="0" xfId="83" applyFont="1" applyFill="1" applyAlignment="1" applyProtection="1">
      <alignment vertical="top" wrapText="1"/>
      <protection locked="0"/>
    </xf>
    <xf numFmtId="4" fontId="33" fillId="0" borderId="13" xfId="0" applyNumberFormat="1" applyFont="1" applyFill="1" applyBorder="1" applyAlignment="1" applyProtection="1">
      <alignment horizontal="right" vertical="top" wrapText="1"/>
      <protection locked="0"/>
    </xf>
    <xf numFmtId="4" fontId="5" fillId="38" borderId="0" xfId="535" applyNumberFormat="1" applyFont="1" applyFill="1" applyBorder="1" applyAlignment="1" applyProtection="1">
      <alignment vertical="top"/>
      <protection locked="0"/>
    </xf>
    <xf numFmtId="4" fontId="5" fillId="38" borderId="0" xfId="535" applyNumberFormat="1" applyFont="1" applyFill="1" applyBorder="1" applyAlignment="1" applyProtection="1">
      <alignment horizontal="right" vertical="top"/>
      <protection locked="0"/>
    </xf>
    <xf numFmtId="0" fontId="58" fillId="38" borderId="0" xfId="0" applyFont="1" applyFill="1" applyBorder="1" applyAlignment="1" applyProtection="1">
      <alignment vertical="top"/>
      <protection locked="0"/>
    </xf>
    <xf numFmtId="4" fontId="34" fillId="0" borderId="13" xfId="0" applyNumberFormat="1" applyFont="1" applyFill="1" applyBorder="1" applyAlignment="1" applyProtection="1">
      <alignment vertical="top" wrapText="1"/>
      <protection locked="0"/>
    </xf>
    <xf numFmtId="169" fontId="34" fillId="41" borderId="13" xfId="83" applyFont="1" applyFill="1" applyBorder="1" applyAlignment="1" applyProtection="1">
      <alignment horizontal="right" vertical="top" wrapText="1"/>
      <protection locked="0"/>
    </xf>
    <xf numFmtId="4" fontId="5" fillId="38" borderId="0" xfId="0" applyNumberFormat="1" applyFont="1" applyFill="1" applyAlignment="1" applyProtection="1">
      <alignment vertical="top"/>
      <protection locked="0"/>
    </xf>
    <xf numFmtId="169" fontId="34" fillId="41" borderId="15" xfId="83" applyFont="1" applyFill="1" applyBorder="1" applyAlignment="1" applyProtection="1">
      <alignment horizontal="right" vertical="top" wrapText="1"/>
      <protection locked="0"/>
    </xf>
    <xf numFmtId="169" fontId="35" fillId="41" borderId="15" xfId="83" applyFont="1" applyFill="1" applyBorder="1" applyAlignment="1" applyProtection="1">
      <alignment horizontal="right" vertical="top" wrapText="1"/>
      <protection locked="0"/>
    </xf>
    <xf numFmtId="169" fontId="35" fillId="0" borderId="0" xfId="83" applyFont="1" applyFill="1" applyBorder="1" applyAlignment="1" applyProtection="1">
      <alignment horizontal="right" vertical="top" wrapText="1"/>
      <protection locked="0"/>
    </xf>
    <xf numFmtId="2" fontId="5" fillId="38" borderId="0" xfId="0" applyNumberFormat="1" applyFont="1" applyFill="1" applyAlignment="1" applyProtection="1">
      <alignment vertical="top"/>
      <protection locked="0"/>
    </xf>
    <xf numFmtId="169" fontId="35" fillId="38" borderId="13" xfId="83" applyFont="1" applyFill="1" applyBorder="1" applyAlignment="1" applyProtection="1">
      <alignment horizontal="right" vertical="top" wrapText="1"/>
      <protection locked="0"/>
    </xf>
    <xf numFmtId="169" fontId="41" fillId="38" borderId="0" xfId="83" applyFont="1" applyFill="1" applyAlignment="1" applyProtection="1">
      <alignment vertical="top"/>
      <protection locked="0"/>
    </xf>
    <xf numFmtId="172" fontId="33" fillId="0" borderId="13" xfId="541" applyNumberFormat="1" applyFont="1" applyBorder="1" applyAlignment="1" applyProtection="1">
      <alignment horizontal="right" vertical="top"/>
      <protection locked="0"/>
    </xf>
    <xf numFmtId="4" fontId="5" fillId="0" borderId="0" xfId="541" applyNumberFormat="1" applyAlignment="1" applyProtection="1">
      <alignment vertical="center"/>
      <protection locked="0"/>
    </xf>
    <xf numFmtId="0" fontId="5" fillId="0" borderId="0" xfId="541" applyProtection="1">
      <protection locked="0"/>
    </xf>
    <xf numFmtId="169" fontId="35" fillId="41" borderId="13" xfId="83" applyFont="1" applyFill="1" applyBorder="1" applyAlignment="1" applyProtection="1">
      <alignment horizontal="right" vertical="top" wrapText="1"/>
      <protection locked="0"/>
    </xf>
    <xf numFmtId="1" fontId="5" fillId="38" borderId="0" xfId="106" applyNumberFormat="1" applyFont="1" applyFill="1" applyBorder="1" applyAlignment="1" applyProtection="1">
      <alignment horizontal="right" vertical="top"/>
      <protection locked="0"/>
    </xf>
    <xf numFmtId="170" fontId="35" fillId="38" borderId="0" xfId="0" applyNumberFormat="1" applyFont="1" applyFill="1" applyBorder="1" applyAlignment="1" applyProtection="1">
      <alignment horizontal="right" vertical="top" wrapText="1"/>
      <protection locked="0"/>
    </xf>
    <xf numFmtId="171" fontId="34" fillId="38" borderId="0" xfId="0" applyNumberFormat="1" applyFont="1" applyFill="1" applyBorder="1" applyAlignment="1" applyProtection="1">
      <alignment horizontal="right" vertical="top"/>
      <protection locked="0"/>
    </xf>
    <xf numFmtId="170" fontId="34" fillId="38" borderId="0" xfId="0" applyNumberFormat="1" applyFont="1" applyFill="1" applyBorder="1" applyAlignment="1" applyProtection="1">
      <alignment horizontal="center" vertical="top"/>
      <protection locked="0"/>
    </xf>
    <xf numFmtId="171" fontId="35" fillId="38" borderId="0" xfId="0" applyNumberFormat="1" applyFont="1" applyFill="1" applyBorder="1" applyAlignment="1" applyProtection="1">
      <alignment horizontal="right" vertical="top"/>
      <protection locked="0"/>
    </xf>
    <xf numFmtId="2" fontId="5" fillId="38" borderId="0" xfId="0" applyNumberFormat="1" applyFont="1" applyFill="1" applyBorder="1" applyAlignment="1" applyProtection="1">
      <alignment vertical="top"/>
      <protection locked="0"/>
    </xf>
    <xf numFmtId="43" fontId="5" fillId="38" borderId="0" xfId="95" applyNumberFormat="1" applyFont="1" applyFill="1" applyBorder="1" applyAlignment="1" applyProtection="1">
      <alignment horizontal="right" vertical="top"/>
      <protection locked="0"/>
    </xf>
    <xf numFmtId="173" fontId="5" fillId="38" borderId="0" xfId="0" applyNumberFormat="1" applyFont="1" applyFill="1" applyBorder="1" applyAlignment="1" applyProtection="1">
      <alignment horizontal="center" vertical="top"/>
      <protection locked="0"/>
    </xf>
    <xf numFmtId="43" fontId="33" fillId="38" borderId="0" xfId="95" applyNumberFormat="1" applyFont="1" applyFill="1" applyBorder="1" applyAlignment="1" applyProtection="1">
      <alignment vertical="top"/>
      <protection locked="0"/>
    </xf>
    <xf numFmtId="2" fontId="5" fillId="38" borderId="0" xfId="104" applyNumberFormat="1" applyFont="1" applyFill="1" applyBorder="1" applyAlignment="1" applyProtection="1">
      <alignment horizontal="left" vertical="top"/>
      <protection locked="0"/>
    </xf>
    <xf numFmtId="0" fontId="5" fillId="38" borderId="0" xfId="104" applyFont="1" applyFill="1" applyBorder="1" applyAlignment="1" applyProtection="1">
      <alignment horizontal="left" vertical="top"/>
      <protection locked="0"/>
    </xf>
    <xf numFmtId="0" fontId="5" fillId="38" borderId="0" xfId="104" applyFont="1" applyFill="1" applyBorder="1" applyAlignment="1" applyProtection="1">
      <alignment horizontal="center" vertical="top"/>
      <protection locked="0"/>
    </xf>
    <xf numFmtId="2" fontId="33" fillId="38" borderId="0" xfId="0" applyNumberFormat="1" applyFont="1" applyFill="1" applyBorder="1" applyAlignment="1" applyProtection="1">
      <alignment vertical="top"/>
      <protection locked="0"/>
    </xf>
    <xf numFmtId="171" fontId="5" fillId="38" borderId="0" xfId="0" applyNumberFormat="1" applyFont="1" applyFill="1" applyAlignment="1" applyProtection="1">
      <alignment vertical="top"/>
      <protection locked="0"/>
    </xf>
    <xf numFmtId="0" fontId="33" fillId="53" borderId="13" xfId="0" applyFont="1" applyFill="1" applyBorder="1" applyAlignment="1" applyProtection="1">
      <alignment vertical="center" wrapText="1"/>
    </xf>
    <xf numFmtId="43" fontId="5" fillId="38" borderId="17" xfId="83" applyNumberFormat="1" applyFont="1" applyFill="1" applyBorder="1" applyAlignment="1" applyProtection="1">
      <alignment horizontal="center" vertical="top"/>
    </xf>
    <xf numFmtId="39" fontId="5" fillId="38" borderId="13" xfId="0" applyNumberFormat="1" applyFont="1" applyFill="1" applyBorder="1" applyAlignment="1" applyProtection="1">
      <alignment horizontal="center" vertical="top"/>
    </xf>
    <xf numFmtId="0" fontId="5" fillId="53" borderId="13" xfId="0" applyFont="1" applyFill="1" applyBorder="1" applyAlignment="1" applyProtection="1">
      <alignment vertical="center" wrapText="1"/>
    </xf>
    <xf numFmtId="4" fontId="5" fillId="38" borderId="17" xfId="0" applyNumberFormat="1" applyFont="1" applyFill="1" applyBorder="1" applyAlignment="1" applyProtection="1">
      <alignment horizontal="right" vertical="top"/>
    </xf>
    <xf numFmtId="4" fontId="5" fillId="38" borderId="13" xfId="0" applyNumberFormat="1" applyFont="1" applyFill="1" applyBorder="1" applyAlignment="1" applyProtection="1">
      <alignment horizontal="center" vertical="top"/>
    </xf>
    <xf numFmtId="0" fontId="5" fillId="38" borderId="18" xfId="0" applyFont="1" applyFill="1" applyBorder="1" applyAlignment="1" applyProtection="1">
      <alignment horizontal="right" vertical="top"/>
    </xf>
    <xf numFmtId="0" fontId="57" fillId="53" borderId="13" xfId="0" applyFont="1" applyFill="1" applyBorder="1" applyAlignment="1" applyProtection="1">
      <alignment vertical="center" wrapText="1"/>
    </xf>
    <xf numFmtId="169" fontId="5" fillId="38" borderId="13" xfId="83" applyFont="1" applyFill="1" applyBorder="1" applyAlignment="1" applyProtection="1">
      <alignment horizontal="center" vertical="top" wrapText="1"/>
    </xf>
    <xf numFmtId="172" fontId="5" fillId="38" borderId="18" xfId="141" applyNumberFormat="1" applyFont="1" applyFill="1" applyBorder="1" applyAlignment="1" applyProtection="1">
      <alignment vertical="top"/>
    </xf>
    <xf numFmtId="169" fontId="5" fillId="38" borderId="0" xfId="83" applyFont="1" applyFill="1" applyBorder="1" applyAlignment="1" applyProtection="1">
      <alignment horizontal="center" vertical="top" wrapText="1"/>
    </xf>
    <xf numFmtId="0" fontId="60" fillId="53" borderId="13" xfId="0" applyFont="1" applyFill="1" applyBorder="1" applyAlignment="1" applyProtection="1">
      <alignment vertical="center" wrapText="1"/>
    </xf>
    <xf numFmtId="169" fontId="34" fillId="38" borderId="17" xfId="83" applyFont="1" applyFill="1" applyBorder="1" applyAlignment="1" applyProtection="1">
      <alignment horizontal="right" vertical="top" wrapText="1"/>
    </xf>
    <xf numFmtId="169" fontId="34" fillId="38" borderId="13" xfId="83" applyFont="1" applyFill="1" applyBorder="1" applyAlignment="1" applyProtection="1">
      <alignment horizontal="center" vertical="top" wrapText="1"/>
    </xf>
    <xf numFmtId="0" fontId="57" fillId="53" borderId="13" xfId="0" applyFont="1" applyFill="1" applyBorder="1" applyAlignment="1" applyProtection="1">
      <alignment horizontal="justify" vertical="center" wrapText="1"/>
    </xf>
    <xf numFmtId="169" fontId="34" fillId="38" borderId="17" xfId="83" applyFont="1" applyFill="1" applyBorder="1" applyAlignment="1" applyProtection="1">
      <alignment horizontal="right" vertical="center" wrapText="1"/>
    </xf>
    <xf numFmtId="169" fontId="34" fillId="38" borderId="13" xfId="83" applyFont="1" applyFill="1" applyBorder="1" applyAlignment="1" applyProtection="1">
      <alignment horizontal="center" vertical="center" wrapText="1"/>
    </xf>
    <xf numFmtId="169" fontId="5" fillId="38" borderId="0" xfId="83" applyFont="1" applyFill="1" applyBorder="1" applyAlignment="1" applyProtection="1">
      <alignment horizontal="right" vertical="top" wrapText="1"/>
    </xf>
    <xf numFmtId="1" fontId="35" fillId="38" borderId="18" xfId="95" applyNumberFormat="1" applyFont="1" applyFill="1" applyBorder="1" applyAlignment="1" applyProtection="1">
      <alignment horizontal="right" vertical="top" wrapText="1"/>
    </xf>
    <xf numFmtId="172" fontId="34" fillId="38" borderId="18" xfId="95" applyNumberFormat="1" applyFont="1" applyFill="1" applyBorder="1" applyAlignment="1" applyProtection="1">
      <alignment horizontal="right" vertical="top" wrapText="1"/>
    </xf>
    <xf numFmtId="0" fontId="62" fillId="53" borderId="13" xfId="0" applyFont="1" applyFill="1" applyBorder="1" applyAlignment="1" applyProtection="1">
      <alignment vertical="center" wrapText="1"/>
    </xf>
    <xf numFmtId="1" fontId="34" fillId="38" borderId="18" xfId="95" applyNumberFormat="1" applyFont="1" applyFill="1" applyBorder="1" applyAlignment="1" applyProtection="1">
      <alignment horizontal="right" vertical="top" wrapText="1"/>
    </xf>
    <xf numFmtId="0" fontId="61" fillId="53" borderId="13" xfId="0" applyFont="1" applyFill="1" applyBorder="1" applyAlignment="1" applyProtection="1">
      <alignment vertical="center" wrapText="1"/>
    </xf>
    <xf numFmtId="173" fontId="5" fillId="0" borderId="13" xfId="141" applyNumberFormat="1" applyFont="1" applyFill="1" applyBorder="1" applyAlignment="1" applyProtection="1">
      <alignment horizontal="center" wrapText="1"/>
    </xf>
    <xf numFmtId="169" fontId="34" fillId="38" borderId="0" xfId="83" applyFont="1" applyFill="1" applyBorder="1" applyAlignment="1" applyProtection="1">
      <alignment horizontal="right" vertical="top" wrapText="1"/>
    </xf>
    <xf numFmtId="1" fontId="5" fillId="38" borderId="18" xfId="141" applyNumberFormat="1" applyFont="1" applyFill="1" applyBorder="1" applyAlignment="1" applyProtection="1">
      <alignment vertical="top"/>
    </xf>
    <xf numFmtId="169" fontId="5" fillId="38" borderId="17" xfId="83" applyFont="1" applyFill="1" applyBorder="1" applyAlignment="1" applyProtection="1">
      <alignment horizontal="right" vertical="center" wrapText="1"/>
    </xf>
    <xf numFmtId="169" fontId="5" fillId="38" borderId="13" xfId="83" applyFont="1" applyFill="1" applyBorder="1" applyAlignment="1" applyProtection="1">
      <alignment horizontal="center" vertical="center" wrapText="1"/>
    </xf>
    <xf numFmtId="39" fontId="5" fillId="38" borderId="13" xfId="701" applyFont="1" applyFill="1" applyBorder="1" applyAlignment="1" applyProtection="1">
      <alignment horizontal="left" vertical="top" wrapText="1"/>
    </xf>
    <xf numFmtId="2" fontId="5" fillId="38" borderId="18" xfId="0" applyNumberFormat="1" applyFont="1" applyFill="1" applyBorder="1" applyAlignment="1" applyProtection="1">
      <alignment horizontal="center" vertical="top"/>
    </xf>
    <xf numFmtId="0" fontId="57" fillId="0" borderId="13" xfId="0" applyFont="1" applyBorder="1" applyProtection="1"/>
    <xf numFmtId="185" fontId="5" fillId="0" borderId="18" xfId="0" applyNumberFormat="1" applyFont="1" applyFill="1" applyBorder="1" applyAlignment="1" applyProtection="1">
      <alignment horizontal="right"/>
    </xf>
    <xf numFmtId="4" fontId="5" fillId="0" borderId="17" xfId="0" applyNumberFormat="1" applyFont="1" applyFill="1" applyBorder="1" applyProtection="1"/>
    <xf numFmtId="4" fontId="5" fillId="0" borderId="13" xfId="0" applyNumberFormat="1" applyFont="1" applyFill="1" applyBorder="1" applyAlignment="1" applyProtection="1">
      <alignment horizontal="center"/>
    </xf>
    <xf numFmtId="185" fontId="5" fillId="0" borderId="18" xfId="0" applyNumberFormat="1" applyFont="1" applyFill="1" applyBorder="1" applyAlignment="1" applyProtection="1">
      <alignment horizontal="right" vertical="top"/>
    </xf>
    <xf numFmtId="0" fontId="57" fillId="0" borderId="13" xfId="0" applyFont="1" applyBorder="1" applyAlignment="1" applyProtection="1">
      <alignment wrapText="1"/>
    </xf>
    <xf numFmtId="4" fontId="5" fillId="0" borderId="17" xfId="0" applyNumberFormat="1" applyFont="1" applyFill="1" applyBorder="1" applyAlignment="1" applyProtection="1">
      <alignment vertical="center"/>
    </xf>
    <xf numFmtId="4" fontId="5" fillId="0" borderId="13" xfId="0" applyNumberFormat="1" applyFont="1" applyFill="1" applyBorder="1" applyAlignment="1" applyProtection="1">
      <alignment horizontal="center" vertical="center"/>
    </xf>
    <xf numFmtId="185" fontId="5" fillId="0" borderId="27" xfId="0" applyNumberFormat="1" applyFont="1" applyFill="1" applyBorder="1" applyAlignment="1" applyProtection="1">
      <alignment horizontal="right" vertical="top"/>
    </xf>
    <xf numFmtId="0" fontId="57" fillId="53" borderId="15" xfId="0" applyFont="1" applyFill="1" applyBorder="1" applyAlignment="1" applyProtection="1">
      <alignment horizontal="justify" vertical="center" wrapText="1"/>
    </xf>
    <xf numFmtId="4" fontId="5" fillId="0" borderId="28" xfId="0" applyNumberFormat="1" applyFont="1" applyFill="1" applyBorder="1" applyAlignment="1" applyProtection="1">
      <alignment vertical="center"/>
    </xf>
    <xf numFmtId="4" fontId="5" fillId="0" borderId="15" xfId="0" applyNumberFormat="1" applyFont="1" applyFill="1" applyBorder="1" applyAlignment="1" applyProtection="1">
      <alignment horizontal="center" vertical="center"/>
    </xf>
    <xf numFmtId="172" fontId="5" fillId="38" borderId="18" xfId="0" applyNumberFormat="1" applyFont="1" applyFill="1" applyBorder="1" applyAlignment="1" applyProtection="1">
      <alignment vertical="top" wrapText="1"/>
    </xf>
    <xf numFmtId="173" fontId="5" fillId="38" borderId="17" xfId="0" applyNumberFormat="1" applyFont="1" applyFill="1" applyBorder="1" applyAlignment="1" applyProtection="1">
      <alignment horizontal="right" vertical="center"/>
    </xf>
    <xf numFmtId="173" fontId="5" fillId="0" borderId="13" xfId="141" applyNumberFormat="1" applyFont="1" applyFill="1" applyBorder="1" applyAlignment="1" applyProtection="1">
      <alignment horizontal="center" vertical="center"/>
    </xf>
    <xf numFmtId="173" fontId="5" fillId="0" borderId="13" xfId="141" applyNumberFormat="1" applyFont="1" applyFill="1" applyBorder="1" applyAlignment="1" applyProtection="1">
      <alignment horizontal="center" vertical="center" wrapText="1"/>
    </xf>
    <xf numFmtId="0" fontId="5" fillId="38" borderId="18" xfId="406" applyNumberFormat="1" applyFont="1" applyFill="1" applyBorder="1" applyAlignment="1" applyProtection="1">
      <alignment horizontal="right" vertical="top" wrapText="1"/>
    </xf>
    <xf numFmtId="4" fontId="5" fillId="38" borderId="13" xfId="0" applyNumberFormat="1" applyFont="1" applyFill="1" applyBorder="1" applyAlignment="1" applyProtection="1">
      <alignment horizontal="center" vertical="center" wrapText="1"/>
    </xf>
    <xf numFmtId="0" fontId="33" fillId="38" borderId="18" xfId="730" applyNumberFormat="1" applyFont="1" applyFill="1" applyBorder="1" applyAlignment="1" applyProtection="1">
      <alignment horizontal="right" vertical="top" wrapText="1"/>
    </xf>
    <xf numFmtId="4" fontId="5" fillId="38" borderId="17" xfId="730" applyNumberFormat="1" applyFont="1" applyFill="1" applyBorder="1" applyAlignment="1" applyProtection="1">
      <alignment horizontal="right" vertical="top" wrapText="1"/>
    </xf>
    <xf numFmtId="172" fontId="5" fillId="38" borderId="18" xfId="0" quotePrefix="1" applyNumberFormat="1" applyFont="1" applyFill="1" applyBorder="1" applyAlignment="1" applyProtection="1">
      <alignment horizontal="right" vertical="top" wrapText="1"/>
    </xf>
    <xf numFmtId="4" fontId="5" fillId="38" borderId="13" xfId="0" applyNumberFormat="1" applyFont="1" applyFill="1" applyBorder="1" applyAlignment="1" applyProtection="1">
      <alignment horizontal="center" vertical="top" wrapText="1"/>
    </xf>
    <xf numFmtId="172" fontId="5" fillId="38" borderId="27" xfId="0" quotePrefix="1" applyNumberFormat="1" applyFont="1" applyFill="1" applyBorder="1" applyAlignment="1" applyProtection="1">
      <alignment horizontal="right" vertical="top" wrapText="1"/>
    </xf>
    <xf numFmtId="4" fontId="5" fillId="38" borderId="15" xfId="0" applyNumberFormat="1" applyFont="1" applyFill="1" applyBorder="1" applyAlignment="1" applyProtection="1">
      <alignment horizontal="center" vertical="center" wrapText="1"/>
    </xf>
    <xf numFmtId="0" fontId="33" fillId="0" borderId="13" xfId="0" applyFont="1" applyFill="1" applyBorder="1" applyAlignment="1" applyProtection="1">
      <alignment horizontal="right" vertical="center" wrapText="1"/>
    </xf>
    <xf numFmtId="0" fontId="33" fillId="0" borderId="13" xfId="0" applyFont="1" applyFill="1" applyBorder="1" applyAlignment="1" applyProtection="1">
      <alignment horizontal="left" vertical="center" wrapText="1"/>
    </xf>
    <xf numFmtId="0" fontId="65" fillId="38" borderId="18" xfId="0" applyNumberFormat="1" applyFont="1" applyFill="1" applyBorder="1" applyAlignment="1" applyProtection="1">
      <alignment horizontal="right" vertical="top"/>
    </xf>
    <xf numFmtId="0" fontId="33" fillId="38" borderId="13" xfId="0" applyNumberFormat="1" applyFont="1" applyFill="1" applyBorder="1" applyAlignment="1" applyProtection="1">
      <alignment horizontal="center" vertical="top"/>
    </xf>
    <xf numFmtId="173" fontId="65" fillId="38" borderId="18" xfId="0" applyNumberFormat="1" applyFont="1" applyFill="1" applyBorder="1" applyAlignment="1" applyProtection="1">
      <alignment vertical="top"/>
    </xf>
    <xf numFmtId="0" fontId="65" fillId="38" borderId="18" xfId="0" applyNumberFormat="1" applyFont="1" applyFill="1" applyBorder="1" applyAlignment="1" applyProtection="1">
      <alignment horizontal="center" vertical="top"/>
    </xf>
    <xf numFmtId="0" fontId="33" fillId="38" borderId="13" xfId="0" applyNumberFormat="1" applyFont="1" applyFill="1" applyBorder="1" applyAlignment="1" applyProtection="1">
      <alignment horizontal="right" vertical="top"/>
    </xf>
    <xf numFmtId="0" fontId="33" fillId="38" borderId="13" xfId="0" applyNumberFormat="1" applyFont="1" applyFill="1" applyBorder="1" applyAlignment="1" applyProtection="1">
      <alignment horizontal="left" vertical="top"/>
    </xf>
    <xf numFmtId="173" fontId="65" fillId="38" borderId="13" xfId="0" applyNumberFormat="1" applyFont="1" applyFill="1" applyBorder="1" applyAlignment="1" applyProtection="1">
      <alignment horizontal="right"/>
    </xf>
    <xf numFmtId="0" fontId="65" fillId="38" borderId="13" xfId="0" applyNumberFormat="1" applyFont="1" applyFill="1" applyBorder="1" applyAlignment="1" applyProtection="1">
      <alignment horizontal="center"/>
    </xf>
    <xf numFmtId="213" fontId="5" fillId="38" borderId="13" xfId="141" applyNumberFormat="1" applyFont="1" applyFill="1" applyBorder="1" applyAlignment="1" applyProtection="1">
      <alignment vertical="top" wrapText="1"/>
    </xf>
    <xf numFmtId="4" fontId="5" fillId="0" borderId="13" xfId="410" applyNumberFormat="1" applyFont="1" applyFill="1" applyBorder="1" applyAlignment="1" applyProtection="1">
      <alignment horizontal="right" wrapText="1"/>
    </xf>
    <xf numFmtId="4" fontId="5" fillId="0" borderId="13" xfId="410" applyNumberFormat="1" applyFont="1" applyFill="1" applyBorder="1" applyAlignment="1" applyProtection="1">
      <alignment horizontal="right" vertical="top" wrapText="1"/>
    </xf>
    <xf numFmtId="173" fontId="5" fillId="0" borderId="13" xfId="141" applyNumberFormat="1" applyFont="1" applyFill="1" applyBorder="1" applyAlignment="1" applyProtection="1">
      <alignment horizontal="center" vertical="top" wrapText="1"/>
    </xf>
    <xf numFmtId="214" fontId="5" fillId="38" borderId="13" xfId="141" applyNumberFormat="1" applyFont="1" applyFill="1" applyBorder="1" applyAlignment="1" applyProtection="1">
      <alignment vertical="top" wrapText="1"/>
    </xf>
    <xf numFmtId="171" fontId="34" fillId="0" borderId="13" xfId="0" applyNumberFormat="1" applyFont="1" applyFill="1" applyBorder="1" applyAlignment="1" applyProtection="1">
      <alignment horizontal="right" vertical="center" wrapText="1"/>
    </xf>
    <xf numFmtId="170" fontId="34" fillId="0" borderId="13" xfId="0" applyNumberFormat="1" applyFont="1" applyFill="1" applyBorder="1" applyAlignment="1" applyProtection="1">
      <alignment horizontal="center" vertical="center"/>
    </xf>
    <xf numFmtId="171" fontId="5" fillId="38" borderId="13" xfId="141" applyNumberFormat="1" applyFont="1" applyFill="1" applyBorder="1" applyAlignment="1" applyProtection="1">
      <alignment vertical="top" wrapText="1"/>
    </xf>
    <xf numFmtId="4" fontId="5" fillId="0" borderId="0" xfId="410" applyNumberFormat="1" applyFont="1" applyFill="1" applyBorder="1" applyAlignment="1" applyProtection="1">
      <alignment vertical="top" wrapText="1"/>
    </xf>
    <xf numFmtId="170" fontId="5" fillId="0" borderId="13" xfId="0" applyNumberFormat="1" applyFont="1" applyFill="1" applyBorder="1" applyAlignment="1" applyProtection="1">
      <alignment horizontal="center" vertical="center" wrapText="1"/>
    </xf>
    <xf numFmtId="43" fontId="5" fillId="0" borderId="13" xfId="443" applyNumberFormat="1" applyFont="1" applyFill="1" applyBorder="1" applyAlignment="1" applyProtection="1">
      <alignment horizontal="right" vertical="top" wrapText="1"/>
    </xf>
    <xf numFmtId="39" fontId="5" fillId="0" borderId="13" xfId="0" applyNumberFormat="1" applyFont="1" applyFill="1" applyBorder="1" applyAlignment="1" applyProtection="1">
      <alignment horizontal="center" vertical="top"/>
    </xf>
    <xf numFmtId="171" fontId="34" fillId="0" borderId="13" xfId="0" applyNumberFormat="1" applyFont="1" applyFill="1" applyBorder="1" applyAlignment="1" applyProtection="1">
      <alignment horizontal="right" vertical="top" wrapText="1"/>
    </xf>
    <xf numFmtId="170" fontId="34" fillId="0" borderId="13" xfId="0" applyNumberFormat="1" applyFont="1" applyFill="1" applyBorder="1" applyAlignment="1" applyProtection="1">
      <alignment horizontal="center" vertical="top"/>
    </xf>
    <xf numFmtId="173" fontId="5" fillId="0" borderId="13" xfId="0" applyNumberFormat="1" applyFont="1" applyFill="1" applyBorder="1" applyAlignment="1" applyProtection="1">
      <alignment horizontal="right"/>
    </xf>
    <xf numFmtId="0" fontId="33" fillId="0" borderId="13" xfId="0" applyNumberFormat="1" applyFont="1" applyFill="1" applyBorder="1" applyAlignment="1" applyProtection="1">
      <alignment horizontal="right" vertical="top"/>
    </xf>
    <xf numFmtId="0" fontId="33" fillId="41" borderId="13" xfId="0" applyNumberFormat="1" applyFont="1" applyFill="1" applyBorder="1" applyAlignment="1" applyProtection="1">
      <alignment horizontal="center" vertical="top"/>
    </xf>
    <xf numFmtId="173" fontId="65" fillId="41" borderId="13" xfId="0" applyNumberFormat="1" applyFont="1" applyFill="1" applyBorder="1" applyAlignment="1" applyProtection="1">
      <alignment horizontal="center"/>
    </xf>
    <xf numFmtId="0" fontId="65" fillId="41" borderId="13" xfId="0" applyNumberFormat="1" applyFont="1" applyFill="1" applyBorder="1" applyAlignment="1" applyProtection="1">
      <alignment horizontal="center"/>
    </xf>
    <xf numFmtId="0" fontId="33" fillId="38" borderId="18" xfId="0" applyNumberFormat="1" applyFont="1" applyFill="1" applyBorder="1" applyAlignment="1" applyProtection="1">
      <alignment horizontal="right" vertical="top"/>
    </xf>
    <xf numFmtId="0" fontId="33" fillId="0" borderId="18" xfId="0" applyNumberFormat="1" applyFont="1" applyFill="1" applyBorder="1" applyAlignment="1" applyProtection="1">
      <alignment horizontal="center" vertical="top"/>
    </xf>
    <xf numFmtId="173" fontId="65" fillId="0" borderId="18" xfId="0" applyNumberFormat="1" applyFont="1" applyFill="1" applyBorder="1" applyAlignment="1" applyProtection="1">
      <alignment horizontal="center"/>
    </xf>
    <xf numFmtId="0" fontId="65" fillId="0" borderId="18" xfId="0" applyNumberFormat="1" applyFont="1" applyFill="1" applyBorder="1" applyAlignment="1" applyProtection="1">
      <alignment horizontal="center"/>
    </xf>
    <xf numFmtId="0" fontId="33" fillId="0" borderId="13" xfId="0" applyNumberFormat="1" applyFont="1" applyFill="1" applyBorder="1" applyAlignment="1" applyProtection="1">
      <alignment horizontal="left" vertical="top"/>
    </xf>
    <xf numFmtId="173" fontId="65" fillId="0" borderId="13" xfId="0" applyNumberFormat="1" applyFont="1" applyFill="1" applyBorder="1" applyAlignment="1" applyProtection="1">
      <alignment horizontal="right"/>
    </xf>
    <xf numFmtId="0" fontId="65" fillId="0" borderId="13" xfId="0" applyNumberFormat="1" applyFont="1" applyFill="1" applyBorder="1" applyAlignment="1" applyProtection="1">
      <alignment horizontal="center"/>
    </xf>
    <xf numFmtId="49" fontId="5" fillId="39" borderId="13" xfId="0" applyNumberFormat="1" applyFont="1" applyFill="1" applyBorder="1" applyAlignment="1" applyProtection="1">
      <alignment horizontal="right" vertical="top" wrapText="1"/>
    </xf>
    <xf numFmtId="0" fontId="57" fillId="0" borderId="13" xfId="0" applyFont="1" applyBorder="1" applyAlignment="1" applyProtection="1">
      <alignment vertical="top" wrapText="1"/>
    </xf>
    <xf numFmtId="173" fontId="5" fillId="0" borderId="13" xfId="0" applyNumberFormat="1" applyFont="1" applyFill="1" applyBorder="1" applyAlignment="1" applyProtection="1">
      <alignment vertical="center"/>
    </xf>
    <xf numFmtId="0" fontId="5" fillId="38" borderId="13" xfId="0" applyFont="1" applyFill="1" applyBorder="1" applyAlignment="1" applyProtection="1">
      <alignment horizontal="center" vertical="center" wrapText="1"/>
    </xf>
    <xf numFmtId="49" fontId="5" fillId="39" borderId="15" xfId="0" applyNumberFormat="1" applyFont="1" applyFill="1" applyBorder="1" applyAlignment="1" applyProtection="1">
      <alignment horizontal="right" vertical="top" wrapText="1"/>
    </xf>
    <xf numFmtId="0" fontId="57" fillId="0" borderId="15" xfId="0" applyFont="1" applyBorder="1" applyAlignment="1" applyProtection="1">
      <alignment vertical="top" wrapText="1"/>
    </xf>
    <xf numFmtId="173" fontId="5" fillId="0" borderId="15" xfId="0" applyNumberFormat="1" applyFont="1" applyFill="1" applyBorder="1" applyAlignment="1" applyProtection="1">
      <alignment vertical="center"/>
    </xf>
    <xf numFmtId="0" fontId="5" fillId="38" borderId="15" xfId="0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/>
    </xf>
    <xf numFmtId="2" fontId="5" fillId="0" borderId="13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49" fontId="5" fillId="0" borderId="13" xfId="0" applyNumberFormat="1" applyFont="1" applyFill="1" applyBorder="1" applyAlignment="1" applyProtection="1">
      <alignment horizontal="right" vertical="top" wrapText="1"/>
    </xf>
    <xf numFmtId="2" fontId="34" fillId="38" borderId="13" xfId="443" applyNumberFormat="1" applyFont="1" applyFill="1" applyBorder="1" applyAlignment="1" applyProtection="1">
      <alignment vertical="top" wrapText="1"/>
    </xf>
    <xf numFmtId="2" fontId="34" fillId="52" borderId="13" xfId="443" applyNumberFormat="1" applyFont="1" applyFill="1" applyBorder="1" applyAlignment="1" applyProtection="1">
      <alignment horizontal="right" vertical="top" wrapText="1"/>
    </xf>
    <xf numFmtId="171" fontId="34" fillId="41" borderId="13" xfId="0" applyNumberFormat="1" applyFont="1" applyFill="1" applyBorder="1" applyAlignment="1" applyProtection="1">
      <alignment horizontal="right" vertical="top" wrapText="1"/>
    </xf>
    <xf numFmtId="0" fontId="5" fillId="41" borderId="0" xfId="0" applyFont="1" applyFill="1" applyBorder="1" applyAlignment="1" applyProtection="1">
      <alignment horizontal="center" vertical="top"/>
    </xf>
    <xf numFmtId="0" fontId="33" fillId="38" borderId="0" xfId="0" applyNumberFormat="1" applyFont="1" applyFill="1" applyBorder="1" applyAlignment="1" applyProtection="1">
      <alignment horizontal="right" vertical="top"/>
    </xf>
    <xf numFmtId="0" fontId="33" fillId="0" borderId="18" xfId="0" applyNumberFormat="1" applyFont="1" applyFill="1" applyBorder="1" applyAlignment="1" applyProtection="1">
      <alignment horizontal="left" vertical="top"/>
    </xf>
    <xf numFmtId="173" fontId="65" fillId="0" borderId="18" xfId="0" applyNumberFormat="1" applyFont="1" applyFill="1" applyBorder="1" applyAlignment="1" applyProtection="1">
      <alignment horizontal="right"/>
    </xf>
    <xf numFmtId="3" fontId="33" fillId="0" borderId="29" xfId="142" applyNumberFormat="1" applyFont="1" applyFill="1" applyBorder="1" applyAlignment="1" applyProtection="1">
      <alignment horizontal="right" wrapText="1"/>
    </xf>
    <xf numFmtId="49" fontId="33" fillId="0" borderId="29" xfId="142" applyNumberFormat="1" applyFont="1" applyFill="1" applyBorder="1" applyAlignment="1" applyProtection="1">
      <alignment horizontal="left" vertical="center" wrapText="1"/>
    </xf>
    <xf numFmtId="185" fontId="5" fillId="38" borderId="29" xfId="142" applyNumberFormat="1" applyFont="1" applyFill="1" applyBorder="1" applyAlignment="1" applyProtection="1">
      <alignment horizontal="right" vertical="top" wrapText="1"/>
    </xf>
    <xf numFmtId="185" fontId="5" fillId="38" borderId="29" xfId="142" applyNumberFormat="1" applyFont="1" applyFill="1" applyBorder="1" applyAlignment="1" applyProtection="1">
      <alignment horizontal="right" vertical="center" wrapText="1"/>
    </xf>
    <xf numFmtId="4" fontId="5" fillId="38" borderId="29" xfId="142" applyNumberFormat="1" applyFont="1" applyFill="1" applyBorder="1" applyAlignment="1" applyProtection="1">
      <alignment horizontal="right" vertical="top" wrapText="1"/>
    </xf>
    <xf numFmtId="4" fontId="5" fillId="38" borderId="29" xfId="142" applyNumberFormat="1" applyFont="1" applyFill="1" applyBorder="1" applyAlignment="1" applyProtection="1">
      <alignment horizontal="right" vertical="center" wrapText="1"/>
    </xf>
    <xf numFmtId="0" fontId="33" fillId="52" borderId="13" xfId="0" applyNumberFormat="1" applyFont="1" applyFill="1" applyBorder="1" applyAlignment="1" applyProtection="1">
      <alignment horizontal="right" vertical="top"/>
    </xf>
    <xf numFmtId="0" fontId="33" fillId="52" borderId="13" xfId="0" applyNumberFormat="1" applyFont="1" applyFill="1" applyBorder="1" applyAlignment="1" applyProtection="1">
      <alignment horizontal="center" vertical="top"/>
    </xf>
    <xf numFmtId="173" fontId="65" fillId="52" borderId="13" xfId="0" applyNumberFormat="1" applyFont="1" applyFill="1" applyBorder="1" applyAlignment="1" applyProtection="1">
      <alignment horizontal="center"/>
    </xf>
    <xf numFmtId="0" fontId="65" fillId="52" borderId="13" xfId="0" applyNumberFormat="1" applyFont="1" applyFill="1" applyBorder="1" applyAlignment="1" applyProtection="1">
      <alignment horizontal="center"/>
    </xf>
    <xf numFmtId="0" fontId="33" fillId="0" borderId="13" xfId="135" applyNumberFormat="1" applyFont="1" applyFill="1" applyBorder="1" applyAlignment="1" applyProtection="1">
      <alignment horizontal="center" vertical="top" wrapText="1"/>
    </xf>
    <xf numFmtId="0" fontId="33" fillId="0" borderId="13" xfId="135" applyNumberFormat="1" applyFont="1" applyFill="1" applyBorder="1" applyAlignment="1" applyProtection="1">
      <alignment horizontal="left" vertical="top" wrapText="1"/>
    </xf>
    <xf numFmtId="39" fontId="5" fillId="0" borderId="13" xfId="135" applyNumberFormat="1" applyFont="1" applyFill="1" applyBorder="1" applyAlignment="1" applyProtection="1">
      <alignment horizontal="right" vertical="top"/>
    </xf>
    <xf numFmtId="0" fontId="5" fillId="0" borderId="13" xfId="135" applyNumberFormat="1" applyFont="1" applyFill="1" applyBorder="1" applyAlignment="1" applyProtection="1">
      <alignment horizontal="center" vertical="top" wrapText="1"/>
    </xf>
    <xf numFmtId="0" fontId="33" fillId="0" borderId="18" xfId="135" applyNumberFormat="1" applyFont="1" applyFill="1" applyBorder="1" applyAlignment="1" applyProtection="1">
      <alignment horizontal="center" vertical="top" wrapText="1"/>
    </xf>
    <xf numFmtId="39" fontId="5" fillId="0" borderId="17" xfId="135" applyNumberFormat="1" applyFont="1" applyFill="1" applyBorder="1" applyAlignment="1" applyProtection="1">
      <alignment horizontal="right" vertical="top"/>
    </xf>
    <xf numFmtId="0" fontId="33" fillId="0" borderId="18" xfId="135" applyNumberFormat="1" applyFont="1" applyFill="1" applyBorder="1" applyAlignment="1" applyProtection="1">
      <alignment horizontal="right" vertical="top" wrapText="1"/>
    </xf>
    <xf numFmtId="0" fontId="5" fillId="0" borderId="18" xfId="135" applyNumberFormat="1" applyFont="1" applyFill="1" applyBorder="1" applyAlignment="1" applyProtection="1">
      <alignment horizontal="right" vertical="top" wrapText="1"/>
    </xf>
    <xf numFmtId="0" fontId="5" fillId="0" borderId="27" xfId="135" applyNumberFormat="1" applyFont="1" applyFill="1" applyBorder="1" applyAlignment="1" applyProtection="1">
      <alignment horizontal="right" vertical="top" wrapText="1"/>
    </xf>
    <xf numFmtId="0" fontId="5" fillId="0" borderId="15" xfId="135" applyNumberFormat="1" applyFont="1" applyFill="1" applyBorder="1" applyAlignment="1" applyProtection="1">
      <alignment horizontal="left" vertical="top" wrapText="1"/>
    </xf>
    <xf numFmtId="39" fontId="5" fillId="0" borderId="28" xfId="135" applyNumberFormat="1" applyFont="1" applyFill="1" applyBorder="1" applyAlignment="1" applyProtection="1">
      <alignment horizontal="right" vertical="top"/>
    </xf>
    <xf numFmtId="0" fontId="5" fillId="0" borderId="15" xfId="135" applyNumberFormat="1" applyFont="1" applyFill="1" applyBorder="1" applyAlignment="1" applyProtection="1">
      <alignment horizontal="center" vertical="top" wrapText="1"/>
    </xf>
    <xf numFmtId="4" fontId="34" fillId="0" borderId="17" xfId="0" applyNumberFormat="1" applyFont="1" applyFill="1" applyBorder="1" applyAlignment="1" applyProtection="1">
      <alignment vertical="top"/>
    </xf>
    <xf numFmtId="4" fontId="34" fillId="0" borderId="17" xfId="0" applyNumberFormat="1" applyFont="1" applyFill="1" applyBorder="1" applyAlignment="1" applyProtection="1">
      <alignment vertical="center"/>
    </xf>
    <xf numFmtId="0" fontId="5" fillId="0" borderId="13" xfId="135" applyNumberFormat="1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vertical="top" wrapText="1"/>
    </xf>
    <xf numFmtId="0" fontId="5" fillId="0" borderId="13" xfId="0" applyFont="1" applyBorder="1" applyAlignment="1" applyProtection="1">
      <alignment vertical="center" wrapText="1"/>
    </xf>
    <xf numFmtId="0" fontId="57" fillId="0" borderId="13" xfId="0" applyFont="1" applyBorder="1" applyAlignment="1" applyProtection="1">
      <alignment vertical="center" wrapText="1"/>
    </xf>
    <xf numFmtId="170" fontId="5" fillId="0" borderId="13" xfId="0" applyNumberFormat="1" applyFont="1" applyFill="1" applyBorder="1" applyAlignment="1" applyProtection="1">
      <alignment horizontal="center" vertical="center"/>
    </xf>
    <xf numFmtId="184" fontId="33" fillId="39" borderId="13" xfId="0" applyNumberFormat="1" applyFont="1" applyFill="1" applyBorder="1" applyAlignment="1" applyProtection="1">
      <alignment horizontal="center" vertical="top" wrapText="1"/>
    </xf>
    <xf numFmtId="0" fontId="33" fillId="39" borderId="13" xfId="0" applyFont="1" applyFill="1" applyBorder="1" applyAlignment="1" applyProtection="1">
      <alignment horizontal="left" vertical="top"/>
    </xf>
    <xf numFmtId="4" fontId="33" fillId="39" borderId="13" xfId="0" applyNumberFormat="1" applyFont="1" applyFill="1" applyBorder="1" applyAlignment="1" applyProtection="1">
      <alignment vertical="top" wrapText="1"/>
    </xf>
    <xf numFmtId="170" fontId="35" fillId="39" borderId="13" xfId="0" applyNumberFormat="1" applyFont="1" applyFill="1" applyBorder="1" applyAlignment="1" applyProtection="1">
      <alignment horizontal="center" vertical="top"/>
    </xf>
    <xf numFmtId="184" fontId="5" fillId="39" borderId="13" xfId="0" applyNumberFormat="1" applyFont="1" applyFill="1" applyBorder="1" applyAlignment="1" applyProtection="1">
      <alignment horizontal="right" vertical="top" wrapText="1"/>
    </xf>
    <xf numFmtId="0" fontId="5" fillId="39" borderId="13" xfId="0" applyFont="1" applyFill="1" applyBorder="1" applyAlignment="1" applyProtection="1">
      <alignment horizontal="left" vertical="top"/>
    </xf>
    <xf numFmtId="4" fontId="5" fillId="39" borderId="13" xfId="0" applyNumberFormat="1" applyFont="1" applyFill="1" applyBorder="1" applyAlignment="1" applyProtection="1">
      <alignment vertical="top" wrapText="1"/>
    </xf>
    <xf numFmtId="170" fontId="34" fillId="39" borderId="13" xfId="0" applyNumberFormat="1" applyFont="1" applyFill="1" applyBorder="1" applyAlignment="1" applyProtection="1">
      <alignment horizontal="center" vertical="top"/>
    </xf>
    <xf numFmtId="37" fontId="33" fillId="39" borderId="13" xfId="0" applyNumberFormat="1" applyFont="1" applyFill="1" applyBorder="1" applyAlignment="1" applyProtection="1">
      <alignment horizontal="right" vertical="top" wrapText="1"/>
    </xf>
    <xf numFmtId="0" fontId="57" fillId="0" borderId="0" xfId="0" applyFont="1" applyProtection="1"/>
    <xf numFmtId="0" fontId="57" fillId="39" borderId="13" xfId="0" applyFont="1" applyFill="1" applyBorder="1" applyAlignment="1" applyProtection="1">
      <alignment horizontal="left" vertical="top"/>
    </xf>
    <xf numFmtId="0" fontId="57" fillId="0" borderId="0" xfId="0" applyFont="1" applyAlignment="1" applyProtection="1">
      <alignment wrapText="1"/>
    </xf>
    <xf numFmtId="4" fontId="5" fillId="39" borderId="13" xfId="0" applyNumberFormat="1" applyFont="1" applyFill="1" applyBorder="1" applyAlignment="1" applyProtection="1">
      <alignment vertical="center" wrapText="1"/>
    </xf>
    <xf numFmtId="170" fontId="34" fillId="39" borderId="13" xfId="0" applyNumberFormat="1" applyFont="1" applyFill="1" applyBorder="1" applyAlignment="1" applyProtection="1">
      <alignment horizontal="center" vertical="center"/>
    </xf>
    <xf numFmtId="184" fontId="33" fillId="39" borderId="13" xfId="0" applyNumberFormat="1" applyFont="1" applyFill="1" applyBorder="1" applyAlignment="1" applyProtection="1">
      <alignment horizontal="right" vertical="top" wrapText="1"/>
    </xf>
    <xf numFmtId="0" fontId="5" fillId="39" borderId="13" xfId="0" applyFont="1" applyFill="1" applyBorder="1" applyAlignment="1" applyProtection="1">
      <alignment horizontal="center" vertical="top"/>
    </xf>
    <xf numFmtId="211" fontId="33" fillId="39" borderId="13" xfId="0" applyNumberFormat="1" applyFont="1" applyFill="1" applyBorder="1" applyAlignment="1" applyProtection="1">
      <alignment horizontal="right" vertical="top" wrapText="1"/>
    </xf>
    <xf numFmtId="170" fontId="5" fillId="39" borderId="13" xfId="0" applyNumberFormat="1" applyFont="1" applyFill="1" applyBorder="1" applyAlignment="1" applyProtection="1">
      <alignment horizontal="center" vertical="top"/>
    </xf>
    <xf numFmtId="39" fontId="5" fillId="39" borderId="13" xfId="0" applyNumberFormat="1" applyFont="1" applyFill="1" applyBorder="1" applyAlignment="1" applyProtection="1">
      <alignment horizontal="right" vertical="top" wrapText="1"/>
    </xf>
    <xf numFmtId="37" fontId="33" fillId="39" borderId="13" xfId="0" applyNumberFormat="1" applyFont="1" applyFill="1" applyBorder="1" applyAlignment="1" applyProtection="1">
      <alignment horizontal="right" vertical="center" wrapText="1"/>
    </xf>
    <xf numFmtId="37" fontId="33" fillId="39" borderId="15" xfId="0" applyNumberFormat="1" applyFont="1" applyFill="1" applyBorder="1" applyAlignment="1" applyProtection="1">
      <alignment horizontal="right" vertical="top" wrapText="1"/>
    </xf>
    <xf numFmtId="0" fontId="57" fillId="0" borderId="16" xfId="0" applyFont="1" applyBorder="1" applyAlignment="1" applyProtection="1">
      <alignment wrapText="1"/>
    </xf>
    <xf numFmtId="4" fontId="5" fillId="39" borderId="15" xfId="0" applyNumberFormat="1" applyFont="1" applyFill="1" applyBorder="1" applyAlignment="1" applyProtection="1">
      <alignment vertical="center" wrapText="1"/>
    </xf>
    <xf numFmtId="0" fontId="33" fillId="39" borderId="13" xfId="0" applyFont="1" applyFill="1" applyBorder="1" applyAlignment="1" applyProtection="1">
      <alignment vertical="top" wrapText="1"/>
    </xf>
    <xf numFmtId="184" fontId="34" fillId="39" borderId="13" xfId="0" applyNumberFormat="1" applyFont="1" applyFill="1" applyBorder="1" applyAlignment="1" applyProtection="1">
      <alignment horizontal="right" vertical="top" wrapText="1"/>
    </xf>
    <xf numFmtId="4" fontId="34" fillId="39" borderId="13" xfId="0" applyNumberFormat="1" applyFont="1" applyFill="1" applyBorder="1" applyAlignment="1" applyProtection="1">
      <alignment horizontal="right" vertical="center"/>
    </xf>
    <xf numFmtId="0" fontId="33" fillId="39" borderId="13" xfId="0" quotePrefix="1" applyFont="1" applyFill="1" applyBorder="1" applyAlignment="1" applyProtection="1">
      <alignment horizontal="left" vertical="top"/>
    </xf>
    <xf numFmtId="0" fontId="5" fillId="39" borderId="13" xfId="0" applyFont="1" applyFill="1" applyBorder="1" applyAlignment="1" applyProtection="1">
      <alignment horizontal="center" vertical="center"/>
    </xf>
    <xf numFmtId="0" fontId="5" fillId="39" borderId="13" xfId="0" quotePrefix="1" applyFont="1" applyFill="1" applyBorder="1" applyAlignment="1" applyProtection="1">
      <alignment horizontal="left" vertical="top"/>
    </xf>
    <xf numFmtId="0" fontId="5" fillId="39" borderId="13" xfId="0" applyFont="1" applyFill="1" applyBorder="1" applyAlignment="1" applyProtection="1">
      <alignment vertical="top" wrapText="1"/>
    </xf>
    <xf numFmtId="4" fontId="34" fillId="39" borderId="13" xfId="0" applyNumberFormat="1" applyFont="1" applyFill="1" applyBorder="1" applyAlignment="1" applyProtection="1">
      <alignment horizontal="right" vertical="top"/>
    </xf>
    <xf numFmtId="4" fontId="5" fillId="39" borderId="13" xfId="0" applyNumberFormat="1" applyFont="1" applyFill="1" applyBorder="1" applyAlignment="1" applyProtection="1">
      <alignment horizontal="right" vertical="top"/>
    </xf>
    <xf numFmtId="4" fontId="34" fillId="39" borderId="13" xfId="0" applyNumberFormat="1" applyFont="1" applyFill="1" applyBorder="1" applyAlignment="1" applyProtection="1">
      <alignment horizontal="center" vertical="top"/>
    </xf>
    <xf numFmtId="39" fontId="34" fillId="39" borderId="13" xfId="0" applyNumberFormat="1" applyFont="1" applyFill="1" applyBorder="1" applyAlignment="1" applyProtection="1">
      <alignment horizontal="right" vertical="top" wrapText="1"/>
    </xf>
    <xf numFmtId="0" fontId="34" fillId="39" borderId="13" xfId="0" applyFont="1" applyFill="1" applyBorder="1" applyAlignment="1" applyProtection="1">
      <alignment horizontal="left" vertical="top"/>
    </xf>
    <xf numFmtId="2" fontId="5" fillId="39" borderId="13" xfId="0" applyNumberFormat="1" applyFont="1" applyFill="1" applyBorder="1" applyAlignment="1" applyProtection="1">
      <alignment vertical="top" wrapText="1"/>
    </xf>
    <xf numFmtId="0" fontId="5" fillId="39" borderId="13" xfId="0" quotePrefix="1" applyFont="1" applyFill="1" applyBorder="1" applyAlignment="1" applyProtection="1">
      <alignment horizontal="right" vertical="top"/>
    </xf>
    <xf numFmtId="173" fontId="5" fillId="39" borderId="13" xfId="0" applyNumberFormat="1" applyFont="1" applyFill="1" applyBorder="1" applyAlignment="1" applyProtection="1">
      <alignment horizontal="right" vertical="top"/>
    </xf>
    <xf numFmtId="173" fontId="5" fillId="39" borderId="13" xfId="0" applyNumberFormat="1" applyFont="1" applyFill="1" applyBorder="1" applyAlignment="1" applyProtection="1">
      <alignment horizontal="center" vertical="top"/>
    </xf>
    <xf numFmtId="2" fontId="5" fillId="38" borderId="13" xfId="0" applyNumberFormat="1" applyFont="1" applyFill="1" applyBorder="1" applyAlignment="1" applyProtection="1">
      <alignment horizontal="center" vertical="top"/>
    </xf>
    <xf numFmtId="43" fontId="5" fillId="38" borderId="13" xfId="83" applyNumberFormat="1" applyFont="1" applyFill="1" applyBorder="1" applyAlignment="1" applyProtection="1">
      <alignment horizontal="center" vertical="top"/>
    </xf>
    <xf numFmtId="0" fontId="33" fillId="38" borderId="13" xfId="0" applyFont="1" applyFill="1" applyBorder="1" applyAlignment="1" applyProtection="1">
      <alignment horizontal="center" vertical="top"/>
    </xf>
    <xf numFmtId="49" fontId="33" fillId="38" borderId="13" xfId="142" applyNumberFormat="1" applyFont="1" applyFill="1" applyBorder="1" applyAlignment="1" applyProtection="1">
      <alignment horizontal="left" vertical="top" wrapText="1"/>
    </xf>
    <xf numFmtId="0" fontId="5" fillId="38" borderId="13" xfId="0" applyFont="1" applyFill="1" applyBorder="1" applyAlignment="1" applyProtection="1">
      <alignment horizontal="right" vertical="top" wrapText="1"/>
    </xf>
    <xf numFmtId="4" fontId="5" fillId="38" borderId="13" xfId="0" applyNumberFormat="1" applyFont="1" applyFill="1" applyBorder="1" applyAlignment="1" applyProtection="1">
      <alignment horizontal="right" vertical="top"/>
    </xf>
    <xf numFmtId="0" fontId="5" fillId="38" borderId="13" xfId="0" applyFont="1" applyFill="1" applyBorder="1" applyAlignment="1" applyProtection="1">
      <alignment horizontal="right" vertical="top"/>
    </xf>
    <xf numFmtId="1" fontId="33" fillId="38" borderId="13" xfId="0" applyNumberFormat="1" applyFont="1" applyFill="1" applyBorder="1" applyAlignment="1" applyProtection="1">
      <alignment horizontal="right" vertical="top" wrapText="1"/>
    </xf>
    <xf numFmtId="0" fontId="35" fillId="38" borderId="13" xfId="0" applyFont="1" applyFill="1" applyBorder="1" applyAlignment="1" applyProtection="1">
      <alignment horizontal="left" vertical="top" wrapText="1"/>
    </xf>
    <xf numFmtId="169" fontId="34" fillId="38" borderId="13" xfId="83" applyFont="1" applyFill="1" applyBorder="1" applyAlignment="1" applyProtection="1">
      <alignment horizontal="right" vertical="top" wrapText="1"/>
    </xf>
    <xf numFmtId="172" fontId="5" fillId="38" borderId="13" xfId="0" applyNumberFormat="1" applyFont="1" applyFill="1" applyBorder="1" applyAlignment="1" applyProtection="1">
      <alignment horizontal="right" vertical="top" wrapText="1"/>
    </xf>
    <xf numFmtId="172" fontId="5" fillId="38" borderId="15" xfId="0" applyNumberFormat="1" applyFont="1" applyFill="1" applyBorder="1" applyAlignment="1" applyProtection="1">
      <alignment horizontal="right" vertical="top" wrapText="1"/>
    </xf>
    <xf numFmtId="169" fontId="34" fillId="38" borderId="15" xfId="83" applyFont="1" applyFill="1" applyBorder="1" applyAlignment="1" applyProtection="1">
      <alignment horizontal="right" vertical="top" wrapText="1"/>
    </xf>
    <xf numFmtId="169" fontId="34" fillId="38" borderId="15" xfId="83" applyFont="1" applyFill="1" applyBorder="1" applyAlignment="1" applyProtection="1">
      <alignment horizontal="center" vertical="top" wrapText="1"/>
    </xf>
    <xf numFmtId="49" fontId="5" fillId="38" borderId="13" xfId="142" applyNumberFormat="1" applyFont="1" applyFill="1" applyBorder="1" applyAlignment="1" applyProtection="1">
      <alignment horizontal="left" vertical="top" wrapText="1"/>
    </xf>
    <xf numFmtId="1" fontId="35" fillId="38" borderId="13" xfId="95" applyNumberFormat="1" applyFont="1" applyFill="1" applyBorder="1" applyAlignment="1" applyProtection="1">
      <alignment horizontal="right" vertical="top" wrapText="1"/>
    </xf>
    <xf numFmtId="0" fontId="35" fillId="38" borderId="13" xfId="0" applyNumberFormat="1" applyFont="1" applyFill="1" applyBorder="1" applyAlignment="1" applyProtection="1">
      <alignment vertical="top" wrapText="1"/>
    </xf>
    <xf numFmtId="172" fontId="34" fillId="38" borderId="13" xfId="95" applyNumberFormat="1" applyFont="1" applyFill="1" applyBorder="1" applyAlignment="1" applyProtection="1">
      <alignment horizontal="right" vertical="top" wrapText="1"/>
    </xf>
    <xf numFmtId="1" fontId="34" fillId="38" borderId="13" xfId="95" applyNumberFormat="1" applyFont="1" applyFill="1" applyBorder="1" applyAlignment="1" applyProtection="1">
      <alignment horizontal="right" vertical="top" wrapText="1"/>
    </xf>
    <xf numFmtId="0" fontId="34" fillId="38" borderId="13" xfId="0" applyNumberFormat="1" applyFont="1" applyFill="1" applyBorder="1" applyAlignment="1" applyProtection="1">
      <alignment vertical="top" wrapText="1"/>
    </xf>
    <xf numFmtId="2" fontId="34" fillId="38" borderId="13" xfId="95" applyNumberFormat="1" applyFont="1" applyFill="1" applyBorder="1" applyAlignment="1" applyProtection="1">
      <alignment horizontal="right" vertical="top" wrapText="1"/>
    </xf>
    <xf numFmtId="0" fontId="33" fillId="38" borderId="13" xfId="0" applyFont="1" applyFill="1" applyBorder="1" applyAlignment="1" applyProtection="1">
      <alignment vertical="top"/>
    </xf>
    <xf numFmtId="170" fontId="5" fillId="38" borderId="13" xfId="0" applyNumberFormat="1" applyFont="1" applyFill="1" applyBorder="1" applyAlignment="1" applyProtection="1">
      <alignment horizontal="center" vertical="top"/>
    </xf>
    <xf numFmtId="0" fontId="57" fillId="0" borderId="0" xfId="0" applyFont="1" applyAlignment="1" applyProtection="1">
      <alignment vertical="top" wrapText="1"/>
    </xf>
    <xf numFmtId="4" fontId="5" fillId="38" borderId="13" xfId="0" applyNumberFormat="1" applyFont="1" applyFill="1" applyBorder="1" applyAlignment="1" applyProtection="1">
      <alignment horizontal="right" vertical="center"/>
    </xf>
    <xf numFmtId="0" fontId="57" fillId="0" borderId="0" xfId="0" applyFont="1" applyAlignment="1" applyProtection="1">
      <alignment vertical="center" wrapText="1"/>
    </xf>
    <xf numFmtId="0" fontId="39" fillId="38" borderId="13" xfId="0" applyFont="1" applyFill="1" applyBorder="1" applyAlignment="1" applyProtection="1">
      <alignment horizontal="right" vertical="top" wrapText="1"/>
    </xf>
    <xf numFmtId="4" fontId="39" fillId="38" borderId="13" xfId="0" applyNumberFormat="1" applyFont="1" applyFill="1" applyBorder="1" applyAlignment="1" applyProtection="1">
      <alignment vertical="center"/>
    </xf>
    <xf numFmtId="43" fontId="5" fillId="0" borderId="13" xfId="131" applyFont="1" applyFill="1" applyBorder="1" applyAlignment="1" applyProtection="1">
      <alignment horizontal="right" vertical="top" wrapText="1"/>
    </xf>
    <xf numFmtId="0" fontId="34" fillId="38" borderId="18" xfId="0" applyNumberFormat="1" applyFont="1" applyFill="1" applyBorder="1" applyAlignment="1" applyProtection="1">
      <alignment vertical="top" wrapText="1"/>
    </xf>
    <xf numFmtId="169" fontId="5" fillId="38" borderId="18" xfId="83" applyFont="1" applyFill="1" applyBorder="1" applyAlignment="1" applyProtection="1">
      <alignment horizontal="right" vertical="top" wrapText="1"/>
    </xf>
    <xf numFmtId="49" fontId="33" fillId="38" borderId="18" xfId="142" applyNumberFormat="1" applyFont="1" applyFill="1" applyBorder="1" applyAlignment="1" applyProtection="1">
      <alignment vertical="top" wrapText="1"/>
    </xf>
    <xf numFmtId="169" fontId="34" fillId="38" borderId="18" xfId="83" applyFont="1" applyFill="1" applyBorder="1" applyAlignment="1" applyProtection="1">
      <alignment horizontal="right" vertical="top" wrapText="1"/>
    </xf>
    <xf numFmtId="169" fontId="5" fillId="38" borderId="13" xfId="83" applyFont="1" applyFill="1" applyBorder="1" applyAlignment="1" applyProtection="1">
      <alignment horizontal="right" vertical="center" wrapText="1"/>
    </xf>
    <xf numFmtId="184" fontId="5" fillId="41" borderId="13" xfId="0" applyNumberFormat="1" applyFont="1" applyFill="1" applyBorder="1" applyAlignment="1" applyProtection="1">
      <alignment horizontal="right" vertical="top"/>
    </xf>
    <xf numFmtId="169" fontId="5" fillId="41" borderId="13" xfId="83" applyFont="1" applyFill="1" applyBorder="1" applyAlignment="1" applyProtection="1">
      <alignment horizontal="right" vertical="top" wrapText="1"/>
    </xf>
    <xf numFmtId="169" fontId="5" fillId="41" borderId="13" xfId="83" applyFont="1" applyFill="1" applyBorder="1" applyAlignment="1" applyProtection="1">
      <alignment horizontal="center" vertical="top" wrapText="1"/>
    </xf>
    <xf numFmtId="0" fontId="33" fillId="38" borderId="13" xfId="0" applyFont="1" applyFill="1" applyBorder="1" applyAlignment="1" applyProtection="1">
      <alignment horizontal="center" vertical="top" wrapText="1"/>
    </xf>
    <xf numFmtId="169" fontId="33" fillId="0" borderId="13" xfId="83" applyFont="1" applyFill="1" applyBorder="1" applyAlignment="1" applyProtection="1">
      <alignment horizontal="center" vertical="top"/>
    </xf>
    <xf numFmtId="0" fontId="33" fillId="0" borderId="13" xfId="729" applyFont="1" applyFill="1" applyBorder="1" applyAlignment="1" applyProtection="1">
      <alignment horizontal="left" vertical="top"/>
    </xf>
    <xf numFmtId="4" fontId="5" fillId="0" borderId="13" xfId="109" applyNumberFormat="1" applyFont="1" applyFill="1" applyBorder="1" applyAlignment="1" applyProtection="1">
      <alignment vertical="top"/>
    </xf>
    <xf numFmtId="39" fontId="5" fillId="0" borderId="13" xfId="109" applyFont="1" applyFill="1" applyBorder="1" applyAlignment="1" applyProtection="1">
      <alignment horizontal="center" vertical="top"/>
    </xf>
    <xf numFmtId="0" fontId="33" fillId="0" borderId="13" xfId="729" applyFont="1" applyFill="1" applyBorder="1" applyAlignment="1" applyProtection="1">
      <alignment vertical="top" wrapText="1"/>
    </xf>
    <xf numFmtId="206" fontId="5" fillId="0" borderId="13" xfId="83" applyNumberFormat="1" applyFont="1" applyFill="1" applyBorder="1" applyAlignment="1" applyProtection="1">
      <alignment horizontal="right" vertical="top" wrapText="1"/>
    </xf>
    <xf numFmtId="4" fontId="5" fillId="0" borderId="13" xfId="83" applyNumberFormat="1" applyFont="1" applyFill="1" applyBorder="1" applyAlignment="1" applyProtection="1">
      <alignment vertical="top"/>
    </xf>
    <xf numFmtId="207" fontId="5" fillId="0" borderId="15" xfId="83" applyNumberFormat="1" applyFont="1" applyFill="1" applyBorder="1" applyAlignment="1" applyProtection="1">
      <alignment horizontal="right" vertical="top" wrapText="1"/>
    </xf>
    <xf numFmtId="0" fontId="5" fillId="0" borderId="15" xfId="729" applyFont="1" applyFill="1" applyBorder="1" applyAlignment="1" applyProtection="1">
      <alignment vertical="top" wrapText="1"/>
    </xf>
    <xf numFmtId="4" fontId="5" fillId="0" borderId="15" xfId="83" applyNumberFormat="1" applyFont="1" applyFill="1" applyBorder="1" applyAlignment="1" applyProtection="1">
      <alignment vertical="top"/>
    </xf>
    <xf numFmtId="4" fontId="5" fillId="0" borderId="15" xfId="109" applyNumberFormat="1" applyFont="1" applyFill="1" applyBorder="1" applyAlignment="1" applyProtection="1">
      <alignment horizontal="center" vertical="top"/>
    </xf>
    <xf numFmtId="185" fontId="5" fillId="0" borderId="13" xfId="0" applyNumberFormat="1" applyFont="1" applyFill="1" applyBorder="1" applyAlignment="1" applyProtection="1">
      <alignment horizontal="right" vertical="top"/>
    </xf>
    <xf numFmtId="4" fontId="5" fillId="0" borderId="13" xfId="0" applyNumberFormat="1" applyFont="1" applyFill="1" applyBorder="1" applyAlignment="1" applyProtection="1">
      <alignment vertical="center"/>
    </xf>
    <xf numFmtId="169" fontId="33" fillId="0" borderId="13" xfId="83" applyFont="1" applyFill="1" applyBorder="1" applyAlignment="1" applyProtection="1">
      <alignment horizontal="right" vertical="top" wrapText="1"/>
    </xf>
    <xf numFmtId="0" fontId="5" fillId="0" borderId="13" xfId="729" applyFont="1" applyFill="1" applyBorder="1" applyAlignment="1" applyProtection="1">
      <alignment vertical="top" wrapText="1"/>
    </xf>
    <xf numFmtId="0" fontId="5" fillId="0" borderId="13" xfId="729" applyFont="1" applyFill="1" applyBorder="1" applyAlignment="1" applyProtection="1">
      <alignment horizontal="center" vertical="top"/>
    </xf>
    <xf numFmtId="206" fontId="33" fillId="0" borderId="13" xfId="83" applyNumberFormat="1" applyFont="1" applyFill="1" applyBorder="1" applyAlignment="1" applyProtection="1">
      <alignment horizontal="right" vertical="top" wrapText="1"/>
    </xf>
    <xf numFmtId="4" fontId="5" fillId="0" borderId="13" xfId="0" applyNumberFormat="1" applyFont="1" applyFill="1" applyBorder="1" applyProtection="1"/>
    <xf numFmtId="4" fontId="33" fillId="0" borderId="13" xfId="109" applyNumberFormat="1" applyFont="1" applyFill="1" applyBorder="1" applyAlignment="1" applyProtection="1">
      <alignment horizontal="center" vertical="top"/>
    </xf>
    <xf numFmtId="185" fontId="5" fillId="0" borderId="13" xfId="0" applyNumberFormat="1" applyFont="1" applyFill="1" applyBorder="1" applyAlignment="1" applyProtection="1">
      <alignment horizontal="right"/>
    </xf>
    <xf numFmtId="169" fontId="39" fillId="0" borderId="13" xfId="83" applyFont="1" applyFill="1" applyBorder="1" applyAlignment="1" applyProtection="1">
      <alignment horizontal="right" vertical="top"/>
    </xf>
    <xf numFmtId="0" fontId="39" fillId="0" borderId="13" xfId="0" applyFont="1" applyFill="1" applyBorder="1" applyAlignment="1" applyProtection="1">
      <alignment vertical="top" wrapText="1"/>
    </xf>
    <xf numFmtId="4" fontId="39" fillId="0" borderId="13" xfId="83" applyNumberFormat="1" applyFont="1" applyFill="1" applyBorder="1" applyAlignment="1" applyProtection="1">
      <alignment vertical="top"/>
    </xf>
    <xf numFmtId="4" fontId="39" fillId="0" borderId="13" xfId="0" applyNumberFormat="1" applyFont="1" applyFill="1" applyBorder="1" applyAlignment="1" applyProtection="1">
      <alignment horizontal="center" vertical="top"/>
    </xf>
    <xf numFmtId="0" fontId="33" fillId="0" borderId="13" xfId="0" applyNumberFormat="1" applyFont="1" applyFill="1" applyBorder="1" applyAlignment="1" applyProtection="1">
      <alignment horizontal="left" vertical="top" wrapText="1"/>
    </xf>
    <xf numFmtId="0" fontId="5" fillId="0" borderId="13" xfId="0" applyNumberFormat="1" applyFont="1" applyFill="1" applyBorder="1" applyAlignment="1" applyProtection="1">
      <alignment horizontal="center" vertical="top" wrapText="1"/>
    </xf>
    <xf numFmtId="207" fontId="5" fillId="0" borderId="13" xfId="83" quotePrefix="1" applyNumberFormat="1" applyFont="1" applyFill="1" applyBorder="1" applyAlignment="1" applyProtection="1">
      <alignment horizontal="right" vertical="top" wrapText="1"/>
    </xf>
    <xf numFmtId="169" fontId="5" fillId="0" borderId="13" xfId="83" quotePrefix="1" applyNumberFormat="1" applyFont="1" applyFill="1" applyBorder="1" applyAlignment="1" applyProtection="1">
      <alignment horizontal="right" vertical="top" wrapText="1"/>
    </xf>
    <xf numFmtId="169" fontId="5" fillId="0" borderId="13" xfId="83" applyFont="1" applyFill="1" applyBorder="1" applyAlignment="1" applyProtection="1">
      <alignment horizontal="right" vertical="top"/>
    </xf>
    <xf numFmtId="0" fontId="5" fillId="0" borderId="13" xfId="0" applyFont="1" applyFill="1" applyBorder="1" applyAlignment="1" applyProtection="1">
      <alignment horizontal="left" vertical="top" wrapText="1"/>
    </xf>
    <xf numFmtId="4" fontId="5" fillId="0" borderId="13" xfId="109" applyNumberFormat="1" applyFont="1" applyFill="1" applyBorder="1" applyAlignment="1" applyProtection="1">
      <alignment horizontal="center" vertical="top"/>
    </xf>
    <xf numFmtId="0" fontId="33" fillId="0" borderId="13" xfId="0" applyFont="1" applyFill="1" applyBorder="1" applyProtection="1"/>
    <xf numFmtId="4" fontId="0" fillId="0" borderId="13" xfId="0" applyNumberFormat="1" applyFill="1" applyBorder="1" applyProtection="1"/>
    <xf numFmtId="0" fontId="5" fillId="0" borderId="13" xfId="0" applyFont="1" applyFill="1" applyBorder="1" applyAlignment="1" applyProtection="1">
      <alignment horizontal="right" vertical="top"/>
    </xf>
    <xf numFmtId="4" fontId="0" fillId="0" borderId="13" xfId="0" applyNumberFormat="1" applyFill="1" applyBorder="1" applyAlignment="1" applyProtection="1">
      <alignment vertical="center"/>
    </xf>
    <xf numFmtId="0" fontId="0" fillId="0" borderId="13" xfId="0" applyFill="1" applyBorder="1" applyAlignment="1" applyProtection="1">
      <alignment horizontal="right" vertical="top"/>
    </xf>
    <xf numFmtId="4" fontId="0" fillId="0" borderId="13" xfId="0" applyNumberFormat="1" applyFill="1" applyBorder="1" applyAlignment="1" applyProtection="1">
      <alignment horizontal="center" vertical="center"/>
    </xf>
    <xf numFmtId="0" fontId="33" fillId="0" borderId="13" xfId="489" applyNumberFormat="1" applyFont="1" applyFill="1" applyBorder="1" applyAlignment="1" applyProtection="1">
      <alignment vertical="top" wrapText="1"/>
    </xf>
    <xf numFmtId="4" fontId="5" fillId="0" borderId="13" xfId="489" applyNumberFormat="1" applyFont="1" applyFill="1" applyBorder="1" applyAlignment="1" applyProtection="1">
      <alignment horizontal="center" vertical="top" wrapText="1"/>
    </xf>
    <xf numFmtId="207" fontId="5" fillId="0" borderId="13" xfId="83" applyNumberFormat="1" applyFont="1" applyFill="1" applyBorder="1" applyAlignment="1" applyProtection="1">
      <alignment horizontal="right" vertical="top" wrapText="1"/>
    </xf>
    <xf numFmtId="4" fontId="5" fillId="0" borderId="13" xfId="489" applyNumberFormat="1" applyFont="1" applyFill="1" applyBorder="1" applyAlignment="1" applyProtection="1">
      <alignment horizontal="center" vertical="center" wrapText="1"/>
    </xf>
    <xf numFmtId="169" fontId="33" fillId="0" borderId="13" xfId="83" applyFont="1" applyFill="1" applyBorder="1" applyAlignment="1" applyProtection="1">
      <alignment horizontal="right" vertical="top"/>
    </xf>
    <xf numFmtId="38" fontId="33" fillId="0" borderId="13" xfId="83" applyNumberFormat="1" applyFont="1" applyFill="1" applyBorder="1" applyAlignment="1" applyProtection="1">
      <alignment horizontal="right" vertical="top"/>
    </xf>
    <xf numFmtId="209" fontId="33" fillId="0" borderId="13" xfId="83" applyNumberFormat="1" applyFont="1" applyFill="1" applyBorder="1" applyAlignment="1" applyProtection="1">
      <alignment horizontal="right" vertical="top"/>
    </xf>
    <xf numFmtId="173" fontId="5" fillId="0" borderId="15" xfId="141" applyNumberFormat="1" applyFont="1" applyFill="1" applyBorder="1" applyAlignment="1" applyProtection="1">
      <alignment horizontal="center" vertical="center" wrapText="1"/>
    </xf>
    <xf numFmtId="0" fontId="57" fillId="0" borderId="13" xfId="0" applyFont="1" applyFill="1" applyBorder="1" applyAlignment="1" applyProtection="1">
      <alignment wrapText="1"/>
    </xf>
    <xf numFmtId="4" fontId="5" fillId="0" borderId="13" xfId="374" applyNumberFormat="1" applyFont="1" applyFill="1" applyBorder="1" applyAlignment="1" applyProtection="1">
      <alignment vertical="top" wrapText="1"/>
    </xf>
    <xf numFmtId="207" fontId="33" fillId="0" borderId="13" xfId="83" applyNumberFormat="1" applyFont="1" applyFill="1" applyBorder="1" applyAlignment="1" applyProtection="1">
      <alignment horizontal="right" vertical="top" wrapText="1"/>
    </xf>
    <xf numFmtId="0" fontId="57" fillId="0" borderId="13" xfId="0" applyFont="1" applyFill="1" applyBorder="1" applyAlignment="1" applyProtection="1">
      <alignment vertical="top" wrapText="1"/>
    </xf>
    <xf numFmtId="0" fontId="5" fillId="0" borderId="13" xfId="489" applyNumberFormat="1" applyFont="1" applyFill="1" applyBorder="1" applyAlignment="1" applyProtection="1">
      <alignment vertical="top" wrapText="1"/>
    </xf>
    <xf numFmtId="0" fontId="57" fillId="0" borderId="13" xfId="489" applyNumberFormat="1" applyFont="1" applyFill="1" applyBorder="1" applyAlignment="1" applyProtection="1">
      <alignment vertical="top" wrapText="1"/>
    </xf>
    <xf numFmtId="4" fontId="5" fillId="0" borderId="15" xfId="489" applyNumberFormat="1" applyFont="1" applyFill="1" applyBorder="1" applyAlignment="1" applyProtection="1">
      <alignment horizontal="center" vertical="top" wrapText="1"/>
    </xf>
    <xf numFmtId="0" fontId="33" fillId="0" borderId="13" xfId="729" applyFont="1" applyFill="1" applyBorder="1" applyAlignment="1" applyProtection="1">
      <alignment vertical="top"/>
    </xf>
    <xf numFmtId="209" fontId="5" fillId="0" borderId="13" xfId="83" applyNumberFormat="1" applyFont="1" applyFill="1" applyBorder="1" applyAlignment="1" applyProtection="1">
      <alignment horizontal="right" vertical="top"/>
    </xf>
    <xf numFmtId="3" fontId="33" fillId="0" borderId="13" xfId="0" applyNumberFormat="1" applyFont="1" applyFill="1" applyBorder="1" applyAlignment="1" applyProtection="1">
      <alignment horizontal="right"/>
    </xf>
    <xf numFmtId="4" fontId="33" fillId="0" borderId="13" xfId="0" applyNumberFormat="1" applyFont="1" applyFill="1" applyBorder="1" applyProtection="1"/>
    <xf numFmtId="185" fontId="0" fillId="0" borderId="13" xfId="0" applyNumberFormat="1" applyFill="1" applyBorder="1" applyAlignment="1" applyProtection="1">
      <alignment horizontal="right" vertical="top"/>
    </xf>
    <xf numFmtId="4" fontId="5" fillId="0" borderId="13" xfId="0" applyNumberFormat="1" applyFont="1" applyFill="1" applyBorder="1" applyAlignment="1" applyProtection="1">
      <alignment horizontal="right" wrapText="1"/>
    </xf>
    <xf numFmtId="4" fontId="34" fillId="0" borderId="13" xfId="0" applyNumberFormat="1" applyFont="1" applyFill="1" applyBorder="1" applyAlignment="1" applyProtection="1">
      <alignment horizontal="right" wrapText="1"/>
    </xf>
    <xf numFmtId="3" fontId="5" fillId="0" borderId="13" xfId="0" applyNumberFormat="1" applyFont="1" applyFill="1" applyBorder="1" applyAlignment="1" applyProtection="1">
      <alignment horizontal="right"/>
    </xf>
    <xf numFmtId="3" fontId="5" fillId="0" borderId="13" xfId="0" applyNumberFormat="1" applyFont="1" applyFill="1" applyBorder="1" applyAlignment="1" applyProtection="1">
      <alignment horizontal="right" vertical="top" wrapText="1"/>
    </xf>
    <xf numFmtId="4" fontId="0" fillId="0" borderId="13" xfId="0" applyNumberFormat="1" applyFill="1" applyBorder="1" applyAlignment="1" applyProtection="1">
      <alignment horizontal="right" vertical="center"/>
    </xf>
    <xf numFmtId="3" fontId="5" fillId="0" borderId="13" xfId="527" applyNumberFormat="1" applyFont="1" applyFill="1" applyBorder="1" applyAlignment="1" applyProtection="1">
      <alignment vertical="top" wrapText="1"/>
    </xf>
    <xf numFmtId="4" fontId="5" fillId="0" borderId="13" xfId="527" applyNumberFormat="1" applyFont="1" applyFill="1" applyBorder="1" applyAlignment="1" applyProtection="1"/>
    <xf numFmtId="4" fontId="5" fillId="0" borderId="13" xfId="527" applyNumberFormat="1" applyFont="1" applyFill="1" applyBorder="1" applyAlignment="1" applyProtection="1">
      <alignment horizontal="center"/>
    </xf>
    <xf numFmtId="3" fontId="5" fillId="0" borderId="13" xfId="527" applyNumberFormat="1" applyFont="1" applyFill="1" applyBorder="1" applyAlignment="1" applyProtection="1">
      <alignment horizontal="right" vertical="top" wrapText="1"/>
    </xf>
    <xf numFmtId="4" fontId="5" fillId="0" borderId="13" xfId="527" applyNumberFormat="1" applyFont="1" applyFill="1" applyBorder="1" applyAlignment="1" applyProtection="1">
      <alignment horizontal="right"/>
    </xf>
    <xf numFmtId="3" fontId="5" fillId="0" borderId="18" xfId="527" applyNumberFormat="1" applyFont="1" applyFill="1" applyBorder="1" applyAlignment="1" applyProtection="1">
      <alignment horizontal="right" vertical="top" wrapText="1"/>
    </xf>
    <xf numFmtId="4" fontId="5" fillId="0" borderId="13" xfId="527" applyNumberFormat="1" applyFont="1" applyFill="1" applyBorder="1" applyAlignment="1" applyProtection="1">
      <alignment horizontal="left" vertical="top"/>
    </xf>
    <xf numFmtId="4" fontId="5" fillId="0" borderId="0" xfId="527" applyNumberFormat="1" applyFont="1" applyFill="1" applyBorder="1" applyAlignment="1" applyProtection="1">
      <alignment horizontal="center"/>
    </xf>
    <xf numFmtId="4" fontId="5" fillId="0" borderId="17" xfId="0" applyNumberFormat="1" applyFont="1" applyFill="1" applyBorder="1" applyAlignment="1" applyProtection="1">
      <alignment vertical="top"/>
    </xf>
    <xf numFmtId="0" fontId="57" fillId="0" borderId="15" xfId="0" applyFont="1" applyBorder="1" applyAlignment="1" applyProtection="1">
      <alignment wrapText="1"/>
    </xf>
    <xf numFmtId="4" fontId="34" fillId="0" borderId="28" xfId="0" applyNumberFormat="1" applyFont="1" applyFill="1" applyBorder="1" applyAlignment="1" applyProtection="1">
      <alignment vertical="top"/>
    </xf>
    <xf numFmtId="170" fontId="34" fillId="0" borderId="15" xfId="0" applyNumberFormat="1" applyFont="1" applyFill="1" applyBorder="1" applyAlignment="1" applyProtection="1">
      <alignment horizontal="center" vertical="top"/>
    </xf>
    <xf numFmtId="4" fontId="34" fillId="0" borderId="13" xfId="0" applyNumberFormat="1" applyFont="1" applyFill="1" applyBorder="1" applyAlignment="1" applyProtection="1">
      <alignment vertical="center"/>
    </xf>
    <xf numFmtId="2" fontId="35" fillId="38" borderId="13" xfId="95" applyNumberFormat="1" applyFont="1" applyFill="1" applyBorder="1" applyAlignment="1" applyProtection="1">
      <alignment horizontal="center" vertical="top" wrapText="1"/>
    </xf>
    <xf numFmtId="0" fontId="33" fillId="0" borderId="13" xfId="0" applyFont="1" applyFill="1" applyBorder="1" applyAlignment="1" applyProtection="1">
      <alignment horizontal="left" vertical="top" wrapText="1"/>
    </xf>
    <xf numFmtId="1" fontId="33" fillId="38" borderId="13" xfId="142" applyNumberFormat="1" applyFont="1" applyFill="1" applyBorder="1" applyAlignment="1" applyProtection="1">
      <alignment horizontal="right" vertical="top"/>
    </xf>
    <xf numFmtId="1" fontId="33" fillId="38" borderId="13" xfId="142" applyNumberFormat="1" applyFont="1" applyFill="1" applyBorder="1" applyAlignment="1" applyProtection="1">
      <alignment horizontal="left" vertical="top"/>
    </xf>
    <xf numFmtId="169" fontId="34" fillId="38" borderId="13" xfId="83" applyFont="1" applyFill="1" applyBorder="1" applyAlignment="1" applyProtection="1">
      <alignment horizontal="right" vertical="center" wrapText="1"/>
    </xf>
    <xf numFmtId="172" fontId="5" fillId="38" borderId="13" xfId="142" applyNumberFormat="1" applyFont="1" applyFill="1" applyBorder="1" applyAlignment="1" applyProtection="1">
      <alignment horizontal="right" vertical="top"/>
    </xf>
    <xf numFmtId="169" fontId="5" fillId="38" borderId="0" xfId="83" applyFont="1" applyFill="1" applyBorder="1" applyAlignment="1" applyProtection="1">
      <alignment horizontal="right" vertical="center" wrapText="1"/>
    </xf>
    <xf numFmtId="172" fontId="34" fillId="38" borderId="27" xfId="95" applyNumberFormat="1" applyFont="1" applyFill="1" applyBorder="1" applyAlignment="1" applyProtection="1">
      <alignment horizontal="right" vertical="top" wrapText="1"/>
    </xf>
    <xf numFmtId="2" fontId="34" fillId="38" borderId="18" xfId="95" applyNumberFormat="1" applyFont="1" applyFill="1" applyBorder="1" applyAlignment="1" applyProtection="1">
      <alignment horizontal="right" vertical="top" wrapText="1"/>
    </xf>
    <xf numFmtId="169" fontId="34" fillId="0" borderId="13" xfId="83" applyFont="1" applyFill="1" applyBorder="1" applyAlignment="1" applyProtection="1">
      <alignment horizontal="right" vertical="top" wrapText="1"/>
    </xf>
    <xf numFmtId="43" fontId="5" fillId="0" borderId="18" xfId="131" applyFont="1" applyFill="1" applyBorder="1" applyAlignment="1" applyProtection="1">
      <alignment horizontal="right" vertical="top" wrapText="1"/>
    </xf>
    <xf numFmtId="0" fontId="34" fillId="38" borderId="13" xfId="140" applyNumberFormat="1" applyFont="1" applyFill="1" applyBorder="1" applyAlignment="1" applyProtection="1">
      <alignment horizontal="center" vertical="top"/>
    </xf>
    <xf numFmtId="172" fontId="5" fillId="38" borderId="13" xfId="95" applyNumberFormat="1" applyFont="1" applyFill="1" applyBorder="1" applyAlignment="1" applyProtection="1">
      <alignment horizontal="right" vertical="top" wrapText="1"/>
    </xf>
    <xf numFmtId="172" fontId="5" fillId="38" borderId="18" xfId="95" applyNumberFormat="1" applyFont="1" applyFill="1" applyBorder="1" applyAlignment="1" applyProtection="1">
      <alignment horizontal="right" vertical="top" wrapText="1"/>
    </xf>
    <xf numFmtId="1" fontId="33" fillId="38" borderId="18" xfId="443" applyNumberFormat="1" applyFont="1" applyFill="1" applyBorder="1" applyAlignment="1" applyProtection="1">
      <alignment horizontal="right" vertical="top" wrapText="1"/>
    </xf>
    <xf numFmtId="172" fontId="5" fillId="38" borderId="27" xfId="95" applyNumberFormat="1" applyFont="1" applyFill="1" applyBorder="1" applyAlignment="1" applyProtection="1">
      <alignment horizontal="right" vertical="top" wrapText="1"/>
    </xf>
    <xf numFmtId="0" fontId="5" fillId="38" borderId="15" xfId="0" applyNumberFormat="1" applyFont="1" applyFill="1" applyBorder="1" applyAlignment="1" applyProtection="1">
      <alignment vertical="top" wrapText="1"/>
    </xf>
    <xf numFmtId="0" fontId="5" fillId="38" borderId="16" xfId="0" applyFont="1" applyFill="1" applyBorder="1" applyAlignment="1" applyProtection="1">
      <alignment horizontal="left" vertical="top" wrapText="1"/>
    </xf>
    <xf numFmtId="169" fontId="5" fillId="38" borderId="15" xfId="83" applyFont="1" applyFill="1" applyBorder="1" applyAlignment="1" applyProtection="1">
      <alignment horizontal="center" vertical="top" wrapText="1"/>
    </xf>
    <xf numFmtId="205" fontId="33" fillId="38" borderId="13" xfId="728" applyNumberFormat="1" applyFont="1" applyFill="1" applyBorder="1" applyAlignment="1" applyProtection="1">
      <alignment vertical="top"/>
    </xf>
    <xf numFmtId="0" fontId="33" fillId="0" borderId="13" xfId="0" applyFont="1" applyFill="1" applyBorder="1" applyAlignment="1" applyProtection="1">
      <alignment vertical="top"/>
    </xf>
    <xf numFmtId="172" fontId="5" fillId="38" borderId="13" xfId="728" applyNumberFormat="1" applyFont="1" applyFill="1" applyBorder="1" applyAlignment="1" applyProtection="1">
      <alignment horizontal="right" vertical="top"/>
    </xf>
    <xf numFmtId="4" fontId="34" fillId="38" borderId="13" xfId="0" applyNumberFormat="1" applyFont="1" applyFill="1" applyBorder="1" applyAlignment="1" applyProtection="1">
      <alignment vertical="top" wrapText="1"/>
    </xf>
    <xf numFmtId="4" fontId="34" fillId="38" borderId="13" xfId="0" applyNumberFormat="1" applyFont="1" applyFill="1" applyBorder="1" applyAlignment="1" applyProtection="1">
      <alignment vertical="top"/>
    </xf>
    <xf numFmtId="170" fontId="34" fillId="38" borderId="13" xfId="0" applyNumberFormat="1" applyFont="1" applyFill="1" applyBorder="1" applyAlignment="1" applyProtection="1">
      <alignment horizontal="center" vertical="top"/>
    </xf>
    <xf numFmtId="4" fontId="34" fillId="39" borderId="13" xfId="0" applyNumberFormat="1" applyFont="1" applyFill="1" applyBorder="1" applyAlignment="1" applyProtection="1">
      <alignment vertical="center"/>
    </xf>
    <xf numFmtId="2" fontId="34" fillId="41" borderId="13" xfId="95" applyNumberFormat="1" applyFont="1" applyFill="1" applyBorder="1" applyAlignment="1" applyProtection="1">
      <alignment horizontal="right" vertical="top" wrapText="1"/>
    </xf>
    <xf numFmtId="0" fontId="33" fillId="41" borderId="13" xfId="0" applyFont="1" applyFill="1" applyBorder="1" applyAlignment="1" applyProtection="1">
      <alignment horizontal="center" vertical="top"/>
    </xf>
    <xf numFmtId="169" fontId="34" fillId="41" borderId="13" xfId="83" applyFont="1" applyFill="1" applyBorder="1" applyAlignment="1" applyProtection="1">
      <alignment horizontal="right" vertical="top" wrapText="1"/>
    </xf>
    <xf numFmtId="37" fontId="33" fillId="38" borderId="13" xfId="0" applyNumberFormat="1" applyFont="1" applyFill="1" applyBorder="1" applyAlignment="1" applyProtection="1">
      <alignment horizontal="center" vertical="top" wrapText="1"/>
    </xf>
    <xf numFmtId="0" fontId="5" fillId="38" borderId="13" xfId="0" applyFont="1" applyFill="1" applyBorder="1" applyAlignment="1" applyProtection="1">
      <alignment vertical="top"/>
    </xf>
    <xf numFmtId="169" fontId="41" fillId="38" borderId="13" xfId="83" applyFont="1" applyFill="1" applyBorder="1" applyAlignment="1" applyProtection="1">
      <alignment horizontal="right" vertical="center" wrapText="1"/>
    </xf>
    <xf numFmtId="37" fontId="5" fillId="41" borderId="13" xfId="0" applyNumberFormat="1" applyFont="1" applyFill="1" applyBorder="1" applyAlignment="1" applyProtection="1">
      <alignment vertical="top" wrapText="1"/>
    </xf>
    <xf numFmtId="1" fontId="5" fillId="41" borderId="15" xfId="106" applyNumberFormat="1" applyFont="1" applyFill="1" applyBorder="1" applyAlignment="1" applyProtection="1">
      <alignment horizontal="right" vertical="top"/>
    </xf>
    <xf numFmtId="170" fontId="35" fillId="41" borderId="15" xfId="0" applyNumberFormat="1" applyFont="1" applyFill="1" applyBorder="1" applyAlignment="1" applyProtection="1">
      <alignment horizontal="center" vertical="top" wrapText="1"/>
    </xf>
    <xf numFmtId="169" fontId="34" fillId="41" borderId="15" xfId="83" applyFont="1" applyFill="1" applyBorder="1" applyAlignment="1" applyProtection="1">
      <alignment horizontal="right" vertical="top" wrapText="1"/>
    </xf>
    <xf numFmtId="169" fontId="34" fillId="41" borderId="15" xfId="83" applyFont="1" applyFill="1" applyBorder="1" applyAlignment="1" applyProtection="1">
      <alignment horizontal="center" vertical="top" wrapText="1"/>
    </xf>
    <xf numFmtId="1" fontId="5" fillId="38" borderId="13" xfId="106" applyNumberFormat="1" applyFont="1" applyFill="1" applyBorder="1" applyAlignment="1" applyProtection="1">
      <alignment horizontal="right" vertical="top"/>
    </xf>
    <xf numFmtId="170" fontId="35" fillId="38" borderId="13" xfId="0" applyNumberFormat="1" applyFont="1" applyFill="1" applyBorder="1" applyAlignment="1" applyProtection="1">
      <alignment horizontal="center" vertical="top" wrapText="1"/>
    </xf>
    <xf numFmtId="170" fontId="35" fillId="38" borderId="13" xfId="0" applyNumberFormat="1" applyFont="1" applyFill="1" applyBorder="1" applyAlignment="1" applyProtection="1">
      <alignment horizontal="right" vertical="top" wrapText="1"/>
    </xf>
    <xf numFmtId="170" fontId="34" fillId="38" borderId="13" xfId="0" applyNumberFormat="1" applyFont="1" applyFill="1" applyBorder="1" applyAlignment="1" applyProtection="1">
      <alignment horizontal="right" vertical="top" wrapText="1"/>
    </xf>
    <xf numFmtId="10" fontId="34" fillId="38" borderId="13" xfId="703" applyNumberFormat="1" applyFont="1" applyFill="1" applyBorder="1" applyAlignment="1" applyProtection="1">
      <alignment horizontal="right" vertical="top" wrapText="1"/>
    </xf>
    <xf numFmtId="0" fontId="5" fillId="0" borderId="13" xfId="702" applyFont="1" applyFill="1" applyBorder="1" applyAlignment="1" applyProtection="1">
      <alignment horizontal="right" vertical="top" wrapText="1"/>
    </xf>
    <xf numFmtId="10" fontId="5" fillId="38" borderId="13" xfId="703" applyNumberFormat="1" applyFont="1" applyFill="1" applyBorder="1" applyAlignment="1" applyProtection="1">
      <alignment horizontal="right" vertical="center" wrapText="1"/>
    </xf>
    <xf numFmtId="172" fontId="33" fillId="0" borderId="13" xfId="541" applyNumberFormat="1" applyFont="1" applyBorder="1" applyAlignment="1" applyProtection="1">
      <alignment horizontal="right" vertical="top"/>
    </xf>
    <xf numFmtId="0" fontId="5" fillId="39" borderId="13" xfId="0" applyNumberFormat="1" applyFont="1" applyFill="1" applyBorder="1" applyAlignment="1" applyProtection="1">
      <alignment horizontal="right" vertical="top" wrapText="1"/>
    </xf>
    <xf numFmtId="198" fontId="5" fillId="0" borderId="13" xfId="541" applyNumberFormat="1" applyBorder="1" applyAlignment="1" applyProtection="1">
      <alignment vertical="top"/>
    </xf>
    <xf numFmtId="1" fontId="5" fillId="41" borderId="13" xfId="106" applyNumberFormat="1" applyFont="1" applyFill="1" applyBorder="1" applyAlignment="1" applyProtection="1">
      <alignment horizontal="right" vertical="top"/>
    </xf>
    <xf numFmtId="170" fontId="35" fillId="41" borderId="13" xfId="0" applyNumberFormat="1" applyFont="1" applyFill="1" applyBorder="1" applyAlignment="1" applyProtection="1">
      <alignment horizontal="right" vertical="top" wrapText="1"/>
    </xf>
    <xf numFmtId="170" fontId="35" fillId="41" borderId="15" xfId="0" applyNumberFormat="1" applyFont="1" applyFill="1" applyBorder="1" applyAlignment="1" applyProtection="1">
      <alignment horizontal="right" vertical="top" wrapText="1"/>
    </xf>
    <xf numFmtId="2" fontId="5" fillId="38" borderId="0" xfId="0" applyNumberFormat="1" applyFont="1" applyFill="1" applyBorder="1" applyAlignment="1" applyProtection="1">
      <alignment horizontal="left" vertical="top"/>
      <protection locked="0"/>
    </xf>
    <xf numFmtId="0" fontId="33" fillId="38" borderId="0" xfId="488" applyFont="1" applyFill="1" applyBorder="1" applyAlignment="1" applyProtection="1">
      <alignment horizontal="center" vertical="top"/>
      <protection locked="0"/>
    </xf>
    <xf numFmtId="39" fontId="5" fillId="38" borderId="0" xfId="0" applyNumberFormat="1" applyFont="1" applyFill="1" applyBorder="1" applyAlignment="1" applyProtection="1">
      <alignment horizontal="left" vertical="top" wrapText="1"/>
      <protection locked="0"/>
    </xf>
    <xf numFmtId="39" fontId="5" fillId="38" borderId="0" xfId="0" quotePrefix="1" applyNumberFormat="1" applyFont="1" applyFill="1" applyBorder="1" applyAlignment="1" applyProtection="1">
      <alignment horizontal="left" vertical="top" wrapText="1"/>
      <protection locked="0"/>
    </xf>
    <xf numFmtId="39" fontId="33" fillId="38" borderId="16" xfId="0" applyNumberFormat="1" applyFont="1" applyFill="1" applyBorder="1" applyAlignment="1" applyProtection="1">
      <alignment horizontal="center" vertical="top"/>
      <protection locked="0"/>
    </xf>
    <xf numFmtId="0" fontId="5" fillId="38" borderId="0" xfId="116" applyFont="1" applyFill="1" applyBorder="1" applyAlignment="1" applyProtection="1">
      <alignment horizontal="left" vertical="top" wrapText="1"/>
      <protection locked="0"/>
    </xf>
    <xf numFmtId="0" fontId="73" fillId="0" borderId="0" xfId="0" applyFont="1" applyAlignment="1" applyProtection="1">
      <alignment horizontal="center" vertical="center"/>
      <protection locked="0"/>
    </xf>
  </cellXfs>
  <cellStyles count="746">
    <cellStyle name="20% - Accent1" xfId="1" xr:uid="{00000000-0005-0000-0000-000000000000}"/>
    <cellStyle name="20% - Accent1 2" xfId="144" xr:uid="{00000000-0005-0000-0000-000001000000}"/>
    <cellStyle name="20% - Accent1 2 2" xfId="145" xr:uid="{00000000-0005-0000-0000-000002000000}"/>
    <cellStyle name="20% - Accent1 3" xfId="146" xr:uid="{00000000-0005-0000-0000-000003000000}"/>
    <cellStyle name="20% - Accent2" xfId="2" xr:uid="{00000000-0005-0000-0000-000004000000}"/>
    <cellStyle name="20% - Accent2 2" xfId="147" xr:uid="{00000000-0005-0000-0000-000005000000}"/>
    <cellStyle name="20% - Accent2 2 2" xfId="148" xr:uid="{00000000-0005-0000-0000-000006000000}"/>
    <cellStyle name="20% - Accent2 3" xfId="149" xr:uid="{00000000-0005-0000-0000-000007000000}"/>
    <cellStyle name="20% - Accent3" xfId="3" xr:uid="{00000000-0005-0000-0000-000008000000}"/>
    <cellStyle name="20% - Accent3 2" xfId="150" xr:uid="{00000000-0005-0000-0000-000009000000}"/>
    <cellStyle name="20% - Accent3 2 2" xfId="151" xr:uid="{00000000-0005-0000-0000-00000A000000}"/>
    <cellStyle name="20% - Accent3 3" xfId="152" xr:uid="{00000000-0005-0000-0000-00000B000000}"/>
    <cellStyle name="20% - Accent4" xfId="4" xr:uid="{00000000-0005-0000-0000-00000C000000}"/>
    <cellStyle name="20% - Accent4 2" xfId="153" xr:uid="{00000000-0005-0000-0000-00000D000000}"/>
    <cellStyle name="20% - Accent4 2 2" xfId="154" xr:uid="{00000000-0005-0000-0000-00000E000000}"/>
    <cellStyle name="20% - Accent4 3" xfId="155" xr:uid="{00000000-0005-0000-0000-00000F000000}"/>
    <cellStyle name="20% - Accent5" xfId="5" xr:uid="{00000000-0005-0000-0000-000010000000}"/>
    <cellStyle name="20% - Accent5 2" xfId="156" xr:uid="{00000000-0005-0000-0000-000011000000}"/>
    <cellStyle name="20% - Accent6" xfId="6" xr:uid="{00000000-0005-0000-0000-000012000000}"/>
    <cellStyle name="20% - Accent6 2" xfId="157" xr:uid="{00000000-0005-0000-0000-000013000000}"/>
    <cellStyle name="20% - Accent6 2 2" xfId="158" xr:uid="{00000000-0005-0000-0000-000014000000}"/>
    <cellStyle name="20% - Accent6 3" xfId="159" xr:uid="{00000000-0005-0000-0000-000015000000}"/>
    <cellStyle name="20% - Énfasis1 2" xfId="160" xr:uid="{00000000-0005-0000-0000-000016000000}"/>
    <cellStyle name="20% - Énfasis1 3" xfId="161" xr:uid="{00000000-0005-0000-0000-000017000000}"/>
    <cellStyle name="20% - Énfasis2 2" xfId="162" xr:uid="{00000000-0005-0000-0000-000018000000}"/>
    <cellStyle name="20% - Énfasis2 3" xfId="163" xr:uid="{00000000-0005-0000-0000-000019000000}"/>
    <cellStyle name="20% - Énfasis3 2" xfId="164" xr:uid="{00000000-0005-0000-0000-00001A000000}"/>
    <cellStyle name="20% - Énfasis3 3" xfId="165" xr:uid="{00000000-0005-0000-0000-00001B000000}"/>
    <cellStyle name="20% - Énfasis4 2" xfId="166" xr:uid="{00000000-0005-0000-0000-00001C000000}"/>
    <cellStyle name="20% - Énfasis4 3" xfId="167" xr:uid="{00000000-0005-0000-0000-00001D000000}"/>
    <cellStyle name="20% - Énfasis5 2" xfId="168" xr:uid="{00000000-0005-0000-0000-00001E000000}"/>
    <cellStyle name="20% - Énfasis5 3" xfId="169" xr:uid="{00000000-0005-0000-0000-00001F000000}"/>
    <cellStyle name="20% - Énfasis6 2" xfId="170" xr:uid="{00000000-0005-0000-0000-000020000000}"/>
    <cellStyle name="20% - Énfasis6 3" xfId="171" xr:uid="{00000000-0005-0000-0000-000021000000}"/>
    <cellStyle name="40% - Accent1" xfId="7" xr:uid="{00000000-0005-0000-0000-000022000000}"/>
    <cellStyle name="40% - Accent1 2" xfId="172" xr:uid="{00000000-0005-0000-0000-000023000000}"/>
    <cellStyle name="40% - Accent1 2 2" xfId="173" xr:uid="{00000000-0005-0000-0000-000024000000}"/>
    <cellStyle name="40% - Accent1 3" xfId="174" xr:uid="{00000000-0005-0000-0000-000025000000}"/>
    <cellStyle name="40% - Accent2" xfId="8" xr:uid="{00000000-0005-0000-0000-000026000000}"/>
    <cellStyle name="40% - Accent2 2" xfId="175" xr:uid="{00000000-0005-0000-0000-000027000000}"/>
    <cellStyle name="40% - Accent3" xfId="9" xr:uid="{00000000-0005-0000-0000-000028000000}"/>
    <cellStyle name="40% - Accent3 2" xfId="176" xr:uid="{00000000-0005-0000-0000-000029000000}"/>
    <cellStyle name="40% - Accent3 2 2" xfId="177" xr:uid="{00000000-0005-0000-0000-00002A000000}"/>
    <cellStyle name="40% - Accent3 3" xfId="178" xr:uid="{00000000-0005-0000-0000-00002B000000}"/>
    <cellStyle name="40% - Accent4" xfId="10" xr:uid="{00000000-0005-0000-0000-00002C000000}"/>
    <cellStyle name="40% - Accent4 2" xfId="179" xr:uid="{00000000-0005-0000-0000-00002D000000}"/>
    <cellStyle name="40% - Accent4 2 2" xfId="180" xr:uid="{00000000-0005-0000-0000-00002E000000}"/>
    <cellStyle name="40% - Accent4 3" xfId="181" xr:uid="{00000000-0005-0000-0000-00002F000000}"/>
    <cellStyle name="40% - Accent5" xfId="11" xr:uid="{00000000-0005-0000-0000-000030000000}"/>
    <cellStyle name="40% - Accent5 2" xfId="182" xr:uid="{00000000-0005-0000-0000-000031000000}"/>
    <cellStyle name="40% - Accent5 2 2" xfId="183" xr:uid="{00000000-0005-0000-0000-000032000000}"/>
    <cellStyle name="40% - Accent5 3" xfId="184" xr:uid="{00000000-0005-0000-0000-000033000000}"/>
    <cellStyle name="40% - Accent6" xfId="12" xr:uid="{00000000-0005-0000-0000-000034000000}"/>
    <cellStyle name="40% - Accent6 2" xfId="185" xr:uid="{00000000-0005-0000-0000-000035000000}"/>
    <cellStyle name="40% - Accent6 2 2" xfId="186" xr:uid="{00000000-0005-0000-0000-000036000000}"/>
    <cellStyle name="40% - Accent6 3" xfId="187" xr:uid="{00000000-0005-0000-0000-000037000000}"/>
    <cellStyle name="40% - Énfasis1 2" xfId="188" xr:uid="{00000000-0005-0000-0000-000038000000}"/>
    <cellStyle name="40% - Énfasis1 3" xfId="189" xr:uid="{00000000-0005-0000-0000-000039000000}"/>
    <cellStyle name="40% - Énfasis2 2" xfId="190" xr:uid="{00000000-0005-0000-0000-00003A000000}"/>
    <cellStyle name="40% - Énfasis2 3" xfId="191" xr:uid="{00000000-0005-0000-0000-00003B000000}"/>
    <cellStyle name="40% - Énfasis3 2" xfId="192" xr:uid="{00000000-0005-0000-0000-00003C000000}"/>
    <cellStyle name="40% - Énfasis3 3" xfId="193" xr:uid="{00000000-0005-0000-0000-00003D000000}"/>
    <cellStyle name="40% - Énfasis4 2" xfId="194" xr:uid="{00000000-0005-0000-0000-00003E000000}"/>
    <cellStyle name="40% - Énfasis4 3" xfId="195" xr:uid="{00000000-0005-0000-0000-00003F000000}"/>
    <cellStyle name="40% - Énfasis5 2" xfId="196" xr:uid="{00000000-0005-0000-0000-000040000000}"/>
    <cellStyle name="40% - Énfasis5 3" xfId="197" xr:uid="{00000000-0005-0000-0000-000041000000}"/>
    <cellStyle name="40% - Énfasis6 2" xfId="198" xr:uid="{00000000-0005-0000-0000-000042000000}"/>
    <cellStyle name="40% - Énfasis6 3" xfId="199" xr:uid="{00000000-0005-0000-0000-000043000000}"/>
    <cellStyle name="60% - Accent1" xfId="13" xr:uid="{00000000-0005-0000-0000-000044000000}"/>
    <cellStyle name="60% - Accent1 2" xfId="200" xr:uid="{00000000-0005-0000-0000-000045000000}"/>
    <cellStyle name="60% - Accent1 2 2" xfId="201" xr:uid="{00000000-0005-0000-0000-000046000000}"/>
    <cellStyle name="60% - Accent1 3" xfId="202" xr:uid="{00000000-0005-0000-0000-000047000000}"/>
    <cellStyle name="60% - Accent2" xfId="14" xr:uid="{00000000-0005-0000-0000-000048000000}"/>
    <cellStyle name="60% - Accent2 2" xfId="203" xr:uid="{00000000-0005-0000-0000-000049000000}"/>
    <cellStyle name="60% - Accent2 2 2" xfId="204" xr:uid="{00000000-0005-0000-0000-00004A000000}"/>
    <cellStyle name="60% - Accent2 3" xfId="205" xr:uid="{00000000-0005-0000-0000-00004B000000}"/>
    <cellStyle name="60% - Accent3" xfId="15" xr:uid="{00000000-0005-0000-0000-00004C000000}"/>
    <cellStyle name="60% - Accent3 2" xfId="206" xr:uid="{00000000-0005-0000-0000-00004D000000}"/>
    <cellStyle name="60% - Accent3 2 2" xfId="207" xr:uid="{00000000-0005-0000-0000-00004E000000}"/>
    <cellStyle name="60% - Accent3 3" xfId="208" xr:uid="{00000000-0005-0000-0000-00004F000000}"/>
    <cellStyle name="60% - Accent4" xfId="16" xr:uid="{00000000-0005-0000-0000-000050000000}"/>
    <cellStyle name="60% - Accent4 2" xfId="209" xr:uid="{00000000-0005-0000-0000-000051000000}"/>
    <cellStyle name="60% - Accent4 2 2" xfId="210" xr:uid="{00000000-0005-0000-0000-000052000000}"/>
    <cellStyle name="60% - Accent4 3" xfId="211" xr:uid="{00000000-0005-0000-0000-000053000000}"/>
    <cellStyle name="60% - Accent5" xfId="17" xr:uid="{00000000-0005-0000-0000-000054000000}"/>
    <cellStyle name="60% - Accent5 2" xfId="212" xr:uid="{00000000-0005-0000-0000-000055000000}"/>
    <cellStyle name="60% - Accent5 2 2" xfId="213" xr:uid="{00000000-0005-0000-0000-000056000000}"/>
    <cellStyle name="60% - Accent5 3" xfId="214" xr:uid="{00000000-0005-0000-0000-000057000000}"/>
    <cellStyle name="60% - Accent6" xfId="18" xr:uid="{00000000-0005-0000-0000-000058000000}"/>
    <cellStyle name="60% - Accent6 2" xfId="215" xr:uid="{00000000-0005-0000-0000-000059000000}"/>
    <cellStyle name="60% - Accent6 2 2" xfId="216" xr:uid="{00000000-0005-0000-0000-00005A000000}"/>
    <cellStyle name="60% - Accent6 3" xfId="217" xr:uid="{00000000-0005-0000-0000-00005B000000}"/>
    <cellStyle name="60% - Énfasis1 2" xfId="218" xr:uid="{00000000-0005-0000-0000-00005C000000}"/>
    <cellStyle name="60% - Énfasis1 3" xfId="219" xr:uid="{00000000-0005-0000-0000-00005D000000}"/>
    <cellStyle name="60% - Énfasis2 2" xfId="220" xr:uid="{00000000-0005-0000-0000-00005E000000}"/>
    <cellStyle name="60% - Énfasis2 3" xfId="221" xr:uid="{00000000-0005-0000-0000-00005F000000}"/>
    <cellStyle name="60% - Énfasis3 2" xfId="222" xr:uid="{00000000-0005-0000-0000-000060000000}"/>
    <cellStyle name="60% - Énfasis3 3" xfId="223" xr:uid="{00000000-0005-0000-0000-000061000000}"/>
    <cellStyle name="60% - Énfasis4 2" xfId="224" xr:uid="{00000000-0005-0000-0000-000062000000}"/>
    <cellStyle name="60% - Énfasis4 3" xfId="225" xr:uid="{00000000-0005-0000-0000-000063000000}"/>
    <cellStyle name="60% - Énfasis5 2" xfId="226" xr:uid="{00000000-0005-0000-0000-000064000000}"/>
    <cellStyle name="60% - Énfasis5 3" xfId="227" xr:uid="{00000000-0005-0000-0000-000065000000}"/>
    <cellStyle name="60% - Énfasis6 2" xfId="228" xr:uid="{00000000-0005-0000-0000-000066000000}"/>
    <cellStyle name="60% - Énfasis6 3" xfId="229" xr:uid="{00000000-0005-0000-0000-000067000000}"/>
    <cellStyle name="Accent1" xfId="19" xr:uid="{00000000-0005-0000-0000-000068000000}"/>
    <cellStyle name="Accent1 - 20%" xfId="20" xr:uid="{00000000-0005-0000-0000-000069000000}"/>
    <cellStyle name="Accent1 - 40%" xfId="21" xr:uid="{00000000-0005-0000-0000-00006A000000}"/>
    <cellStyle name="Accent1 - 60%" xfId="22" xr:uid="{00000000-0005-0000-0000-00006B000000}"/>
    <cellStyle name="Accent1 2" xfId="23" xr:uid="{00000000-0005-0000-0000-00006C000000}"/>
    <cellStyle name="Accent1 2 2" xfId="231" xr:uid="{00000000-0005-0000-0000-00006D000000}"/>
    <cellStyle name="Accent1 2 3" xfId="230" xr:uid="{00000000-0005-0000-0000-00006E000000}"/>
    <cellStyle name="Accent1 3" xfId="232" xr:uid="{00000000-0005-0000-0000-00006F000000}"/>
    <cellStyle name="Accent1 3 2" xfId="233" xr:uid="{00000000-0005-0000-0000-000070000000}"/>
    <cellStyle name="Accent1 4" xfId="234" xr:uid="{00000000-0005-0000-0000-000071000000}"/>
    <cellStyle name="Accent1 5" xfId="235" xr:uid="{00000000-0005-0000-0000-000072000000}"/>
    <cellStyle name="Accent1 6" xfId="236" xr:uid="{00000000-0005-0000-0000-000073000000}"/>
    <cellStyle name="Accent2" xfId="24" xr:uid="{00000000-0005-0000-0000-000074000000}"/>
    <cellStyle name="Accent2 - 20%" xfId="25" xr:uid="{00000000-0005-0000-0000-000075000000}"/>
    <cellStyle name="Accent2 - 40%" xfId="26" xr:uid="{00000000-0005-0000-0000-000076000000}"/>
    <cellStyle name="Accent2 - 60%" xfId="27" xr:uid="{00000000-0005-0000-0000-000077000000}"/>
    <cellStyle name="Accent2 2" xfId="28" xr:uid="{00000000-0005-0000-0000-000078000000}"/>
    <cellStyle name="Accent2 2 2" xfId="238" xr:uid="{00000000-0005-0000-0000-000079000000}"/>
    <cellStyle name="Accent2 2 3" xfId="237" xr:uid="{00000000-0005-0000-0000-00007A000000}"/>
    <cellStyle name="Accent2 3" xfId="239" xr:uid="{00000000-0005-0000-0000-00007B000000}"/>
    <cellStyle name="Accent2 3 2" xfId="240" xr:uid="{00000000-0005-0000-0000-00007C000000}"/>
    <cellStyle name="Accent2 4" xfId="241" xr:uid="{00000000-0005-0000-0000-00007D000000}"/>
    <cellStyle name="Accent2 5" xfId="242" xr:uid="{00000000-0005-0000-0000-00007E000000}"/>
    <cellStyle name="Accent2 6" xfId="243" xr:uid="{00000000-0005-0000-0000-00007F000000}"/>
    <cellStyle name="Accent3" xfId="29" xr:uid="{00000000-0005-0000-0000-000080000000}"/>
    <cellStyle name="Accent3 - 20%" xfId="30" xr:uid="{00000000-0005-0000-0000-000081000000}"/>
    <cellStyle name="Accent3 - 40%" xfId="31" xr:uid="{00000000-0005-0000-0000-000082000000}"/>
    <cellStyle name="Accent3 - 60%" xfId="32" xr:uid="{00000000-0005-0000-0000-000083000000}"/>
    <cellStyle name="Accent3 2" xfId="33" xr:uid="{00000000-0005-0000-0000-000084000000}"/>
    <cellStyle name="Accent3 2 2" xfId="245" xr:uid="{00000000-0005-0000-0000-000085000000}"/>
    <cellStyle name="Accent3 2 3" xfId="244" xr:uid="{00000000-0005-0000-0000-000086000000}"/>
    <cellStyle name="Accent3 3" xfId="246" xr:uid="{00000000-0005-0000-0000-000087000000}"/>
    <cellStyle name="Accent3 3 2" xfId="247" xr:uid="{00000000-0005-0000-0000-000088000000}"/>
    <cellStyle name="Accent3 4" xfId="248" xr:uid="{00000000-0005-0000-0000-000089000000}"/>
    <cellStyle name="Accent3 5" xfId="249" xr:uid="{00000000-0005-0000-0000-00008A000000}"/>
    <cellStyle name="Accent3 6" xfId="250" xr:uid="{00000000-0005-0000-0000-00008B000000}"/>
    <cellStyle name="Accent4" xfId="34" xr:uid="{00000000-0005-0000-0000-00008C000000}"/>
    <cellStyle name="Accent4 - 20%" xfId="35" xr:uid="{00000000-0005-0000-0000-00008D000000}"/>
    <cellStyle name="Accent4 - 40%" xfId="36" xr:uid="{00000000-0005-0000-0000-00008E000000}"/>
    <cellStyle name="Accent4 - 60%" xfId="37" xr:uid="{00000000-0005-0000-0000-00008F000000}"/>
    <cellStyle name="Accent4 2" xfId="38" xr:uid="{00000000-0005-0000-0000-000090000000}"/>
    <cellStyle name="Accent4 2 2" xfId="252" xr:uid="{00000000-0005-0000-0000-000091000000}"/>
    <cellStyle name="Accent4 2 3" xfId="251" xr:uid="{00000000-0005-0000-0000-000092000000}"/>
    <cellStyle name="Accent4 3" xfId="253" xr:uid="{00000000-0005-0000-0000-000093000000}"/>
    <cellStyle name="Accent4 3 2" xfId="254" xr:uid="{00000000-0005-0000-0000-000094000000}"/>
    <cellStyle name="Accent4 4" xfId="255" xr:uid="{00000000-0005-0000-0000-000095000000}"/>
    <cellStyle name="Accent4 5" xfId="256" xr:uid="{00000000-0005-0000-0000-000096000000}"/>
    <cellStyle name="Accent4 6" xfId="257" xr:uid="{00000000-0005-0000-0000-000097000000}"/>
    <cellStyle name="Accent5" xfId="39" xr:uid="{00000000-0005-0000-0000-000098000000}"/>
    <cellStyle name="Accent5 - 20%" xfId="40" xr:uid="{00000000-0005-0000-0000-000099000000}"/>
    <cellStyle name="Accent5 - 40%" xfId="41" xr:uid="{00000000-0005-0000-0000-00009A000000}"/>
    <cellStyle name="Accent5 - 60%" xfId="42" xr:uid="{00000000-0005-0000-0000-00009B000000}"/>
    <cellStyle name="Accent5 2" xfId="43" xr:uid="{00000000-0005-0000-0000-00009C000000}"/>
    <cellStyle name="Accent5 2 2" xfId="259" xr:uid="{00000000-0005-0000-0000-00009D000000}"/>
    <cellStyle name="Accent5 2 3" xfId="258" xr:uid="{00000000-0005-0000-0000-00009E000000}"/>
    <cellStyle name="Accent6" xfId="44" xr:uid="{00000000-0005-0000-0000-00009F000000}"/>
    <cellStyle name="Accent6 - 20%" xfId="45" xr:uid="{00000000-0005-0000-0000-0000A0000000}"/>
    <cellStyle name="Accent6 - 40%" xfId="46" xr:uid="{00000000-0005-0000-0000-0000A1000000}"/>
    <cellStyle name="Accent6 - 60%" xfId="47" xr:uid="{00000000-0005-0000-0000-0000A2000000}"/>
    <cellStyle name="Accent6 2" xfId="48" xr:uid="{00000000-0005-0000-0000-0000A3000000}"/>
    <cellStyle name="Accent6 2 2" xfId="261" xr:uid="{00000000-0005-0000-0000-0000A4000000}"/>
    <cellStyle name="Accent6 2 3" xfId="260" xr:uid="{00000000-0005-0000-0000-0000A5000000}"/>
    <cellStyle name="Accent6 3" xfId="262" xr:uid="{00000000-0005-0000-0000-0000A6000000}"/>
    <cellStyle name="Accent6 3 2" xfId="263" xr:uid="{00000000-0005-0000-0000-0000A7000000}"/>
    <cellStyle name="Accent6 4" xfId="264" xr:uid="{00000000-0005-0000-0000-0000A8000000}"/>
    <cellStyle name="Accent6 5" xfId="265" xr:uid="{00000000-0005-0000-0000-0000A9000000}"/>
    <cellStyle name="Accent6 6" xfId="266" xr:uid="{00000000-0005-0000-0000-0000AA000000}"/>
    <cellStyle name="Bad" xfId="49" xr:uid="{00000000-0005-0000-0000-0000AB000000}"/>
    <cellStyle name="Bad 2" xfId="50" xr:uid="{00000000-0005-0000-0000-0000AC000000}"/>
    <cellStyle name="Bad 2 2" xfId="268" xr:uid="{00000000-0005-0000-0000-0000AD000000}"/>
    <cellStyle name="Bad 2 3" xfId="267" xr:uid="{00000000-0005-0000-0000-0000AE000000}"/>
    <cellStyle name="Bad 3" xfId="269" xr:uid="{00000000-0005-0000-0000-0000AF000000}"/>
    <cellStyle name="Bad 3 2" xfId="270" xr:uid="{00000000-0005-0000-0000-0000B0000000}"/>
    <cellStyle name="Buena 2" xfId="272" xr:uid="{00000000-0005-0000-0000-0000B1000000}"/>
    <cellStyle name="Buena 3" xfId="273" xr:uid="{00000000-0005-0000-0000-0000B2000000}"/>
    <cellStyle name="Buena 3 2" xfId="274" xr:uid="{00000000-0005-0000-0000-0000B3000000}"/>
    <cellStyle name="Buena 4" xfId="271" xr:uid="{00000000-0005-0000-0000-0000B4000000}"/>
    <cellStyle name="Calculation" xfId="51" xr:uid="{00000000-0005-0000-0000-0000B5000000}"/>
    <cellStyle name="Calculation 2" xfId="52" xr:uid="{00000000-0005-0000-0000-0000B6000000}"/>
    <cellStyle name="Calculation 2 2" xfId="276" xr:uid="{00000000-0005-0000-0000-0000B7000000}"/>
    <cellStyle name="Calculation 2 3" xfId="275" xr:uid="{00000000-0005-0000-0000-0000B8000000}"/>
    <cellStyle name="Calculation 3" xfId="277" xr:uid="{00000000-0005-0000-0000-0000B9000000}"/>
    <cellStyle name="Calculation 3 2" xfId="278" xr:uid="{00000000-0005-0000-0000-0000BA000000}"/>
    <cellStyle name="Cálculo 2" xfId="279" xr:uid="{00000000-0005-0000-0000-0000BB000000}"/>
    <cellStyle name="Cálculo 3" xfId="280" xr:uid="{00000000-0005-0000-0000-0000BC000000}"/>
    <cellStyle name="Celda de comprobación 2" xfId="281" xr:uid="{00000000-0005-0000-0000-0000BD000000}"/>
    <cellStyle name="Celda de comprobación 3" xfId="282" xr:uid="{00000000-0005-0000-0000-0000BE000000}"/>
    <cellStyle name="Celda de comprobación 4" xfId="283" xr:uid="{00000000-0005-0000-0000-0000BF000000}"/>
    <cellStyle name="Celda vinculada 2" xfId="284" xr:uid="{00000000-0005-0000-0000-0000C0000000}"/>
    <cellStyle name="Celda vinculada 3" xfId="285" xr:uid="{00000000-0005-0000-0000-0000C1000000}"/>
    <cellStyle name="Celda vinculada 3 2" xfId="286" xr:uid="{00000000-0005-0000-0000-0000C2000000}"/>
    <cellStyle name="Celda vinculada 4" xfId="287" xr:uid="{00000000-0005-0000-0000-0000C3000000}"/>
    <cellStyle name="Check Cell" xfId="53" xr:uid="{00000000-0005-0000-0000-0000C4000000}"/>
    <cellStyle name="Check Cell 2" xfId="54" xr:uid="{00000000-0005-0000-0000-0000C5000000}"/>
    <cellStyle name="Check Cell 2 2" xfId="289" xr:uid="{00000000-0005-0000-0000-0000C6000000}"/>
    <cellStyle name="Check Cell 2 3" xfId="288" xr:uid="{00000000-0005-0000-0000-0000C7000000}"/>
    <cellStyle name="Comma 2" xfId="55" xr:uid="{00000000-0005-0000-0000-0000C8000000}"/>
    <cellStyle name="Comma 2 2" xfId="291" xr:uid="{00000000-0005-0000-0000-0000C9000000}"/>
    <cellStyle name="Comma 2 2 2" xfId="292" xr:uid="{00000000-0005-0000-0000-0000CA000000}"/>
    <cellStyle name="Comma 2 3" xfId="293" xr:uid="{00000000-0005-0000-0000-0000CB000000}"/>
    <cellStyle name="Comma 2 3 2" xfId="294" xr:uid="{00000000-0005-0000-0000-0000CC000000}"/>
    <cellStyle name="Comma 2 4" xfId="295" xr:uid="{00000000-0005-0000-0000-0000CD000000}"/>
    <cellStyle name="Comma 2 5" xfId="290" xr:uid="{00000000-0005-0000-0000-0000CE000000}"/>
    <cellStyle name="Comma 2 6" xfId="705" xr:uid="{00000000-0005-0000-0000-0000CF000000}"/>
    <cellStyle name="Comma 3" xfId="56" xr:uid="{00000000-0005-0000-0000-0000D0000000}"/>
    <cellStyle name="Comma 3 2" xfId="297" xr:uid="{00000000-0005-0000-0000-0000D1000000}"/>
    <cellStyle name="Comma 3 2 2" xfId="298" xr:uid="{00000000-0005-0000-0000-0000D2000000}"/>
    <cellStyle name="Comma 3 2 3" xfId="299" xr:uid="{00000000-0005-0000-0000-0000D3000000}"/>
    <cellStyle name="Comma 3 3" xfId="300" xr:uid="{00000000-0005-0000-0000-0000D4000000}"/>
    <cellStyle name="Comma 3 3 2" xfId="301" xr:uid="{00000000-0005-0000-0000-0000D5000000}"/>
    <cellStyle name="Comma 3 4" xfId="296" xr:uid="{00000000-0005-0000-0000-0000D6000000}"/>
    <cellStyle name="Comma_ACUEDUCTO DE  PADRE LAS CASAS" xfId="136" xr:uid="{00000000-0005-0000-0000-0000D7000000}"/>
    <cellStyle name="Emphasis 1" xfId="57" xr:uid="{00000000-0005-0000-0000-0000D8000000}"/>
    <cellStyle name="Emphasis 2" xfId="58" xr:uid="{00000000-0005-0000-0000-0000D9000000}"/>
    <cellStyle name="Emphasis 3" xfId="59" xr:uid="{00000000-0005-0000-0000-0000DA000000}"/>
    <cellStyle name="Encabezado 4 2" xfId="302" xr:uid="{00000000-0005-0000-0000-0000DB000000}"/>
    <cellStyle name="Encabezado 4 3" xfId="303" xr:uid="{00000000-0005-0000-0000-0000DC000000}"/>
    <cellStyle name="Encabezado 4 3 2" xfId="304" xr:uid="{00000000-0005-0000-0000-0000DD000000}"/>
    <cellStyle name="Encabezado 4 4" xfId="305" xr:uid="{00000000-0005-0000-0000-0000DE000000}"/>
    <cellStyle name="Énfasis1 2" xfId="306" xr:uid="{00000000-0005-0000-0000-0000DF000000}"/>
    <cellStyle name="Énfasis1 3" xfId="307" xr:uid="{00000000-0005-0000-0000-0000E0000000}"/>
    <cellStyle name="Énfasis2 2" xfId="308" xr:uid="{00000000-0005-0000-0000-0000E1000000}"/>
    <cellStyle name="Énfasis2 3" xfId="309" xr:uid="{00000000-0005-0000-0000-0000E2000000}"/>
    <cellStyle name="Énfasis3 2" xfId="310" xr:uid="{00000000-0005-0000-0000-0000E3000000}"/>
    <cellStyle name="Énfasis3 3" xfId="311" xr:uid="{00000000-0005-0000-0000-0000E4000000}"/>
    <cellStyle name="Énfasis4 2" xfId="312" xr:uid="{00000000-0005-0000-0000-0000E5000000}"/>
    <cellStyle name="Énfasis4 3" xfId="313" xr:uid="{00000000-0005-0000-0000-0000E6000000}"/>
    <cellStyle name="Énfasis5 2" xfId="314" xr:uid="{00000000-0005-0000-0000-0000E7000000}"/>
    <cellStyle name="Énfasis5 3" xfId="315" xr:uid="{00000000-0005-0000-0000-0000E8000000}"/>
    <cellStyle name="Énfasis6 2" xfId="316" xr:uid="{00000000-0005-0000-0000-0000E9000000}"/>
    <cellStyle name="Énfasis6 3" xfId="317" xr:uid="{00000000-0005-0000-0000-0000EA000000}"/>
    <cellStyle name="Entrada 2" xfId="318" xr:uid="{00000000-0005-0000-0000-0000EB000000}"/>
    <cellStyle name="Entrada 3" xfId="319" xr:uid="{00000000-0005-0000-0000-0000EC000000}"/>
    <cellStyle name="Entrada 3 2" xfId="320" xr:uid="{00000000-0005-0000-0000-0000ED000000}"/>
    <cellStyle name="Entrada 4" xfId="321" xr:uid="{00000000-0005-0000-0000-0000EE000000}"/>
    <cellStyle name="Euro" xfId="60" xr:uid="{00000000-0005-0000-0000-0000EF000000}"/>
    <cellStyle name="Euro 2" xfId="61" xr:uid="{00000000-0005-0000-0000-0000F0000000}"/>
    <cellStyle name="Euro 2 2" xfId="324" xr:uid="{00000000-0005-0000-0000-0000F1000000}"/>
    <cellStyle name="Euro 2 2 2" xfId="325" xr:uid="{00000000-0005-0000-0000-0000F2000000}"/>
    <cellStyle name="Euro 2 3" xfId="326" xr:uid="{00000000-0005-0000-0000-0000F3000000}"/>
    <cellStyle name="Euro 2 4" xfId="327" xr:uid="{00000000-0005-0000-0000-0000F4000000}"/>
    <cellStyle name="Euro 2 5" xfId="323" xr:uid="{00000000-0005-0000-0000-0000F5000000}"/>
    <cellStyle name="Euro 3" xfId="328" xr:uid="{00000000-0005-0000-0000-0000F6000000}"/>
    <cellStyle name="Euro 3 2" xfId="329" xr:uid="{00000000-0005-0000-0000-0000F7000000}"/>
    <cellStyle name="Euro 3 3" xfId="330" xr:uid="{00000000-0005-0000-0000-0000F8000000}"/>
    <cellStyle name="Euro 4" xfId="331" xr:uid="{00000000-0005-0000-0000-0000F9000000}"/>
    <cellStyle name="Euro 4 2" xfId="332" xr:uid="{00000000-0005-0000-0000-0000FA000000}"/>
    <cellStyle name="Euro 4 3" xfId="333" xr:uid="{00000000-0005-0000-0000-0000FB000000}"/>
    <cellStyle name="Euro 5" xfId="334" xr:uid="{00000000-0005-0000-0000-0000FC000000}"/>
    <cellStyle name="Euro 6" xfId="322" xr:uid="{00000000-0005-0000-0000-0000FD000000}"/>
    <cellStyle name="Euro 7" xfId="706" xr:uid="{00000000-0005-0000-0000-0000FE000000}"/>
    <cellStyle name="Euro_Copia 2 de Copia de yrma  Pres. elab. Ac. Las Claras 12" xfId="335" xr:uid="{00000000-0005-0000-0000-0000FF000000}"/>
    <cellStyle name="Explanatory Text" xfId="62" xr:uid="{00000000-0005-0000-0000-000000010000}"/>
    <cellStyle name="Explanatory Text 2" xfId="336" xr:uid="{00000000-0005-0000-0000-000001010000}"/>
    <cellStyle name="F2" xfId="63" xr:uid="{00000000-0005-0000-0000-000002010000}"/>
    <cellStyle name="F3" xfId="64" xr:uid="{00000000-0005-0000-0000-000003010000}"/>
    <cellStyle name="F4" xfId="65" xr:uid="{00000000-0005-0000-0000-000004010000}"/>
    <cellStyle name="F5" xfId="66" xr:uid="{00000000-0005-0000-0000-000005010000}"/>
    <cellStyle name="F6" xfId="67" xr:uid="{00000000-0005-0000-0000-000006010000}"/>
    <cellStyle name="F7" xfId="68" xr:uid="{00000000-0005-0000-0000-000007010000}"/>
    <cellStyle name="F8" xfId="69" xr:uid="{00000000-0005-0000-0000-000008010000}"/>
    <cellStyle name="Good" xfId="70" xr:uid="{00000000-0005-0000-0000-000009010000}"/>
    <cellStyle name="Good 2" xfId="71" xr:uid="{00000000-0005-0000-0000-00000A010000}"/>
    <cellStyle name="Good 2 2" xfId="338" xr:uid="{00000000-0005-0000-0000-00000B010000}"/>
    <cellStyle name="Good 2 3" xfId="337" xr:uid="{00000000-0005-0000-0000-00000C010000}"/>
    <cellStyle name="Good 3" xfId="339" xr:uid="{00000000-0005-0000-0000-00000D010000}"/>
    <cellStyle name="Heading 1" xfId="72" xr:uid="{00000000-0005-0000-0000-00000E010000}"/>
    <cellStyle name="Heading 1 2" xfId="73" xr:uid="{00000000-0005-0000-0000-00000F010000}"/>
    <cellStyle name="Heading 1 2 2" xfId="341" xr:uid="{00000000-0005-0000-0000-000010010000}"/>
    <cellStyle name="Heading 1 2 3" xfId="340" xr:uid="{00000000-0005-0000-0000-000011010000}"/>
    <cellStyle name="Heading 1 3" xfId="342" xr:uid="{00000000-0005-0000-0000-000012010000}"/>
    <cellStyle name="Heading 1 3 2" xfId="343" xr:uid="{00000000-0005-0000-0000-000013010000}"/>
    <cellStyle name="Heading 2" xfId="74" xr:uid="{00000000-0005-0000-0000-000014010000}"/>
    <cellStyle name="Heading 2 2" xfId="75" xr:uid="{00000000-0005-0000-0000-000015010000}"/>
    <cellStyle name="Heading 2 2 2" xfId="345" xr:uid="{00000000-0005-0000-0000-000016010000}"/>
    <cellStyle name="Heading 2 2 3" xfId="344" xr:uid="{00000000-0005-0000-0000-000017010000}"/>
    <cellStyle name="Heading 2 3" xfId="346" xr:uid="{00000000-0005-0000-0000-000018010000}"/>
    <cellStyle name="Heading 2 3 2" xfId="347" xr:uid="{00000000-0005-0000-0000-000019010000}"/>
    <cellStyle name="Heading 3" xfId="76" xr:uid="{00000000-0005-0000-0000-00001A010000}"/>
    <cellStyle name="Heading 3 2" xfId="348" xr:uid="{00000000-0005-0000-0000-00001B010000}"/>
    <cellStyle name="Heading 3 2 2" xfId="349" xr:uid="{00000000-0005-0000-0000-00001C010000}"/>
    <cellStyle name="Heading 3 3" xfId="350" xr:uid="{00000000-0005-0000-0000-00001D010000}"/>
    <cellStyle name="Heading 4" xfId="77" xr:uid="{00000000-0005-0000-0000-00001E010000}"/>
    <cellStyle name="Heading 4 2" xfId="351" xr:uid="{00000000-0005-0000-0000-00001F010000}"/>
    <cellStyle name="Heading 4 2 2" xfId="352" xr:uid="{00000000-0005-0000-0000-000020010000}"/>
    <cellStyle name="Hipervínculo 2" xfId="78" xr:uid="{00000000-0005-0000-0000-000021010000}"/>
    <cellStyle name="Incorrecto 2" xfId="353" xr:uid="{00000000-0005-0000-0000-000022010000}"/>
    <cellStyle name="Incorrecto 3" xfId="354" xr:uid="{00000000-0005-0000-0000-000023010000}"/>
    <cellStyle name="Input" xfId="79" xr:uid="{00000000-0005-0000-0000-000024010000}"/>
    <cellStyle name="Input 2" xfId="80" xr:uid="{00000000-0005-0000-0000-000025010000}"/>
    <cellStyle name="Input 2 2" xfId="356" xr:uid="{00000000-0005-0000-0000-000026010000}"/>
    <cellStyle name="Input 2 3" xfId="355" xr:uid="{00000000-0005-0000-0000-000027010000}"/>
    <cellStyle name="Input 3" xfId="357" xr:uid="{00000000-0005-0000-0000-000028010000}"/>
    <cellStyle name="Linked Cell" xfId="81" xr:uid="{00000000-0005-0000-0000-000029010000}"/>
    <cellStyle name="Linked Cell 2" xfId="82" xr:uid="{00000000-0005-0000-0000-00002A010000}"/>
    <cellStyle name="Linked Cell 2 2" xfId="359" xr:uid="{00000000-0005-0000-0000-00002B010000}"/>
    <cellStyle name="Linked Cell 2 3" xfId="358" xr:uid="{00000000-0005-0000-0000-00002C010000}"/>
    <cellStyle name="Linked Cell 3" xfId="360" xr:uid="{00000000-0005-0000-0000-00002D010000}"/>
    <cellStyle name="Millares" xfId="83" builtinId="3"/>
    <cellStyle name="Millares 10" xfId="131" xr:uid="{00000000-0005-0000-0000-00002F010000}"/>
    <cellStyle name="Millares 10 2" xfId="362" xr:uid="{00000000-0005-0000-0000-000030010000}"/>
    <cellStyle name="Millares 10 2 2" xfId="363" xr:uid="{00000000-0005-0000-0000-000031010000}"/>
    <cellStyle name="Millares 10 2 2 2" xfId="744" xr:uid="{00000000-0005-0000-0000-000032010000}"/>
    <cellStyle name="Millares 10 2 2 2 2" xfId="364" xr:uid="{00000000-0005-0000-0000-000033010000}"/>
    <cellStyle name="Millares 10 2 3" xfId="365" xr:uid="{00000000-0005-0000-0000-000034010000}"/>
    <cellStyle name="Millares 10 3" xfId="366" xr:uid="{00000000-0005-0000-0000-000035010000}"/>
    <cellStyle name="Millares 10 4" xfId="367" xr:uid="{00000000-0005-0000-0000-000036010000}"/>
    <cellStyle name="Millares 10 5" xfId="361" xr:uid="{00000000-0005-0000-0000-000037010000}"/>
    <cellStyle name="Millares 11" xfId="368" xr:uid="{00000000-0005-0000-0000-000038010000}"/>
    <cellStyle name="Millares 11 2" xfId="708" xr:uid="{00000000-0005-0000-0000-000039010000}"/>
    <cellStyle name="Millares 12" xfId="369" xr:uid="{00000000-0005-0000-0000-00003A010000}"/>
    <cellStyle name="Millares 12 2" xfId="370" xr:uid="{00000000-0005-0000-0000-00003B010000}"/>
    <cellStyle name="Millares 12 3" xfId="371" xr:uid="{00000000-0005-0000-0000-00003C010000}"/>
    <cellStyle name="Millares 13" xfId="372" xr:uid="{00000000-0005-0000-0000-00003D010000}"/>
    <cellStyle name="Millares 13 2" xfId="373" xr:uid="{00000000-0005-0000-0000-00003E010000}"/>
    <cellStyle name="Millares 13 3" xfId="709" xr:uid="{00000000-0005-0000-0000-00003F010000}"/>
    <cellStyle name="Millares 14" xfId="374" xr:uid="{00000000-0005-0000-0000-000040010000}"/>
    <cellStyle name="Millares 15" xfId="375" xr:uid="{00000000-0005-0000-0000-000041010000}"/>
    <cellStyle name="Millares 15 2" xfId="376" xr:uid="{00000000-0005-0000-0000-000042010000}"/>
    <cellStyle name="Millares 15 2 2" xfId="725" xr:uid="{00000000-0005-0000-0000-000043010000}"/>
    <cellStyle name="Millares 16" xfId="707" xr:uid="{00000000-0005-0000-0000-000044010000}"/>
    <cellStyle name="Millares 2" xfId="84" xr:uid="{00000000-0005-0000-0000-000045010000}"/>
    <cellStyle name="Millares 2 2" xfId="85" xr:uid="{00000000-0005-0000-0000-000046010000}"/>
    <cellStyle name="Millares 2 2 2" xfId="133" xr:uid="{00000000-0005-0000-0000-000047010000}"/>
    <cellStyle name="Millares 2 2 2 2" xfId="380" xr:uid="{00000000-0005-0000-0000-000048010000}"/>
    <cellStyle name="Millares 2 2 2 2 2" xfId="381" xr:uid="{00000000-0005-0000-0000-000049010000}"/>
    <cellStyle name="Millares 2 2 2 2 2 2" xfId="382" xr:uid="{00000000-0005-0000-0000-00004A010000}"/>
    <cellStyle name="Millares 2 2 2 2 3" xfId="383" xr:uid="{00000000-0005-0000-0000-00004B010000}"/>
    <cellStyle name="Millares 2 2 2 3" xfId="384" xr:uid="{00000000-0005-0000-0000-00004C010000}"/>
    <cellStyle name="Millares 2 2 2 3 2" xfId="738" xr:uid="{00000000-0005-0000-0000-00004D010000}"/>
    <cellStyle name="Millares 2 2 2 4" xfId="385" xr:uid="{00000000-0005-0000-0000-00004E010000}"/>
    <cellStyle name="Millares 2 2 2 5" xfId="379" xr:uid="{00000000-0005-0000-0000-00004F010000}"/>
    <cellStyle name="Millares 2 2 3" xfId="386" xr:uid="{00000000-0005-0000-0000-000050010000}"/>
    <cellStyle name="Millares 2 2 3 2" xfId="387" xr:uid="{00000000-0005-0000-0000-000051010000}"/>
    <cellStyle name="Millares 2 2 4" xfId="388" xr:uid="{00000000-0005-0000-0000-000052010000}"/>
    <cellStyle name="Millares 2 2 5" xfId="378" xr:uid="{00000000-0005-0000-0000-000053010000}"/>
    <cellStyle name="Millares 2 3" xfId="86" xr:uid="{00000000-0005-0000-0000-000054010000}"/>
    <cellStyle name="Millares 2 3 2" xfId="390" xr:uid="{00000000-0005-0000-0000-000055010000}"/>
    <cellStyle name="Millares 2 3 2 2" xfId="391" xr:uid="{00000000-0005-0000-0000-000056010000}"/>
    <cellStyle name="Millares 2 3 3" xfId="392" xr:uid="{00000000-0005-0000-0000-000057010000}"/>
    <cellStyle name="Millares 2 3 4" xfId="389" xr:uid="{00000000-0005-0000-0000-000058010000}"/>
    <cellStyle name="Millares 2 3 5" xfId="710" xr:uid="{00000000-0005-0000-0000-000059010000}"/>
    <cellStyle name="Millares 2 4" xfId="393" xr:uid="{00000000-0005-0000-0000-00005A010000}"/>
    <cellStyle name="Millares 2 4 2" xfId="394" xr:uid="{00000000-0005-0000-0000-00005B010000}"/>
    <cellStyle name="Millares 2 4 3" xfId="395" xr:uid="{00000000-0005-0000-0000-00005C010000}"/>
    <cellStyle name="Millares 2 4 4" xfId="711" xr:uid="{00000000-0005-0000-0000-00005D010000}"/>
    <cellStyle name="Millares 2 5" xfId="396" xr:uid="{00000000-0005-0000-0000-00005E010000}"/>
    <cellStyle name="Millares 2 5 2" xfId="397" xr:uid="{00000000-0005-0000-0000-00005F010000}"/>
    <cellStyle name="Millares 2 6" xfId="398" xr:uid="{00000000-0005-0000-0000-000060010000}"/>
    <cellStyle name="Millares 2 7" xfId="399" xr:uid="{00000000-0005-0000-0000-000061010000}"/>
    <cellStyle name="Millares 2 8" xfId="400" xr:uid="{00000000-0005-0000-0000-000062010000}"/>
    <cellStyle name="Millares 2 9" xfId="377" xr:uid="{00000000-0005-0000-0000-000063010000}"/>
    <cellStyle name="Millares 2_111-12 ac neyba zona alta" xfId="87" xr:uid="{00000000-0005-0000-0000-000064010000}"/>
    <cellStyle name="Millares 3" xfId="88" xr:uid="{00000000-0005-0000-0000-000065010000}"/>
    <cellStyle name="Millares 3 11" xfId="402" xr:uid="{00000000-0005-0000-0000-000066010000}"/>
    <cellStyle name="Millares 3 2" xfId="89" xr:uid="{00000000-0005-0000-0000-000067010000}"/>
    <cellStyle name="Millares 3 2 2" xfId="404" xr:uid="{00000000-0005-0000-0000-000068010000}"/>
    <cellStyle name="Millares 3 2 2 2" xfId="405" xr:uid="{00000000-0005-0000-0000-000069010000}"/>
    <cellStyle name="Millares 3 2 2 3" xfId="406" xr:uid="{00000000-0005-0000-0000-00006A010000}"/>
    <cellStyle name="Millares 3 2 3" xfId="407" xr:uid="{00000000-0005-0000-0000-00006B010000}"/>
    <cellStyle name="Millares 3 2 3 2" xfId="408" xr:uid="{00000000-0005-0000-0000-00006C010000}"/>
    <cellStyle name="Millares 3 2 4" xfId="409" xr:uid="{00000000-0005-0000-0000-00006D010000}"/>
    <cellStyle name="Millares 3 2 5" xfId="403" xr:uid="{00000000-0005-0000-0000-00006E010000}"/>
    <cellStyle name="Millares 3 2 6" xfId="712" xr:uid="{00000000-0005-0000-0000-00006F010000}"/>
    <cellStyle name="Millares 3 3" xfId="90" xr:uid="{00000000-0005-0000-0000-000070010000}"/>
    <cellStyle name="Millares 3 3 2" xfId="411" xr:uid="{00000000-0005-0000-0000-000071010000}"/>
    <cellStyle name="Millares 3 3 2 2" xfId="412" xr:uid="{00000000-0005-0000-0000-000072010000}"/>
    <cellStyle name="Millares 3 3 2 3" xfId="413" xr:uid="{00000000-0005-0000-0000-000073010000}"/>
    <cellStyle name="Millares 3 3 2 3 2" xfId="414" xr:uid="{00000000-0005-0000-0000-000074010000}"/>
    <cellStyle name="Millares 3 3 3" xfId="415" xr:uid="{00000000-0005-0000-0000-000075010000}"/>
    <cellStyle name="Millares 3 3 3 2" xfId="416" xr:uid="{00000000-0005-0000-0000-000076010000}"/>
    <cellStyle name="Millares 3 3 4" xfId="417" xr:uid="{00000000-0005-0000-0000-000077010000}"/>
    <cellStyle name="Millares 3 3 5" xfId="418" xr:uid="{00000000-0005-0000-0000-000078010000}"/>
    <cellStyle name="Millares 3 3 6" xfId="419" xr:uid="{00000000-0005-0000-0000-000079010000}"/>
    <cellStyle name="Millares 3 3 7" xfId="410" xr:uid="{00000000-0005-0000-0000-00007A010000}"/>
    <cellStyle name="Millares 3 4" xfId="91" xr:uid="{00000000-0005-0000-0000-00007B010000}"/>
    <cellStyle name="Millares 3 4 2" xfId="421" xr:uid="{00000000-0005-0000-0000-00007C010000}"/>
    <cellStyle name="Millares 3 4 3" xfId="422" xr:uid="{00000000-0005-0000-0000-00007D010000}"/>
    <cellStyle name="Millares 3 4 4" xfId="423" xr:uid="{00000000-0005-0000-0000-00007E010000}"/>
    <cellStyle name="Millares 3 4 5" xfId="420" xr:uid="{00000000-0005-0000-0000-00007F010000}"/>
    <cellStyle name="Millares 3 5" xfId="424" xr:uid="{00000000-0005-0000-0000-000080010000}"/>
    <cellStyle name="Millares 3 5 2" xfId="425" xr:uid="{00000000-0005-0000-0000-000081010000}"/>
    <cellStyle name="Millares 3 6" xfId="426" xr:uid="{00000000-0005-0000-0000-000082010000}"/>
    <cellStyle name="Millares 3 6 2" xfId="427" xr:uid="{00000000-0005-0000-0000-000083010000}"/>
    <cellStyle name="Millares 3 7" xfId="428" xr:uid="{00000000-0005-0000-0000-000084010000}"/>
    <cellStyle name="Millares 3 8" xfId="401" xr:uid="{00000000-0005-0000-0000-000085010000}"/>
    <cellStyle name="Millares 3_111-12 ac neyba zona alta" xfId="92" xr:uid="{00000000-0005-0000-0000-000086010000}"/>
    <cellStyle name="Millares 4" xfId="93" xr:uid="{00000000-0005-0000-0000-000087010000}"/>
    <cellStyle name="Millares 4 2" xfId="429" xr:uid="{00000000-0005-0000-0000-000088010000}"/>
    <cellStyle name="Millares 4 2 2" xfId="430" xr:uid="{00000000-0005-0000-0000-000089010000}"/>
    <cellStyle name="Millares 4 2 2 2" xfId="431" xr:uid="{00000000-0005-0000-0000-00008A010000}"/>
    <cellStyle name="Millares 4 2 2 3" xfId="432" xr:uid="{00000000-0005-0000-0000-00008B010000}"/>
    <cellStyle name="Millares 4 2 2 4" xfId="433" xr:uid="{00000000-0005-0000-0000-00008C010000}"/>
    <cellStyle name="Millares 4 2 2 5" xfId="713" xr:uid="{00000000-0005-0000-0000-00008D010000}"/>
    <cellStyle name="Millares 4 2 3" xfId="434" xr:uid="{00000000-0005-0000-0000-00008E010000}"/>
    <cellStyle name="Millares 4 3" xfId="130" xr:uid="{00000000-0005-0000-0000-00008F010000}"/>
    <cellStyle name="Millares 4 3 2" xfId="436" xr:uid="{00000000-0005-0000-0000-000090010000}"/>
    <cellStyle name="Millares 4 3 3" xfId="435" xr:uid="{00000000-0005-0000-0000-000091010000}"/>
    <cellStyle name="Millares 4 4" xfId="437" xr:uid="{00000000-0005-0000-0000-000092010000}"/>
    <cellStyle name="Millares 4 5" xfId="438" xr:uid="{00000000-0005-0000-0000-000093010000}"/>
    <cellStyle name="Millares 5" xfId="94" xr:uid="{00000000-0005-0000-0000-000094010000}"/>
    <cellStyle name="Millares 5 2" xfId="440" xr:uid="{00000000-0005-0000-0000-000095010000}"/>
    <cellStyle name="Millares 5 2 2" xfId="441" xr:uid="{00000000-0005-0000-0000-000096010000}"/>
    <cellStyle name="Millares 5 3" xfId="95" xr:uid="{00000000-0005-0000-0000-000097010000}"/>
    <cellStyle name="Millares 5 3 2" xfId="443" xr:uid="{00000000-0005-0000-0000-000098010000}"/>
    <cellStyle name="Millares 5 3 3" xfId="444" xr:uid="{00000000-0005-0000-0000-000099010000}"/>
    <cellStyle name="Millares 5 3 4" xfId="442" xr:uid="{00000000-0005-0000-0000-00009A010000}"/>
    <cellStyle name="Millares 5 4" xfId="445" xr:uid="{00000000-0005-0000-0000-00009B010000}"/>
    <cellStyle name="Millares 5 5" xfId="446" xr:uid="{00000000-0005-0000-0000-00009C010000}"/>
    <cellStyle name="Millares 5 6" xfId="447" xr:uid="{00000000-0005-0000-0000-00009D010000}"/>
    <cellStyle name="Millares 5 7" xfId="439" xr:uid="{00000000-0005-0000-0000-00009E010000}"/>
    <cellStyle name="Millares 6" xfId="96" xr:uid="{00000000-0005-0000-0000-00009F010000}"/>
    <cellStyle name="Millares 6 2" xfId="449" xr:uid="{00000000-0005-0000-0000-0000A0010000}"/>
    <cellStyle name="Millares 6 2 2" xfId="450" xr:uid="{00000000-0005-0000-0000-0000A1010000}"/>
    <cellStyle name="Millares 6 2 3" xfId="451" xr:uid="{00000000-0005-0000-0000-0000A2010000}"/>
    <cellStyle name="Millares 6 2 4" xfId="715" xr:uid="{00000000-0005-0000-0000-0000A3010000}"/>
    <cellStyle name="Millares 6 3" xfId="452" xr:uid="{00000000-0005-0000-0000-0000A4010000}"/>
    <cellStyle name="Millares 6 4" xfId="453" xr:uid="{00000000-0005-0000-0000-0000A5010000}"/>
    <cellStyle name="Millares 6 5" xfId="454" xr:uid="{00000000-0005-0000-0000-0000A6010000}"/>
    <cellStyle name="Millares 6 6" xfId="448" xr:uid="{00000000-0005-0000-0000-0000A7010000}"/>
    <cellStyle name="Millares 6 7" xfId="714" xr:uid="{00000000-0005-0000-0000-0000A8010000}"/>
    <cellStyle name="Millares 6 8" xfId="739" xr:uid="{00000000-0005-0000-0000-0000A9010000}"/>
    <cellStyle name="Millares 7" xfId="137" xr:uid="{00000000-0005-0000-0000-0000AA010000}"/>
    <cellStyle name="Millares 7 2" xfId="456" xr:uid="{00000000-0005-0000-0000-0000AB010000}"/>
    <cellStyle name="Millares 7 2 2" xfId="457" xr:uid="{00000000-0005-0000-0000-0000AC010000}"/>
    <cellStyle name="Millares 7 2 3" xfId="458" xr:uid="{00000000-0005-0000-0000-0000AD010000}"/>
    <cellStyle name="Millares 7 3" xfId="459" xr:uid="{00000000-0005-0000-0000-0000AE010000}"/>
    <cellStyle name="Millares 7 3 2" xfId="460" xr:uid="{00000000-0005-0000-0000-0000AF010000}"/>
    <cellStyle name="Millares 7 4" xfId="461" xr:uid="{00000000-0005-0000-0000-0000B0010000}"/>
    <cellStyle name="Millares 7 5" xfId="455" xr:uid="{00000000-0005-0000-0000-0000B1010000}"/>
    <cellStyle name="Millares 8" xfId="97" xr:uid="{00000000-0005-0000-0000-0000B2010000}"/>
    <cellStyle name="Millares 8 2" xfId="463" xr:uid="{00000000-0005-0000-0000-0000B3010000}"/>
    <cellStyle name="Millares 8 2 2" xfId="464" xr:uid="{00000000-0005-0000-0000-0000B4010000}"/>
    <cellStyle name="Millares 8 3" xfId="465" xr:uid="{00000000-0005-0000-0000-0000B5010000}"/>
    <cellStyle name="Millares 8 4" xfId="466" xr:uid="{00000000-0005-0000-0000-0000B6010000}"/>
    <cellStyle name="Millares 8 5" xfId="462" xr:uid="{00000000-0005-0000-0000-0000B7010000}"/>
    <cellStyle name="Millares 8 6" xfId="716" xr:uid="{00000000-0005-0000-0000-0000B8010000}"/>
    <cellStyle name="Millares 9" xfId="138" xr:uid="{00000000-0005-0000-0000-0000B9010000}"/>
    <cellStyle name="Millares 9 2" xfId="468" xr:uid="{00000000-0005-0000-0000-0000BA010000}"/>
    <cellStyle name="Millares 9 2 2" xfId="469" xr:uid="{00000000-0005-0000-0000-0000BB010000}"/>
    <cellStyle name="Millares 9 2 3" xfId="717" xr:uid="{00000000-0005-0000-0000-0000BC010000}"/>
    <cellStyle name="Millares 9 3" xfId="470" xr:uid="{00000000-0005-0000-0000-0000BD010000}"/>
    <cellStyle name="Millares 9 4" xfId="471" xr:uid="{00000000-0005-0000-0000-0000BE010000}"/>
    <cellStyle name="Millares 9 5" xfId="472" xr:uid="{00000000-0005-0000-0000-0000BF010000}"/>
    <cellStyle name="Millares 9 6" xfId="467" xr:uid="{00000000-0005-0000-0000-0000C0010000}"/>
    <cellStyle name="Millares_Copia de Copia de Copia de Copia de 153-09 ELECTRIFICACION..." xfId="735" xr:uid="{00000000-0005-0000-0000-0000C1010000}"/>
    <cellStyle name="Millares_estimado juana vicenta" xfId="733" xr:uid="{00000000-0005-0000-0000-0000C2010000}"/>
    <cellStyle name="Moneda [0] 2" xfId="473" xr:uid="{00000000-0005-0000-0000-0000C3010000}"/>
    <cellStyle name="Moneda 2" xfId="98" xr:uid="{00000000-0005-0000-0000-0000C4010000}"/>
    <cellStyle name="Moneda 2 2" xfId="475" xr:uid="{00000000-0005-0000-0000-0000C5010000}"/>
    <cellStyle name="Moneda 2 3" xfId="476" xr:uid="{00000000-0005-0000-0000-0000C6010000}"/>
    <cellStyle name="Moneda 2 4" xfId="474" xr:uid="{00000000-0005-0000-0000-0000C7010000}"/>
    <cellStyle name="Moneda 2 5" xfId="740" xr:uid="{00000000-0005-0000-0000-0000C8010000}"/>
    <cellStyle name="Moneda 3" xfId="99" xr:uid="{00000000-0005-0000-0000-0000C9010000}"/>
    <cellStyle name="Moneda 3 2" xfId="478" xr:uid="{00000000-0005-0000-0000-0000CA010000}"/>
    <cellStyle name="Moneda 3 2 2" xfId="479" xr:uid="{00000000-0005-0000-0000-0000CB010000}"/>
    <cellStyle name="Moneda 3 3" xfId="480" xr:uid="{00000000-0005-0000-0000-0000CC010000}"/>
    <cellStyle name="Moneda 3 4" xfId="477" xr:uid="{00000000-0005-0000-0000-0000CD010000}"/>
    <cellStyle name="Moneda 3 5" xfId="718" xr:uid="{00000000-0005-0000-0000-0000CE010000}"/>
    <cellStyle name="Moneda 4" xfId="481" xr:uid="{00000000-0005-0000-0000-0000CF010000}"/>
    <cellStyle name="Moneda 5" xfId="482" xr:uid="{00000000-0005-0000-0000-0000D0010000}"/>
    <cellStyle name="Neutral 2" xfId="100" xr:uid="{00000000-0005-0000-0000-0000D1010000}"/>
    <cellStyle name="Neutral 2 2" xfId="484" xr:uid="{00000000-0005-0000-0000-0000D2010000}"/>
    <cellStyle name="Neutral 2 3" xfId="485" xr:uid="{00000000-0005-0000-0000-0000D3010000}"/>
    <cellStyle name="Neutral 2 4" xfId="483" xr:uid="{00000000-0005-0000-0000-0000D4010000}"/>
    <cellStyle name="Neutral 3" xfId="486" xr:uid="{00000000-0005-0000-0000-0000D5010000}"/>
    <cellStyle name="Neutral 4" xfId="487" xr:uid="{00000000-0005-0000-0000-0000D6010000}"/>
    <cellStyle name="No-definido" xfId="101" xr:uid="{00000000-0005-0000-0000-0000D7010000}"/>
    <cellStyle name="Normal" xfId="0" builtinId="0"/>
    <cellStyle name="Normal - Style1" xfId="102" xr:uid="{00000000-0005-0000-0000-0000D9010000}"/>
    <cellStyle name="Normal 10" xfId="488" xr:uid="{00000000-0005-0000-0000-0000DA010000}"/>
    <cellStyle name="Normal 10 2" xfId="489" xr:uid="{00000000-0005-0000-0000-0000DB010000}"/>
    <cellStyle name="Normal 10 2 2" xfId="490" xr:uid="{00000000-0005-0000-0000-0000DC010000}"/>
    <cellStyle name="Normal 10 2 2 3" xfId="491" xr:uid="{00000000-0005-0000-0000-0000DD010000}"/>
    <cellStyle name="Normal 10 3" xfId="492" xr:uid="{00000000-0005-0000-0000-0000DE010000}"/>
    <cellStyle name="Normal 10 4" xfId="493" xr:uid="{00000000-0005-0000-0000-0000DF010000}"/>
    <cellStyle name="Normal 11" xfId="494" xr:uid="{00000000-0005-0000-0000-0000E0010000}"/>
    <cellStyle name="Normal 11 2" xfId="495" xr:uid="{00000000-0005-0000-0000-0000E1010000}"/>
    <cellStyle name="Normal 11 3" xfId="496" xr:uid="{00000000-0005-0000-0000-0000E2010000}"/>
    <cellStyle name="Normal 12" xfId="497" xr:uid="{00000000-0005-0000-0000-0000E3010000}"/>
    <cellStyle name="Normal 12 2" xfId="498" xr:uid="{00000000-0005-0000-0000-0000E4010000}"/>
    <cellStyle name="Normal 12 2 2" xfId="499" xr:uid="{00000000-0005-0000-0000-0000E5010000}"/>
    <cellStyle name="Normal 12 3" xfId="500" xr:uid="{00000000-0005-0000-0000-0000E6010000}"/>
    <cellStyle name="Normal 12 4" xfId="501" xr:uid="{00000000-0005-0000-0000-0000E7010000}"/>
    <cellStyle name="Normal 13" xfId="502" xr:uid="{00000000-0005-0000-0000-0000E8010000}"/>
    <cellStyle name="Normal 13 2" xfId="103" xr:uid="{00000000-0005-0000-0000-0000E9010000}"/>
    <cellStyle name="Normal 13 2 2" xfId="504" xr:uid="{00000000-0005-0000-0000-0000EA010000}"/>
    <cellStyle name="Normal 13 2 3" xfId="505" xr:uid="{00000000-0005-0000-0000-0000EB010000}"/>
    <cellStyle name="Normal 13 2 4" xfId="506" xr:uid="{00000000-0005-0000-0000-0000EC010000}"/>
    <cellStyle name="Normal 13 2 5" xfId="503" xr:uid="{00000000-0005-0000-0000-0000ED010000}"/>
    <cellStyle name="Normal 13 3" xfId="507" xr:uid="{00000000-0005-0000-0000-0000EE010000}"/>
    <cellStyle name="Normal 13 4" xfId="508" xr:uid="{00000000-0005-0000-0000-0000EF010000}"/>
    <cellStyle name="Normal 134 2" xfId="509" xr:uid="{00000000-0005-0000-0000-0000F0010000}"/>
    <cellStyle name="Normal 14" xfId="510" xr:uid="{00000000-0005-0000-0000-0000F1010000}"/>
    <cellStyle name="Normal 14 2" xfId="511" xr:uid="{00000000-0005-0000-0000-0000F2010000}"/>
    <cellStyle name="Normal 14 2 2" xfId="512" xr:uid="{00000000-0005-0000-0000-0000F3010000}"/>
    <cellStyle name="Normal 14 2 2 2" xfId="513" xr:uid="{00000000-0005-0000-0000-0000F4010000}"/>
    <cellStyle name="Normal 14 2 3" xfId="514" xr:uid="{00000000-0005-0000-0000-0000F5010000}"/>
    <cellStyle name="Normal 14 3" xfId="515" xr:uid="{00000000-0005-0000-0000-0000F6010000}"/>
    <cellStyle name="Normal 14 4" xfId="516" xr:uid="{00000000-0005-0000-0000-0000F7010000}"/>
    <cellStyle name="Normal 15" xfId="517" xr:uid="{00000000-0005-0000-0000-0000F8010000}"/>
    <cellStyle name="Normal 15 2" xfId="518" xr:uid="{00000000-0005-0000-0000-0000F9010000}"/>
    <cellStyle name="Normal 15 2 2" xfId="519" xr:uid="{00000000-0005-0000-0000-0000FA010000}"/>
    <cellStyle name="Normal 15 3" xfId="520" xr:uid="{00000000-0005-0000-0000-0000FB010000}"/>
    <cellStyle name="Normal 15 4" xfId="521" xr:uid="{00000000-0005-0000-0000-0000FC010000}"/>
    <cellStyle name="Normal 16" xfId="522" xr:uid="{00000000-0005-0000-0000-0000FD010000}"/>
    <cellStyle name="Normal 16 2" xfId="523" xr:uid="{00000000-0005-0000-0000-0000FE010000}"/>
    <cellStyle name="Normal 16 2 2" xfId="524" xr:uid="{00000000-0005-0000-0000-0000FF010000}"/>
    <cellStyle name="Normal 16 3" xfId="525" xr:uid="{00000000-0005-0000-0000-000000020000}"/>
    <cellStyle name="Normal 16 4" xfId="526" xr:uid="{00000000-0005-0000-0000-000001020000}"/>
    <cellStyle name="Normal 17" xfId="527" xr:uid="{00000000-0005-0000-0000-000002020000}"/>
    <cellStyle name="Normal 17 2" xfId="528" xr:uid="{00000000-0005-0000-0000-000003020000}"/>
    <cellStyle name="Normal 17 2 2" xfId="529" xr:uid="{00000000-0005-0000-0000-000004020000}"/>
    <cellStyle name="Normal 17 3" xfId="530" xr:uid="{00000000-0005-0000-0000-000005020000}"/>
    <cellStyle name="Normal 17 4" xfId="531" xr:uid="{00000000-0005-0000-0000-000006020000}"/>
    <cellStyle name="Normal 18" xfId="532" xr:uid="{00000000-0005-0000-0000-000007020000}"/>
    <cellStyle name="Normal 18 2" xfId="533" xr:uid="{00000000-0005-0000-0000-000008020000}"/>
    <cellStyle name="Normal 18 3" xfId="534" xr:uid="{00000000-0005-0000-0000-000009020000}"/>
    <cellStyle name="Normal 19" xfId="535" xr:uid="{00000000-0005-0000-0000-00000A020000}"/>
    <cellStyle name="Normal 19 2" xfId="536" xr:uid="{00000000-0005-0000-0000-00000B020000}"/>
    <cellStyle name="Normal 19 4" xfId="726" xr:uid="{00000000-0005-0000-0000-00000C020000}"/>
    <cellStyle name="Normal 2" xfId="104" xr:uid="{00000000-0005-0000-0000-00000D020000}"/>
    <cellStyle name="Normal 2 10" xfId="719" xr:uid="{00000000-0005-0000-0000-00000E020000}"/>
    <cellStyle name="Normal 2 2" xfId="105" xr:uid="{00000000-0005-0000-0000-00000F020000}"/>
    <cellStyle name="Normal 2 2 2" xfId="141" xr:uid="{00000000-0005-0000-0000-000010020000}"/>
    <cellStyle name="Normal 2 2 2 2" xfId="731" xr:uid="{00000000-0005-0000-0000-000011020000}"/>
    <cellStyle name="Normal 2 2 2 3 5" xfId="729" xr:uid="{00000000-0005-0000-0000-000012020000}"/>
    <cellStyle name="Normal 2 2 3" xfId="538" xr:uid="{00000000-0005-0000-0000-000013020000}"/>
    <cellStyle name="Normal 2 2_Copia de AC. LINEA NOROESTE trabajo de inocencio" xfId="539" xr:uid="{00000000-0005-0000-0000-000014020000}"/>
    <cellStyle name="Normal 2 26" xfId="727" xr:uid="{00000000-0005-0000-0000-000015020000}"/>
    <cellStyle name="Normal 2 3" xfId="106" xr:uid="{00000000-0005-0000-0000-000016020000}"/>
    <cellStyle name="Normal 2 3 2" xfId="541" xr:uid="{00000000-0005-0000-0000-000017020000}"/>
    <cellStyle name="Normal 2 3 2 2" xfId="542" xr:uid="{00000000-0005-0000-0000-000018020000}"/>
    <cellStyle name="Normal 2 3 2 3" xfId="543" xr:uid="{00000000-0005-0000-0000-000019020000}"/>
    <cellStyle name="Normal 2 3 3" xfId="540" xr:uid="{00000000-0005-0000-0000-00001A020000}"/>
    <cellStyle name="Normal 2 4" xfId="107" xr:uid="{00000000-0005-0000-0000-00001B020000}"/>
    <cellStyle name="Normal 2 4 2" xfId="545" xr:uid="{00000000-0005-0000-0000-00001C020000}"/>
    <cellStyle name="Normal 2 4 3" xfId="544" xr:uid="{00000000-0005-0000-0000-00001D020000}"/>
    <cellStyle name="Normal 2 5" xfId="134" xr:uid="{00000000-0005-0000-0000-00001E020000}"/>
    <cellStyle name="Normal 2 5 2" xfId="546" xr:uid="{00000000-0005-0000-0000-00001F020000}"/>
    <cellStyle name="Normal 2 6" xfId="547" xr:uid="{00000000-0005-0000-0000-000020020000}"/>
    <cellStyle name="Normal 2 7" xfId="537" xr:uid="{00000000-0005-0000-0000-000021020000}"/>
    <cellStyle name="Normal 2 8" xfId="699" xr:uid="{00000000-0005-0000-0000-000022020000}"/>
    <cellStyle name="Normal 2 9" xfId="698" xr:uid="{00000000-0005-0000-0000-000023020000}"/>
    <cellStyle name="Normal 2_07-09 presupu..." xfId="108" xr:uid="{00000000-0005-0000-0000-000024020000}"/>
    <cellStyle name="Normal 20" xfId="548" xr:uid="{00000000-0005-0000-0000-000025020000}"/>
    <cellStyle name="Normal 21" xfId="549" xr:uid="{00000000-0005-0000-0000-000026020000}"/>
    <cellStyle name="Normal 22" xfId="550" xr:uid="{00000000-0005-0000-0000-000027020000}"/>
    <cellStyle name="Normal 23" xfId="551" xr:uid="{00000000-0005-0000-0000-000028020000}"/>
    <cellStyle name="Normal 24" xfId="552" xr:uid="{00000000-0005-0000-0000-000029020000}"/>
    <cellStyle name="Normal 24 2" xfId="553" xr:uid="{00000000-0005-0000-0000-00002A020000}"/>
    <cellStyle name="Normal 25" xfId="554" xr:uid="{00000000-0005-0000-0000-00002B020000}"/>
    <cellStyle name="Normal 26" xfId="555" xr:uid="{00000000-0005-0000-0000-00002C020000}"/>
    <cellStyle name="Normal 27" xfId="556" xr:uid="{00000000-0005-0000-0000-00002D020000}"/>
    <cellStyle name="Normal 28" xfId="557" xr:uid="{00000000-0005-0000-0000-00002E020000}"/>
    <cellStyle name="Normal 29" xfId="558" xr:uid="{00000000-0005-0000-0000-00002F020000}"/>
    <cellStyle name="Normal 3" xfId="109" xr:uid="{00000000-0005-0000-0000-000030020000}"/>
    <cellStyle name="Normal 3 2" xfId="139" xr:uid="{00000000-0005-0000-0000-000031020000}"/>
    <cellStyle name="Normal 3 2 2" xfId="560" xr:uid="{00000000-0005-0000-0000-000032020000}"/>
    <cellStyle name="Normal 3 2 2 2" xfId="561" xr:uid="{00000000-0005-0000-0000-000033020000}"/>
    <cellStyle name="Normal 3 2 3" xfId="562" xr:uid="{00000000-0005-0000-0000-000034020000}"/>
    <cellStyle name="Normal 3 2 4" xfId="563" xr:uid="{00000000-0005-0000-0000-000035020000}"/>
    <cellStyle name="Normal 3 2 5" xfId="564" xr:uid="{00000000-0005-0000-0000-000036020000}"/>
    <cellStyle name="Normal 3 2 6" xfId="559" xr:uid="{00000000-0005-0000-0000-000037020000}"/>
    <cellStyle name="Normal 3 3" xfId="110" xr:uid="{00000000-0005-0000-0000-000038020000}"/>
    <cellStyle name="Normal 3 3 2" xfId="566" xr:uid="{00000000-0005-0000-0000-000039020000}"/>
    <cellStyle name="Normal 3 3 3" xfId="565" xr:uid="{00000000-0005-0000-0000-00003A020000}"/>
    <cellStyle name="Normal 3 4" xfId="567" xr:uid="{00000000-0005-0000-0000-00003B020000}"/>
    <cellStyle name="Normal 3 5" xfId="720" xr:uid="{00000000-0005-0000-0000-00003C020000}"/>
    <cellStyle name="Normal 3_PRESUPUESTO ACTUALIZADO No. 2 AL PRESUPUESTO No.  59-10 REFORZAMIENTO Y REHABILITACION INSTALACIONES FISICAS ACUEDUCTO YAGUATE" xfId="568" xr:uid="{00000000-0005-0000-0000-00003D020000}"/>
    <cellStyle name="Normal 30" xfId="569" xr:uid="{00000000-0005-0000-0000-00003E020000}"/>
    <cellStyle name="Normal 31" xfId="570" xr:uid="{00000000-0005-0000-0000-00003F020000}"/>
    <cellStyle name="Normal 31 2" xfId="571" xr:uid="{00000000-0005-0000-0000-000040020000}"/>
    <cellStyle name="Normal 31_correccion de averia ac.hatillo prov.hato mayor oct.2011" xfId="572" xr:uid="{00000000-0005-0000-0000-000041020000}"/>
    <cellStyle name="Normal 32" xfId="573" xr:uid="{00000000-0005-0000-0000-000042020000}"/>
    <cellStyle name="Normal 33" xfId="574" xr:uid="{00000000-0005-0000-0000-000043020000}"/>
    <cellStyle name="Normal 34" xfId="575" xr:uid="{00000000-0005-0000-0000-000044020000}"/>
    <cellStyle name="Normal 35" xfId="576" xr:uid="{00000000-0005-0000-0000-000045020000}"/>
    <cellStyle name="Normal 36" xfId="577" xr:uid="{00000000-0005-0000-0000-000046020000}"/>
    <cellStyle name="Normal 37" xfId="578" xr:uid="{00000000-0005-0000-0000-000047020000}"/>
    <cellStyle name="Normal 38" xfId="143" xr:uid="{00000000-0005-0000-0000-000048020000}"/>
    <cellStyle name="Normal 39" xfId="696" xr:uid="{00000000-0005-0000-0000-000049020000}"/>
    <cellStyle name="Normal 4" xfId="111" xr:uid="{00000000-0005-0000-0000-00004A020000}"/>
    <cellStyle name="Normal 4 19 2" xfId="580" xr:uid="{00000000-0005-0000-0000-00004B020000}"/>
    <cellStyle name="Normal 4 2" xfId="581" xr:uid="{00000000-0005-0000-0000-00004C020000}"/>
    <cellStyle name="Normal 4 2 2" xfId="582" xr:uid="{00000000-0005-0000-0000-00004D020000}"/>
    <cellStyle name="Normal 4 2 2 2" xfId="583" xr:uid="{00000000-0005-0000-0000-00004E020000}"/>
    <cellStyle name="Normal 4 2 2 3" xfId="584" xr:uid="{00000000-0005-0000-0000-00004F020000}"/>
    <cellStyle name="Normal 4 2 3" xfId="585" xr:uid="{00000000-0005-0000-0000-000050020000}"/>
    <cellStyle name="Normal 4 2 4" xfId="586" xr:uid="{00000000-0005-0000-0000-000051020000}"/>
    <cellStyle name="Normal 4 2 5" xfId="721" xr:uid="{00000000-0005-0000-0000-000052020000}"/>
    <cellStyle name="Normal 4 3" xfId="587" xr:uid="{00000000-0005-0000-0000-000053020000}"/>
    <cellStyle name="Normal 4 3 2" xfId="588" xr:uid="{00000000-0005-0000-0000-000054020000}"/>
    <cellStyle name="Normal 4 3 2 2" xfId="589" xr:uid="{00000000-0005-0000-0000-000055020000}"/>
    <cellStyle name="Normal 4 3 3" xfId="590" xr:uid="{00000000-0005-0000-0000-000056020000}"/>
    <cellStyle name="Normal 4 4" xfId="591" xr:uid="{00000000-0005-0000-0000-000057020000}"/>
    <cellStyle name="Normal 4 5" xfId="592" xr:uid="{00000000-0005-0000-0000-000058020000}"/>
    <cellStyle name="Normal 4 6" xfId="579" xr:uid="{00000000-0005-0000-0000-000059020000}"/>
    <cellStyle name="Normal 40" xfId="700" xr:uid="{00000000-0005-0000-0000-00005A020000}"/>
    <cellStyle name="Normal 41" xfId="593" xr:uid="{00000000-0005-0000-0000-00005B020000}"/>
    <cellStyle name="Normal 42" xfId="737" xr:uid="{00000000-0005-0000-0000-00005C020000}"/>
    <cellStyle name="Normal 43" xfId="745" xr:uid="{00000000-0005-0000-0000-00005D020000}"/>
    <cellStyle name="Normal 5" xfId="112" xr:uid="{00000000-0005-0000-0000-00005E020000}"/>
    <cellStyle name="Normal 5 16" xfId="741" xr:uid="{00000000-0005-0000-0000-00005F020000}"/>
    <cellStyle name="Normal 5 2" xfId="595" xr:uid="{00000000-0005-0000-0000-000060020000}"/>
    <cellStyle name="Normal 5 2 2" xfId="596" xr:uid="{00000000-0005-0000-0000-000061020000}"/>
    <cellStyle name="Normal 5 2 2 2" xfId="597" xr:uid="{00000000-0005-0000-0000-000062020000}"/>
    <cellStyle name="Normal 5 2 3" xfId="598" xr:uid="{00000000-0005-0000-0000-000063020000}"/>
    <cellStyle name="Normal 5 3" xfId="599" xr:uid="{00000000-0005-0000-0000-000064020000}"/>
    <cellStyle name="Normal 5 3 2" xfId="600" xr:uid="{00000000-0005-0000-0000-000065020000}"/>
    <cellStyle name="Normal 5 3 2 2" xfId="601" xr:uid="{00000000-0005-0000-0000-000066020000}"/>
    <cellStyle name="Normal 5 3 3" xfId="602" xr:uid="{00000000-0005-0000-0000-000067020000}"/>
    <cellStyle name="Normal 5 3 4" xfId="603" xr:uid="{00000000-0005-0000-0000-000068020000}"/>
    <cellStyle name="Normal 5 4" xfId="604" xr:uid="{00000000-0005-0000-0000-000069020000}"/>
    <cellStyle name="Normal 5 4 2" xfId="605" xr:uid="{00000000-0005-0000-0000-00006A020000}"/>
    <cellStyle name="Normal 5 5" xfId="606" xr:uid="{00000000-0005-0000-0000-00006B020000}"/>
    <cellStyle name="Normal 5 6" xfId="594" xr:uid="{00000000-0005-0000-0000-00006C020000}"/>
    <cellStyle name="Normal 5_Copia 2 de Copia de yrma  Pres. elab. Ac. Las Claras 12" xfId="607" xr:uid="{00000000-0005-0000-0000-00006D020000}"/>
    <cellStyle name="Normal 6" xfId="113" xr:uid="{00000000-0005-0000-0000-00006E020000}"/>
    <cellStyle name="Normal 6 2" xfId="140" xr:uid="{00000000-0005-0000-0000-00006F020000}"/>
    <cellStyle name="Normal 6 2 2" xfId="608" xr:uid="{00000000-0005-0000-0000-000070020000}"/>
    <cellStyle name="Normal 6 2 3" xfId="609" xr:uid="{00000000-0005-0000-0000-000071020000}"/>
    <cellStyle name="Normal 6 3" xfId="610" xr:uid="{00000000-0005-0000-0000-000072020000}"/>
    <cellStyle name="Normal 6 3 2" xfId="611" xr:uid="{00000000-0005-0000-0000-000073020000}"/>
    <cellStyle name="Normal 6 3 3" xfId="612" xr:uid="{00000000-0005-0000-0000-000074020000}"/>
    <cellStyle name="Normal 6 4" xfId="613" xr:uid="{00000000-0005-0000-0000-000075020000}"/>
    <cellStyle name="Normal 6 5" xfId="614" xr:uid="{00000000-0005-0000-0000-000076020000}"/>
    <cellStyle name="Normal 6 6" xfId="615" xr:uid="{00000000-0005-0000-0000-000077020000}"/>
    <cellStyle name="Normal 7" xfId="114" xr:uid="{00000000-0005-0000-0000-000078020000}"/>
    <cellStyle name="Normal 7 2" xfId="617" xr:uid="{00000000-0005-0000-0000-000079020000}"/>
    <cellStyle name="Normal 7 2 2" xfId="618" xr:uid="{00000000-0005-0000-0000-00007A020000}"/>
    <cellStyle name="Normal 7 3" xfId="619" xr:uid="{00000000-0005-0000-0000-00007B020000}"/>
    <cellStyle name="Normal 7 4" xfId="620" xr:uid="{00000000-0005-0000-0000-00007C020000}"/>
    <cellStyle name="Normal 7 5" xfId="616" xr:uid="{00000000-0005-0000-0000-00007D020000}"/>
    <cellStyle name="Normal 8" xfId="115" xr:uid="{00000000-0005-0000-0000-00007E020000}"/>
    <cellStyle name="Normal 8 2" xfId="622" xr:uid="{00000000-0005-0000-0000-00007F020000}"/>
    <cellStyle name="Normal 8 2 2" xfId="623" xr:uid="{00000000-0005-0000-0000-000080020000}"/>
    <cellStyle name="Normal 8 2 2 2" xfId="624" xr:uid="{00000000-0005-0000-0000-000081020000}"/>
    <cellStyle name="Normal 8 2 3" xfId="625" xr:uid="{00000000-0005-0000-0000-000082020000}"/>
    <cellStyle name="Normal 8 2 4" xfId="626" xr:uid="{00000000-0005-0000-0000-000083020000}"/>
    <cellStyle name="Normal 8 3" xfId="627" xr:uid="{00000000-0005-0000-0000-000084020000}"/>
    <cellStyle name="Normal 8 3 2" xfId="628" xr:uid="{00000000-0005-0000-0000-000085020000}"/>
    <cellStyle name="Normal 8 4" xfId="629" xr:uid="{00000000-0005-0000-0000-000086020000}"/>
    <cellStyle name="Normal 8 5" xfId="630" xr:uid="{00000000-0005-0000-0000-000087020000}"/>
    <cellStyle name="Normal 8 6" xfId="621" xr:uid="{00000000-0005-0000-0000-000088020000}"/>
    <cellStyle name="Normal 8 7" xfId="722" xr:uid="{00000000-0005-0000-0000-000089020000}"/>
    <cellStyle name="Normal 85" xfId="631" xr:uid="{00000000-0005-0000-0000-00008A020000}"/>
    <cellStyle name="Normal 9" xfId="135" xr:uid="{00000000-0005-0000-0000-00008B020000}"/>
    <cellStyle name="Normal 9 2" xfId="633" xr:uid="{00000000-0005-0000-0000-00008C020000}"/>
    <cellStyle name="Normal 9 2 2" xfId="634" xr:uid="{00000000-0005-0000-0000-00008D020000}"/>
    <cellStyle name="Normal 9 2 3" xfId="635" xr:uid="{00000000-0005-0000-0000-00008E020000}"/>
    <cellStyle name="Normal 9 2 4" xfId="636" xr:uid="{00000000-0005-0000-0000-00008F020000}"/>
    <cellStyle name="Normal 9 2 5" xfId="743" xr:uid="{00000000-0005-0000-0000-000090020000}"/>
    <cellStyle name="Normal 9 3" xfId="637" xr:uid="{00000000-0005-0000-0000-000091020000}"/>
    <cellStyle name="Normal 9 3 2" xfId="638" xr:uid="{00000000-0005-0000-0000-000092020000}"/>
    <cellStyle name="Normal 9 4" xfId="639" xr:uid="{00000000-0005-0000-0000-000093020000}"/>
    <cellStyle name="Normal 9 5" xfId="640" xr:uid="{00000000-0005-0000-0000-000094020000}"/>
    <cellStyle name="Normal 9 6" xfId="641" xr:uid="{00000000-0005-0000-0000-000095020000}"/>
    <cellStyle name="Normal 9 7" xfId="642" xr:uid="{00000000-0005-0000-0000-000096020000}"/>
    <cellStyle name="Normal 9 8" xfId="632" xr:uid="{00000000-0005-0000-0000-000097020000}"/>
    <cellStyle name="Normal 9 9" xfId="742" xr:uid="{00000000-0005-0000-0000-000098020000}"/>
    <cellStyle name="Normal_50-09 EXTENSION LINEA LA CUARENTA Y CABUYA 2" xfId="701" xr:uid="{00000000-0005-0000-0000-000099020000}"/>
    <cellStyle name="Normal_502-01 alcantarillado sanitario academia de entrenamiento policial de hatilloparte b" xfId="704" xr:uid="{00000000-0005-0000-0000-00009A020000}"/>
    <cellStyle name="Normal_55-09 Equipamiento Pozos Ac. Rural El Llano" xfId="728" xr:uid="{00000000-0005-0000-0000-00009B020000}"/>
    <cellStyle name="Normal_CARCAMO SAN PEDRO" xfId="732" xr:uid="{00000000-0005-0000-0000-00009C020000}"/>
    <cellStyle name="Normal_Hoja1" xfId="142" xr:uid="{00000000-0005-0000-0000-00009D020000}"/>
    <cellStyle name="Normal_Ppresupuesto Acuducto de  estancia del yaque, Pozos # 1 y  2" xfId="116" xr:uid="{00000000-0005-0000-0000-00009E020000}"/>
    <cellStyle name="Normal_Presupuesto" xfId="736" xr:uid="{00000000-0005-0000-0000-00009F020000}"/>
    <cellStyle name="Normal_Presupuesto Terminaciones Edificio Mantenimiento Nave I  2" xfId="702" xr:uid="{00000000-0005-0000-0000-0000A0020000}"/>
    <cellStyle name="Normal_rec 2 al 98-05 terminacion ac. la cueva de cevicos 2da. etapa ac. mult. guanabano- cruce de maguaca parte b y guanabano como ext. al ac. la cueva de cevico 1" xfId="730" xr:uid="{00000000-0005-0000-0000-0000A1020000}"/>
    <cellStyle name="Normal_REC. 1 No.204-05 AL AC. LA ANGELINA-LA CANA-Las guaranas-_REC. 3 No. xxx-08 AL 018-02 ACUEDUCTO MULTIPLE ANGELINA-LAS CANAS- LAS GUARANAS" xfId="734" xr:uid="{00000000-0005-0000-0000-0000A2020000}"/>
    <cellStyle name="Notas 2" xfId="643" xr:uid="{00000000-0005-0000-0000-0000A3020000}"/>
    <cellStyle name="Notas 2 2" xfId="644" xr:uid="{00000000-0005-0000-0000-0000A4020000}"/>
    <cellStyle name="Notas 3" xfId="645" xr:uid="{00000000-0005-0000-0000-0000A5020000}"/>
    <cellStyle name="Notas 4" xfId="646" xr:uid="{00000000-0005-0000-0000-0000A6020000}"/>
    <cellStyle name="Note" xfId="117" xr:uid="{00000000-0005-0000-0000-0000A7020000}"/>
    <cellStyle name="Note 2" xfId="118" xr:uid="{00000000-0005-0000-0000-0000A8020000}"/>
    <cellStyle name="Note 2 2" xfId="649" xr:uid="{00000000-0005-0000-0000-0000A9020000}"/>
    <cellStyle name="Note 2 3" xfId="650" xr:uid="{00000000-0005-0000-0000-0000AA020000}"/>
    <cellStyle name="Note 2 4" xfId="648" xr:uid="{00000000-0005-0000-0000-0000AB020000}"/>
    <cellStyle name="Note 3" xfId="651" xr:uid="{00000000-0005-0000-0000-0000AC020000}"/>
    <cellStyle name="Note 4" xfId="647" xr:uid="{00000000-0005-0000-0000-0000AD020000}"/>
    <cellStyle name="Output" xfId="119" xr:uid="{00000000-0005-0000-0000-0000AE020000}"/>
    <cellStyle name="Output 2" xfId="120" xr:uid="{00000000-0005-0000-0000-0000AF020000}"/>
    <cellStyle name="Output 2 2" xfId="653" xr:uid="{00000000-0005-0000-0000-0000B0020000}"/>
    <cellStyle name="Output 2 3" xfId="652" xr:uid="{00000000-0005-0000-0000-0000B1020000}"/>
    <cellStyle name="Output 3" xfId="654" xr:uid="{00000000-0005-0000-0000-0000B2020000}"/>
    <cellStyle name="Output 3 2" xfId="655" xr:uid="{00000000-0005-0000-0000-0000B3020000}"/>
    <cellStyle name="Percent 2" xfId="121" xr:uid="{00000000-0005-0000-0000-0000B4020000}"/>
    <cellStyle name="Percent 2 2" xfId="656" xr:uid="{00000000-0005-0000-0000-0000B5020000}"/>
    <cellStyle name="Percent 2 3" xfId="657" xr:uid="{00000000-0005-0000-0000-0000B6020000}"/>
    <cellStyle name="Percent 2 4" xfId="658" xr:uid="{00000000-0005-0000-0000-0000B7020000}"/>
    <cellStyle name="Porcentaje" xfId="703" builtinId="5"/>
    <cellStyle name="Porcentaje 2" xfId="659" xr:uid="{00000000-0005-0000-0000-0000B9020000}"/>
    <cellStyle name="Porcentaje 2 2" xfId="660" xr:uid="{00000000-0005-0000-0000-0000BA020000}"/>
    <cellStyle name="Porcentaje 3" xfId="661" xr:uid="{00000000-0005-0000-0000-0000BB020000}"/>
    <cellStyle name="Porcentaje 4" xfId="662" xr:uid="{00000000-0005-0000-0000-0000BC020000}"/>
    <cellStyle name="Porcentaje 5" xfId="663" xr:uid="{00000000-0005-0000-0000-0000BD020000}"/>
    <cellStyle name="Porcentaje 6" xfId="723" xr:uid="{00000000-0005-0000-0000-0000BE020000}"/>
    <cellStyle name="Porcentual 2" xfId="122" xr:uid="{00000000-0005-0000-0000-0000BF020000}"/>
    <cellStyle name="Porcentual 2 2" xfId="123" xr:uid="{00000000-0005-0000-0000-0000C0020000}"/>
    <cellStyle name="Porcentual 2 2 2" xfId="666" xr:uid="{00000000-0005-0000-0000-0000C1020000}"/>
    <cellStyle name="Porcentual 2 2 3" xfId="665" xr:uid="{00000000-0005-0000-0000-0000C2020000}"/>
    <cellStyle name="Porcentual 2 3" xfId="667" xr:uid="{00000000-0005-0000-0000-0000C3020000}"/>
    <cellStyle name="Porcentual 2 3 2" xfId="668" xr:uid="{00000000-0005-0000-0000-0000C4020000}"/>
    <cellStyle name="Porcentual 2 4" xfId="664" xr:uid="{00000000-0005-0000-0000-0000C5020000}"/>
    <cellStyle name="Porcentual 2 5" xfId="724" xr:uid="{00000000-0005-0000-0000-0000C6020000}"/>
    <cellStyle name="Porcentual 3" xfId="124" xr:uid="{00000000-0005-0000-0000-0000C7020000}"/>
    <cellStyle name="Porcentual 3 2" xfId="670" xr:uid="{00000000-0005-0000-0000-0000C8020000}"/>
    <cellStyle name="Porcentual 3 3" xfId="671" xr:uid="{00000000-0005-0000-0000-0000C9020000}"/>
    <cellStyle name="Porcentual 3 4" xfId="669" xr:uid="{00000000-0005-0000-0000-0000CA020000}"/>
    <cellStyle name="Porcentual 4" xfId="672" xr:uid="{00000000-0005-0000-0000-0000CB020000}"/>
    <cellStyle name="Porcentual 4 2" xfId="673" xr:uid="{00000000-0005-0000-0000-0000CC020000}"/>
    <cellStyle name="Porcentual 5" xfId="132" xr:uid="{00000000-0005-0000-0000-0000CD020000}"/>
    <cellStyle name="Salida 2" xfId="674" xr:uid="{00000000-0005-0000-0000-0000CE020000}"/>
    <cellStyle name="Salida 3" xfId="675" xr:uid="{00000000-0005-0000-0000-0000CF020000}"/>
    <cellStyle name="Sheet Title" xfId="125" xr:uid="{00000000-0005-0000-0000-0000D0020000}"/>
    <cellStyle name="Texto de advertencia 2" xfId="676" xr:uid="{00000000-0005-0000-0000-0000D1020000}"/>
    <cellStyle name="Texto de advertencia 3" xfId="677" xr:uid="{00000000-0005-0000-0000-0000D2020000}"/>
    <cellStyle name="Texto de advertencia 4" xfId="678" xr:uid="{00000000-0005-0000-0000-0000D3020000}"/>
    <cellStyle name="Texto explicativo 2" xfId="679" xr:uid="{00000000-0005-0000-0000-0000D4020000}"/>
    <cellStyle name="Texto explicativo 3" xfId="680" xr:uid="{00000000-0005-0000-0000-0000D5020000}"/>
    <cellStyle name="Title" xfId="126" xr:uid="{00000000-0005-0000-0000-0000D6020000}"/>
    <cellStyle name="Title 2" xfId="681" xr:uid="{00000000-0005-0000-0000-0000D7020000}"/>
    <cellStyle name="Title 2 2" xfId="682" xr:uid="{00000000-0005-0000-0000-0000D8020000}"/>
    <cellStyle name="Title 3" xfId="683" xr:uid="{00000000-0005-0000-0000-0000D9020000}"/>
    <cellStyle name="Título 1 2" xfId="684" xr:uid="{00000000-0005-0000-0000-0000DA020000}"/>
    <cellStyle name="Título 2 2" xfId="685" xr:uid="{00000000-0005-0000-0000-0000DB020000}"/>
    <cellStyle name="Título 2 3" xfId="686" xr:uid="{00000000-0005-0000-0000-0000DC020000}"/>
    <cellStyle name="Título 3 2" xfId="687" xr:uid="{00000000-0005-0000-0000-0000DD020000}"/>
    <cellStyle name="Título 3 3" xfId="688" xr:uid="{00000000-0005-0000-0000-0000DE020000}"/>
    <cellStyle name="Título 4" xfId="689" xr:uid="{00000000-0005-0000-0000-0000DF020000}"/>
    <cellStyle name="Título 5" xfId="690" xr:uid="{00000000-0005-0000-0000-0000E0020000}"/>
    <cellStyle name="Total 2" xfId="127" xr:uid="{00000000-0005-0000-0000-0000E1020000}"/>
    <cellStyle name="Total 2 2" xfId="692" xr:uid="{00000000-0005-0000-0000-0000E2020000}"/>
    <cellStyle name="Total 2 3" xfId="693" xr:uid="{00000000-0005-0000-0000-0000E3020000}"/>
    <cellStyle name="Total 2 4" xfId="691" xr:uid="{00000000-0005-0000-0000-0000E4020000}"/>
    <cellStyle name="Total 3" xfId="694" xr:uid="{00000000-0005-0000-0000-0000E5020000}"/>
    <cellStyle name="Total 4" xfId="695" xr:uid="{00000000-0005-0000-0000-0000E6020000}"/>
    <cellStyle name="Währung" xfId="128" xr:uid="{00000000-0005-0000-0000-0000E7020000}"/>
    <cellStyle name="Warning Text" xfId="129" xr:uid="{00000000-0005-0000-0000-0000E8020000}"/>
    <cellStyle name="Warning Text 2" xfId="697" xr:uid="{00000000-0005-0000-0000-0000E9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calcChain" Target="calcChain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110574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89A87274-DB15-4713-9716-62429BB38564}"/>
            </a:ext>
          </a:extLst>
        </xdr:cNvPr>
        <xdr:cNvSpPr txBox="1">
          <a:spLocks noChangeArrowheads="1"/>
        </xdr:cNvSpPr>
      </xdr:nvSpPr>
      <xdr:spPr bwMode="auto">
        <a:xfrm>
          <a:off x="1743075" y="178755675"/>
          <a:ext cx="104775" cy="27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110574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BFFF853D-08A3-4B54-B578-B24117FBB593}"/>
            </a:ext>
          </a:extLst>
        </xdr:cNvPr>
        <xdr:cNvSpPr txBox="1">
          <a:spLocks noChangeArrowheads="1"/>
        </xdr:cNvSpPr>
      </xdr:nvSpPr>
      <xdr:spPr bwMode="auto">
        <a:xfrm>
          <a:off x="1743075" y="178755675"/>
          <a:ext cx="104775" cy="27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1099</xdr:row>
      <xdr:rowOff>142875</xdr:rowOff>
    </xdr:from>
    <xdr:to>
      <xdr:col>1</xdr:col>
      <xdr:colOff>2619375</xdr:colOff>
      <xdr:row>1099</xdr:row>
      <xdr:rowOff>142875</xdr:rowOff>
    </xdr:to>
    <xdr:sp macro="" textlink="">
      <xdr:nvSpPr>
        <xdr:cNvPr id="4" name="Line 21">
          <a:extLst>
            <a:ext uri="{FF2B5EF4-FFF2-40B4-BE49-F238E27FC236}">
              <a16:creationId xmlns:a16="http://schemas.microsoft.com/office/drawing/2014/main" id="{A0342177-FF7B-4048-8515-F663C5091399}"/>
            </a:ext>
          </a:extLst>
        </xdr:cNvPr>
        <xdr:cNvSpPr>
          <a:spLocks noChangeShapeType="1"/>
        </xdr:cNvSpPr>
      </xdr:nvSpPr>
      <xdr:spPr bwMode="auto">
        <a:xfrm>
          <a:off x="438150" y="218408250"/>
          <a:ext cx="2619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1101</xdr:row>
      <xdr:rowOff>142875</xdr:rowOff>
    </xdr:from>
    <xdr:to>
      <xdr:col>1</xdr:col>
      <xdr:colOff>2105025</xdr:colOff>
      <xdr:row>1101</xdr:row>
      <xdr:rowOff>142875</xdr:rowOff>
    </xdr:to>
    <xdr:sp macro="" textlink="">
      <xdr:nvSpPr>
        <xdr:cNvPr id="5" name="Line 21">
          <a:extLst>
            <a:ext uri="{FF2B5EF4-FFF2-40B4-BE49-F238E27FC236}">
              <a16:creationId xmlns:a16="http://schemas.microsoft.com/office/drawing/2014/main" id="{55DED5E2-FF13-4C32-9517-7696BE875EAF}"/>
            </a:ext>
          </a:extLst>
        </xdr:cNvPr>
        <xdr:cNvSpPr>
          <a:spLocks noChangeShapeType="1"/>
        </xdr:cNvSpPr>
      </xdr:nvSpPr>
      <xdr:spPr bwMode="auto">
        <a:xfrm>
          <a:off x="0" y="218732100"/>
          <a:ext cx="2543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1106</xdr:row>
      <xdr:rowOff>142875</xdr:rowOff>
    </xdr:from>
    <xdr:to>
      <xdr:col>1</xdr:col>
      <xdr:colOff>2619375</xdr:colOff>
      <xdr:row>1106</xdr:row>
      <xdr:rowOff>142875</xdr:rowOff>
    </xdr:to>
    <xdr:sp macro="" textlink="">
      <xdr:nvSpPr>
        <xdr:cNvPr id="6" name="Line 21">
          <a:extLst>
            <a:ext uri="{FF2B5EF4-FFF2-40B4-BE49-F238E27FC236}">
              <a16:creationId xmlns:a16="http://schemas.microsoft.com/office/drawing/2014/main" id="{501128F6-8191-40DF-A033-8B69DF3F507D}"/>
            </a:ext>
          </a:extLst>
        </xdr:cNvPr>
        <xdr:cNvSpPr>
          <a:spLocks noChangeShapeType="1"/>
        </xdr:cNvSpPr>
      </xdr:nvSpPr>
      <xdr:spPr bwMode="auto">
        <a:xfrm>
          <a:off x="438150" y="219541725"/>
          <a:ext cx="2619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1105</xdr:row>
      <xdr:rowOff>142875</xdr:rowOff>
    </xdr:from>
    <xdr:to>
      <xdr:col>1</xdr:col>
      <xdr:colOff>2105025</xdr:colOff>
      <xdr:row>1105</xdr:row>
      <xdr:rowOff>142875</xdr:rowOff>
    </xdr:to>
    <xdr:sp macro="" textlink="">
      <xdr:nvSpPr>
        <xdr:cNvPr id="7" name="Line 21">
          <a:extLst>
            <a:ext uri="{FF2B5EF4-FFF2-40B4-BE49-F238E27FC236}">
              <a16:creationId xmlns:a16="http://schemas.microsoft.com/office/drawing/2014/main" id="{0A47330C-50CE-4014-AB73-FD34C202FF76}"/>
            </a:ext>
          </a:extLst>
        </xdr:cNvPr>
        <xdr:cNvSpPr>
          <a:spLocks noChangeShapeType="1"/>
        </xdr:cNvSpPr>
      </xdr:nvSpPr>
      <xdr:spPr bwMode="auto">
        <a:xfrm>
          <a:off x="0" y="219379800"/>
          <a:ext cx="2543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110574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BAC02224-68C6-4918-9A81-F50EA6A92A58}"/>
            </a:ext>
          </a:extLst>
        </xdr:cNvPr>
        <xdr:cNvSpPr txBox="1">
          <a:spLocks noChangeArrowheads="1"/>
        </xdr:cNvSpPr>
      </xdr:nvSpPr>
      <xdr:spPr bwMode="auto">
        <a:xfrm>
          <a:off x="1743075" y="178755675"/>
          <a:ext cx="104775" cy="27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110574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48CD7C0A-3220-49D9-B664-42483548A932}"/>
            </a:ext>
          </a:extLst>
        </xdr:cNvPr>
        <xdr:cNvSpPr txBox="1">
          <a:spLocks noChangeArrowheads="1"/>
        </xdr:cNvSpPr>
      </xdr:nvSpPr>
      <xdr:spPr bwMode="auto">
        <a:xfrm>
          <a:off x="1743075" y="178755675"/>
          <a:ext cx="104775" cy="27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3894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643AB6E0-F8F6-44C1-B150-4C966C812E61}"/>
            </a:ext>
          </a:extLst>
        </xdr:cNvPr>
        <xdr:cNvSpPr txBox="1">
          <a:spLocks noChangeArrowheads="1"/>
        </xdr:cNvSpPr>
      </xdr:nvSpPr>
      <xdr:spPr bwMode="auto">
        <a:xfrm>
          <a:off x="1743075" y="178755675"/>
          <a:ext cx="104775" cy="1658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3894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E47B2B87-362A-42CD-BFA8-6310F4C78FEA}"/>
            </a:ext>
          </a:extLst>
        </xdr:cNvPr>
        <xdr:cNvSpPr txBox="1">
          <a:spLocks noChangeArrowheads="1"/>
        </xdr:cNvSpPr>
      </xdr:nvSpPr>
      <xdr:spPr bwMode="auto">
        <a:xfrm>
          <a:off x="1743075" y="178755675"/>
          <a:ext cx="104775" cy="1658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110574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B4761870-FDFD-4025-B990-CD8B0D347E8A}"/>
            </a:ext>
          </a:extLst>
        </xdr:cNvPr>
        <xdr:cNvSpPr txBox="1">
          <a:spLocks noChangeArrowheads="1"/>
        </xdr:cNvSpPr>
      </xdr:nvSpPr>
      <xdr:spPr bwMode="auto">
        <a:xfrm>
          <a:off x="1743075" y="178755675"/>
          <a:ext cx="104775" cy="27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110574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6ABDF257-1EA7-4ED5-A85D-B125F077DC3D}"/>
            </a:ext>
          </a:extLst>
        </xdr:cNvPr>
        <xdr:cNvSpPr txBox="1">
          <a:spLocks noChangeArrowheads="1"/>
        </xdr:cNvSpPr>
      </xdr:nvSpPr>
      <xdr:spPr bwMode="auto">
        <a:xfrm>
          <a:off x="1743075" y="178755675"/>
          <a:ext cx="104775" cy="27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110574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1FEBCFD5-5BA1-4FE9-8E52-99456D87E8EC}"/>
            </a:ext>
          </a:extLst>
        </xdr:cNvPr>
        <xdr:cNvSpPr txBox="1">
          <a:spLocks noChangeArrowheads="1"/>
        </xdr:cNvSpPr>
      </xdr:nvSpPr>
      <xdr:spPr bwMode="auto">
        <a:xfrm>
          <a:off x="1743075" y="178755675"/>
          <a:ext cx="104775" cy="27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110574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FB34DC9E-59AA-4985-8F50-B5C4B355F8EA}"/>
            </a:ext>
          </a:extLst>
        </xdr:cNvPr>
        <xdr:cNvSpPr txBox="1">
          <a:spLocks noChangeArrowheads="1"/>
        </xdr:cNvSpPr>
      </xdr:nvSpPr>
      <xdr:spPr bwMode="auto">
        <a:xfrm>
          <a:off x="1743075" y="178755675"/>
          <a:ext cx="104775" cy="27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3894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A24BE128-B499-46FA-9E98-68FDDFCEEBD4}"/>
            </a:ext>
          </a:extLst>
        </xdr:cNvPr>
        <xdr:cNvSpPr txBox="1">
          <a:spLocks noChangeArrowheads="1"/>
        </xdr:cNvSpPr>
      </xdr:nvSpPr>
      <xdr:spPr bwMode="auto">
        <a:xfrm>
          <a:off x="1743075" y="178755675"/>
          <a:ext cx="104775" cy="1658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3894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8FD6CF97-7FF3-473B-8B51-936969525075}"/>
            </a:ext>
          </a:extLst>
        </xdr:cNvPr>
        <xdr:cNvSpPr txBox="1">
          <a:spLocks noChangeArrowheads="1"/>
        </xdr:cNvSpPr>
      </xdr:nvSpPr>
      <xdr:spPr bwMode="auto">
        <a:xfrm>
          <a:off x="1743075" y="178755675"/>
          <a:ext cx="104775" cy="1658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110574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938214F-1B72-4D36-9631-4BC8292ED8E0}"/>
            </a:ext>
          </a:extLst>
        </xdr:cNvPr>
        <xdr:cNvSpPr txBox="1">
          <a:spLocks noChangeArrowheads="1"/>
        </xdr:cNvSpPr>
      </xdr:nvSpPr>
      <xdr:spPr bwMode="auto">
        <a:xfrm>
          <a:off x="1743075" y="178755675"/>
          <a:ext cx="104775" cy="27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110574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9E7A0661-A1B0-41A6-ABEF-476A8DC75FC0}"/>
            </a:ext>
          </a:extLst>
        </xdr:cNvPr>
        <xdr:cNvSpPr txBox="1">
          <a:spLocks noChangeArrowheads="1"/>
        </xdr:cNvSpPr>
      </xdr:nvSpPr>
      <xdr:spPr bwMode="auto">
        <a:xfrm>
          <a:off x="1743075" y="178755675"/>
          <a:ext cx="104775" cy="27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80094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4462912B-06F0-4C5D-9E74-E91B3A6D47B1}"/>
            </a:ext>
          </a:extLst>
        </xdr:cNvPr>
        <xdr:cNvSpPr txBox="1">
          <a:spLocks noChangeArrowheads="1"/>
        </xdr:cNvSpPr>
      </xdr:nvSpPr>
      <xdr:spPr bwMode="auto">
        <a:xfrm>
          <a:off x="1743075" y="178755675"/>
          <a:ext cx="104775" cy="2420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80094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21A10432-08C4-4CA3-97C3-5A1B9D362EC1}"/>
            </a:ext>
          </a:extLst>
        </xdr:cNvPr>
        <xdr:cNvSpPr txBox="1">
          <a:spLocks noChangeArrowheads="1"/>
        </xdr:cNvSpPr>
      </xdr:nvSpPr>
      <xdr:spPr bwMode="auto">
        <a:xfrm>
          <a:off x="1743075" y="178755675"/>
          <a:ext cx="104775" cy="2420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855</xdr:row>
      <xdr:rowOff>148754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59E4C65C-A425-4C2A-A8C3-B21D780DE929}"/>
            </a:ext>
          </a:extLst>
        </xdr:cNvPr>
        <xdr:cNvSpPr txBox="1">
          <a:spLocks noChangeArrowheads="1"/>
        </xdr:cNvSpPr>
      </xdr:nvSpPr>
      <xdr:spPr bwMode="auto">
        <a:xfrm>
          <a:off x="1743075" y="178755675"/>
          <a:ext cx="104775" cy="1487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855</xdr:row>
      <xdr:rowOff>148754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BF18DAE0-5EF2-4F5A-AB2E-A5E714A2E809}"/>
            </a:ext>
          </a:extLst>
        </xdr:cNvPr>
        <xdr:cNvSpPr txBox="1">
          <a:spLocks noChangeArrowheads="1"/>
        </xdr:cNvSpPr>
      </xdr:nvSpPr>
      <xdr:spPr bwMode="auto">
        <a:xfrm>
          <a:off x="1743075" y="178755675"/>
          <a:ext cx="104775" cy="1487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865</xdr:row>
      <xdr:rowOff>0</xdr:rowOff>
    </xdr:from>
    <xdr:to>
      <xdr:col>1</xdr:col>
      <xdr:colOff>1409700</xdr:colOff>
      <xdr:row>866</xdr:row>
      <xdr:rowOff>110573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B2C71E82-95E5-4FA0-8FBB-B5D064BC43A0}"/>
            </a:ext>
          </a:extLst>
        </xdr:cNvPr>
        <xdr:cNvSpPr txBox="1">
          <a:spLocks noChangeArrowheads="1"/>
        </xdr:cNvSpPr>
      </xdr:nvSpPr>
      <xdr:spPr bwMode="auto">
        <a:xfrm>
          <a:off x="1743075" y="180374925"/>
          <a:ext cx="104775" cy="272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865</xdr:row>
      <xdr:rowOff>0</xdr:rowOff>
    </xdr:from>
    <xdr:to>
      <xdr:col>1</xdr:col>
      <xdr:colOff>1409700</xdr:colOff>
      <xdr:row>866</xdr:row>
      <xdr:rowOff>110573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D70E61A7-EB69-476E-A321-A83BD0958AFF}"/>
            </a:ext>
          </a:extLst>
        </xdr:cNvPr>
        <xdr:cNvSpPr txBox="1">
          <a:spLocks noChangeArrowheads="1"/>
        </xdr:cNvSpPr>
      </xdr:nvSpPr>
      <xdr:spPr bwMode="auto">
        <a:xfrm>
          <a:off x="1743075" y="180374925"/>
          <a:ext cx="104775" cy="272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865</xdr:row>
      <xdr:rowOff>0</xdr:rowOff>
    </xdr:from>
    <xdr:to>
      <xdr:col>1</xdr:col>
      <xdr:colOff>1409700</xdr:colOff>
      <xdr:row>866</xdr:row>
      <xdr:rowOff>80093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1A03EC67-BB61-4CCF-91C8-B3795E15A69D}"/>
            </a:ext>
          </a:extLst>
        </xdr:cNvPr>
        <xdr:cNvSpPr txBox="1">
          <a:spLocks noChangeArrowheads="1"/>
        </xdr:cNvSpPr>
      </xdr:nvSpPr>
      <xdr:spPr bwMode="auto">
        <a:xfrm>
          <a:off x="1743075" y="180374925"/>
          <a:ext cx="104775" cy="242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865</xdr:row>
      <xdr:rowOff>0</xdr:rowOff>
    </xdr:from>
    <xdr:to>
      <xdr:col>1</xdr:col>
      <xdr:colOff>1409700</xdr:colOff>
      <xdr:row>866</xdr:row>
      <xdr:rowOff>80093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848E74B7-24AF-42E9-A8F1-013FD00623ED}"/>
            </a:ext>
          </a:extLst>
        </xdr:cNvPr>
        <xdr:cNvSpPr txBox="1">
          <a:spLocks noChangeArrowheads="1"/>
        </xdr:cNvSpPr>
      </xdr:nvSpPr>
      <xdr:spPr bwMode="auto">
        <a:xfrm>
          <a:off x="1743075" y="180374925"/>
          <a:ext cx="104775" cy="242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865</xdr:row>
      <xdr:rowOff>0</xdr:rowOff>
    </xdr:from>
    <xdr:to>
      <xdr:col>1</xdr:col>
      <xdr:colOff>1409700</xdr:colOff>
      <xdr:row>865</xdr:row>
      <xdr:rowOff>148756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FF1A24AF-D5B3-4BD4-B832-A44DF7F5AE4D}"/>
            </a:ext>
          </a:extLst>
        </xdr:cNvPr>
        <xdr:cNvSpPr txBox="1">
          <a:spLocks noChangeArrowheads="1"/>
        </xdr:cNvSpPr>
      </xdr:nvSpPr>
      <xdr:spPr bwMode="auto">
        <a:xfrm>
          <a:off x="1743075" y="180374925"/>
          <a:ext cx="104775" cy="148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865</xdr:row>
      <xdr:rowOff>0</xdr:rowOff>
    </xdr:from>
    <xdr:to>
      <xdr:col>1</xdr:col>
      <xdr:colOff>1409700</xdr:colOff>
      <xdr:row>865</xdr:row>
      <xdr:rowOff>148756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F14B5D19-90D2-44BB-B914-D689742546CF}"/>
            </a:ext>
          </a:extLst>
        </xdr:cNvPr>
        <xdr:cNvSpPr txBox="1">
          <a:spLocks noChangeArrowheads="1"/>
        </xdr:cNvSpPr>
      </xdr:nvSpPr>
      <xdr:spPr bwMode="auto">
        <a:xfrm>
          <a:off x="1743075" y="180374925"/>
          <a:ext cx="104775" cy="148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865</xdr:row>
      <xdr:rowOff>0</xdr:rowOff>
    </xdr:from>
    <xdr:to>
      <xdr:col>1</xdr:col>
      <xdr:colOff>1409700</xdr:colOff>
      <xdr:row>866</xdr:row>
      <xdr:rowOff>72473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623A3F23-AF0C-4502-A67E-3C9607DD9710}"/>
            </a:ext>
          </a:extLst>
        </xdr:cNvPr>
        <xdr:cNvSpPr txBox="1">
          <a:spLocks noChangeArrowheads="1"/>
        </xdr:cNvSpPr>
      </xdr:nvSpPr>
      <xdr:spPr bwMode="auto">
        <a:xfrm>
          <a:off x="1743075" y="180374925"/>
          <a:ext cx="104775" cy="2343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865</xdr:row>
      <xdr:rowOff>0</xdr:rowOff>
    </xdr:from>
    <xdr:to>
      <xdr:col>1</xdr:col>
      <xdr:colOff>1409700</xdr:colOff>
      <xdr:row>866</xdr:row>
      <xdr:rowOff>72473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75FFB39B-C224-4A58-8258-80256C87734B}"/>
            </a:ext>
          </a:extLst>
        </xdr:cNvPr>
        <xdr:cNvSpPr txBox="1">
          <a:spLocks noChangeArrowheads="1"/>
        </xdr:cNvSpPr>
      </xdr:nvSpPr>
      <xdr:spPr bwMode="auto">
        <a:xfrm>
          <a:off x="1743075" y="180374925"/>
          <a:ext cx="104775" cy="2343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840</xdr:row>
      <xdr:rowOff>0</xdr:rowOff>
    </xdr:from>
    <xdr:to>
      <xdr:col>1</xdr:col>
      <xdr:colOff>1409700</xdr:colOff>
      <xdr:row>841</xdr:row>
      <xdr:rowOff>110574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F1A738B7-60F4-40D7-B8FF-40DE6EF8FA69}"/>
            </a:ext>
          </a:extLst>
        </xdr:cNvPr>
        <xdr:cNvSpPr txBox="1">
          <a:spLocks noChangeArrowheads="1"/>
        </xdr:cNvSpPr>
      </xdr:nvSpPr>
      <xdr:spPr bwMode="auto">
        <a:xfrm>
          <a:off x="1743075" y="176326800"/>
          <a:ext cx="104775" cy="27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840</xdr:row>
      <xdr:rowOff>0</xdr:rowOff>
    </xdr:from>
    <xdr:to>
      <xdr:col>1</xdr:col>
      <xdr:colOff>1409700</xdr:colOff>
      <xdr:row>841</xdr:row>
      <xdr:rowOff>110574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441DBC31-590C-433B-8741-D5F9CC1F690B}"/>
            </a:ext>
          </a:extLst>
        </xdr:cNvPr>
        <xdr:cNvSpPr txBox="1">
          <a:spLocks noChangeArrowheads="1"/>
        </xdr:cNvSpPr>
      </xdr:nvSpPr>
      <xdr:spPr bwMode="auto">
        <a:xfrm>
          <a:off x="1743075" y="176326800"/>
          <a:ext cx="104775" cy="27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840</xdr:row>
      <xdr:rowOff>0</xdr:rowOff>
    </xdr:from>
    <xdr:to>
      <xdr:col>1</xdr:col>
      <xdr:colOff>1409700</xdr:colOff>
      <xdr:row>841</xdr:row>
      <xdr:rowOff>110574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CE85434-2859-4757-8359-81D0B1B963CC}"/>
            </a:ext>
          </a:extLst>
        </xdr:cNvPr>
        <xdr:cNvSpPr txBox="1">
          <a:spLocks noChangeArrowheads="1"/>
        </xdr:cNvSpPr>
      </xdr:nvSpPr>
      <xdr:spPr bwMode="auto">
        <a:xfrm>
          <a:off x="1743075" y="176326800"/>
          <a:ext cx="104775" cy="27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840</xdr:row>
      <xdr:rowOff>0</xdr:rowOff>
    </xdr:from>
    <xdr:to>
      <xdr:col>1</xdr:col>
      <xdr:colOff>1409700</xdr:colOff>
      <xdr:row>841</xdr:row>
      <xdr:rowOff>110574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BB8FE015-0781-40A6-B36C-47B9F39C51BD}"/>
            </a:ext>
          </a:extLst>
        </xdr:cNvPr>
        <xdr:cNvSpPr txBox="1">
          <a:spLocks noChangeArrowheads="1"/>
        </xdr:cNvSpPr>
      </xdr:nvSpPr>
      <xdr:spPr bwMode="auto">
        <a:xfrm>
          <a:off x="1743075" y="176326800"/>
          <a:ext cx="104775" cy="27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840</xdr:row>
      <xdr:rowOff>0</xdr:rowOff>
    </xdr:from>
    <xdr:to>
      <xdr:col>1</xdr:col>
      <xdr:colOff>1409700</xdr:colOff>
      <xdr:row>840</xdr:row>
      <xdr:rowOff>157010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9F6EEFCF-C197-4833-B92F-7F6E5BA8FFDA}"/>
            </a:ext>
          </a:extLst>
        </xdr:cNvPr>
        <xdr:cNvSpPr txBox="1">
          <a:spLocks noChangeArrowheads="1"/>
        </xdr:cNvSpPr>
      </xdr:nvSpPr>
      <xdr:spPr bwMode="auto">
        <a:xfrm>
          <a:off x="1743075" y="176326800"/>
          <a:ext cx="104775" cy="157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840</xdr:row>
      <xdr:rowOff>0</xdr:rowOff>
    </xdr:from>
    <xdr:to>
      <xdr:col>1</xdr:col>
      <xdr:colOff>1409700</xdr:colOff>
      <xdr:row>840</xdr:row>
      <xdr:rowOff>157010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3672E4B7-CF5A-442F-9AC2-33ACDDBA4609}"/>
            </a:ext>
          </a:extLst>
        </xdr:cNvPr>
        <xdr:cNvSpPr txBox="1">
          <a:spLocks noChangeArrowheads="1"/>
        </xdr:cNvSpPr>
      </xdr:nvSpPr>
      <xdr:spPr bwMode="auto">
        <a:xfrm>
          <a:off x="1743075" y="176326800"/>
          <a:ext cx="104775" cy="157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840</xdr:row>
      <xdr:rowOff>0</xdr:rowOff>
    </xdr:from>
    <xdr:to>
      <xdr:col>1</xdr:col>
      <xdr:colOff>1409700</xdr:colOff>
      <xdr:row>841</xdr:row>
      <xdr:rowOff>110574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8EBEA9FD-7D7F-44C8-B2B0-D1A1DD2D8937}"/>
            </a:ext>
          </a:extLst>
        </xdr:cNvPr>
        <xdr:cNvSpPr txBox="1">
          <a:spLocks noChangeArrowheads="1"/>
        </xdr:cNvSpPr>
      </xdr:nvSpPr>
      <xdr:spPr bwMode="auto">
        <a:xfrm>
          <a:off x="1743075" y="176326800"/>
          <a:ext cx="104775" cy="27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840</xdr:row>
      <xdr:rowOff>0</xdr:rowOff>
    </xdr:from>
    <xdr:to>
      <xdr:col>1</xdr:col>
      <xdr:colOff>1409700</xdr:colOff>
      <xdr:row>841</xdr:row>
      <xdr:rowOff>110574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98737B91-C5D4-45AE-96D5-C0144CA888F2}"/>
            </a:ext>
          </a:extLst>
        </xdr:cNvPr>
        <xdr:cNvSpPr txBox="1">
          <a:spLocks noChangeArrowheads="1"/>
        </xdr:cNvSpPr>
      </xdr:nvSpPr>
      <xdr:spPr bwMode="auto">
        <a:xfrm>
          <a:off x="1743075" y="176326800"/>
          <a:ext cx="104775" cy="27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840</xdr:row>
      <xdr:rowOff>0</xdr:rowOff>
    </xdr:from>
    <xdr:to>
      <xdr:col>1</xdr:col>
      <xdr:colOff>1409700</xdr:colOff>
      <xdr:row>841</xdr:row>
      <xdr:rowOff>110574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8D365070-2868-4289-B142-9B4073C79716}"/>
            </a:ext>
          </a:extLst>
        </xdr:cNvPr>
        <xdr:cNvSpPr txBox="1">
          <a:spLocks noChangeArrowheads="1"/>
        </xdr:cNvSpPr>
      </xdr:nvSpPr>
      <xdr:spPr bwMode="auto">
        <a:xfrm>
          <a:off x="1743075" y="176326800"/>
          <a:ext cx="104775" cy="27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840</xdr:row>
      <xdr:rowOff>0</xdr:rowOff>
    </xdr:from>
    <xdr:to>
      <xdr:col>1</xdr:col>
      <xdr:colOff>1409700</xdr:colOff>
      <xdr:row>841</xdr:row>
      <xdr:rowOff>110574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F8771567-CED8-4E29-AE27-BC3CCB8A4222}"/>
            </a:ext>
          </a:extLst>
        </xdr:cNvPr>
        <xdr:cNvSpPr txBox="1">
          <a:spLocks noChangeArrowheads="1"/>
        </xdr:cNvSpPr>
      </xdr:nvSpPr>
      <xdr:spPr bwMode="auto">
        <a:xfrm>
          <a:off x="1743075" y="176326800"/>
          <a:ext cx="104775" cy="27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840</xdr:row>
      <xdr:rowOff>0</xdr:rowOff>
    </xdr:from>
    <xdr:to>
      <xdr:col>1</xdr:col>
      <xdr:colOff>1409700</xdr:colOff>
      <xdr:row>840</xdr:row>
      <xdr:rowOff>157010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BA03BFAD-604B-4DE1-9F19-1DDA0779BED3}"/>
            </a:ext>
          </a:extLst>
        </xdr:cNvPr>
        <xdr:cNvSpPr txBox="1">
          <a:spLocks noChangeArrowheads="1"/>
        </xdr:cNvSpPr>
      </xdr:nvSpPr>
      <xdr:spPr bwMode="auto">
        <a:xfrm>
          <a:off x="1743075" y="176326800"/>
          <a:ext cx="104775" cy="157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840</xdr:row>
      <xdr:rowOff>0</xdr:rowOff>
    </xdr:from>
    <xdr:to>
      <xdr:col>1</xdr:col>
      <xdr:colOff>1409700</xdr:colOff>
      <xdr:row>840</xdr:row>
      <xdr:rowOff>157010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285D71DC-83E9-451C-810F-3F09594B090E}"/>
            </a:ext>
          </a:extLst>
        </xdr:cNvPr>
        <xdr:cNvSpPr txBox="1">
          <a:spLocks noChangeArrowheads="1"/>
        </xdr:cNvSpPr>
      </xdr:nvSpPr>
      <xdr:spPr bwMode="auto">
        <a:xfrm>
          <a:off x="1743075" y="176326800"/>
          <a:ext cx="104775" cy="157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840</xdr:row>
      <xdr:rowOff>0</xdr:rowOff>
    </xdr:from>
    <xdr:to>
      <xdr:col>1</xdr:col>
      <xdr:colOff>1409700</xdr:colOff>
      <xdr:row>841</xdr:row>
      <xdr:rowOff>110574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B5CAFBCC-D6C9-4A22-8D00-1FFE745FF496}"/>
            </a:ext>
          </a:extLst>
        </xdr:cNvPr>
        <xdr:cNvSpPr txBox="1">
          <a:spLocks noChangeArrowheads="1"/>
        </xdr:cNvSpPr>
      </xdr:nvSpPr>
      <xdr:spPr bwMode="auto">
        <a:xfrm>
          <a:off x="1743075" y="176326800"/>
          <a:ext cx="104775" cy="27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840</xdr:row>
      <xdr:rowOff>0</xdr:rowOff>
    </xdr:from>
    <xdr:to>
      <xdr:col>1</xdr:col>
      <xdr:colOff>1409700</xdr:colOff>
      <xdr:row>841</xdr:row>
      <xdr:rowOff>110574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BE63AAC2-BB2D-4AA8-B125-44FC53E7C874}"/>
            </a:ext>
          </a:extLst>
        </xdr:cNvPr>
        <xdr:cNvSpPr txBox="1">
          <a:spLocks noChangeArrowheads="1"/>
        </xdr:cNvSpPr>
      </xdr:nvSpPr>
      <xdr:spPr bwMode="auto">
        <a:xfrm>
          <a:off x="1743075" y="176326800"/>
          <a:ext cx="104775" cy="27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840</xdr:row>
      <xdr:rowOff>0</xdr:rowOff>
    </xdr:from>
    <xdr:to>
      <xdr:col>1</xdr:col>
      <xdr:colOff>1409700</xdr:colOff>
      <xdr:row>841</xdr:row>
      <xdr:rowOff>80094</xdr:rowOff>
    </xdr:to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8D255988-A7D2-4605-B0BA-E42BAE34F9A4}"/>
            </a:ext>
          </a:extLst>
        </xdr:cNvPr>
        <xdr:cNvSpPr txBox="1">
          <a:spLocks noChangeArrowheads="1"/>
        </xdr:cNvSpPr>
      </xdr:nvSpPr>
      <xdr:spPr bwMode="auto">
        <a:xfrm>
          <a:off x="1743075" y="176326800"/>
          <a:ext cx="104775" cy="2420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840</xdr:row>
      <xdr:rowOff>0</xdr:rowOff>
    </xdr:from>
    <xdr:to>
      <xdr:col>1</xdr:col>
      <xdr:colOff>1409700</xdr:colOff>
      <xdr:row>841</xdr:row>
      <xdr:rowOff>80094</xdr:rowOff>
    </xdr:to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C1E292A7-F8EB-47D2-8B14-A1B59AEA0D32}"/>
            </a:ext>
          </a:extLst>
        </xdr:cNvPr>
        <xdr:cNvSpPr txBox="1">
          <a:spLocks noChangeArrowheads="1"/>
        </xdr:cNvSpPr>
      </xdr:nvSpPr>
      <xdr:spPr bwMode="auto">
        <a:xfrm>
          <a:off x="1743075" y="176326800"/>
          <a:ext cx="104775" cy="2420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840</xdr:row>
      <xdr:rowOff>0</xdr:rowOff>
    </xdr:from>
    <xdr:to>
      <xdr:col>1</xdr:col>
      <xdr:colOff>1409700</xdr:colOff>
      <xdr:row>840</xdr:row>
      <xdr:rowOff>148756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10BE3AD7-9415-42DB-A22A-F92749BFB7E7}"/>
            </a:ext>
          </a:extLst>
        </xdr:cNvPr>
        <xdr:cNvSpPr txBox="1">
          <a:spLocks noChangeArrowheads="1"/>
        </xdr:cNvSpPr>
      </xdr:nvSpPr>
      <xdr:spPr bwMode="auto">
        <a:xfrm>
          <a:off x="1743075" y="176326800"/>
          <a:ext cx="104775" cy="148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1257300</xdr:colOff>
      <xdr:row>840</xdr:row>
      <xdr:rowOff>0</xdr:rowOff>
    </xdr:from>
    <xdr:to>
      <xdr:col>1</xdr:col>
      <xdr:colOff>1367790</xdr:colOff>
      <xdr:row>840</xdr:row>
      <xdr:rowOff>154284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8E268E15-2C5E-43DF-9711-F01C92202817}"/>
            </a:ext>
          </a:extLst>
        </xdr:cNvPr>
        <xdr:cNvSpPr txBox="1">
          <a:spLocks noChangeArrowheads="1"/>
        </xdr:cNvSpPr>
      </xdr:nvSpPr>
      <xdr:spPr bwMode="auto">
        <a:xfrm>
          <a:off x="1695450" y="176326800"/>
          <a:ext cx="110490" cy="1542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840</xdr:row>
      <xdr:rowOff>0</xdr:rowOff>
    </xdr:from>
    <xdr:to>
      <xdr:col>1</xdr:col>
      <xdr:colOff>1409700</xdr:colOff>
      <xdr:row>841</xdr:row>
      <xdr:rowOff>148839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A3B6A4A2-AD02-4429-8636-61742E2038A3}"/>
            </a:ext>
          </a:extLst>
        </xdr:cNvPr>
        <xdr:cNvSpPr txBox="1">
          <a:spLocks noChangeArrowheads="1"/>
        </xdr:cNvSpPr>
      </xdr:nvSpPr>
      <xdr:spPr bwMode="auto">
        <a:xfrm>
          <a:off x="1743075" y="176326800"/>
          <a:ext cx="104775" cy="3107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840</xdr:row>
      <xdr:rowOff>0</xdr:rowOff>
    </xdr:from>
    <xdr:to>
      <xdr:col>1</xdr:col>
      <xdr:colOff>1409700</xdr:colOff>
      <xdr:row>841</xdr:row>
      <xdr:rowOff>148839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006BF22B-F42D-40A8-A184-6D2F1110A013}"/>
            </a:ext>
          </a:extLst>
        </xdr:cNvPr>
        <xdr:cNvSpPr txBox="1">
          <a:spLocks noChangeArrowheads="1"/>
        </xdr:cNvSpPr>
      </xdr:nvSpPr>
      <xdr:spPr bwMode="auto">
        <a:xfrm>
          <a:off x="1743075" y="176326800"/>
          <a:ext cx="104775" cy="3107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840</xdr:row>
      <xdr:rowOff>0</xdr:rowOff>
    </xdr:from>
    <xdr:to>
      <xdr:col>1</xdr:col>
      <xdr:colOff>1409700</xdr:colOff>
      <xdr:row>841</xdr:row>
      <xdr:rowOff>148839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B75F17A9-6FF0-4E29-B811-6B43D747BEBF}"/>
            </a:ext>
          </a:extLst>
        </xdr:cNvPr>
        <xdr:cNvSpPr txBox="1">
          <a:spLocks noChangeArrowheads="1"/>
        </xdr:cNvSpPr>
      </xdr:nvSpPr>
      <xdr:spPr bwMode="auto">
        <a:xfrm>
          <a:off x="1743075" y="176326800"/>
          <a:ext cx="104775" cy="3107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840</xdr:row>
      <xdr:rowOff>0</xdr:rowOff>
    </xdr:from>
    <xdr:to>
      <xdr:col>1</xdr:col>
      <xdr:colOff>1409700</xdr:colOff>
      <xdr:row>841</xdr:row>
      <xdr:rowOff>148839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1150143A-3FB2-4FF6-9D6A-67F3BF275DD3}"/>
            </a:ext>
          </a:extLst>
        </xdr:cNvPr>
        <xdr:cNvSpPr txBox="1">
          <a:spLocks noChangeArrowheads="1"/>
        </xdr:cNvSpPr>
      </xdr:nvSpPr>
      <xdr:spPr bwMode="auto">
        <a:xfrm>
          <a:off x="1743075" y="176326800"/>
          <a:ext cx="104775" cy="3107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840</xdr:row>
      <xdr:rowOff>0</xdr:rowOff>
    </xdr:from>
    <xdr:to>
      <xdr:col>1</xdr:col>
      <xdr:colOff>1409700</xdr:colOff>
      <xdr:row>841</xdr:row>
      <xdr:rowOff>110575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4DAD2139-72BB-42A8-8D29-A6EA1642E5A0}"/>
            </a:ext>
          </a:extLst>
        </xdr:cNvPr>
        <xdr:cNvSpPr txBox="1">
          <a:spLocks noChangeArrowheads="1"/>
        </xdr:cNvSpPr>
      </xdr:nvSpPr>
      <xdr:spPr bwMode="auto">
        <a:xfrm>
          <a:off x="1743075" y="176326800"/>
          <a:ext cx="104775" cy="27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840</xdr:row>
      <xdr:rowOff>0</xdr:rowOff>
    </xdr:from>
    <xdr:to>
      <xdr:col>1</xdr:col>
      <xdr:colOff>1409700</xdr:colOff>
      <xdr:row>841</xdr:row>
      <xdr:rowOff>110575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D3D09F5B-A86F-4AE0-B125-087CE895EDB3}"/>
            </a:ext>
          </a:extLst>
        </xdr:cNvPr>
        <xdr:cNvSpPr txBox="1">
          <a:spLocks noChangeArrowheads="1"/>
        </xdr:cNvSpPr>
      </xdr:nvSpPr>
      <xdr:spPr bwMode="auto">
        <a:xfrm>
          <a:off x="1743075" y="176326800"/>
          <a:ext cx="104775" cy="27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840</xdr:row>
      <xdr:rowOff>0</xdr:rowOff>
    </xdr:from>
    <xdr:to>
      <xdr:col>1</xdr:col>
      <xdr:colOff>1409700</xdr:colOff>
      <xdr:row>841</xdr:row>
      <xdr:rowOff>110575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82251A91-295F-48E4-8937-C6CA345FC9F2}"/>
            </a:ext>
          </a:extLst>
        </xdr:cNvPr>
        <xdr:cNvSpPr txBox="1">
          <a:spLocks noChangeArrowheads="1"/>
        </xdr:cNvSpPr>
      </xdr:nvSpPr>
      <xdr:spPr bwMode="auto">
        <a:xfrm>
          <a:off x="1743075" y="176326800"/>
          <a:ext cx="104775" cy="27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840</xdr:row>
      <xdr:rowOff>0</xdr:rowOff>
    </xdr:from>
    <xdr:to>
      <xdr:col>1</xdr:col>
      <xdr:colOff>1409700</xdr:colOff>
      <xdr:row>841</xdr:row>
      <xdr:rowOff>110575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A058649E-7B55-4782-801F-15F4181BF217}"/>
            </a:ext>
          </a:extLst>
        </xdr:cNvPr>
        <xdr:cNvSpPr txBox="1">
          <a:spLocks noChangeArrowheads="1"/>
        </xdr:cNvSpPr>
      </xdr:nvSpPr>
      <xdr:spPr bwMode="auto">
        <a:xfrm>
          <a:off x="1743075" y="176326800"/>
          <a:ext cx="104775" cy="27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840</xdr:row>
      <xdr:rowOff>0</xdr:rowOff>
    </xdr:from>
    <xdr:to>
      <xdr:col>1</xdr:col>
      <xdr:colOff>1409700</xdr:colOff>
      <xdr:row>841</xdr:row>
      <xdr:rowOff>3895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987307B1-B8C9-47B9-B74C-C7166A1DE0C3}"/>
            </a:ext>
          </a:extLst>
        </xdr:cNvPr>
        <xdr:cNvSpPr txBox="1">
          <a:spLocks noChangeArrowheads="1"/>
        </xdr:cNvSpPr>
      </xdr:nvSpPr>
      <xdr:spPr bwMode="auto">
        <a:xfrm>
          <a:off x="1743075" y="176326800"/>
          <a:ext cx="104775" cy="165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840</xdr:row>
      <xdr:rowOff>0</xdr:rowOff>
    </xdr:from>
    <xdr:to>
      <xdr:col>1</xdr:col>
      <xdr:colOff>1409700</xdr:colOff>
      <xdr:row>841</xdr:row>
      <xdr:rowOff>3895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9436618C-84AA-4AD6-ABEF-4A888172825B}"/>
            </a:ext>
          </a:extLst>
        </xdr:cNvPr>
        <xdr:cNvSpPr txBox="1">
          <a:spLocks noChangeArrowheads="1"/>
        </xdr:cNvSpPr>
      </xdr:nvSpPr>
      <xdr:spPr bwMode="auto">
        <a:xfrm>
          <a:off x="1743075" y="176326800"/>
          <a:ext cx="104775" cy="165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840</xdr:row>
      <xdr:rowOff>0</xdr:rowOff>
    </xdr:from>
    <xdr:to>
      <xdr:col>1</xdr:col>
      <xdr:colOff>1409700</xdr:colOff>
      <xdr:row>841</xdr:row>
      <xdr:rowOff>110575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5EBA7647-D8C2-4FB3-AD12-6B6EB5BE0525}"/>
            </a:ext>
          </a:extLst>
        </xdr:cNvPr>
        <xdr:cNvSpPr txBox="1">
          <a:spLocks noChangeArrowheads="1"/>
        </xdr:cNvSpPr>
      </xdr:nvSpPr>
      <xdr:spPr bwMode="auto">
        <a:xfrm>
          <a:off x="1743075" y="176326800"/>
          <a:ext cx="104775" cy="27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840</xdr:row>
      <xdr:rowOff>0</xdr:rowOff>
    </xdr:from>
    <xdr:to>
      <xdr:col>1</xdr:col>
      <xdr:colOff>1409700</xdr:colOff>
      <xdr:row>841</xdr:row>
      <xdr:rowOff>110575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C6623EE6-E6E2-45D9-A7AE-6944FE8C463C}"/>
            </a:ext>
          </a:extLst>
        </xdr:cNvPr>
        <xdr:cNvSpPr txBox="1">
          <a:spLocks noChangeArrowheads="1"/>
        </xdr:cNvSpPr>
      </xdr:nvSpPr>
      <xdr:spPr bwMode="auto">
        <a:xfrm>
          <a:off x="1743075" y="176326800"/>
          <a:ext cx="104775" cy="27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840</xdr:row>
      <xdr:rowOff>0</xdr:rowOff>
    </xdr:from>
    <xdr:to>
      <xdr:col>1</xdr:col>
      <xdr:colOff>1409700</xdr:colOff>
      <xdr:row>841</xdr:row>
      <xdr:rowOff>80095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33F3C1F4-1902-4F32-9D6C-FFC47DDD7118}"/>
            </a:ext>
          </a:extLst>
        </xdr:cNvPr>
        <xdr:cNvSpPr txBox="1">
          <a:spLocks noChangeArrowheads="1"/>
        </xdr:cNvSpPr>
      </xdr:nvSpPr>
      <xdr:spPr bwMode="auto">
        <a:xfrm>
          <a:off x="1743075" y="176326800"/>
          <a:ext cx="104775" cy="242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840</xdr:row>
      <xdr:rowOff>0</xdr:rowOff>
    </xdr:from>
    <xdr:to>
      <xdr:col>1</xdr:col>
      <xdr:colOff>1409700</xdr:colOff>
      <xdr:row>841</xdr:row>
      <xdr:rowOff>80095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EB502B03-6620-41F4-A058-17B2BF7709FF}"/>
            </a:ext>
          </a:extLst>
        </xdr:cNvPr>
        <xdr:cNvSpPr txBox="1">
          <a:spLocks noChangeArrowheads="1"/>
        </xdr:cNvSpPr>
      </xdr:nvSpPr>
      <xdr:spPr bwMode="auto">
        <a:xfrm>
          <a:off x="1743075" y="176326800"/>
          <a:ext cx="104775" cy="242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881</xdr:row>
      <xdr:rowOff>0</xdr:rowOff>
    </xdr:from>
    <xdr:to>
      <xdr:col>1</xdr:col>
      <xdr:colOff>1409700</xdr:colOff>
      <xdr:row>882</xdr:row>
      <xdr:rowOff>118188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99F01AA6-2979-402E-9A65-7D2A03968747}"/>
            </a:ext>
          </a:extLst>
        </xdr:cNvPr>
        <xdr:cNvSpPr txBox="1">
          <a:spLocks noChangeArrowheads="1"/>
        </xdr:cNvSpPr>
      </xdr:nvSpPr>
      <xdr:spPr bwMode="auto">
        <a:xfrm>
          <a:off x="1743075" y="182965725"/>
          <a:ext cx="104775" cy="2801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881</xdr:row>
      <xdr:rowOff>0</xdr:rowOff>
    </xdr:from>
    <xdr:to>
      <xdr:col>1</xdr:col>
      <xdr:colOff>1409700</xdr:colOff>
      <xdr:row>882</xdr:row>
      <xdr:rowOff>118188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A50A123F-70D6-4F2C-A75D-F797652E82FD}"/>
            </a:ext>
          </a:extLst>
        </xdr:cNvPr>
        <xdr:cNvSpPr txBox="1">
          <a:spLocks noChangeArrowheads="1"/>
        </xdr:cNvSpPr>
      </xdr:nvSpPr>
      <xdr:spPr bwMode="auto">
        <a:xfrm>
          <a:off x="1743075" y="182965725"/>
          <a:ext cx="104775" cy="2801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881</xdr:row>
      <xdr:rowOff>0</xdr:rowOff>
    </xdr:from>
    <xdr:to>
      <xdr:col>1</xdr:col>
      <xdr:colOff>1409700</xdr:colOff>
      <xdr:row>882</xdr:row>
      <xdr:rowOff>110568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A10ED08F-39E8-4BFF-8644-15E7926E7C72}"/>
            </a:ext>
          </a:extLst>
        </xdr:cNvPr>
        <xdr:cNvSpPr txBox="1">
          <a:spLocks noChangeArrowheads="1"/>
        </xdr:cNvSpPr>
      </xdr:nvSpPr>
      <xdr:spPr bwMode="auto">
        <a:xfrm>
          <a:off x="1743075" y="182965725"/>
          <a:ext cx="104775" cy="272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881</xdr:row>
      <xdr:rowOff>0</xdr:rowOff>
    </xdr:from>
    <xdr:to>
      <xdr:col>1</xdr:col>
      <xdr:colOff>1409700</xdr:colOff>
      <xdr:row>882</xdr:row>
      <xdr:rowOff>110568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5B9C3A3B-911D-41AF-A326-5EEDB0961A03}"/>
            </a:ext>
          </a:extLst>
        </xdr:cNvPr>
        <xdr:cNvSpPr txBox="1">
          <a:spLocks noChangeArrowheads="1"/>
        </xdr:cNvSpPr>
      </xdr:nvSpPr>
      <xdr:spPr bwMode="auto">
        <a:xfrm>
          <a:off x="1743075" y="182965725"/>
          <a:ext cx="104775" cy="272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868</xdr:row>
      <xdr:rowOff>126642</xdr:rowOff>
    </xdr:from>
    <xdr:to>
      <xdr:col>1</xdr:col>
      <xdr:colOff>2105025</xdr:colOff>
      <xdr:row>868</xdr:row>
      <xdr:rowOff>126642</xdr:rowOff>
    </xdr:to>
    <xdr:sp macro="" textlink="">
      <xdr:nvSpPr>
        <xdr:cNvPr id="68" name="Line 21">
          <a:extLst>
            <a:ext uri="{FF2B5EF4-FFF2-40B4-BE49-F238E27FC236}">
              <a16:creationId xmlns:a16="http://schemas.microsoft.com/office/drawing/2014/main" id="{329A3608-E77A-4650-9F95-6C06C806149E}"/>
            </a:ext>
          </a:extLst>
        </xdr:cNvPr>
        <xdr:cNvSpPr>
          <a:spLocks noChangeShapeType="1"/>
        </xdr:cNvSpPr>
      </xdr:nvSpPr>
      <xdr:spPr bwMode="auto">
        <a:xfrm>
          <a:off x="0" y="180987342"/>
          <a:ext cx="2543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270053</xdr:colOff>
      <xdr:row>868</xdr:row>
      <xdr:rowOff>132813</xdr:rowOff>
    </xdr:from>
    <xdr:to>
      <xdr:col>5</xdr:col>
      <xdr:colOff>641528</xdr:colOff>
      <xdr:row>868</xdr:row>
      <xdr:rowOff>132813</xdr:rowOff>
    </xdr:to>
    <xdr:sp macro="" textlink="">
      <xdr:nvSpPr>
        <xdr:cNvPr id="69" name="Line 23">
          <a:extLst>
            <a:ext uri="{FF2B5EF4-FFF2-40B4-BE49-F238E27FC236}">
              <a16:creationId xmlns:a16="http://schemas.microsoft.com/office/drawing/2014/main" id="{A6743D24-BE87-471F-ABAF-4FF8DBA86806}"/>
            </a:ext>
          </a:extLst>
        </xdr:cNvPr>
        <xdr:cNvSpPr>
          <a:spLocks noChangeShapeType="1"/>
        </xdr:cNvSpPr>
      </xdr:nvSpPr>
      <xdr:spPr bwMode="auto">
        <a:xfrm>
          <a:off x="4203878" y="180993513"/>
          <a:ext cx="2724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122559</xdr:colOff>
      <xdr:row>876</xdr:row>
      <xdr:rowOff>130143</xdr:rowOff>
    </xdr:from>
    <xdr:to>
      <xdr:col>1</xdr:col>
      <xdr:colOff>2046609</xdr:colOff>
      <xdr:row>876</xdr:row>
      <xdr:rowOff>130143</xdr:rowOff>
    </xdr:to>
    <xdr:sp macro="" textlink="">
      <xdr:nvSpPr>
        <xdr:cNvPr id="70" name="Line 11">
          <a:extLst>
            <a:ext uri="{FF2B5EF4-FFF2-40B4-BE49-F238E27FC236}">
              <a16:creationId xmlns:a16="http://schemas.microsoft.com/office/drawing/2014/main" id="{0FCF4405-AE39-47FB-BE21-B42A4F494229}"/>
            </a:ext>
          </a:extLst>
        </xdr:cNvPr>
        <xdr:cNvSpPr>
          <a:spLocks noChangeShapeType="1"/>
        </xdr:cNvSpPr>
      </xdr:nvSpPr>
      <xdr:spPr bwMode="auto">
        <a:xfrm>
          <a:off x="122559" y="182286243"/>
          <a:ext cx="2362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1304925</xdr:colOff>
      <xdr:row>882</xdr:row>
      <xdr:rowOff>0</xdr:rowOff>
    </xdr:from>
    <xdr:to>
      <xdr:col>1</xdr:col>
      <xdr:colOff>1409700</xdr:colOff>
      <xdr:row>882</xdr:row>
      <xdr:rowOff>148754</xdr:rowOff>
    </xdr:to>
    <xdr:sp macro="" textlink="">
      <xdr:nvSpPr>
        <xdr:cNvPr id="71" name="Text Box 8">
          <a:extLst>
            <a:ext uri="{FF2B5EF4-FFF2-40B4-BE49-F238E27FC236}">
              <a16:creationId xmlns:a16="http://schemas.microsoft.com/office/drawing/2014/main" id="{1BE1D613-A08F-4A26-9DEF-FE8C260619A4}"/>
            </a:ext>
          </a:extLst>
        </xdr:cNvPr>
        <xdr:cNvSpPr txBox="1">
          <a:spLocks noChangeArrowheads="1"/>
        </xdr:cNvSpPr>
      </xdr:nvSpPr>
      <xdr:spPr bwMode="auto">
        <a:xfrm>
          <a:off x="1743075" y="183127650"/>
          <a:ext cx="104775" cy="1487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882</xdr:row>
      <xdr:rowOff>0</xdr:rowOff>
    </xdr:from>
    <xdr:to>
      <xdr:col>1</xdr:col>
      <xdr:colOff>1409700</xdr:colOff>
      <xdr:row>882</xdr:row>
      <xdr:rowOff>148754</xdr:rowOff>
    </xdr:to>
    <xdr:sp macro="" textlink="">
      <xdr:nvSpPr>
        <xdr:cNvPr id="72" name="Text Box 9">
          <a:extLst>
            <a:ext uri="{FF2B5EF4-FFF2-40B4-BE49-F238E27FC236}">
              <a16:creationId xmlns:a16="http://schemas.microsoft.com/office/drawing/2014/main" id="{C07A929F-4467-40AA-BABA-F79F7CBA800C}"/>
            </a:ext>
          </a:extLst>
        </xdr:cNvPr>
        <xdr:cNvSpPr txBox="1">
          <a:spLocks noChangeArrowheads="1"/>
        </xdr:cNvSpPr>
      </xdr:nvSpPr>
      <xdr:spPr bwMode="auto">
        <a:xfrm>
          <a:off x="1743075" y="183127650"/>
          <a:ext cx="104775" cy="1487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883</xdr:row>
      <xdr:rowOff>0</xdr:rowOff>
    </xdr:from>
    <xdr:to>
      <xdr:col>1</xdr:col>
      <xdr:colOff>1409700</xdr:colOff>
      <xdr:row>884</xdr:row>
      <xdr:rowOff>72392</xdr:rowOff>
    </xdr:to>
    <xdr:sp macro="" textlink="">
      <xdr:nvSpPr>
        <xdr:cNvPr id="73" name="Text Box 8">
          <a:extLst>
            <a:ext uri="{FF2B5EF4-FFF2-40B4-BE49-F238E27FC236}">
              <a16:creationId xmlns:a16="http://schemas.microsoft.com/office/drawing/2014/main" id="{722C95B6-6221-40F4-ABE0-9579EBC5334A}"/>
            </a:ext>
          </a:extLst>
        </xdr:cNvPr>
        <xdr:cNvSpPr txBox="1">
          <a:spLocks noChangeArrowheads="1"/>
        </xdr:cNvSpPr>
      </xdr:nvSpPr>
      <xdr:spPr bwMode="auto">
        <a:xfrm>
          <a:off x="1743075" y="183289575"/>
          <a:ext cx="104775" cy="234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883</xdr:row>
      <xdr:rowOff>0</xdr:rowOff>
    </xdr:from>
    <xdr:to>
      <xdr:col>1</xdr:col>
      <xdr:colOff>1409700</xdr:colOff>
      <xdr:row>884</xdr:row>
      <xdr:rowOff>72392</xdr:rowOff>
    </xdr:to>
    <xdr:sp macro="" textlink="">
      <xdr:nvSpPr>
        <xdr:cNvPr id="74" name="Text Box 9">
          <a:extLst>
            <a:ext uri="{FF2B5EF4-FFF2-40B4-BE49-F238E27FC236}">
              <a16:creationId xmlns:a16="http://schemas.microsoft.com/office/drawing/2014/main" id="{B8A963F2-A80D-46E6-91FD-C3ECAEBE8B1C}"/>
            </a:ext>
          </a:extLst>
        </xdr:cNvPr>
        <xdr:cNvSpPr txBox="1">
          <a:spLocks noChangeArrowheads="1"/>
        </xdr:cNvSpPr>
      </xdr:nvSpPr>
      <xdr:spPr bwMode="auto">
        <a:xfrm>
          <a:off x="1743075" y="183289575"/>
          <a:ext cx="104775" cy="234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881</xdr:row>
      <xdr:rowOff>0</xdr:rowOff>
    </xdr:from>
    <xdr:to>
      <xdr:col>1</xdr:col>
      <xdr:colOff>1409700</xdr:colOff>
      <xdr:row>882</xdr:row>
      <xdr:rowOff>3254</xdr:rowOff>
    </xdr:to>
    <xdr:sp macro="" textlink="">
      <xdr:nvSpPr>
        <xdr:cNvPr id="75" name="Text Box 8">
          <a:extLst>
            <a:ext uri="{FF2B5EF4-FFF2-40B4-BE49-F238E27FC236}">
              <a16:creationId xmlns:a16="http://schemas.microsoft.com/office/drawing/2014/main" id="{5FBB644D-CB8D-409F-9E4B-DFB07651A398}"/>
            </a:ext>
          </a:extLst>
        </xdr:cNvPr>
        <xdr:cNvSpPr txBox="1">
          <a:spLocks noChangeArrowheads="1"/>
        </xdr:cNvSpPr>
      </xdr:nvSpPr>
      <xdr:spPr bwMode="auto">
        <a:xfrm>
          <a:off x="1743075" y="182965725"/>
          <a:ext cx="104775" cy="16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881</xdr:row>
      <xdr:rowOff>0</xdr:rowOff>
    </xdr:from>
    <xdr:to>
      <xdr:col>1</xdr:col>
      <xdr:colOff>1409700</xdr:colOff>
      <xdr:row>882</xdr:row>
      <xdr:rowOff>3254</xdr:rowOff>
    </xdr:to>
    <xdr:sp macro="" textlink="">
      <xdr:nvSpPr>
        <xdr:cNvPr id="76" name="Text Box 9">
          <a:extLst>
            <a:ext uri="{FF2B5EF4-FFF2-40B4-BE49-F238E27FC236}">
              <a16:creationId xmlns:a16="http://schemas.microsoft.com/office/drawing/2014/main" id="{23873968-6C28-4551-9119-ECDB7094BEE9}"/>
            </a:ext>
          </a:extLst>
        </xdr:cNvPr>
        <xdr:cNvSpPr txBox="1">
          <a:spLocks noChangeArrowheads="1"/>
        </xdr:cNvSpPr>
      </xdr:nvSpPr>
      <xdr:spPr bwMode="auto">
        <a:xfrm>
          <a:off x="1743075" y="182965725"/>
          <a:ext cx="104775" cy="16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881</xdr:row>
      <xdr:rowOff>0</xdr:rowOff>
    </xdr:from>
    <xdr:to>
      <xdr:col>1</xdr:col>
      <xdr:colOff>1409700</xdr:colOff>
      <xdr:row>882</xdr:row>
      <xdr:rowOff>118189</xdr:rowOff>
    </xdr:to>
    <xdr:sp macro="" textlink="">
      <xdr:nvSpPr>
        <xdr:cNvPr id="77" name="Text Box 8">
          <a:extLst>
            <a:ext uri="{FF2B5EF4-FFF2-40B4-BE49-F238E27FC236}">
              <a16:creationId xmlns:a16="http://schemas.microsoft.com/office/drawing/2014/main" id="{B744E23B-3CC9-4BE3-ADB0-3CCEE52D0A02}"/>
            </a:ext>
          </a:extLst>
        </xdr:cNvPr>
        <xdr:cNvSpPr txBox="1">
          <a:spLocks noChangeArrowheads="1"/>
        </xdr:cNvSpPr>
      </xdr:nvSpPr>
      <xdr:spPr bwMode="auto">
        <a:xfrm>
          <a:off x="1743075" y="182965725"/>
          <a:ext cx="104775" cy="280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881</xdr:row>
      <xdr:rowOff>0</xdr:rowOff>
    </xdr:from>
    <xdr:to>
      <xdr:col>1</xdr:col>
      <xdr:colOff>1409700</xdr:colOff>
      <xdr:row>882</xdr:row>
      <xdr:rowOff>118189</xdr:rowOff>
    </xdr:to>
    <xdr:sp macro="" textlink="">
      <xdr:nvSpPr>
        <xdr:cNvPr id="78" name="Text Box 9">
          <a:extLst>
            <a:ext uri="{FF2B5EF4-FFF2-40B4-BE49-F238E27FC236}">
              <a16:creationId xmlns:a16="http://schemas.microsoft.com/office/drawing/2014/main" id="{641C5625-86BA-472F-AB52-5B35A57ECFBB}"/>
            </a:ext>
          </a:extLst>
        </xdr:cNvPr>
        <xdr:cNvSpPr txBox="1">
          <a:spLocks noChangeArrowheads="1"/>
        </xdr:cNvSpPr>
      </xdr:nvSpPr>
      <xdr:spPr bwMode="auto">
        <a:xfrm>
          <a:off x="1743075" y="182965725"/>
          <a:ext cx="104775" cy="280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881</xdr:row>
      <xdr:rowOff>0</xdr:rowOff>
    </xdr:from>
    <xdr:to>
      <xdr:col>1</xdr:col>
      <xdr:colOff>1409700</xdr:colOff>
      <xdr:row>882</xdr:row>
      <xdr:rowOff>110569</xdr:rowOff>
    </xdr:to>
    <xdr:sp macro="" textlink="">
      <xdr:nvSpPr>
        <xdr:cNvPr id="79" name="Text Box 8">
          <a:extLst>
            <a:ext uri="{FF2B5EF4-FFF2-40B4-BE49-F238E27FC236}">
              <a16:creationId xmlns:a16="http://schemas.microsoft.com/office/drawing/2014/main" id="{62828CA2-C846-4F2E-BF5A-FCA63A72CDCB}"/>
            </a:ext>
          </a:extLst>
        </xdr:cNvPr>
        <xdr:cNvSpPr txBox="1">
          <a:spLocks noChangeArrowheads="1"/>
        </xdr:cNvSpPr>
      </xdr:nvSpPr>
      <xdr:spPr bwMode="auto">
        <a:xfrm>
          <a:off x="1743075" y="182965725"/>
          <a:ext cx="104775" cy="272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881</xdr:row>
      <xdr:rowOff>0</xdr:rowOff>
    </xdr:from>
    <xdr:to>
      <xdr:col>1</xdr:col>
      <xdr:colOff>1409700</xdr:colOff>
      <xdr:row>882</xdr:row>
      <xdr:rowOff>110569</xdr:rowOff>
    </xdr:to>
    <xdr:sp macro="" textlink="">
      <xdr:nvSpPr>
        <xdr:cNvPr id="80" name="Text Box 9">
          <a:extLst>
            <a:ext uri="{FF2B5EF4-FFF2-40B4-BE49-F238E27FC236}">
              <a16:creationId xmlns:a16="http://schemas.microsoft.com/office/drawing/2014/main" id="{2DBD2831-419F-4CCB-9614-0CE40FAB458C}"/>
            </a:ext>
          </a:extLst>
        </xdr:cNvPr>
        <xdr:cNvSpPr txBox="1">
          <a:spLocks noChangeArrowheads="1"/>
        </xdr:cNvSpPr>
      </xdr:nvSpPr>
      <xdr:spPr bwMode="auto">
        <a:xfrm>
          <a:off x="1743075" y="182965725"/>
          <a:ext cx="104775" cy="272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882</xdr:row>
      <xdr:rowOff>0</xdr:rowOff>
    </xdr:from>
    <xdr:to>
      <xdr:col>1</xdr:col>
      <xdr:colOff>1409700</xdr:colOff>
      <xdr:row>883</xdr:row>
      <xdr:rowOff>2069</xdr:rowOff>
    </xdr:to>
    <xdr:sp macro="" textlink="">
      <xdr:nvSpPr>
        <xdr:cNvPr id="81" name="Text Box 8">
          <a:extLst>
            <a:ext uri="{FF2B5EF4-FFF2-40B4-BE49-F238E27FC236}">
              <a16:creationId xmlns:a16="http://schemas.microsoft.com/office/drawing/2014/main" id="{CE75C4FF-BE51-4CB4-AF2D-5A1F0042030F}"/>
            </a:ext>
          </a:extLst>
        </xdr:cNvPr>
        <xdr:cNvSpPr txBox="1">
          <a:spLocks noChangeArrowheads="1"/>
        </xdr:cNvSpPr>
      </xdr:nvSpPr>
      <xdr:spPr bwMode="auto">
        <a:xfrm>
          <a:off x="1743075" y="183127650"/>
          <a:ext cx="104775" cy="1639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882</xdr:row>
      <xdr:rowOff>0</xdr:rowOff>
    </xdr:from>
    <xdr:to>
      <xdr:col>1</xdr:col>
      <xdr:colOff>1409700</xdr:colOff>
      <xdr:row>883</xdr:row>
      <xdr:rowOff>2069</xdr:rowOff>
    </xdr:to>
    <xdr:sp macro="" textlink="">
      <xdr:nvSpPr>
        <xdr:cNvPr id="82" name="Text Box 9">
          <a:extLst>
            <a:ext uri="{FF2B5EF4-FFF2-40B4-BE49-F238E27FC236}">
              <a16:creationId xmlns:a16="http://schemas.microsoft.com/office/drawing/2014/main" id="{F0761E51-E6D6-4454-81D9-742886115DC5}"/>
            </a:ext>
          </a:extLst>
        </xdr:cNvPr>
        <xdr:cNvSpPr txBox="1">
          <a:spLocks noChangeArrowheads="1"/>
        </xdr:cNvSpPr>
      </xdr:nvSpPr>
      <xdr:spPr bwMode="auto">
        <a:xfrm>
          <a:off x="1743075" y="183127650"/>
          <a:ext cx="104775" cy="1639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3918080</xdr:colOff>
      <xdr:row>876</xdr:row>
      <xdr:rowOff>85872</xdr:rowOff>
    </xdr:from>
    <xdr:to>
      <xdr:col>5</xdr:col>
      <xdr:colOff>870080</xdr:colOff>
      <xdr:row>876</xdr:row>
      <xdr:rowOff>85872</xdr:rowOff>
    </xdr:to>
    <xdr:sp macro="" textlink="">
      <xdr:nvSpPr>
        <xdr:cNvPr id="83" name="Line 11">
          <a:extLst>
            <a:ext uri="{FF2B5EF4-FFF2-40B4-BE49-F238E27FC236}">
              <a16:creationId xmlns:a16="http://schemas.microsoft.com/office/drawing/2014/main" id="{3E0C6A59-9B0A-47F4-9D69-76634CAD2BD4}"/>
            </a:ext>
          </a:extLst>
        </xdr:cNvPr>
        <xdr:cNvSpPr>
          <a:spLocks noChangeShapeType="1"/>
        </xdr:cNvSpPr>
      </xdr:nvSpPr>
      <xdr:spPr bwMode="auto">
        <a:xfrm>
          <a:off x="3937130" y="182241972"/>
          <a:ext cx="3219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1304925</xdr:colOff>
      <xdr:row>835</xdr:row>
      <xdr:rowOff>0</xdr:rowOff>
    </xdr:from>
    <xdr:to>
      <xdr:col>1</xdr:col>
      <xdr:colOff>1409700</xdr:colOff>
      <xdr:row>836</xdr:row>
      <xdr:rowOff>110569</xdr:rowOff>
    </xdr:to>
    <xdr:sp macro="" textlink="">
      <xdr:nvSpPr>
        <xdr:cNvPr id="84" name="Text Box 8">
          <a:extLst>
            <a:ext uri="{FF2B5EF4-FFF2-40B4-BE49-F238E27FC236}">
              <a16:creationId xmlns:a16="http://schemas.microsoft.com/office/drawing/2014/main" id="{F3156FEC-6110-4885-83BA-D164F6E84321}"/>
            </a:ext>
          </a:extLst>
        </xdr:cNvPr>
        <xdr:cNvSpPr txBox="1">
          <a:spLocks noChangeArrowheads="1"/>
        </xdr:cNvSpPr>
      </xdr:nvSpPr>
      <xdr:spPr bwMode="auto">
        <a:xfrm>
          <a:off x="1743075" y="175517175"/>
          <a:ext cx="104775" cy="272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835</xdr:row>
      <xdr:rowOff>0</xdr:rowOff>
    </xdr:from>
    <xdr:to>
      <xdr:col>1</xdr:col>
      <xdr:colOff>1409700</xdr:colOff>
      <xdr:row>836</xdr:row>
      <xdr:rowOff>110569</xdr:rowOff>
    </xdr:to>
    <xdr:sp macro="" textlink="">
      <xdr:nvSpPr>
        <xdr:cNvPr id="85" name="Text Box 9">
          <a:extLst>
            <a:ext uri="{FF2B5EF4-FFF2-40B4-BE49-F238E27FC236}">
              <a16:creationId xmlns:a16="http://schemas.microsoft.com/office/drawing/2014/main" id="{8D5D8BCB-725C-4C7F-A8CE-1E794B77FB85}"/>
            </a:ext>
          </a:extLst>
        </xdr:cNvPr>
        <xdr:cNvSpPr txBox="1">
          <a:spLocks noChangeArrowheads="1"/>
        </xdr:cNvSpPr>
      </xdr:nvSpPr>
      <xdr:spPr bwMode="auto">
        <a:xfrm>
          <a:off x="1743075" y="175517175"/>
          <a:ext cx="104775" cy="272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835</xdr:row>
      <xdr:rowOff>0</xdr:rowOff>
    </xdr:from>
    <xdr:to>
      <xdr:col>1</xdr:col>
      <xdr:colOff>1409700</xdr:colOff>
      <xdr:row>836</xdr:row>
      <xdr:rowOff>110569</xdr:rowOff>
    </xdr:to>
    <xdr:sp macro="" textlink="">
      <xdr:nvSpPr>
        <xdr:cNvPr id="86" name="Text Box 8">
          <a:extLst>
            <a:ext uri="{FF2B5EF4-FFF2-40B4-BE49-F238E27FC236}">
              <a16:creationId xmlns:a16="http://schemas.microsoft.com/office/drawing/2014/main" id="{4190D10A-0BE1-4C0B-B550-828A754C2426}"/>
            </a:ext>
          </a:extLst>
        </xdr:cNvPr>
        <xdr:cNvSpPr txBox="1">
          <a:spLocks noChangeArrowheads="1"/>
        </xdr:cNvSpPr>
      </xdr:nvSpPr>
      <xdr:spPr bwMode="auto">
        <a:xfrm>
          <a:off x="1743075" y="175517175"/>
          <a:ext cx="104775" cy="272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835</xdr:row>
      <xdr:rowOff>0</xdr:rowOff>
    </xdr:from>
    <xdr:to>
      <xdr:col>1</xdr:col>
      <xdr:colOff>1409700</xdr:colOff>
      <xdr:row>836</xdr:row>
      <xdr:rowOff>110569</xdr:rowOff>
    </xdr:to>
    <xdr:sp macro="" textlink="">
      <xdr:nvSpPr>
        <xdr:cNvPr id="87" name="Text Box 9">
          <a:extLst>
            <a:ext uri="{FF2B5EF4-FFF2-40B4-BE49-F238E27FC236}">
              <a16:creationId xmlns:a16="http://schemas.microsoft.com/office/drawing/2014/main" id="{01857C4B-FC77-471C-BBEB-DB004E7F4062}"/>
            </a:ext>
          </a:extLst>
        </xdr:cNvPr>
        <xdr:cNvSpPr txBox="1">
          <a:spLocks noChangeArrowheads="1"/>
        </xdr:cNvSpPr>
      </xdr:nvSpPr>
      <xdr:spPr bwMode="auto">
        <a:xfrm>
          <a:off x="1743075" y="175517175"/>
          <a:ext cx="104775" cy="272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835</xdr:row>
      <xdr:rowOff>0</xdr:rowOff>
    </xdr:from>
    <xdr:to>
      <xdr:col>1</xdr:col>
      <xdr:colOff>1409700</xdr:colOff>
      <xdr:row>835</xdr:row>
      <xdr:rowOff>157008</xdr:rowOff>
    </xdr:to>
    <xdr:sp macro="" textlink="">
      <xdr:nvSpPr>
        <xdr:cNvPr id="88" name="Text Box 8">
          <a:extLst>
            <a:ext uri="{FF2B5EF4-FFF2-40B4-BE49-F238E27FC236}">
              <a16:creationId xmlns:a16="http://schemas.microsoft.com/office/drawing/2014/main" id="{97AAD43E-AB4C-4651-BD6A-A78D9E7A0ECF}"/>
            </a:ext>
          </a:extLst>
        </xdr:cNvPr>
        <xdr:cNvSpPr txBox="1">
          <a:spLocks noChangeArrowheads="1"/>
        </xdr:cNvSpPr>
      </xdr:nvSpPr>
      <xdr:spPr bwMode="auto">
        <a:xfrm>
          <a:off x="1743075" y="175517175"/>
          <a:ext cx="104775" cy="1570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835</xdr:row>
      <xdr:rowOff>0</xdr:rowOff>
    </xdr:from>
    <xdr:to>
      <xdr:col>1</xdr:col>
      <xdr:colOff>1409700</xdr:colOff>
      <xdr:row>835</xdr:row>
      <xdr:rowOff>157008</xdr:rowOff>
    </xdr:to>
    <xdr:sp macro="" textlink="">
      <xdr:nvSpPr>
        <xdr:cNvPr id="89" name="Text Box 9">
          <a:extLst>
            <a:ext uri="{FF2B5EF4-FFF2-40B4-BE49-F238E27FC236}">
              <a16:creationId xmlns:a16="http://schemas.microsoft.com/office/drawing/2014/main" id="{82F2D67B-424F-4CC1-8F66-800B96C6F8DD}"/>
            </a:ext>
          </a:extLst>
        </xdr:cNvPr>
        <xdr:cNvSpPr txBox="1">
          <a:spLocks noChangeArrowheads="1"/>
        </xdr:cNvSpPr>
      </xdr:nvSpPr>
      <xdr:spPr bwMode="auto">
        <a:xfrm>
          <a:off x="1743075" y="175517175"/>
          <a:ext cx="104775" cy="1570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835</xdr:row>
      <xdr:rowOff>0</xdr:rowOff>
    </xdr:from>
    <xdr:to>
      <xdr:col>1</xdr:col>
      <xdr:colOff>1409700</xdr:colOff>
      <xdr:row>836</xdr:row>
      <xdr:rowOff>110569</xdr:rowOff>
    </xdr:to>
    <xdr:sp macro="" textlink="">
      <xdr:nvSpPr>
        <xdr:cNvPr id="90" name="Text Box 8">
          <a:extLst>
            <a:ext uri="{FF2B5EF4-FFF2-40B4-BE49-F238E27FC236}">
              <a16:creationId xmlns:a16="http://schemas.microsoft.com/office/drawing/2014/main" id="{A5D9A3D6-CA13-4B51-A6B3-725A6A438511}"/>
            </a:ext>
          </a:extLst>
        </xdr:cNvPr>
        <xdr:cNvSpPr txBox="1">
          <a:spLocks noChangeArrowheads="1"/>
        </xdr:cNvSpPr>
      </xdr:nvSpPr>
      <xdr:spPr bwMode="auto">
        <a:xfrm>
          <a:off x="1743075" y="175517175"/>
          <a:ext cx="104775" cy="272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835</xdr:row>
      <xdr:rowOff>0</xdr:rowOff>
    </xdr:from>
    <xdr:to>
      <xdr:col>1</xdr:col>
      <xdr:colOff>1409700</xdr:colOff>
      <xdr:row>836</xdr:row>
      <xdr:rowOff>110569</xdr:rowOff>
    </xdr:to>
    <xdr:sp macro="" textlink="">
      <xdr:nvSpPr>
        <xdr:cNvPr id="91" name="Text Box 9">
          <a:extLst>
            <a:ext uri="{FF2B5EF4-FFF2-40B4-BE49-F238E27FC236}">
              <a16:creationId xmlns:a16="http://schemas.microsoft.com/office/drawing/2014/main" id="{41F2AE58-26B2-4982-9EAF-0F63A363E3FC}"/>
            </a:ext>
          </a:extLst>
        </xdr:cNvPr>
        <xdr:cNvSpPr txBox="1">
          <a:spLocks noChangeArrowheads="1"/>
        </xdr:cNvSpPr>
      </xdr:nvSpPr>
      <xdr:spPr bwMode="auto">
        <a:xfrm>
          <a:off x="1743075" y="175517175"/>
          <a:ext cx="104775" cy="272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835</xdr:row>
      <xdr:rowOff>0</xdr:rowOff>
    </xdr:from>
    <xdr:to>
      <xdr:col>1</xdr:col>
      <xdr:colOff>1409700</xdr:colOff>
      <xdr:row>836</xdr:row>
      <xdr:rowOff>110569</xdr:rowOff>
    </xdr:to>
    <xdr:sp macro="" textlink="">
      <xdr:nvSpPr>
        <xdr:cNvPr id="92" name="Text Box 8">
          <a:extLst>
            <a:ext uri="{FF2B5EF4-FFF2-40B4-BE49-F238E27FC236}">
              <a16:creationId xmlns:a16="http://schemas.microsoft.com/office/drawing/2014/main" id="{E1E5A925-BDA7-4E16-BBD3-4048A960D48C}"/>
            </a:ext>
          </a:extLst>
        </xdr:cNvPr>
        <xdr:cNvSpPr txBox="1">
          <a:spLocks noChangeArrowheads="1"/>
        </xdr:cNvSpPr>
      </xdr:nvSpPr>
      <xdr:spPr bwMode="auto">
        <a:xfrm>
          <a:off x="1743075" y="175517175"/>
          <a:ext cx="104775" cy="272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835</xdr:row>
      <xdr:rowOff>0</xdr:rowOff>
    </xdr:from>
    <xdr:to>
      <xdr:col>1</xdr:col>
      <xdr:colOff>1409700</xdr:colOff>
      <xdr:row>836</xdr:row>
      <xdr:rowOff>110569</xdr:rowOff>
    </xdr:to>
    <xdr:sp macro="" textlink="">
      <xdr:nvSpPr>
        <xdr:cNvPr id="93" name="Text Box 9">
          <a:extLst>
            <a:ext uri="{FF2B5EF4-FFF2-40B4-BE49-F238E27FC236}">
              <a16:creationId xmlns:a16="http://schemas.microsoft.com/office/drawing/2014/main" id="{D7977741-EA1A-41BE-9359-26F0ED4ACC58}"/>
            </a:ext>
          </a:extLst>
        </xdr:cNvPr>
        <xdr:cNvSpPr txBox="1">
          <a:spLocks noChangeArrowheads="1"/>
        </xdr:cNvSpPr>
      </xdr:nvSpPr>
      <xdr:spPr bwMode="auto">
        <a:xfrm>
          <a:off x="1743075" y="175517175"/>
          <a:ext cx="104775" cy="272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835</xdr:row>
      <xdr:rowOff>0</xdr:rowOff>
    </xdr:from>
    <xdr:to>
      <xdr:col>1</xdr:col>
      <xdr:colOff>1409700</xdr:colOff>
      <xdr:row>835</xdr:row>
      <xdr:rowOff>157008</xdr:rowOff>
    </xdr:to>
    <xdr:sp macro="" textlink="">
      <xdr:nvSpPr>
        <xdr:cNvPr id="94" name="Text Box 8">
          <a:extLst>
            <a:ext uri="{FF2B5EF4-FFF2-40B4-BE49-F238E27FC236}">
              <a16:creationId xmlns:a16="http://schemas.microsoft.com/office/drawing/2014/main" id="{765D7111-4A87-4C66-A203-F3FC5D1ED92F}"/>
            </a:ext>
          </a:extLst>
        </xdr:cNvPr>
        <xdr:cNvSpPr txBox="1">
          <a:spLocks noChangeArrowheads="1"/>
        </xdr:cNvSpPr>
      </xdr:nvSpPr>
      <xdr:spPr bwMode="auto">
        <a:xfrm>
          <a:off x="1743075" y="175517175"/>
          <a:ext cx="104775" cy="1570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835</xdr:row>
      <xdr:rowOff>0</xdr:rowOff>
    </xdr:from>
    <xdr:to>
      <xdr:col>1</xdr:col>
      <xdr:colOff>1409700</xdr:colOff>
      <xdr:row>835</xdr:row>
      <xdr:rowOff>157008</xdr:rowOff>
    </xdr:to>
    <xdr:sp macro="" textlink="">
      <xdr:nvSpPr>
        <xdr:cNvPr id="95" name="Text Box 9">
          <a:extLst>
            <a:ext uri="{FF2B5EF4-FFF2-40B4-BE49-F238E27FC236}">
              <a16:creationId xmlns:a16="http://schemas.microsoft.com/office/drawing/2014/main" id="{61E1325F-12B5-46C2-83C7-DDEAD4A51C84}"/>
            </a:ext>
          </a:extLst>
        </xdr:cNvPr>
        <xdr:cNvSpPr txBox="1">
          <a:spLocks noChangeArrowheads="1"/>
        </xdr:cNvSpPr>
      </xdr:nvSpPr>
      <xdr:spPr bwMode="auto">
        <a:xfrm>
          <a:off x="1743075" y="175517175"/>
          <a:ext cx="104775" cy="1570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835</xdr:row>
      <xdr:rowOff>0</xdr:rowOff>
    </xdr:from>
    <xdr:to>
      <xdr:col>1</xdr:col>
      <xdr:colOff>1409700</xdr:colOff>
      <xdr:row>836</xdr:row>
      <xdr:rowOff>110569</xdr:rowOff>
    </xdr:to>
    <xdr:sp macro="" textlink="">
      <xdr:nvSpPr>
        <xdr:cNvPr id="96" name="Text Box 8">
          <a:extLst>
            <a:ext uri="{FF2B5EF4-FFF2-40B4-BE49-F238E27FC236}">
              <a16:creationId xmlns:a16="http://schemas.microsoft.com/office/drawing/2014/main" id="{49554717-486A-4EA8-8DCA-802B7D0BD5F3}"/>
            </a:ext>
          </a:extLst>
        </xdr:cNvPr>
        <xdr:cNvSpPr txBox="1">
          <a:spLocks noChangeArrowheads="1"/>
        </xdr:cNvSpPr>
      </xdr:nvSpPr>
      <xdr:spPr bwMode="auto">
        <a:xfrm>
          <a:off x="1743075" y="175517175"/>
          <a:ext cx="104775" cy="272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835</xdr:row>
      <xdr:rowOff>0</xdr:rowOff>
    </xdr:from>
    <xdr:to>
      <xdr:col>1</xdr:col>
      <xdr:colOff>1409700</xdr:colOff>
      <xdr:row>836</xdr:row>
      <xdr:rowOff>110569</xdr:rowOff>
    </xdr:to>
    <xdr:sp macro="" textlink="">
      <xdr:nvSpPr>
        <xdr:cNvPr id="97" name="Text Box 9">
          <a:extLst>
            <a:ext uri="{FF2B5EF4-FFF2-40B4-BE49-F238E27FC236}">
              <a16:creationId xmlns:a16="http://schemas.microsoft.com/office/drawing/2014/main" id="{BCC63636-59D4-441B-85B0-DBE90188ED0D}"/>
            </a:ext>
          </a:extLst>
        </xdr:cNvPr>
        <xdr:cNvSpPr txBox="1">
          <a:spLocks noChangeArrowheads="1"/>
        </xdr:cNvSpPr>
      </xdr:nvSpPr>
      <xdr:spPr bwMode="auto">
        <a:xfrm>
          <a:off x="1743075" y="175517175"/>
          <a:ext cx="104775" cy="272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835</xdr:row>
      <xdr:rowOff>0</xdr:rowOff>
    </xdr:from>
    <xdr:to>
      <xdr:col>1</xdr:col>
      <xdr:colOff>1409700</xdr:colOff>
      <xdr:row>836</xdr:row>
      <xdr:rowOff>80089</xdr:rowOff>
    </xdr:to>
    <xdr:sp macro="" textlink="">
      <xdr:nvSpPr>
        <xdr:cNvPr id="98" name="Text Box 8">
          <a:extLst>
            <a:ext uri="{FF2B5EF4-FFF2-40B4-BE49-F238E27FC236}">
              <a16:creationId xmlns:a16="http://schemas.microsoft.com/office/drawing/2014/main" id="{3BAE8A6E-9E7B-4708-94D4-260BCB688DEC}"/>
            </a:ext>
          </a:extLst>
        </xdr:cNvPr>
        <xdr:cNvSpPr txBox="1">
          <a:spLocks noChangeArrowheads="1"/>
        </xdr:cNvSpPr>
      </xdr:nvSpPr>
      <xdr:spPr bwMode="auto">
        <a:xfrm>
          <a:off x="1743075" y="175517175"/>
          <a:ext cx="104775" cy="242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835</xdr:row>
      <xdr:rowOff>0</xdr:rowOff>
    </xdr:from>
    <xdr:to>
      <xdr:col>1</xdr:col>
      <xdr:colOff>1409700</xdr:colOff>
      <xdr:row>836</xdr:row>
      <xdr:rowOff>80089</xdr:rowOff>
    </xdr:to>
    <xdr:sp macro="" textlink="">
      <xdr:nvSpPr>
        <xdr:cNvPr id="99" name="Text Box 9">
          <a:extLst>
            <a:ext uri="{FF2B5EF4-FFF2-40B4-BE49-F238E27FC236}">
              <a16:creationId xmlns:a16="http://schemas.microsoft.com/office/drawing/2014/main" id="{CA7C29A7-79CE-4BD9-84F5-89BCE713B570}"/>
            </a:ext>
          </a:extLst>
        </xdr:cNvPr>
        <xdr:cNvSpPr txBox="1">
          <a:spLocks noChangeArrowheads="1"/>
        </xdr:cNvSpPr>
      </xdr:nvSpPr>
      <xdr:spPr bwMode="auto">
        <a:xfrm>
          <a:off x="1743075" y="175517175"/>
          <a:ext cx="104775" cy="242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835</xdr:row>
      <xdr:rowOff>0</xdr:rowOff>
    </xdr:from>
    <xdr:to>
      <xdr:col>1</xdr:col>
      <xdr:colOff>1409700</xdr:colOff>
      <xdr:row>835</xdr:row>
      <xdr:rowOff>148754</xdr:rowOff>
    </xdr:to>
    <xdr:sp macro="" textlink="">
      <xdr:nvSpPr>
        <xdr:cNvPr id="100" name="Text Box 8">
          <a:extLst>
            <a:ext uri="{FF2B5EF4-FFF2-40B4-BE49-F238E27FC236}">
              <a16:creationId xmlns:a16="http://schemas.microsoft.com/office/drawing/2014/main" id="{6D0E25C3-F66E-4912-8DF3-55876FF74248}"/>
            </a:ext>
          </a:extLst>
        </xdr:cNvPr>
        <xdr:cNvSpPr txBox="1">
          <a:spLocks noChangeArrowheads="1"/>
        </xdr:cNvSpPr>
      </xdr:nvSpPr>
      <xdr:spPr bwMode="auto">
        <a:xfrm>
          <a:off x="1743075" y="175517175"/>
          <a:ext cx="104775" cy="1487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1257300</xdr:colOff>
      <xdr:row>835</xdr:row>
      <xdr:rowOff>0</xdr:rowOff>
    </xdr:from>
    <xdr:to>
      <xdr:col>1</xdr:col>
      <xdr:colOff>1367790</xdr:colOff>
      <xdr:row>835</xdr:row>
      <xdr:rowOff>154282</xdr:rowOff>
    </xdr:to>
    <xdr:sp macro="" textlink="">
      <xdr:nvSpPr>
        <xdr:cNvPr id="101" name="Text Box 9">
          <a:extLst>
            <a:ext uri="{FF2B5EF4-FFF2-40B4-BE49-F238E27FC236}">
              <a16:creationId xmlns:a16="http://schemas.microsoft.com/office/drawing/2014/main" id="{8ED996F6-1E42-4269-BE50-6770591F0229}"/>
            </a:ext>
          </a:extLst>
        </xdr:cNvPr>
        <xdr:cNvSpPr txBox="1">
          <a:spLocks noChangeArrowheads="1"/>
        </xdr:cNvSpPr>
      </xdr:nvSpPr>
      <xdr:spPr bwMode="auto">
        <a:xfrm>
          <a:off x="1695450" y="175517175"/>
          <a:ext cx="110490" cy="1542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835</xdr:row>
      <xdr:rowOff>0</xdr:rowOff>
    </xdr:from>
    <xdr:to>
      <xdr:col>1</xdr:col>
      <xdr:colOff>1409700</xdr:colOff>
      <xdr:row>836</xdr:row>
      <xdr:rowOff>148833</xdr:rowOff>
    </xdr:to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DC97626D-1FE6-490A-A1D5-5B2D7A6D0208}"/>
            </a:ext>
          </a:extLst>
        </xdr:cNvPr>
        <xdr:cNvSpPr txBox="1">
          <a:spLocks noChangeArrowheads="1"/>
        </xdr:cNvSpPr>
      </xdr:nvSpPr>
      <xdr:spPr bwMode="auto">
        <a:xfrm>
          <a:off x="1743075" y="175517175"/>
          <a:ext cx="104775" cy="3107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835</xdr:row>
      <xdr:rowOff>0</xdr:rowOff>
    </xdr:from>
    <xdr:to>
      <xdr:col>1</xdr:col>
      <xdr:colOff>1409700</xdr:colOff>
      <xdr:row>836</xdr:row>
      <xdr:rowOff>148833</xdr:rowOff>
    </xdr:to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6923FA64-F0FC-49DA-BC00-9B69DC2320A1}"/>
            </a:ext>
          </a:extLst>
        </xdr:cNvPr>
        <xdr:cNvSpPr txBox="1">
          <a:spLocks noChangeArrowheads="1"/>
        </xdr:cNvSpPr>
      </xdr:nvSpPr>
      <xdr:spPr bwMode="auto">
        <a:xfrm>
          <a:off x="1743075" y="175517175"/>
          <a:ext cx="104775" cy="3107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835</xdr:row>
      <xdr:rowOff>0</xdr:rowOff>
    </xdr:from>
    <xdr:to>
      <xdr:col>1</xdr:col>
      <xdr:colOff>1409700</xdr:colOff>
      <xdr:row>836</xdr:row>
      <xdr:rowOff>148833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AC271A6D-947B-4960-8FE1-EEBF344C1F51}"/>
            </a:ext>
          </a:extLst>
        </xdr:cNvPr>
        <xdr:cNvSpPr txBox="1">
          <a:spLocks noChangeArrowheads="1"/>
        </xdr:cNvSpPr>
      </xdr:nvSpPr>
      <xdr:spPr bwMode="auto">
        <a:xfrm>
          <a:off x="1743075" y="175517175"/>
          <a:ext cx="104775" cy="3107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835</xdr:row>
      <xdr:rowOff>0</xdr:rowOff>
    </xdr:from>
    <xdr:to>
      <xdr:col>1</xdr:col>
      <xdr:colOff>1409700</xdr:colOff>
      <xdr:row>836</xdr:row>
      <xdr:rowOff>148833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9F1867B9-094D-489C-892C-DBCB0FC97BA7}"/>
            </a:ext>
          </a:extLst>
        </xdr:cNvPr>
        <xdr:cNvSpPr txBox="1">
          <a:spLocks noChangeArrowheads="1"/>
        </xdr:cNvSpPr>
      </xdr:nvSpPr>
      <xdr:spPr bwMode="auto">
        <a:xfrm>
          <a:off x="1743075" y="175517175"/>
          <a:ext cx="104775" cy="3107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835</xdr:row>
      <xdr:rowOff>0</xdr:rowOff>
    </xdr:from>
    <xdr:to>
      <xdr:col>1</xdr:col>
      <xdr:colOff>1409700</xdr:colOff>
      <xdr:row>836</xdr:row>
      <xdr:rowOff>110570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B03D10FD-0540-45C4-B9CF-6F3DD4819F9C}"/>
            </a:ext>
          </a:extLst>
        </xdr:cNvPr>
        <xdr:cNvSpPr txBox="1">
          <a:spLocks noChangeArrowheads="1"/>
        </xdr:cNvSpPr>
      </xdr:nvSpPr>
      <xdr:spPr bwMode="auto">
        <a:xfrm>
          <a:off x="1743075" y="175517175"/>
          <a:ext cx="104775" cy="2724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835</xdr:row>
      <xdr:rowOff>0</xdr:rowOff>
    </xdr:from>
    <xdr:to>
      <xdr:col>1</xdr:col>
      <xdr:colOff>1409700</xdr:colOff>
      <xdr:row>836</xdr:row>
      <xdr:rowOff>110570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9662C16D-DC92-42B8-AFAA-0419F7D988C9}"/>
            </a:ext>
          </a:extLst>
        </xdr:cNvPr>
        <xdr:cNvSpPr txBox="1">
          <a:spLocks noChangeArrowheads="1"/>
        </xdr:cNvSpPr>
      </xdr:nvSpPr>
      <xdr:spPr bwMode="auto">
        <a:xfrm>
          <a:off x="1743075" y="175517175"/>
          <a:ext cx="104775" cy="2724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835</xdr:row>
      <xdr:rowOff>0</xdr:rowOff>
    </xdr:from>
    <xdr:to>
      <xdr:col>1</xdr:col>
      <xdr:colOff>1409700</xdr:colOff>
      <xdr:row>836</xdr:row>
      <xdr:rowOff>110570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24F53660-417D-4581-A651-036DC0A1AF20}"/>
            </a:ext>
          </a:extLst>
        </xdr:cNvPr>
        <xdr:cNvSpPr txBox="1">
          <a:spLocks noChangeArrowheads="1"/>
        </xdr:cNvSpPr>
      </xdr:nvSpPr>
      <xdr:spPr bwMode="auto">
        <a:xfrm>
          <a:off x="1743075" y="175517175"/>
          <a:ext cx="104775" cy="2724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835</xdr:row>
      <xdr:rowOff>0</xdr:rowOff>
    </xdr:from>
    <xdr:to>
      <xdr:col>1</xdr:col>
      <xdr:colOff>1409700</xdr:colOff>
      <xdr:row>836</xdr:row>
      <xdr:rowOff>110570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7DEF9394-1021-44EF-96B1-9161FA75D5B1}"/>
            </a:ext>
          </a:extLst>
        </xdr:cNvPr>
        <xdr:cNvSpPr txBox="1">
          <a:spLocks noChangeArrowheads="1"/>
        </xdr:cNvSpPr>
      </xdr:nvSpPr>
      <xdr:spPr bwMode="auto">
        <a:xfrm>
          <a:off x="1743075" y="175517175"/>
          <a:ext cx="104775" cy="2724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835</xdr:row>
      <xdr:rowOff>0</xdr:rowOff>
    </xdr:from>
    <xdr:to>
      <xdr:col>1</xdr:col>
      <xdr:colOff>1409700</xdr:colOff>
      <xdr:row>836</xdr:row>
      <xdr:rowOff>3891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315F29F3-CBD0-453D-BE9D-7DE798577405}"/>
            </a:ext>
          </a:extLst>
        </xdr:cNvPr>
        <xdr:cNvSpPr txBox="1">
          <a:spLocks noChangeArrowheads="1"/>
        </xdr:cNvSpPr>
      </xdr:nvSpPr>
      <xdr:spPr bwMode="auto">
        <a:xfrm>
          <a:off x="1743075" y="175517175"/>
          <a:ext cx="104775" cy="165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835</xdr:row>
      <xdr:rowOff>0</xdr:rowOff>
    </xdr:from>
    <xdr:to>
      <xdr:col>1</xdr:col>
      <xdr:colOff>1409700</xdr:colOff>
      <xdr:row>836</xdr:row>
      <xdr:rowOff>3891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68D7687D-685B-49E7-9AEF-8446F2F119E3}"/>
            </a:ext>
          </a:extLst>
        </xdr:cNvPr>
        <xdr:cNvSpPr txBox="1">
          <a:spLocks noChangeArrowheads="1"/>
        </xdr:cNvSpPr>
      </xdr:nvSpPr>
      <xdr:spPr bwMode="auto">
        <a:xfrm>
          <a:off x="1743075" y="175517175"/>
          <a:ext cx="104775" cy="165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835</xdr:row>
      <xdr:rowOff>0</xdr:rowOff>
    </xdr:from>
    <xdr:to>
      <xdr:col>1</xdr:col>
      <xdr:colOff>1409700</xdr:colOff>
      <xdr:row>836</xdr:row>
      <xdr:rowOff>110570</xdr:rowOff>
    </xdr:to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4C65207A-DD54-4EBE-B369-B8B62CE88294}"/>
            </a:ext>
          </a:extLst>
        </xdr:cNvPr>
        <xdr:cNvSpPr txBox="1">
          <a:spLocks noChangeArrowheads="1"/>
        </xdr:cNvSpPr>
      </xdr:nvSpPr>
      <xdr:spPr bwMode="auto">
        <a:xfrm>
          <a:off x="1743075" y="175517175"/>
          <a:ext cx="104775" cy="2724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835</xdr:row>
      <xdr:rowOff>0</xdr:rowOff>
    </xdr:from>
    <xdr:to>
      <xdr:col>1</xdr:col>
      <xdr:colOff>1409700</xdr:colOff>
      <xdr:row>836</xdr:row>
      <xdr:rowOff>110570</xdr:rowOff>
    </xdr:to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id="{8B9BC2AD-A76F-4C62-82C9-551144A12F1B}"/>
            </a:ext>
          </a:extLst>
        </xdr:cNvPr>
        <xdr:cNvSpPr txBox="1">
          <a:spLocks noChangeArrowheads="1"/>
        </xdr:cNvSpPr>
      </xdr:nvSpPr>
      <xdr:spPr bwMode="auto">
        <a:xfrm>
          <a:off x="1743075" y="175517175"/>
          <a:ext cx="104775" cy="2724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835</xdr:row>
      <xdr:rowOff>0</xdr:rowOff>
    </xdr:from>
    <xdr:to>
      <xdr:col>1</xdr:col>
      <xdr:colOff>1409700</xdr:colOff>
      <xdr:row>836</xdr:row>
      <xdr:rowOff>80090</xdr:rowOff>
    </xdr:to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id="{AAB92922-DF69-4336-BB47-83405B0D0333}"/>
            </a:ext>
          </a:extLst>
        </xdr:cNvPr>
        <xdr:cNvSpPr txBox="1">
          <a:spLocks noChangeArrowheads="1"/>
        </xdr:cNvSpPr>
      </xdr:nvSpPr>
      <xdr:spPr bwMode="auto">
        <a:xfrm>
          <a:off x="1743075" y="175517175"/>
          <a:ext cx="104775" cy="242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835</xdr:row>
      <xdr:rowOff>0</xdr:rowOff>
    </xdr:from>
    <xdr:to>
      <xdr:col>1</xdr:col>
      <xdr:colOff>1409700</xdr:colOff>
      <xdr:row>836</xdr:row>
      <xdr:rowOff>80090</xdr:rowOff>
    </xdr:to>
    <xdr:sp macro="" textlink="">
      <xdr:nvSpPr>
        <xdr:cNvPr id="115" name="Text Box 9">
          <a:extLst>
            <a:ext uri="{FF2B5EF4-FFF2-40B4-BE49-F238E27FC236}">
              <a16:creationId xmlns:a16="http://schemas.microsoft.com/office/drawing/2014/main" id="{6169DF22-8E1E-46A2-8076-24B138FF075C}"/>
            </a:ext>
          </a:extLst>
        </xdr:cNvPr>
        <xdr:cNvSpPr txBox="1">
          <a:spLocks noChangeArrowheads="1"/>
        </xdr:cNvSpPr>
      </xdr:nvSpPr>
      <xdr:spPr bwMode="auto">
        <a:xfrm>
          <a:off x="1743075" y="175517175"/>
          <a:ext cx="104775" cy="242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640</xdr:row>
      <xdr:rowOff>0</xdr:rowOff>
    </xdr:from>
    <xdr:to>
      <xdr:col>1</xdr:col>
      <xdr:colOff>1409700</xdr:colOff>
      <xdr:row>641</xdr:row>
      <xdr:rowOff>110573</xdr:rowOff>
    </xdr:to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26B68269-5E21-4AF6-912C-D614C4932256}"/>
            </a:ext>
          </a:extLst>
        </xdr:cNvPr>
        <xdr:cNvSpPr txBox="1">
          <a:spLocks noChangeArrowheads="1"/>
        </xdr:cNvSpPr>
      </xdr:nvSpPr>
      <xdr:spPr bwMode="auto">
        <a:xfrm>
          <a:off x="1743075" y="143941800"/>
          <a:ext cx="104775" cy="272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640</xdr:row>
      <xdr:rowOff>0</xdr:rowOff>
    </xdr:from>
    <xdr:to>
      <xdr:col>1</xdr:col>
      <xdr:colOff>1409700</xdr:colOff>
      <xdr:row>641</xdr:row>
      <xdr:rowOff>110573</xdr:rowOff>
    </xdr:to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id="{C40D7BAF-DC44-4562-9CEC-22223AA27713}"/>
            </a:ext>
          </a:extLst>
        </xdr:cNvPr>
        <xdr:cNvSpPr txBox="1">
          <a:spLocks noChangeArrowheads="1"/>
        </xdr:cNvSpPr>
      </xdr:nvSpPr>
      <xdr:spPr bwMode="auto">
        <a:xfrm>
          <a:off x="1743075" y="143941800"/>
          <a:ext cx="104775" cy="272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640</xdr:row>
      <xdr:rowOff>0</xdr:rowOff>
    </xdr:from>
    <xdr:to>
      <xdr:col>1</xdr:col>
      <xdr:colOff>1409700</xdr:colOff>
      <xdr:row>641</xdr:row>
      <xdr:rowOff>80093</xdr:rowOff>
    </xdr:to>
    <xdr:sp macro="" textlink="">
      <xdr:nvSpPr>
        <xdr:cNvPr id="118" name="Text Box 8">
          <a:extLst>
            <a:ext uri="{FF2B5EF4-FFF2-40B4-BE49-F238E27FC236}">
              <a16:creationId xmlns:a16="http://schemas.microsoft.com/office/drawing/2014/main" id="{E1518C8C-71DC-4354-BD7F-F8B5B441545A}"/>
            </a:ext>
          </a:extLst>
        </xdr:cNvPr>
        <xdr:cNvSpPr txBox="1">
          <a:spLocks noChangeArrowheads="1"/>
        </xdr:cNvSpPr>
      </xdr:nvSpPr>
      <xdr:spPr bwMode="auto">
        <a:xfrm>
          <a:off x="1743075" y="143941800"/>
          <a:ext cx="104775" cy="242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640</xdr:row>
      <xdr:rowOff>0</xdr:rowOff>
    </xdr:from>
    <xdr:to>
      <xdr:col>1</xdr:col>
      <xdr:colOff>1409700</xdr:colOff>
      <xdr:row>641</xdr:row>
      <xdr:rowOff>80093</xdr:rowOff>
    </xdr:to>
    <xdr:sp macro="" textlink="">
      <xdr:nvSpPr>
        <xdr:cNvPr id="119" name="Text Box 9">
          <a:extLst>
            <a:ext uri="{FF2B5EF4-FFF2-40B4-BE49-F238E27FC236}">
              <a16:creationId xmlns:a16="http://schemas.microsoft.com/office/drawing/2014/main" id="{5FE3959D-1748-43BD-B2DD-27A45E545900}"/>
            </a:ext>
          </a:extLst>
        </xdr:cNvPr>
        <xdr:cNvSpPr txBox="1">
          <a:spLocks noChangeArrowheads="1"/>
        </xdr:cNvSpPr>
      </xdr:nvSpPr>
      <xdr:spPr bwMode="auto">
        <a:xfrm>
          <a:off x="1743075" y="143941800"/>
          <a:ext cx="104775" cy="242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640</xdr:row>
      <xdr:rowOff>0</xdr:rowOff>
    </xdr:from>
    <xdr:to>
      <xdr:col>1</xdr:col>
      <xdr:colOff>1409700</xdr:colOff>
      <xdr:row>640</xdr:row>
      <xdr:rowOff>148756</xdr:rowOff>
    </xdr:to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id="{31BEEB80-A005-4929-9CE3-6B96985A9BE1}"/>
            </a:ext>
          </a:extLst>
        </xdr:cNvPr>
        <xdr:cNvSpPr txBox="1">
          <a:spLocks noChangeArrowheads="1"/>
        </xdr:cNvSpPr>
      </xdr:nvSpPr>
      <xdr:spPr bwMode="auto">
        <a:xfrm>
          <a:off x="1743075" y="143941800"/>
          <a:ext cx="104775" cy="148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640</xdr:row>
      <xdr:rowOff>0</xdr:rowOff>
    </xdr:from>
    <xdr:to>
      <xdr:col>1</xdr:col>
      <xdr:colOff>1409700</xdr:colOff>
      <xdr:row>640</xdr:row>
      <xdr:rowOff>148756</xdr:rowOff>
    </xdr:to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id="{32357F18-352B-4630-B3C1-93AD9056E2CC}"/>
            </a:ext>
          </a:extLst>
        </xdr:cNvPr>
        <xdr:cNvSpPr txBox="1">
          <a:spLocks noChangeArrowheads="1"/>
        </xdr:cNvSpPr>
      </xdr:nvSpPr>
      <xdr:spPr bwMode="auto">
        <a:xfrm>
          <a:off x="1743075" y="143941800"/>
          <a:ext cx="104775" cy="148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640</xdr:row>
      <xdr:rowOff>0</xdr:rowOff>
    </xdr:from>
    <xdr:to>
      <xdr:col>1</xdr:col>
      <xdr:colOff>1409700</xdr:colOff>
      <xdr:row>641</xdr:row>
      <xdr:rowOff>72473</xdr:rowOff>
    </xdr:to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18F8BD83-1676-49E3-B172-32FB352F7226}"/>
            </a:ext>
          </a:extLst>
        </xdr:cNvPr>
        <xdr:cNvSpPr txBox="1">
          <a:spLocks noChangeArrowheads="1"/>
        </xdr:cNvSpPr>
      </xdr:nvSpPr>
      <xdr:spPr bwMode="auto">
        <a:xfrm>
          <a:off x="1743075" y="143941800"/>
          <a:ext cx="104775" cy="2343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640</xdr:row>
      <xdr:rowOff>0</xdr:rowOff>
    </xdr:from>
    <xdr:to>
      <xdr:col>1</xdr:col>
      <xdr:colOff>1409700</xdr:colOff>
      <xdr:row>641</xdr:row>
      <xdr:rowOff>72473</xdr:rowOff>
    </xdr:to>
    <xdr:sp macro="" textlink="">
      <xdr:nvSpPr>
        <xdr:cNvPr id="123" name="Text Box 9">
          <a:extLst>
            <a:ext uri="{FF2B5EF4-FFF2-40B4-BE49-F238E27FC236}">
              <a16:creationId xmlns:a16="http://schemas.microsoft.com/office/drawing/2014/main" id="{1B31D926-2C95-474D-A7C5-CF0D0BEE2339}"/>
            </a:ext>
          </a:extLst>
        </xdr:cNvPr>
        <xdr:cNvSpPr txBox="1">
          <a:spLocks noChangeArrowheads="1"/>
        </xdr:cNvSpPr>
      </xdr:nvSpPr>
      <xdr:spPr bwMode="auto">
        <a:xfrm>
          <a:off x="1743075" y="143941800"/>
          <a:ext cx="104775" cy="2343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641</xdr:row>
      <xdr:rowOff>0</xdr:rowOff>
    </xdr:from>
    <xdr:to>
      <xdr:col>1</xdr:col>
      <xdr:colOff>1409700</xdr:colOff>
      <xdr:row>642</xdr:row>
      <xdr:rowOff>118191</xdr:rowOff>
    </xdr:to>
    <xdr:sp macro="" textlink="">
      <xdr:nvSpPr>
        <xdr:cNvPr id="124" name="Text Box 8">
          <a:extLst>
            <a:ext uri="{FF2B5EF4-FFF2-40B4-BE49-F238E27FC236}">
              <a16:creationId xmlns:a16="http://schemas.microsoft.com/office/drawing/2014/main" id="{067BB254-2F1A-43EF-BE20-44643496FE6F}"/>
            </a:ext>
          </a:extLst>
        </xdr:cNvPr>
        <xdr:cNvSpPr txBox="1">
          <a:spLocks noChangeArrowheads="1"/>
        </xdr:cNvSpPr>
      </xdr:nvSpPr>
      <xdr:spPr bwMode="auto">
        <a:xfrm>
          <a:off x="1743075" y="144103725"/>
          <a:ext cx="104775" cy="2801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641</xdr:row>
      <xdr:rowOff>0</xdr:rowOff>
    </xdr:from>
    <xdr:to>
      <xdr:col>1</xdr:col>
      <xdr:colOff>1409700</xdr:colOff>
      <xdr:row>642</xdr:row>
      <xdr:rowOff>118191</xdr:rowOff>
    </xdr:to>
    <xdr:sp macro="" textlink="">
      <xdr:nvSpPr>
        <xdr:cNvPr id="125" name="Text Box 9">
          <a:extLst>
            <a:ext uri="{FF2B5EF4-FFF2-40B4-BE49-F238E27FC236}">
              <a16:creationId xmlns:a16="http://schemas.microsoft.com/office/drawing/2014/main" id="{4650E43A-9F59-41C0-82C3-48D5AD5843B2}"/>
            </a:ext>
          </a:extLst>
        </xdr:cNvPr>
        <xdr:cNvSpPr txBox="1">
          <a:spLocks noChangeArrowheads="1"/>
        </xdr:cNvSpPr>
      </xdr:nvSpPr>
      <xdr:spPr bwMode="auto">
        <a:xfrm>
          <a:off x="1743075" y="144103725"/>
          <a:ext cx="104775" cy="2801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641</xdr:row>
      <xdr:rowOff>0</xdr:rowOff>
    </xdr:from>
    <xdr:to>
      <xdr:col>1</xdr:col>
      <xdr:colOff>1409700</xdr:colOff>
      <xdr:row>642</xdr:row>
      <xdr:rowOff>110571</xdr:rowOff>
    </xdr:to>
    <xdr:sp macro="" textlink="">
      <xdr:nvSpPr>
        <xdr:cNvPr id="126" name="Text Box 8">
          <a:extLst>
            <a:ext uri="{FF2B5EF4-FFF2-40B4-BE49-F238E27FC236}">
              <a16:creationId xmlns:a16="http://schemas.microsoft.com/office/drawing/2014/main" id="{109C43C7-F507-4FF0-8817-E1B3CE263E5E}"/>
            </a:ext>
          </a:extLst>
        </xdr:cNvPr>
        <xdr:cNvSpPr txBox="1">
          <a:spLocks noChangeArrowheads="1"/>
        </xdr:cNvSpPr>
      </xdr:nvSpPr>
      <xdr:spPr bwMode="auto">
        <a:xfrm>
          <a:off x="1743075" y="144103725"/>
          <a:ext cx="104775" cy="2724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641</xdr:row>
      <xdr:rowOff>0</xdr:rowOff>
    </xdr:from>
    <xdr:to>
      <xdr:col>1</xdr:col>
      <xdr:colOff>1409700</xdr:colOff>
      <xdr:row>642</xdr:row>
      <xdr:rowOff>110571</xdr:rowOff>
    </xdr:to>
    <xdr:sp macro="" textlink="">
      <xdr:nvSpPr>
        <xdr:cNvPr id="127" name="Text Box 9">
          <a:extLst>
            <a:ext uri="{FF2B5EF4-FFF2-40B4-BE49-F238E27FC236}">
              <a16:creationId xmlns:a16="http://schemas.microsoft.com/office/drawing/2014/main" id="{60F4B290-CB2A-4639-8092-BE9B5C9842D9}"/>
            </a:ext>
          </a:extLst>
        </xdr:cNvPr>
        <xdr:cNvSpPr txBox="1">
          <a:spLocks noChangeArrowheads="1"/>
        </xdr:cNvSpPr>
      </xdr:nvSpPr>
      <xdr:spPr bwMode="auto">
        <a:xfrm>
          <a:off x="1743075" y="144103725"/>
          <a:ext cx="104775" cy="2724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642</xdr:row>
      <xdr:rowOff>0</xdr:rowOff>
    </xdr:from>
    <xdr:to>
      <xdr:col>1</xdr:col>
      <xdr:colOff>1409700</xdr:colOff>
      <xdr:row>642</xdr:row>
      <xdr:rowOff>148756</xdr:rowOff>
    </xdr:to>
    <xdr:sp macro="" textlink="">
      <xdr:nvSpPr>
        <xdr:cNvPr id="128" name="Text Box 8">
          <a:extLst>
            <a:ext uri="{FF2B5EF4-FFF2-40B4-BE49-F238E27FC236}">
              <a16:creationId xmlns:a16="http://schemas.microsoft.com/office/drawing/2014/main" id="{6F1248FE-81A9-47C7-BD12-81F5C7EFA3EB}"/>
            </a:ext>
          </a:extLst>
        </xdr:cNvPr>
        <xdr:cNvSpPr txBox="1">
          <a:spLocks noChangeArrowheads="1"/>
        </xdr:cNvSpPr>
      </xdr:nvSpPr>
      <xdr:spPr bwMode="auto">
        <a:xfrm>
          <a:off x="1743075" y="144265650"/>
          <a:ext cx="104775" cy="148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642</xdr:row>
      <xdr:rowOff>0</xdr:rowOff>
    </xdr:from>
    <xdr:to>
      <xdr:col>1</xdr:col>
      <xdr:colOff>1409700</xdr:colOff>
      <xdr:row>642</xdr:row>
      <xdr:rowOff>148756</xdr:rowOff>
    </xdr:to>
    <xdr:sp macro="" textlink="">
      <xdr:nvSpPr>
        <xdr:cNvPr id="129" name="Text Box 9">
          <a:extLst>
            <a:ext uri="{FF2B5EF4-FFF2-40B4-BE49-F238E27FC236}">
              <a16:creationId xmlns:a16="http://schemas.microsoft.com/office/drawing/2014/main" id="{0952F135-5B4E-497D-B6E8-1C32327AD9BF}"/>
            </a:ext>
          </a:extLst>
        </xdr:cNvPr>
        <xdr:cNvSpPr txBox="1">
          <a:spLocks noChangeArrowheads="1"/>
        </xdr:cNvSpPr>
      </xdr:nvSpPr>
      <xdr:spPr bwMode="auto">
        <a:xfrm>
          <a:off x="1743075" y="144265650"/>
          <a:ext cx="104775" cy="148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641</xdr:row>
      <xdr:rowOff>0</xdr:rowOff>
    </xdr:from>
    <xdr:to>
      <xdr:col>1</xdr:col>
      <xdr:colOff>1409700</xdr:colOff>
      <xdr:row>642</xdr:row>
      <xdr:rowOff>3257</xdr:rowOff>
    </xdr:to>
    <xdr:sp macro="" textlink="">
      <xdr:nvSpPr>
        <xdr:cNvPr id="130" name="Text Box 8">
          <a:extLst>
            <a:ext uri="{FF2B5EF4-FFF2-40B4-BE49-F238E27FC236}">
              <a16:creationId xmlns:a16="http://schemas.microsoft.com/office/drawing/2014/main" id="{88A94FB9-2B90-41BB-A205-FB1893FDF0C4}"/>
            </a:ext>
          </a:extLst>
        </xdr:cNvPr>
        <xdr:cNvSpPr txBox="1">
          <a:spLocks noChangeArrowheads="1"/>
        </xdr:cNvSpPr>
      </xdr:nvSpPr>
      <xdr:spPr bwMode="auto">
        <a:xfrm>
          <a:off x="1743075" y="144103725"/>
          <a:ext cx="104775" cy="1651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641</xdr:row>
      <xdr:rowOff>0</xdr:rowOff>
    </xdr:from>
    <xdr:to>
      <xdr:col>1</xdr:col>
      <xdr:colOff>1409700</xdr:colOff>
      <xdr:row>642</xdr:row>
      <xdr:rowOff>3257</xdr:rowOff>
    </xdr:to>
    <xdr:sp macro="" textlink="">
      <xdr:nvSpPr>
        <xdr:cNvPr id="131" name="Text Box 9">
          <a:extLst>
            <a:ext uri="{FF2B5EF4-FFF2-40B4-BE49-F238E27FC236}">
              <a16:creationId xmlns:a16="http://schemas.microsoft.com/office/drawing/2014/main" id="{57753131-F233-452E-B303-2BF399A13F58}"/>
            </a:ext>
          </a:extLst>
        </xdr:cNvPr>
        <xdr:cNvSpPr txBox="1">
          <a:spLocks noChangeArrowheads="1"/>
        </xdr:cNvSpPr>
      </xdr:nvSpPr>
      <xdr:spPr bwMode="auto">
        <a:xfrm>
          <a:off x="1743075" y="144103725"/>
          <a:ext cx="104775" cy="1651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641</xdr:row>
      <xdr:rowOff>0</xdr:rowOff>
    </xdr:from>
    <xdr:to>
      <xdr:col>1</xdr:col>
      <xdr:colOff>1409700</xdr:colOff>
      <xdr:row>642</xdr:row>
      <xdr:rowOff>118192</xdr:rowOff>
    </xdr:to>
    <xdr:sp macro="" textlink="">
      <xdr:nvSpPr>
        <xdr:cNvPr id="132" name="Text Box 8">
          <a:extLst>
            <a:ext uri="{FF2B5EF4-FFF2-40B4-BE49-F238E27FC236}">
              <a16:creationId xmlns:a16="http://schemas.microsoft.com/office/drawing/2014/main" id="{30122858-1C73-4F64-A984-97BD5CB75AC2}"/>
            </a:ext>
          </a:extLst>
        </xdr:cNvPr>
        <xdr:cNvSpPr txBox="1">
          <a:spLocks noChangeArrowheads="1"/>
        </xdr:cNvSpPr>
      </xdr:nvSpPr>
      <xdr:spPr bwMode="auto">
        <a:xfrm>
          <a:off x="1743075" y="144103725"/>
          <a:ext cx="104775" cy="280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641</xdr:row>
      <xdr:rowOff>0</xdr:rowOff>
    </xdr:from>
    <xdr:to>
      <xdr:col>1</xdr:col>
      <xdr:colOff>1409700</xdr:colOff>
      <xdr:row>642</xdr:row>
      <xdr:rowOff>118192</xdr:rowOff>
    </xdr:to>
    <xdr:sp macro="" textlink="">
      <xdr:nvSpPr>
        <xdr:cNvPr id="133" name="Text Box 9">
          <a:extLst>
            <a:ext uri="{FF2B5EF4-FFF2-40B4-BE49-F238E27FC236}">
              <a16:creationId xmlns:a16="http://schemas.microsoft.com/office/drawing/2014/main" id="{6CB33AE6-AA84-46A3-A65D-D3FCF4C8114C}"/>
            </a:ext>
          </a:extLst>
        </xdr:cNvPr>
        <xdr:cNvSpPr txBox="1">
          <a:spLocks noChangeArrowheads="1"/>
        </xdr:cNvSpPr>
      </xdr:nvSpPr>
      <xdr:spPr bwMode="auto">
        <a:xfrm>
          <a:off x="1743075" y="144103725"/>
          <a:ext cx="104775" cy="280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641</xdr:row>
      <xdr:rowOff>0</xdr:rowOff>
    </xdr:from>
    <xdr:to>
      <xdr:col>1</xdr:col>
      <xdr:colOff>1409700</xdr:colOff>
      <xdr:row>642</xdr:row>
      <xdr:rowOff>110572</xdr:rowOff>
    </xdr:to>
    <xdr:sp macro="" textlink="">
      <xdr:nvSpPr>
        <xdr:cNvPr id="134" name="Text Box 8">
          <a:extLst>
            <a:ext uri="{FF2B5EF4-FFF2-40B4-BE49-F238E27FC236}">
              <a16:creationId xmlns:a16="http://schemas.microsoft.com/office/drawing/2014/main" id="{D0C814F2-6EB5-4688-95FE-0C123F257AEE}"/>
            </a:ext>
          </a:extLst>
        </xdr:cNvPr>
        <xdr:cNvSpPr txBox="1">
          <a:spLocks noChangeArrowheads="1"/>
        </xdr:cNvSpPr>
      </xdr:nvSpPr>
      <xdr:spPr bwMode="auto">
        <a:xfrm>
          <a:off x="1743075" y="144103725"/>
          <a:ext cx="104775" cy="2724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641</xdr:row>
      <xdr:rowOff>0</xdr:rowOff>
    </xdr:from>
    <xdr:to>
      <xdr:col>1</xdr:col>
      <xdr:colOff>1409700</xdr:colOff>
      <xdr:row>642</xdr:row>
      <xdr:rowOff>110572</xdr:rowOff>
    </xdr:to>
    <xdr:sp macro="" textlink="">
      <xdr:nvSpPr>
        <xdr:cNvPr id="135" name="Text Box 9">
          <a:extLst>
            <a:ext uri="{FF2B5EF4-FFF2-40B4-BE49-F238E27FC236}">
              <a16:creationId xmlns:a16="http://schemas.microsoft.com/office/drawing/2014/main" id="{45C4A2C6-10B9-47DA-81CC-73F447547D10}"/>
            </a:ext>
          </a:extLst>
        </xdr:cNvPr>
        <xdr:cNvSpPr txBox="1">
          <a:spLocks noChangeArrowheads="1"/>
        </xdr:cNvSpPr>
      </xdr:nvSpPr>
      <xdr:spPr bwMode="auto">
        <a:xfrm>
          <a:off x="1743075" y="144103725"/>
          <a:ext cx="104775" cy="2724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642</xdr:row>
      <xdr:rowOff>0</xdr:rowOff>
    </xdr:from>
    <xdr:to>
      <xdr:col>1</xdr:col>
      <xdr:colOff>1409700</xdr:colOff>
      <xdr:row>643</xdr:row>
      <xdr:rowOff>2071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83CD2051-C7F6-4C5C-B24C-30A060980F53}"/>
            </a:ext>
          </a:extLst>
        </xdr:cNvPr>
        <xdr:cNvSpPr txBox="1">
          <a:spLocks noChangeArrowheads="1"/>
        </xdr:cNvSpPr>
      </xdr:nvSpPr>
      <xdr:spPr bwMode="auto">
        <a:xfrm>
          <a:off x="1743075" y="144265650"/>
          <a:ext cx="104775" cy="1639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642</xdr:row>
      <xdr:rowOff>0</xdr:rowOff>
    </xdr:from>
    <xdr:to>
      <xdr:col>1</xdr:col>
      <xdr:colOff>1409700</xdr:colOff>
      <xdr:row>643</xdr:row>
      <xdr:rowOff>2071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DF595AC7-DF45-4926-837B-295AB8790FE2}"/>
            </a:ext>
          </a:extLst>
        </xdr:cNvPr>
        <xdr:cNvSpPr txBox="1">
          <a:spLocks noChangeArrowheads="1"/>
        </xdr:cNvSpPr>
      </xdr:nvSpPr>
      <xdr:spPr bwMode="auto">
        <a:xfrm>
          <a:off x="1743075" y="144265650"/>
          <a:ext cx="104775" cy="1639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691</xdr:row>
      <xdr:rowOff>0</xdr:rowOff>
    </xdr:from>
    <xdr:to>
      <xdr:col>1</xdr:col>
      <xdr:colOff>1409700</xdr:colOff>
      <xdr:row>692</xdr:row>
      <xdr:rowOff>110574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C89750E4-C003-4BF3-ABDA-0CA455946819}"/>
            </a:ext>
          </a:extLst>
        </xdr:cNvPr>
        <xdr:cNvSpPr txBox="1">
          <a:spLocks noChangeArrowheads="1"/>
        </xdr:cNvSpPr>
      </xdr:nvSpPr>
      <xdr:spPr bwMode="auto">
        <a:xfrm>
          <a:off x="1743075" y="152199975"/>
          <a:ext cx="104775" cy="27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691</xdr:row>
      <xdr:rowOff>0</xdr:rowOff>
    </xdr:from>
    <xdr:to>
      <xdr:col>1</xdr:col>
      <xdr:colOff>1409700</xdr:colOff>
      <xdr:row>692</xdr:row>
      <xdr:rowOff>110574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F57FD385-E4D5-4A75-96AA-277B6A191C23}"/>
            </a:ext>
          </a:extLst>
        </xdr:cNvPr>
        <xdr:cNvSpPr txBox="1">
          <a:spLocks noChangeArrowheads="1"/>
        </xdr:cNvSpPr>
      </xdr:nvSpPr>
      <xdr:spPr bwMode="auto">
        <a:xfrm>
          <a:off x="1743075" y="152199975"/>
          <a:ext cx="104775" cy="27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691</xdr:row>
      <xdr:rowOff>0</xdr:rowOff>
    </xdr:from>
    <xdr:to>
      <xdr:col>1</xdr:col>
      <xdr:colOff>1409700</xdr:colOff>
      <xdr:row>692</xdr:row>
      <xdr:rowOff>80094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8B16ECDD-6334-4EE9-9C65-3E89B93C51AA}"/>
            </a:ext>
          </a:extLst>
        </xdr:cNvPr>
        <xdr:cNvSpPr txBox="1">
          <a:spLocks noChangeArrowheads="1"/>
        </xdr:cNvSpPr>
      </xdr:nvSpPr>
      <xdr:spPr bwMode="auto">
        <a:xfrm>
          <a:off x="1743075" y="152199975"/>
          <a:ext cx="104775" cy="2420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691</xdr:row>
      <xdr:rowOff>0</xdr:rowOff>
    </xdr:from>
    <xdr:to>
      <xdr:col>1</xdr:col>
      <xdr:colOff>1409700</xdr:colOff>
      <xdr:row>692</xdr:row>
      <xdr:rowOff>80094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6AFBF838-1D81-4393-AAEE-E6F9C5488810}"/>
            </a:ext>
          </a:extLst>
        </xdr:cNvPr>
        <xdr:cNvSpPr txBox="1">
          <a:spLocks noChangeArrowheads="1"/>
        </xdr:cNvSpPr>
      </xdr:nvSpPr>
      <xdr:spPr bwMode="auto">
        <a:xfrm>
          <a:off x="1743075" y="152199975"/>
          <a:ext cx="104775" cy="2420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691</xdr:row>
      <xdr:rowOff>0</xdr:rowOff>
    </xdr:from>
    <xdr:to>
      <xdr:col>1</xdr:col>
      <xdr:colOff>1409700</xdr:colOff>
      <xdr:row>691</xdr:row>
      <xdr:rowOff>148755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A4472878-B2EF-4652-8C92-8AEAAAA5087D}"/>
            </a:ext>
          </a:extLst>
        </xdr:cNvPr>
        <xdr:cNvSpPr txBox="1">
          <a:spLocks noChangeArrowheads="1"/>
        </xdr:cNvSpPr>
      </xdr:nvSpPr>
      <xdr:spPr bwMode="auto">
        <a:xfrm>
          <a:off x="1743075" y="152199975"/>
          <a:ext cx="104775" cy="148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691</xdr:row>
      <xdr:rowOff>0</xdr:rowOff>
    </xdr:from>
    <xdr:to>
      <xdr:col>1</xdr:col>
      <xdr:colOff>1409700</xdr:colOff>
      <xdr:row>691</xdr:row>
      <xdr:rowOff>148755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F789F275-FA65-4BCC-9765-254721EF7A6B}"/>
            </a:ext>
          </a:extLst>
        </xdr:cNvPr>
        <xdr:cNvSpPr txBox="1">
          <a:spLocks noChangeArrowheads="1"/>
        </xdr:cNvSpPr>
      </xdr:nvSpPr>
      <xdr:spPr bwMode="auto">
        <a:xfrm>
          <a:off x="1743075" y="152199975"/>
          <a:ext cx="104775" cy="148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691</xdr:row>
      <xdr:rowOff>0</xdr:rowOff>
    </xdr:from>
    <xdr:to>
      <xdr:col>1</xdr:col>
      <xdr:colOff>1409700</xdr:colOff>
      <xdr:row>692</xdr:row>
      <xdr:rowOff>72474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B9F0D43C-784E-4E15-94DC-1CDAB2855FFE}"/>
            </a:ext>
          </a:extLst>
        </xdr:cNvPr>
        <xdr:cNvSpPr txBox="1">
          <a:spLocks noChangeArrowheads="1"/>
        </xdr:cNvSpPr>
      </xdr:nvSpPr>
      <xdr:spPr bwMode="auto">
        <a:xfrm>
          <a:off x="1743075" y="152199975"/>
          <a:ext cx="104775" cy="234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691</xdr:row>
      <xdr:rowOff>0</xdr:rowOff>
    </xdr:from>
    <xdr:to>
      <xdr:col>1</xdr:col>
      <xdr:colOff>1409700</xdr:colOff>
      <xdr:row>692</xdr:row>
      <xdr:rowOff>72474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584D6423-8D6C-4725-BFEF-B4E447A885A2}"/>
            </a:ext>
          </a:extLst>
        </xdr:cNvPr>
        <xdr:cNvSpPr txBox="1">
          <a:spLocks noChangeArrowheads="1"/>
        </xdr:cNvSpPr>
      </xdr:nvSpPr>
      <xdr:spPr bwMode="auto">
        <a:xfrm>
          <a:off x="1743075" y="152199975"/>
          <a:ext cx="104775" cy="234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707</xdr:row>
      <xdr:rowOff>0</xdr:rowOff>
    </xdr:from>
    <xdr:to>
      <xdr:col>1</xdr:col>
      <xdr:colOff>1409700</xdr:colOff>
      <xdr:row>708</xdr:row>
      <xdr:rowOff>118188</xdr:rowOff>
    </xdr:to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363ADA11-283C-471F-B7DE-B0BC257305F7}"/>
            </a:ext>
          </a:extLst>
        </xdr:cNvPr>
        <xdr:cNvSpPr txBox="1">
          <a:spLocks noChangeArrowheads="1"/>
        </xdr:cNvSpPr>
      </xdr:nvSpPr>
      <xdr:spPr bwMode="auto">
        <a:xfrm>
          <a:off x="1743075" y="154790775"/>
          <a:ext cx="104775" cy="2801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707</xdr:row>
      <xdr:rowOff>0</xdr:rowOff>
    </xdr:from>
    <xdr:to>
      <xdr:col>1</xdr:col>
      <xdr:colOff>1409700</xdr:colOff>
      <xdr:row>708</xdr:row>
      <xdr:rowOff>118188</xdr:rowOff>
    </xdr:to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E7C34C28-21D4-474B-9818-AB48F73E54B1}"/>
            </a:ext>
          </a:extLst>
        </xdr:cNvPr>
        <xdr:cNvSpPr txBox="1">
          <a:spLocks noChangeArrowheads="1"/>
        </xdr:cNvSpPr>
      </xdr:nvSpPr>
      <xdr:spPr bwMode="auto">
        <a:xfrm>
          <a:off x="1743075" y="154790775"/>
          <a:ext cx="104775" cy="2801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707</xdr:row>
      <xdr:rowOff>0</xdr:rowOff>
    </xdr:from>
    <xdr:to>
      <xdr:col>1</xdr:col>
      <xdr:colOff>1409700</xdr:colOff>
      <xdr:row>708</xdr:row>
      <xdr:rowOff>110568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2781D61A-7A82-4D3F-91E0-F85C242A7DA0}"/>
            </a:ext>
          </a:extLst>
        </xdr:cNvPr>
        <xdr:cNvSpPr txBox="1">
          <a:spLocks noChangeArrowheads="1"/>
        </xdr:cNvSpPr>
      </xdr:nvSpPr>
      <xdr:spPr bwMode="auto">
        <a:xfrm>
          <a:off x="1743075" y="154790775"/>
          <a:ext cx="104775" cy="272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707</xdr:row>
      <xdr:rowOff>0</xdr:rowOff>
    </xdr:from>
    <xdr:to>
      <xdr:col>1</xdr:col>
      <xdr:colOff>1409700</xdr:colOff>
      <xdr:row>708</xdr:row>
      <xdr:rowOff>110568</xdr:rowOff>
    </xdr:to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BB99C4DC-B2B2-4D40-98C0-E5AB42EF2B0D}"/>
            </a:ext>
          </a:extLst>
        </xdr:cNvPr>
        <xdr:cNvSpPr txBox="1">
          <a:spLocks noChangeArrowheads="1"/>
        </xdr:cNvSpPr>
      </xdr:nvSpPr>
      <xdr:spPr bwMode="auto">
        <a:xfrm>
          <a:off x="1743075" y="154790775"/>
          <a:ext cx="104775" cy="272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708</xdr:row>
      <xdr:rowOff>0</xdr:rowOff>
    </xdr:from>
    <xdr:to>
      <xdr:col>1</xdr:col>
      <xdr:colOff>1409700</xdr:colOff>
      <xdr:row>708</xdr:row>
      <xdr:rowOff>148756</xdr:rowOff>
    </xdr:to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4D293CD2-1928-4CDE-B13E-55DE9EAE20FB}"/>
            </a:ext>
          </a:extLst>
        </xdr:cNvPr>
        <xdr:cNvSpPr txBox="1">
          <a:spLocks noChangeArrowheads="1"/>
        </xdr:cNvSpPr>
      </xdr:nvSpPr>
      <xdr:spPr bwMode="auto">
        <a:xfrm>
          <a:off x="1743075" y="154952700"/>
          <a:ext cx="104775" cy="148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708</xdr:row>
      <xdr:rowOff>0</xdr:rowOff>
    </xdr:from>
    <xdr:to>
      <xdr:col>1</xdr:col>
      <xdr:colOff>1409700</xdr:colOff>
      <xdr:row>708</xdr:row>
      <xdr:rowOff>148756</xdr:rowOff>
    </xdr:to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44E95E14-34A1-4ACC-AB53-D1AF777311E7}"/>
            </a:ext>
          </a:extLst>
        </xdr:cNvPr>
        <xdr:cNvSpPr txBox="1">
          <a:spLocks noChangeArrowheads="1"/>
        </xdr:cNvSpPr>
      </xdr:nvSpPr>
      <xdr:spPr bwMode="auto">
        <a:xfrm>
          <a:off x="1743075" y="154952700"/>
          <a:ext cx="104775" cy="148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707</xdr:row>
      <xdr:rowOff>0</xdr:rowOff>
    </xdr:from>
    <xdr:to>
      <xdr:col>1</xdr:col>
      <xdr:colOff>1409700</xdr:colOff>
      <xdr:row>708</xdr:row>
      <xdr:rowOff>3254</xdr:rowOff>
    </xdr:to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3175AE58-B365-4B60-8BCB-413652A7AF14}"/>
            </a:ext>
          </a:extLst>
        </xdr:cNvPr>
        <xdr:cNvSpPr txBox="1">
          <a:spLocks noChangeArrowheads="1"/>
        </xdr:cNvSpPr>
      </xdr:nvSpPr>
      <xdr:spPr bwMode="auto">
        <a:xfrm>
          <a:off x="1743075" y="154790775"/>
          <a:ext cx="104775" cy="16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707</xdr:row>
      <xdr:rowOff>0</xdr:rowOff>
    </xdr:from>
    <xdr:to>
      <xdr:col>1</xdr:col>
      <xdr:colOff>1409700</xdr:colOff>
      <xdr:row>708</xdr:row>
      <xdr:rowOff>3254</xdr:rowOff>
    </xdr:to>
    <xdr:sp macro="" textlink="">
      <xdr:nvSpPr>
        <xdr:cNvPr id="153" name="Text Box 9">
          <a:extLst>
            <a:ext uri="{FF2B5EF4-FFF2-40B4-BE49-F238E27FC236}">
              <a16:creationId xmlns:a16="http://schemas.microsoft.com/office/drawing/2014/main" id="{7FB1B909-E8D5-427E-B051-2F31B96FA44A}"/>
            </a:ext>
          </a:extLst>
        </xdr:cNvPr>
        <xdr:cNvSpPr txBox="1">
          <a:spLocks noChangeArrowheads="1"/>
        </xdr:cNvSpPr>
      </xdr:nvSpPr>
      <xdr:spPr bwMode="auto">
        <a:xfrm>
          <a:off x="1743075" y="154790775"/>
          <a:ext cx="104775" cy="16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707</xdr:row>
      <xdr:rowOff>0</xdr:rowOff>
    </xdr:from>
    <xdr:to>
      <xdr:col>1</xdr:col>
      <xdr:colOff>1409700</xdr:colOff>
      <xdr:row>708</xdr:row>
      <xdr:rowOff>118189</xdr:rowOff>
    </xdr:to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id="{A9B51B7F-ECCA-46E2-944C-2C6412D5814A}"/>
            </a:ext>
          </a:extLst>
        </xdr:cNvPr>
        <xdr:cNvSpPr txBox="1">
          <a:spLocks noChangeArrowheads="1"/>
        </xdr:cNvSpPr>
      </xdr:nvSpPr>
      <xdr:spPr bwMode="auto">
        <a:xfrm>
          <a:off x="1743075" y="154790775"/>
          <a:ext cx="104775" cy="280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707</xdr:row>
      <xdr:rowOff>0</xdr:rowOff>
    </xdr:from>
    <xdr:to>
      <xdr:col>1</xdr:col>
      <xdr:colOff>1409700</xdr:colOff>
      <xdr:row>708</xdr:row>
      <xdr:rowOff>118189</xdr:rowOff>
    </xdr:to>
    <xdr:sp macro="" textlink="">
      <xdr:nvSpPr>
        <xdr:cNvPr id="155" name="Text Box 9">
          <a:extLst>
            <a:ext uri="{FF2B5EF4-FFF2-40B4-BE49-F238E27FC236}">
              <a16:creationId xmlns:a16="http://schemas.microsoft.com/office/drawing/2014/main" id="{E1BB035C-27E8-4B09-A549-9A79961E31DF}"/>
            </a:ext>
          </a:extLst>
        </xdr:cNvPr>
        <xdr:cNvSpPr txBox="1">
          <a:spLocks noChangeArrowheads="1"/>
        </xdr:cNvSpPr>
      </xdr:nvSpPr>
      <xdr:spPr bwMode="auto">
        <a:xfrm>
          <a:off x="1743075" y="154790775"/>
          <a:ext cx="104775" cy="280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707</xdr:row>
      <xdr:rowOff>0</xdr:rowOff>
    </xdr:from>
    <xdr:to>
      <xdr:col>1</xdr:col>
      <xdr:colOff>1409700</xdr:colOff>
      <xdr:row>708</xdr:row>
      <xdr:rowOff>110569</xdr:rowOff>
    </xdr:to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F8F516C1-5640-4F34-8335-B59ADF8A790C}"/>
            </a:ext>
          </a:extLst>
        </xdr:cNvPr>
        <xdr:cNvSpPr txBox="1">
          <a:spLocks noChangeArrowheads="1"/>
        </xdr:cNvSpPr>
      </xdr:nvSpPr>
      <xdr:spPr bwMode="auto">
        <a:xfrm>
          <a:off x="1743075" y="154790775"/>
          <a:ext cx="104775" cy="272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707</xdr:row>
      <xdr:rowOff>0</xdr:rowOff>
    </xdr:from>
    <xdr:to>
      <xdr:col>1</xdr:col>
      <xdr:colOff>1409700</xdr:colOff>
      <xdr:row>708</xdr:row>
      <xdr:rowOff>110569</xdr:rowOff>
    </xdr:to>
    <xdr:sp macro="" textlink="">
      <xdr:nvSpPr>
        <xdr:cNvPr id="157" name="Text Box 9">
          <a:extLst>
            <a:ext uri="{FF2B5EF4-FFF2-40B4-BE49-F238E27FC236}">
              <a16:creationId xmlns:a16="http://schemas.microsoft.com/office/drawing/2014/main" id="{70BDB665-B04C-4199-85AF-1BEB42713A63}"/>
            </a:ext>
          </a:extLst>
        </xdr:cNvPr>
        <xdr:cNvSpPr txBox="1">
          <a:spLocks noChangeArrowheads="1"/>
        </xdr:cNvSpPr>
      </xdr:nvSpPr>
      <xdr:spPr bwMode="auto">
        <a:xfrm>
          <a:off x="1743075" y="154790775"/>
          <a:ext cx="104775" cy="272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708</xdr:row>
      <xdr:rowOff>0</xdr:rowOff>
    </xdr:from>
    <xdr:to>
      <xdr:col>1</xdr:col>
      <xdr:colOff>1409700</xdr:colOff>
      <xdr:row>709</xdr:row>
      <xdr:rowOff>2071</xdr:rowOff>
    </xdr:to>
    <xdr:sp macro="" textlink="">
      <xdr:nvSpPr>
        <xdr:cNvPr id="158" name="Text Box 8">
          <a:extLst>
            <a:ext uri="{FF2B5EF4-FFF2-40B4-BE49-F238E27FC236}">
              <a16:creationId xmlns:a16="http://schemas.microsoft.com/office/drawing/2014/main" id="{D975CD8F-9D47-4473-96DF-2C0B49AC5DF5}"/>
            </a:ext>
          </a:extLst>
        </xdr:cNvPr>
        <xdr:cNvSpPr txBox="1">
          <a:spLocks noChangeArrowheads="1"/>
        </xdr:cNvSpPr>
      </xdr:nvSpPr>
      <xdr:spPr bwMode="auto">
        <a:xfrm>
          <a:off x="1743075" y="154952700"/>
          <a:ext cx="104775" cy="1639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708</xdr:row>
      <xdr:rowOff>0</xdr:rowOff>
    </xdr:from>
    <xdr:to>
      <xdr:col>1</xdr:col>
      <xdr:colOff>1409700</xdr:colOff>
      <xdr:row>709</xdr:row>
      <xdr:rowOff>2071</xdr:rowOff>
    </xdr:to>
    <xdr:sp macro="" textlink="">
      <xdr:nvSpPr>
        <xdr:cNvPr id="159" name="Text Box 9">
          <a:extLst>
            <a:ext uri="{FF2B5EF4-FFF2-40B4-BE49-F238E27FC236}">
              <a16:creationId xmlns:a16="http://schemas.microsoft.com/office/drawing/2014/main" id="{1695090B-43A7-4803-809A-3E268D6FFF13}"/>
            </a:ext>
          </a:extLst>
        </xdr:cNvPr>
        <xdr:cNvSpPr txBox="1">
          <a:spLocks noChangeArrowheads="1"/>
        </xdr:cNvSpPr>
      </xdr:nvSpPr>
      <xdr:spPr bwMode="auto">
        <a:xfrm>
          <a:off x="1743075" y="154952700"/>
          <a:ext cx="104775" cy="1639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623</xdr:row>
      <xdr:rowOff>0</xdr:rowOff>
    </xdr:from>
    <xdr:to>
      <xdr:col>1</xdr:col>
      <xdr:colOff>1409700</xdr:colOff>
      <xdr:row>623</xdr:row>
      <xdr:rowOff>238762</xdr:rowOff>
    </xdr:to>
    <xdr:sp macro="" textlink="">
      <xdr:nvSpPr>
        <xdr:cNvPr id="160" name="Text Box 8">
          <a:extLst>
            <a:ext uri="{FF2B5EF4-FFF2-40B4-BE49-F238E27FC236}">
              <a16:creationId xmlns:a16="http://schemas.microsoft.com/office/drawing/2014/main" id="{A091195B-B007-4900-83B0-AA9A1B8ED3DD}"/>
            </a:ext>
          </a:extLst>
        </xdr:cNvPr>
        <xdr:cNvSpPr txBox="1">
          <a:spLocks noChangeArrowheads="1"/>
        </xdr:cNvSpPr>
      </xdr:nvSpPr>
      <xdr:spPr bwMode="auto">
        <a:xfrm>
          <a:off x="1743075" y="141189075"/>
          <a:ext cx="104775" cy="241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623</xdr:row>
      <xdr:rowOff>0</xdr:rowOff>
    </xdr:from>
    <xdr:to>
      <xdr:col>1</xdr:col>
      <xdr:colOff>1409700</xdr:colOff>
      <xdr:row>623</xdr:row>
      <xdr:rowOff>238762</xdr:rowOff>
    </xdr:to>
    <xdr:sp macro="" textlink="">
      <xdr:nvSpPr>
        <xdr:cNvPr id="161" name="Text Box 9">
          <a:extLst>
            <a:ext uri="{FF2B5EF4-FFF2-40B4-BE49-F238E27FC236}">
              <a16:creationId xmlns:a16="http://schemas.microsoft.com/office/drawing/2014/main" id="{B35E8121-DB79-4CAE-A157-EA8F470E810E}"/>
            </a:ext>
          </a:extLst>
        </xdr:cNvPr>
        <xdr:cNvSpPr txBox="1">
          <a:spLocks noChangeArrowheads="1"/>
        </xdr:cNvSpPr>
      </xdr:nvSpPr>
      <xdr:spPr bwMode="auto">
        <a:xfrm>
          <a:off x="1743075" y="141189075"/>
          <a:ext cx="104775" cy="241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623</xdr:row>
      <xdr:rowOff>0</xdr:rowOff>
    </xdr:from>
    <xdr:to>
      <xdr:col>1</xdr:col>
      <xdr:colOff>1409700</xdr:colOff>
      <xdr:row>623</xdr:row>
      <xdr:rowOff>234952</xdr:rowOff>
    </xdr:to>
    <xdr:sp macro="" textlink="">
      <xdr:nvSpPr>
        <xdr:cNvPr id="162" name="Text Box 8">
          <a:extLst>
            <a:ext uri="{FF2B5EF4-FFF2-40B4-BE49-F238E27FC236}">
              <a16:creationId xmlns:a16="http://schemas.microsoft.com/office/drawing/2014/main" id="{6E526547-E7E5-402E-BF1F-CCA12FB53771}"/>
            </a:ext>
          </a:extLst>
        </xdr:cNvPr>
        <xdr:cNvSpPr txBox="1">
          <a:spLocks noChangeArrowheads="1"/>
        </xdr:cNvSpPr>
      </xdr:nvSpPr>
      <xdr:spPr bwMode="auto">
        <a:xfrm>
          <a:off x="1743075" y="141189075"/>
          <a:ext cx="104775" cy="2381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623</xdr:row>
      <xdr:rowOff>0</xdr:rowOff>
    </xdr:from>
    <xdr:to>
      <xdr:col>1</xdr:col>
      <xdr:colOff>1409700</xdr:colOff>
      <xdr:row>623</xdr:row>
      <xdr:rowOff>234952</xdr:rowOff>
    </xdr:to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E9D9DBB0-70E5-4686-B6DC-86C44EC3413A}"/>
            </a:ext>
          </a:extLst>
        </xdr:cNvPr>
        <xdr:cNvSpPr txBox="1">
          <a:spLocks noChangeArrowheads="1"/>
        </xdr:cNvSpPr>
      </xdr:nvSpPr>
      <xdr:spPr bwMode="auto">
        <a:xfrm>
          <a:off x="1743075" y="141189075"/>
          <a:ext cx="104775" cy="2381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623</xdr:row>
      <xdr:rowOff>0</xdr:rowOff>
    </xdr:from>
    <xdr:to>
      <xdr:col>1</xdr:col>
      <xdr:colOff>1409700</xdr:colOff>
      <xdr:row>623</xdr:row>
      <xdr:rowOff>148590</xdr:rowOff>
    </xdr:to>
    <xdr:sp macro="" textlink="">
      <xdr:nvSpPr>
        <xdr:cNvPr id="164" name="Text Box 8">
          <a:extLst>
            <a:ext uri="{FF2B5EF4-FFF2-40B4-BE49-F238E27FC236}">
              <a16:creationId xmlns:a16="http://schemas.microsoft.com/office/drawing/2014/main" id="{227EE2C6-C185-4D60-A6B9-1B37ED34B629}"/>
            </a:ext>
          </a:extLst>
        </xdr:cNvPr>
        <xdr:cNvSpPr txBox="1">
          <a:spLocks noChangeArrowheads="1"/>
        </xdr:cNvSpPr>
      </xdr:nvSpPr>
      <xdr:spPr bwMode="auto">
        <a:xfrm>
          <a:off x="1743075" y="141189075"/>
          <a:ext cx="104775" cy="148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623</xdr:row>
      <xdr:rowOff>0</xdr:rowOff>
    </xdr:from>
    <xdr:to>
      <xdr:col>1</xdr:col>
      <xdr:colOff>1409700</xdr:colOff>
      <xdr:row>623</xdr:row>
      <xdr:rowOff>148590</xdr:rowOff>
    </xdr:to>
    <xdr:sp macro="" textlink="">
      <xdr:nvSpPr>
        <xdr:cNvPr id="165" name="Text Box 9">
          <a:extLst>
            <a:ext uri="{FF2B5EF4-FFF2-40B4-BE49-F238E27FC236}">
              <a16:creationId xmlns:a16="http://schemas.microsoft.com/office/drawing/2014/main" id="{5FCCA6C2-3DB3-452A-9FA7-F7557DDD5321}"/>
            </a:ext>
          </a:extLst>
        </xdr:cNvPr>
        <xdr:cNvSpPr txBox="1">
          <a:spLocks noChangeArrowheads="1"/>
        </xdr:cNvSpPr>
      </xdr:nvSpPr>
      <xdr:spPr bwMode="auto">
        <a:xfrm>
          <a:off x="1743075" y="141189075"/>
          <a:ext cx="104775" cy="148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623</xdr:row>
      <xdr:rowOff>0</xdr:rowOff>
    </xdr:from>
    <xdr:to>
      <xdr:col>1</xdr:col>
      <xdr:colOff>1409700</xdr:colOff>
      <xdr:row>623</xdr:row>
      <xdr:rowOff>231142</xdr:rowOff>
    </xdr:to>
    <xdr:sp macro="" textlink="">
      <xdr:nvSpPr>
        <xdr:cNvPr id="166" name="Text Box 8">
          <a:extLst>
            <a:ext uri="{FF2B5EF4-FFF2-40B4-BE49-F238E27FC236}">
              <a16:creationId xmlns:a16="http://schemas.microsoft.com/office/drawing/2014/main" id="{3FA4EBFE-FE75-4B2D-BEFC-B2A1DF4C20A8}"/>
            </a:ext>
          </a:extLst>
        </xdr:cNvPr>
        <xdr:cNvSpPr txBox="1">
          <a:spLocks noChangeArrowheads="1"/>
        </xdr:cNvSpPr>
      </xdr:nvSpPr>
      <xdr:spPr bwMode="auto">
        <a:xfrm>
          <a:off x="1743075" y="141189075"/>
          <a:ext cx="104775" cy="234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623</xdr:row>
      <xdr:rowOff>0</xdr:rowOff>
    </xdr:from>
    <xdr:to>
      <xdr:col>1</xdr:col>
      <xdr:colOff>1409700</xdr:colOff>
      <xdr:row>623</xdr:row>
      <xdr:rowOff>231142</xdr:rowOff>
    </xdr:to>
    <xdr:sp macro="" textlink="">
      <xdr:nvSpPr>
        <xdr:cNvPr id="167" name="Text Box 9">
          <a:extLst>
            <a:ext uri="{FF2B5EF4-FFF2-40B4-BE49-F238E27FC236}">
              <a16:creationId xmlns:a16="http://schemas.microsoft.com/office/drawing/2014/main" id="{2219C11A-9182-4D76-9023-09805B0C2595}"/>
            </a:ext>
          </a:extLst>
        </xdr:cNvPr>
        <xdr:cNvSpPr txBox="1">
          <a:spLocks noChangeArrowheads="1"/>
        </xdr:cNvSpPr>
      </xdr:nvSpPr>
      <xdr:spPr bwMode="auto">
        <a:xfrm>
          <a:off x="1743075" y="141189075"/>
          <a:ext cx="104775" cy="234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1</xdr:col>
      <xdr:colOff>1409700</xdr:colOff>
      <xdr:row>624</xdr:row>
      <xdr:rowOff>273044</xdr:rowOff>
    </xdr:to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EEEC80B8-292C-4CA2-8411-A78179CD368B}"/>
            </a:ext>
          </a:extLst>
        </xdr:cNvPr>
        <xdr:cNvSpPr txBox="1">
          <a:spLocks noChangeArrowheads="1"/>
        </xdr:cNvSpPr>
      </xdr:nvSpPr>
      <xdr:spPr bwMode="auto">
        <a:xfrm>
          <a:off x="1743075" y="141674850"/>
          <a:ext cx="104775" cy="276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1</xdr:col>
      <xdr:colOff>1409700</xdr:colOff>
      <xdr:row>624</xdr:row>
      <xdr:rowOff>273044</xdr:rowOff>
    </xdr:to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DD1ADC39-313E-4F2B-ACB6-46E3365F12D3}"/>
            </a:ext>
          </a:extLst>
        </xdr:cNvPr>
        <xdr:cNvSpPr txBox="1">
          <a:spLocks noChangeArrowheads="1"/>
        </xdr:cNvSpPr>
      </xdr:nvSpPr>
      <xdr:spPr bwMode="auto">
        <a:xfrm>
          <a:off x="1743075" y="141674850"/>
          <a:ext cx="104775" cy="276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1</xdr:col>
      <xdr:colOff>1409700</xdr:colOff>
      <xdr:row>624</xdr:row>
      <xdr:rowOff>269234</xdr:rowOff>
    </xdr:to>
    <xdr:sp macro="" textlink="">
      <xdr:nvSpPr>
        <xdr:cNvPr id="170" name="Text Box 8">
          <a:extLst>
            <a:ext uri="{FF2B5EF4-FFF2-40B4-BE49-F238E27FC236}">
              <a16:creationId xmlns:a16="http://schemas.microsoft.com/office/drawing/2014/main" id="{FD62278D-BBD7-4A35-9862-071DDBE3C62D}"/>
            </a:ext>
          </a:extLst>
        </xdr:cNvPr>
        <xdr:cNvSpPr txBox="1">
          <a:spLocks noChangeArrowheads="1"/>
        </xdr:cNvSpPr>
      </xdr:nvSpPr>
      <xdr:spPr bwMode="auto">
        <a:xfrm>
          <a:off x="1743075" y="141674850"/>
          <a:ext cx="104775" cy="2724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1</xdr:col>
      <xdr:colOff>1409700</xdr:colOff>
      <xdr:row>624</xdr:row>
      <xdr:rowOff>269234</xdr:rowOff>
    </xdr:to>
    <xdr:sp macro="" textlink="">
      <xdr:nvSpPr>
        <xdr:cNvPr id="171" name="Text Box 9">
          <a:extLst>
            <a:ext uri="{FF2B5EF4-FFF2-40B4-BE49-F238E27FC236}">
              <a16:creationId xmlns:a16="http://schemas.microsoft.com/office/drawing/2014/main" id="{8522B554-8499-41D9-8446-C9980712FFCA}"/>
            </a:ext>
          </a:extLst>
        </xdr:cNvPr>
        <xdr:cNvSpPr txBox="1">
          <a:spLocks noChangeArrowheads="1"/>
        </xdr:cNvSpPr>
      </xdr:nvSpPr>
      <xdr:spPr bwMode="auto">
        <a:xfrm>
          <a:off x="1743075" y="141674850"/>
          <a:ext cx="104775" cy="2724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633</xdr:row>
      <xdr:rowOff>0</xdr:rowOff>
    </xdr:from>
    <xdr:to>
      <xdr:col>1</xdr:col>
      <xdr:colOff>1409700</xdr:colOff>
      <xdr:row>633</xdr:row>
      <xdr:rowOff>148590</xdr:rowOff>
    </xdr:to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id="{97062045-64E7-43D1-B3A1-489C07587966}"/>
            </a:ext>
          </a:extLst>
        </xdr:cNvPr>
        <xdr:cNvSpPr txBox="1">
          <a:spLocks noChangeArrowheads="1"/>
        </xdr:cNvSpPr>
      </xdr:nvSpPr>
      <xdr:spPr bwMode="auto">
        <a:xfrm>
          <a:off x="1743075" y="142808325"/>
          <a:ext cx="104775" cy="148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633</xdr:row>
      <xdr:rowOff>0</xdr:rowOff>
    </xdr:from>
    <xdr:to>
      <xdr:col>1</xdr:col>
      <xdr:colOff>1409700</xdr:colOff>
      <xdr:row>633</xdr:row>
      <xdr:rowOff>148590</xdr:rowOff>
    </xdr:to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id="{CE83EBBE-2C4A-4199-955E-C6569FE1D221}"/>
            </a:ext>
          </a:extLst>
        </xdr:cNvPr>
        <xdr:cNvSpPr txBox="1">
          <a:spLocks noChangeArrowheads="1"/>
        </xdr:cNvSpPr>
      </xdr:nvSpPr>
      <xdr:spPr bwMode="auto">
        <a:xfrm>
          <a:off x="1743075" y="142808325"/>
          <a:ext cx="104775" cy="148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1</xdr:col>
      <xdr:colOff>1409700</xdr:colOff>
      <xdr:row>624</xdr:row>
      <xdr:rowOff>161920</xdr:rowOff>
    </xdr:to>
    <xdr:sp macro="" textlink="">
      <xdr:nvSpPr>
        <xdr:cNvPr id="174" name="Text Box 8">
          <a:extLst>
            <a:ext uri="{FF2B5EF4-FFF2-40B4-BE49-F238E27FC236}">
              <a16:creationId xmlns:a16="http://schemas.microsoft.com/office/drawing/2014/main" id="{C79AA144-963E-4C17-8A3B-ABA72D4E7634}"/>
            </a:ext>
          </a:extLst>
        </xdr:cNvPr>
        <xdr:cNvSpPr txBox="1">
          <a:spLocks noChangeArrowheads="1"/>
        </xdr:cNvSpPr>
      </xdr:nvSpPr>
      <xdr:spPr bwMode="auto">
        <a:xfrm>
          <a:off x="1743075" y="141674850"/>
          <a:ext cx="104775" cy="1650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1</xdr:col>
      <xdr:colOff>1409700</xdr:colOff>
      <xdr:row>624</xdr:row>
      <xdr:rowOff>161920</xdr:rowOff>
    </xdr:to>
    <xdr:sp macro="" textlink="">
      <xdr:nvSpPr>
        <xdr:cNvPr id="175" name="Text Box 9">
          <a:extLst>
            <a:ext uri="{FF2B5EF4-FFF2-40B4-BE49-F238E27FC236}">
              <a16:creationId xmlns:a16="http://schemas.microsoft.com/office/drawing/2014/main" id="{0E584623-F861-4F1C-BA49-6B5438A31BDD}"/>
            </a:ext>
          </a:extLst>
        </xdr:cNvPr>
        <xdr:cNvSpPr txBox="1">
          <a:spLocks noChangeArrowheads="1"/>
        </xdr:cNvSpPr>
      </xdr:nvSpPr>
      <xdr:spPr bwMode="auto">
        <a:xfrm>
          <a:off x="1743075" y="141674850"/>
          <a:ext cx="104775" cy="1650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1</xdr:col>
      <xdr:colOff>1409700</xdr:colOff>
      <xdr:row>624</xdr:row>
      <xdr:rowOff>273045</xdr:rowOff>
    </xdr:to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id="{73C8AA65-0EEA-4DD8-AEFD-B22934EA0E3F}"/>
            </a:ext>
          </a:extLst>
        </xdr:cNvPr>
        <xdr:cNvSpPr txBox="1">
          <a:spLocks noChangeArrowheads="1"/>
        </xdr:cNvSpPr>
      </xdr:nvSpPr>
      <xdr:spPr bwMode="auto">
        <a:xfrm>
          <a:off x="1743075" y="141674850"/>
          <a:ext cx="104775" cy="27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1</xdr:col>
      <xdr:colOff>1409700</xdr:colOff>
      <xdr:row>624</xdr:row>
      <xdr:rowOff>273045</xdr:rowOff>
    </xdr:to>
    <xdr:sp macro="" textlink="">
      <xdr:nvSpPr>
        <xdr:cNvPr id="177" name="Text Box 9">
          <a:extLst>
            <a:ext uri="{FF2B5EF4-FFF2-40B4-BE49-F238E27FC236}">
              <a16:creationId xmlns:a16="http://schemas.microsoft.com/office/drawing/2014/main" id="{A73BE5B7-B48A-4D01-8AAF-B72A28FDAEE7}"/>
            </a:ext>
          </a:extLst>
        </xdr:cNvPr>
        <xdr:cNvSpPr txBox="1">
          <a:spLocks noChangeArrowheads="1"/>
        </xdr:cNvSpPr>
      </xdr:nvSpPr>
      <xdr:spPr bwMode="auto">
        <a:xfrm>
          <a:off x="1743075" y="141674850"/>
          <a:ext cx="104775" cy="27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1</xdr:col>
      <xdr:colOff>1409700</xdr:colOff>
      <xdr:row>624</xdr:row>
      <xdr:rowOff>269235</xdr:rowOff>
    </xdr:to>
    <xdr:sp macro="" textlink="">
      <xdr:nvSpPr>
        <xdr:cNvPr id="178" name="Text Box 8">
          <a:extLst>
            <a:ext uri="{FF2B5EF4-FFF2-40B4-BE49-F238E27FC236}">
              <a16:creationId xmlns:a16="http://schemas.microsoft.com/office/drawing/2014/main" id="{4BE59AE9-CADB-480A-BAE8-71DFCCAD8FDD}"/>
            </a:ext>
          </a:extLst>
        </xdr:cNvPr>
        <xdr:cNvSpPr txBox="1">
          <a:spLocks noChangeArrowheads="1"/>
        </xdr:cNvSpPr>
      </xdr:nvSpPr>
      <xdr:spPr bwMode="auto">
        <a:xfrm>
          <a:off x="1743075" y="141674850"/>
          <a:ext cx="104775" cy="272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1</xdr:col>
      <xdr:colOff>1409700</xdr:colOff>
      <xdr:row>624</xdr:row>
      <xdr:rowOff>269235</xdr:rowOff>
    </xdr:to>
    <xdr:sp macro="" textlink="">
      <xdr:nvSpPr>
        <xdr:cNvPr id="179" name="Text Box 9">
          <a:extLst>
            <a:ext uri="{FF2B5EF4-FFF2-40B4-BE49-F238E27FC236}">
              <a16:creationId xmlns:a16="http://schemas.microsoft.com/office/drawing/2014/main" id="{F1375178-E2B3-45D6-A029-19E777C32ECE}"/>
            </a:ext>
          </a:extLst>
        </xdr:cNvPr>
        <xdr:cNvSpPr txBox="1">
          <a:spLocks noChangeArrowheads="1"/>
        </xdr:cNvSpPr>
      </xdr:nvSpPr>
      <xdr:spPr bwMode="auto">
        <a:xfrm>
          <a:off x="1743075" y="141674850"/>
          <a:ext cx="104775" cy="272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633</xdr:row>
      <xdr:rowOff>0</xdr:rowOff>
    </xdr:from>
    <xdr:to>
      <xdr:col>1</xdr:col>
      <xdr:colOff>1409700</xdr:colOff>
      <xdr:row>634</xdr:row>
      <xdr:rowOff>1563</xdr:rowOff>
    </xdr:to>
    <xdr:sp macro="" textlink="">
      <xdr:nvSpPr>
        <xdr:cNvPr id="180" name="Text Box 8">
          <a:extLst>
            <a:ext uri="{FF2B5EF4-FFF2-40B4-BE49-F238E27FC236}">
              <a16:creationId xmlns:a16="http://schemas.microsoft.com/office/drawing/2014/main" id="{0AB6772D-E3E3-4014-8ED4-A59CFD8104A6}"/>
            </a:ext>
          </a:extLst>
        </xdr:cNvPr>
        <xdr:cNvSpPr txBox="1">
          <a:spLocks noChangeArrowheads="1"/>
        </xdr:cNvSpPr>
      </xdr:nvSpPr>
      <xdr:spPr bwMode="auto">
        <a:xfrm>
          <a:off x="1743075" y="142808325"/>
          <a:ext cx="104775" cy="163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633</xdr:row>
      <xdr:rowOff>0</xdr:rowOff>
    </xdr:from>
    <xdr:to>
      <xdr:col>1</xdr:col>
      <xdr:colOff>1409700</xdr:colOff>
      <xdr:row>634</xdr:row>
      <xdr:rowOff>1563</xdr:rowOff>
    </xdr:to>
    <xdr:sp macro="" textlink="">
      <xdr:nvSpPr>
        <xdr:cNvPr id="181" name="Text Box 9">
          <a:extLst>
            <a:ext uri="{FF2B5EF4-FFF2-40B4-BE49-F238E27FC236}">
              <a16:creationId xmlns:a16="http://schemas.microsoft.com/office/drawing/2014/main" id="{A96D11E8-71E1-4B31-884E-4B997EE99EAD}"/>
            </a:ext>
          </a:extLst>
        </xdr:cNvPr>
        <xdr:cNvSpPr txBox="1">
          <a:spLocks noChangeArrowheads="1"/>
        </xdr:cNvSpPr>
      </xdr:nvSpPr>
      <xdr:spPr bwMode="auto">
        <a:xfrm>
          <a:off x="1743075" y="142808325"/>
          <a:ext cx="104775" cy="163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182" name="Text Box 8">
          <a:extLst>
            <a:ext uri="{FF2B5EF4-FFF2-40B4-BE49-F238E27FC236}">
              <a16:creationId xmlns:a16="http://schemas.microsoft.com/office/drawing/2014/main" id="{B9B4F301-2FD2-47E7-8934-76BB8939F74E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183" name="Text Box 9">
          <a:extLst>
            <a:ext uri="{FF2B5EF4-FFF2-40B4-BE49-F238E27FC236}">
              <a16:creationId xmlns:a16="http://schemas.microsoft.com/office/drawing/2014/main" id="{6A579FCA-8975-4BEC-8FFF-DCE36A395F57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184" name="Text Box 8">
          <a:extLst>
            <a:ext uri="{FF2B5EF4-FFF2-40B4-BE49-F238E27FC236}">
              <a16:creationId xmlns:a16="http://schemas.microsoft.com/office/drawing/2014/main" id="{A136E660-2ECD-45A2-967F-5CBF0CC257B2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185" name="Text Box 9">
          <a:extLst>
            <a:ext uri="{FF2B5EF4-FFF2-40B4-BE49-F238E27FC236}">
              <a16:creationId xmlns:a16="http://schemas.microsoft.com/office/drawing/2014/main" id="{B656796E-317F-47F1-8041-6B68235AAEE2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186" name="Text Box 8">
          <a:extLst>
            <a:ext uri="{FF2B5EF4-FFF2-40B4-BE49-F238E27FC236}">
              <a16:creationId xmlns:a16="http://schemas.microsoft.com/office/drawing/2014/main" id="{F3919719-B283-4B1F-80F6-8A0BDC9FD3AE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187" name="Text Box 9">
          <a:extLst>
            <a:ext uri="{FF2B5EF4-FFF2-40B4-BE49-F238E27FC236}">
              <a16:creationId xmlns:a16="http://schemas.microsoft.com/office/drawing/2014/main" id="{D33E1142-310B-4579-8F07-24B1A20AE010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188" name="Text Box 8">
          <a:extLst>
            <a:ext uri="{FF2B5EF4-FFF2-40B4-BE49-F238E27FC236}">
              <a16:creationId xmlns:a16="http://schemas.microsoft.com/office/drawing/2014/main" id="{1187BC9B-AD66-4882-80A5-8998EDB48393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189" name="Text Box 9">
          <a:extLst>
            <a:ext uri="{FF2B5EF4-FFF2-40B4-BE49-F238E27FC236}">
              <a16:creationId xmlns:a16="http://schemas.microsoft.com/office/drawing/2014/main" id="{1881DD35-8C2F-4990-B693-8F7E90B40563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190" name="Text Box 8">
          <a:extLst>
            <a:ext uri="{FF2B5EF4-FFF2-40B4-BE49-F238E27FC236}">
              <a16:creationId xmlns:a16="http://schemas.microsoft.com/office/drawing/2014/main" id="{DE5D4F71-A596-43D4-8064-639FBFA4B016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191" name="Text Box 9">
          <a:extLst>
            <a:ext uri="{FF2B5EF4-FFF2-40B4-BE49-F238E27FC236}">
              <a16:creationId xmlns:a16="http://schemas.microsoft.com/office/drawing/2014/main" id="{DB121C9C-77A1-40CD-9C8C-AF2E3CEA2857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F47BAC64-3BCB-4857-ABFD-2ED15AE81B29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id="{A38D7441-8A36-4C44-8098-61C1AA43EF0B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4162D207-8AF7-412C-A94D-668A956C1C46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195" name="Text Box 9">
          <a:extLst>
            <a:ext uri="{FF2B5EF4-FFF2-40B4-BE49-F238E27FC236}">
              <a16:creationId xmlns:a16="http://schemas.microsoft.com/office/drawing/2014/main" id="{644CD21B-8BE3-43F5-B9F7-321AFCF21DE3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196" name="Text Box 8">
          <a:extLst>
            <a:ext uri="{FF2B5EF4-FFF2-40B4-BE49-F238E27FC236}">
              <a16:creationId xmlns:a16="http://schemas.microsoft.com/office/drawing/2014/main" id="{FF7490D7-0B50-4E1E-A2F2-BB280835AB93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197" name="Text Box 9">
          <a:extLst>
            <a:ext uri="{FF2B5EF4-FFF2-40B4-BE49-F238E27FC236}">
              <a16:creationId xmlns:a16="http://schemas.microsoft.com/office/drawing/2014/main" id="{AEFB14A2-69E2-4B8E-9AE4-9DFBF65DB6BC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198" name="Text Box 8">
          <a:extLst>
            <a:ext uri="{FF2B5EF4-FFF2-40B4-BE49-F238E27FC236}">
              <a16:creationId xmlns:a16="http://schemas.microsoft.com/office/drawing/2014/main" id="{2E65BD14-A472-4317-B89A-848E2EEC4BD9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199" name="Text Box 9">
          <a:extLst>
            <a:ext uri="{FF2B5EF4-FFF2-40B4-BE49-F238E27FC236}">
              <a16:creationId xmlns:a16="http://schemas.microsoft.com/office/drawing/2014/main" id="{BC29F67A-FFB4-48D4-9DEF-D5533477991D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00" name="Text Box 8">
          <a:extLst>
            <a:ext uri="{FF2B5EF4-FFF2-40B4-BE49-F238E27FC236}">
              <a16:creationId xmlns:a16="http://schemas.microsoft.com/office/drawing/2014/main" id="{E90603A6-5051-491F-B58F-84C420933B06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01" name="Text Box 9">
          <a:extLst>
            <a:ext uri="{FF2B5EF4-FFF2-40B4-BE49-F238E27FC236}">
              <a16:creationId xmlns:a16="http://schemas.microsoft.com/office/drawing/2014/main" id="{5D4DC6EC-E5E7-4D09-A5A1-EBD14BE3E2A8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02" name="Text Box 8">
          <a:extLst>
            <a:ext uri="{FF2B5EF4-FFF2-40B4-BE49-F238E27FC236}">
              <a16:creationId xmlns:a16="http://schemas.microsoft.com/office/drawing/2014/main" id="{888E437A-8C9F-4971-88E9-E8F50D4776F0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03" name="Text Box 9">
          <a:extLst>
            <a:ext uri="{FF2B5EF4-FFF2-40B4-BE49-F238E27FC236}">
              <a16:creationId xmlns:a16="http://schemas.microsoft.com/office/drawing/2014/main" id="{6B182365-EAAE-4AD4-96C5-D38F01ABCC4B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04" name="Text Box 8">
          <a:extLst>
            <a:ext uri="{FF2B5EF4-FFF2-40B4-BE49-F238E27FC236}">
              <a16:creationId xmlns:a16="http://schemas.microsoft.com/office/drawing/2014/main" id="{28BCF7D9-9DDE-434C-BEA7-B4121C7E04DE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05" name="Text Box 9">
          <a:extLst>
            <a:ext uri="{FF2B5EF4-FFF2-40B4-BE49-F238E27FC236}">
              <a16:creationId xmlns:a16="http://schemas.microsoft.com/office/drawing/2014/main" id="{2A1D5753-FC2D-4C34-9D7E-E40A4EB9B69C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06" name="Text Box 8">
          <a:extLst>
            <a:ext uri="{FF2B5EF4-FFF2-40B4-BE49-F238E27FC236}">
              <a16:creationId xmlns:a16="http://schemas.microsoft.com/office/drawing/2014/main" id="{5F18CF12-CB56-48C3-A9FD-DA827900AECF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07" name="Text Box 9">
          <a:extLst>
            <a:ext uri="{FF2B5EF4-FFF2-40B4-BE49-F238E27FC236}">
              <a16:creationId xmlns:a16="http://schemas.microsoft.com/office/drawing/2014/main" id="{DB2D6267-7C2A-4453-91E1-762C0A016294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08" name="Text Box 8">
          <a:extLst>
            <a:ext uri="{FF2B5EF4-FFF2-40B4-BE49-F238E27FC236}">
              <a16:creationId xmlns:a16="http://schemas.microsoft.com/office/drawing/2014/main" id="{1415F3B9-4E8C-4FA5-8226-71481CF093B1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09" name="Text Box 9">
          <a:extLst>
            <a:ext uri="{FF2B5EF4-FFF2-40B4-BE49-F238E27FC236}">
              <a16:creationId xmlns:a16="http://schemas.microsoft.com/office/drawing/2014/main" id="{C4BFC1B2-5EAF-40E0-A079-59EF1AB13A45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10" name="Text Box 8">
          <a:extLst>
            <a:ext uri="{FF2B5EF4-FFF2-40B4-BE49-F238E27FC236}">
              <a16:creationId xmlns:a16="http://schemas.microsoft.com/office/drawing/2014/main" id="{6B347688-D2C8-4856-87EF-4F5CAF5671FF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11" name="Text Box 9">
          <a:extLst>
            <a:ext uri="{FF2B5EF4-FFF2-40B4-BE49-F238E27FC236}">
              <a16:creationId xmlns:a16="http://schemas.microsoft.com/office/drawing/2014/main" id="{251377B5-C885-4898-BBA2-D0D1EC615DCA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12" name="Text Box 8">
          <a:extLst>
            <a:ext uri="{FF2B5EF4-FFF2-40B4-BE49-F238E27FC236}">
              <a16:creationId xmlns:a16="http://schemas.microsoft.com/office/drawing/2014/main" id="{81CDF77C-7B22-4962-9B33-A5C3FEDB2529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13" name="Text Box 9">
          <a:extLst>
            <a:ext uri="{FF2B5EF4-FFF2-40B4-BE49-F238E27FC236}">
              <a16:creationId xmlns:a16="http://schemas.microsoft.com/office/drawing/2014/main" id="{868DCBB7-777C-4F91-9C4E-5BB513D04066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14" name="Text Box 8">
          <a:extLst>
            <a:ext uri="{FF2B5EF4-FFF2-40B4-BE49-F238E27FC236}">
              <a16:creationId xmlns:a16="http://schemas.microsoft.com/office/drawing/2014/main" id="{BC737BD9-406B-48DD-BA38-6280DF49E08C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15" name="Text Box 9">
          <a:extLst>
            <a:ext uri="{FF2B5EF4-FFF2-40B4-BE49-F238E27FC236}">
              <a16:creationId xmlns:a16="http://schemas.microsoft.com/office/drawing/2014/main" id="{93235C17-3150-404D-B0AD-6FFB8EE89E02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16" name="Text Box 8">
          <a:extLst>
            <a:ext uri="{FF2B5EF4-FFF2-40B4-BE49-F238E27FC236}">
              <a16:creationId xmlns:a16="http://schemas.microsoft.com/office/drawing/2014/main" id="{DD10B1DB-E4D9-4C6F-AE41-F13AFBCE4DEA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17" name="Text Box 9">
          <a:extLst>
            <a:ext uri="{FF2B5EF4-FFF2-40B4-BE49-F238E27FC236}">
              <a16:creationId xmlns:a16="http://schemas.microsoft.com/office/drawing/2014/main" id="{864795DC-F203-4F5E-B15D-D71683809F82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18" name="Text Box 8">
          <a:extLst>
            <a:ext uri="{FF2B5EF4-FFF2-40B4-BE49-F238E27FC236}">
              <a16:creationId xmlns:a16="http://schemas.microsoft.com/office/drawing/2014/main" id="{B8B26BE1-02CB-40EF-958C-5A8765A4B2BF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19" name="Text Box 9">
          <a:extLst>
            <a:ext uri="{FF2B5EF4-FFF2-40B4-BE49-F238E27FC236}">
              <a16:creationId xmlns:a16="http://schemas.microsoft.com/office/drawing/2014/main" id="{92D24755-422F-4F2A-93BB-2BE026919D2F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id="{9E1A5535-8C13-401C-B7DB-3657153365D9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id="{F37DA50D-085A-46FC-B7F0-7405507039FB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22" name="Text Box 8">
          <a:extLst>
            <a:ext uri="{FF2B5EF4-FFF2-40B4-BE49-F238E27FC236}">
              <a16:creationId xmlns:a16="http://schemas.microsoft.com/office/drawing/2014/main" id="{5EC52634-72C8-4080-818C-3B001E81F194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23" name="Text Box 9">
          <a:extLst>
            <a:ext uri="{FF2B5EF4-FFF2-40B4-BE49-F238E27FC236}">
              <a16:creationId xmlns:a16="http://schemas.microsoft.com/office/drawing/2014/main" id="{61544834-D8B7-4F78-848F-E88788F5285A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24" name="Text Box 8">
          <a:extLst>
            <a:ext uri="{FF2B5EF4-FFF2-40B4-BE49-F238E27FC236}">
              <a16:creationId xmlns:a16="http://schemas.microsoft.com/office/drawing/2014/main" id="{595C8091-9EA3-4ACF-89A5-3607FC1FFD8A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25" name="Text Box 9">
          <a:extLst>
            <a:ext uri="{FF2B5EF4-FFF2-40B4-BE49-F238E27FC236}">
              <a16:creationId xmlns:a16="http://schemas.microsoft.com/office/drawing/2014/main" id="{5EB67518-2DEE-4728-A3F9-C545FC5E9CB3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26" name="Text Box 8">
          <a:extLst>
            <a:ext uri="{FF2B5EF4-FFF2-40B4-BE49-F238E27FC236}">
              <a16:creationId xmlns:a16="http://schemas.microsoft.com/office/drawing/2014/main" id="{9DC6A850-C5B4-47B3-BDFF-3529EEF81501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27" name="Text Box 9">
          <a:extLst>
            <a:ext uri="{FF2B5EF4-FFF2-40B4-BE49-F238E27FC236}">
              <a16:creationId xmlns:a16="http://schemas.microsoft.com/office/drawing/2014/main" id="{87EB879C-E6FB-4679-9289-B95382AEFEAF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28" name="Text Box 8">
          <a:extLst>
            <a:ext uri="{FF2B5EF4-FFF2-40B4-BE49-F238E27FC236}">
              <a16:creationId xmlns:a16="http://schemas.microsoft.com/office/drawing/2014/main" id="{89EA4BB9-BF03-4FE0-85DA-57039936C738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29" name="Text Box 9">
          <a:extLst>
            <a:ext uri="{FF2B5EF4-FFF2-40B4-BE49-F238E27FC236}">
              <a16:creationId xmlns:a16="http://schemas.microsoft.com/office/drawing/2014/main" id="{BAA2D04B-2AD4-4B16-94BE-3E640C239219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30" name="Text Box 8">
          <a:extLst>
            <a:ext uri="{FF2B5EF4-FFF2-40B4-BE49-F238E27FC236}">
              <a16:creationId xmlns:a16="http://schemas.microsoft.com/office/drawing/2014/main" id="{A03F86F1-EC91-413A-AC89-FDA1E598BB29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31" name="Text Box 9">
          <a:extLst>
            <a:ext uri="{FF2B5EF4-FFF2-40B4-BE49-F238E27FC236}">
              <a16:creationId xmlns:a16="http://schemas.microsoft.com/office/drawing/2014/main" id="{87460538-F987-418A-B884-949F4008A5A8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32" name="Text Box 8">
          <a:extLst>
            <a:ext uri="{FF2B5EF4-FFF2-40B4-BE49-F238E27FC236}">
              <a16:creationId xmlns:a16="http://schemas.microsoft.com/office/drawing/2014/main" id="{34B7DD46-6A96-49B1-B855-393198C8B315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33" name="Text Box 9">
          <a:extLst>
            <a:ext uri="{FF2B5EF4-FFF2-40B4-BE49-F238E27FC236}">
              <a16:creationId xmlns:a16="http://schemas.microsoft.com/office/drawing/2014/main" id="{07153C2A-C654-4C91-BD45-0C53B90A19A3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34" name="Text Box 8">
          <a:extLst>
            <a:ext uri="{FF2B5EF4-FFF2-40B4-BE49-F238E27FC236}">
              <a16:creationId xmlns:a16="http://schemas.microsoft.com/office/drawing/2014/main" id="{23598CDA-3ECF-440D-80D3-F1C6578A47CA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35" name="Text Box 9">
          <a:extLst>
            <a:ext uri="{FF2B5EF4-FFF2-40B4-BE49-F238E27FC236}">
              <a16:creationId xmlns:a16="http://schemas.microsoft.com/office/drawing/2014/main" id="{39F0860F-D138-4E2F-B70F-4E01785B6105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36" name="Text Box 8">
          <a:extLst>
            <a:ext uri="{FF2B5EF4-FFF2-40B4-BE49-F238E27FC236}">
              <a16:creationId xmlns:a16="http://schemas.microsoft.com/office/drawing/2014/main" id="{FA469C70-BA05-4E4C-AB33-B81BDAED01ED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37" name="Text Box 9">
          <a:extLst>
            <a:ext uri="{FF2B5EF4-FFF2-40B4-BE49-F238E27FC236}">
              <a16:creationId xmlns:a16="http://schemas.microsoft.com/office/drawing/2014/main" id="{1810059C-BE11-44A0-AA1B-F7E3DAB2E34D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38" name="Text Box 8">
          <a:extLst>
            <a:ext uri="{FF2B5EF4-FFF2-40B4-BE49-F238E27FC236}">
              <a16:creationId xmlns:a16="http://schemas.microsoft.com/office/drawing/2014/main" id="{FE30BF45-046A-403B-A573-299CBD9552E8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39" name="Text Box 9">
          <a:extLst>
            <a:ext uri="{FF2B5EF4-FFF2-40B4-BE49-F238E27FC236}">
              <a16:creationId xmlns:a16="http://schemas.microsoft.com/office/drawing/2014/main" id="{22D5FD5A-EF92-4B2F-8ED9-943BC823150E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40" name="Text Box 8">
          <a:extLst>
            <a:ext uri="{FF2B5EF4-FFF2-40B4-BE49-F238E27FC236}">
              <a16:creationId xmlns:a16="http://schemas.microsoft.com/office/drawing/2014/main" id="{75215B8C-E23C-48FB-9AB2-E48003F652B2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41" name="Text Box 9">
          <a:extLst>
            <a:ext uri="{FF2B5EF4-FFF2-40B4-BE49-F238E27FC236}">
              <a16:creationId xmlns:a16="http://schemas.microsoft.com/office/drawing/2014/main" id="{A7FD5E6D-6371-4A48-AFF0-9244D785FC36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42" name="Text Box 8">
          <a:extLst>
            <a:ext uri="{FF2B5EF4-FFF2-40B4-BE49-F238E27FC236}">
              <a16:creationId xmlns:a16="http://schemas.microsoft.com/office/drawing/2014/main" id="{18C93E3D-8885-404F-AD1C-7F2BCF1FB4B2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43" name="Text Box 9">
          <a:extLst>
            <a:ext uri="{FF2B5EF4-FFF2-40B4-BE49-F238E27FC236}">
              <a16:creationId xmlns:a16="http://schemas.microsoft.com/office/drawing/2014/main" id="{FED67C6C-6DFF-487C-9540-3905E1EE999E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44" name="Text Box 8">
          <a:extLst>
            <a:ext uri="{FF2B5EF4-FFF2-40B4-BE49-F238E27FC236}">
              <a16:creationId xmlns:a16="http://schemas.microsoft.com/office/drawing/2014/main" id="{58C614E3-C93C-4313-A1C8-B2FEA8CD5067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45" name="Text Box 9">
          <a:extLst>
            <a:ext uri="{FF2B5EF4-FFF2-40B4-BE49-F238E27FC236}">
              <a16:creationId xmlns:a16="http://schemas.microsoft.com/office/drawing/2014/main" id="{26A65DB8-4719-4676-B72C-E181D48F9413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46" name="Text Box 8">
          <a:extLst>
            <a:ext uri="{FF2B5EF4-FFF2-40B4-BE49-F238E27FC236}">
              <a16:creationId xmlns:a16="http://schemas.microsoft.com/office/drawing/2014/main" id="{11B52B7A-A730-4176-8740-D0CC038DA2F3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47" name="Text Box 9">
          <a:extLst>
            <a:ext uri="{FF2B5EF4-FFF2-40B4-BE49-F238E27FC236}">
              <a16:creationId xmlns:a16="http://schemas.microsoft.com/office/drawing/2014/main" id="{63E690B2-AA84-4B07-BDB6-94D800F41FBE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48" name="Text Box 8">
          <a:extLst>
            <a:ext uri="{FF2B5EF4-FFF2-40B4-BE49-F238E27FC236}">
              <a16:creationId xmlns:a16="http://schemas.microsoft.com/office/drawing/2014/main" id="{9D410492-19A4-430E-B8EF-2F7A27C13889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49" name="Text Box 9">
          <a:extLst>
            <a:ext uri="{FF2B5EF4-FFF2-40B4-BE49-F238E27FC236}">
              <a16:creationId xmlns:a16="http://schemas.microsoft.com/office/drawing/2014/main" id="{851E19DB-D813-42C1-BA06-AF322C2FA852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50" name="Text Box 8">
          <a:extLst>
            <a:ext uri="{FF2B5EF4-FFF2-40B4-BE49-F238E27FC236}">
              <a16:creationId xmlns:a16="http://schemas.microsoft.com/office/drawing/2014/main" id="{38F5BD1A-03B3-41F2-A09A-2351A221B984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51" name="Text Box 9">
          <a:extLst>
            <a:ext uri="{FF2B5EF4-FFF2-40B4-BE49-F238E27FC236}">
              <a16:creationId xmlns:a16="http://schemas.microsoft.com/office/drawing/2014/main" id="{CD291347-6768-4577-A0BD-2E69327004EC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52" name="Text Box 8">
          <a:extLst>
            <a:ext uri="{FF2B5EF4-FFF2-40B4-BE49-F238E27FC236}">
              <a16:creationId xmlns:a16="http://schemas.microsoft.com/office/drawing/2014/main" id="{C560D9E6-EC06-4172-8D38-FC1B4D7228C8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1</xdr:col>
      <xdr:colOff>1306830</xdr:colOff>
      <xdr:row>600</xdr:row>
      <xdr:rowOff>148590</xdr:rowOff>
    </xdr:to>
    <xdr:sp macro="" textlink="">
      <xdr:nvSpPr>
        <xdr:cNvPr id="253" name="Text Box 9">
          <a:extLst>
            <a:ext uri="{FF2B5EF4-FFF2-40B4-BE49-F238E27FC236}">
              <a16:creationId xmlns:a16="http://schemas.microsoft.com/office/drawing/2014/main" id="{318E2563-E054-4C5A-A420-BE3B8EAF9F52}"/>
            </a:ext>
          </a:extLst>
        </xdr:cNvPr>
        <xdr:cNvSpPr txBox="1">
          <a:spLocks noChangeArrowheads="1"/>
        </xdr:cNvSpPr>
      </xdr:nvSpPr>
      <xdr:spPr bwMode="auto">
        <a:xfrm>
          <a:off x="1743075" y="136921875"/>
          <a:ext cx="190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360</xdr:row>
      <xdr:rowOff>0</xdr:rowOff>
    </xdr:from>
    <xdr:to>
      <xdr:col>1</xdr:col>
      <xdr:colOff>1291590</xdr:colOff>
      <xdr:row>360</xdr:row>
      <xdr:rowOff>114300</xdr:rowOff>
    </xdr:to>
    <xdr:sp macro="" textlink="">
      <xdr:nvSpPr>
        <xdr:cNvPr id="255" name="Text Box 15">
          <a:extLst>
            <a:ext uri="{FF2B5EF4-FFF2-40B4-BE49-F238E27FC236}">
              <a16:creationId xmlns:a16="http://schemas.microsoft.com/office/drawing/2014/main" id="{D27163CB-9CEF-4A5D-92AB-A8E671A979DB}"/>
            </a:ext>
          </a:extLst>
        </xdr:cNvPr>
        <xdr:cNvSpPr txBox="1">
          <a:spLocks noChangeArrowheads="1"/>
        </xdr:cNvSpPr>
      </xdr:nvSpPr>
      <xdr:spPr bwMode="auto">
        <a:xfrm>
          <a:off x="1724025" y="82905600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360</xdr:row>
      <xdr:rowOff>0</xdr:rowOff>
    </xdr:from>
    <xdr:to>
      <xdr:col>1</xdr:col>
      <xdr:colOff>1291590</xdr:colOff>
      <xdr:row>360</xdr:row>
      <xdr:rowOff>114300</xdr:rowOff>
    </xdr:to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1E6F36F5-0AC5-45A7-9439-E5F5B1579001}"/>
            </a:ext>
          </a:extLst>
        </xdr:cNvPr>
        <xdr:cNvSpPr txBox="1">
          <a:spLocks noChangeArrowheads="1"/>
        </xdr:cNvSpPr>
      </xdr:nvSpPr>
      <xdr:spPr bwMode="auto">
        <a:xfrm>
          <a:off x="1724025" y="82905600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360</xdr:row>
      <xdr:rowOff>0</xdr:rowOff>
    </xdr:from>
    <xdr:to>
      <xdr:col>1</xdr:col>
      <xdr:colOff>1291590</xdr:colOff>
      <xdr:row>360</xdr:row>
      <xdr:rowOff>114300</xdr:rowOff>
    </xdr:to>
    <xdr:sp macro="" textlink="">
      <xdr:nvSpPr>
        <xdr:cNvPr id="257" name="Text Box 15">
          <a:extLst>
            <a:ext uri="{FF2B5EF4-FFF2-40B4-BE49-F238E27FC236}">
              <a16:creationId xmlns:a16="http://schemas.microsoft.com/office/drawing/2014/main" id="{7241B705-8089-4C7C-849B-4C60023A1C95}"/>
            </a:ext>
          </a:extLst>
        </xdr:cNvPr>
        <xdr:cNvSpPr txBox="1">
          <a:spLocks noChangeArrowheads="1"/>
        </xdr:cNvSpPr>
      </xdr:nvSpPr>
      <xdr:spPr bwMode="auto">
        <a:xfrm>
          <a:off x="1724025" y="82905600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360</xdr:row>
      <xdr:rowOff>0</xdr:rowOff>
    </xdr:from>
    <xdr:to>
      <xdr:col>1</xdr:col>
      <xdr:colOff>1291590</xdr:colOff>
      <xdr:row>360</xdr:row>
      <xdr:rowOff>114300</xdr:rowOff>
    </xdr:to>
    <xdr:sp macro="" textlink="">
      <xdr:nvSpPr>
        <xdr:cNvPr id="258" name="Text Box 15">
          <a:extLst>
            <a:ext uri="{FF2B5EF4-FFF2-40B4-BE49-F238E27FC236}">
              <a16:creationId xmlns:a16="http://schemas.microsoft.com/office/drawing/2014/main" id="{ECD3E666-8103-4B53-82F9-832B6A5A04F8}"/>
            </a:ext>
          </a:extLst>
        </xdr:cNvPr>
        <xdr:cNvSpPr txBox="1">
          <a:spLocks noChangeArrowheads="1"/>
        </xdr:cNvSpPr>
      </xdr:nvSpPr>
      <xdr:spPr bwMode="auto">
        <a:xfrm>
          <a:off x="1724025" y="82905600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360</xdr:row>
      <xdr:rowOff>0</xdr:rowOff>
    </xdr:from>
    <xdr:to>
      <xdr:col>1</xdr:col>
      <xdr:colOff>1291590</xdr:colOff>
      <xdr:row>360</xdr:row>
      <xdr:rowOff>114300</xdr:rowOff>
    </xdr:to>
    <xdr:sp macro="" textlink="">
      <xdr:nvSpPr>
        <xdr:cNvPr id="259" name="Text Box 15">
          <a:extLst>
            <a:ext uri="{FF2B5EF4-FFF2-40B4-BE49-F238E27FC236}">
              <a16:creationId xmlns:a16="http://schemas.microsoft.com/office/drawing/2014/main" id="{EC4DA9DC-41E6-4108-A5A7-0D1D3EABF586}"/>
            </a:ext>
          </a:extLst>
        </xdr:cNvPr>
        <xdr:cNvSpPr txBox="1">
          <a:spLocks noChangeArrowheads="1"/>
        </xdr:cNvSpPr>
      </xdr:nvSpPr>
      <xdr:spPr bwMode="auto">
        <a:xfrm>
          <a:off x="1724025" y="82905600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360</xdr:row>
      <xdr:rowOff>0</xdr:rowOff>
    </xdr:from>
    <xdr:to>
      <xdr:col>1</xdr:col>
      <xdr:colOff>1291590</xdr:colOff>
      <xdr:row>360</xdr:row>
      <xdr:rowOff>114300</xdr:rowOff>
    </xdr:to>
    <xdr:sp macro="" textlink="">
      <xdr:nvSpPr>
        <xdr:cNvPr id="260" name="Text Box 15">
          <a:extLst>
            <a:ext uri="{FF2B5EF4-FFF2-40B4-BE49-F238E27FC236}">
              <a16:creationId xmlns:a16="http://schemas.microsoft.com/office/drawing/2014/main" id="{4E042CDF-9BA6-4569-A24F-E775CAF131D0}"/>
            </a:ext>
          </a:extLst>
        </xdr:cNvPr>
        <xdr:cNvSpPr txBox="1">
          <a:spLocks noChangeArrowheads="1"/>
        </xdr:cNvSpPr>
      </xdr:nvSpPr>
      <xdr:spPr bwMode="auto">
        <a:xfrm>
          <a:off x="1724025" y="82905600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360</xdr:row>
      <xdr:rowOff>0</xdr:rowOff>
    </xdr:from>
    <xdr:to>
      <xdr:col>1</xdr:col>
      <xdr:colOff>1291590</xdr:colOff>
      <xdr:row>360</xdr:row>
      <xdr:rowOff>114300</xdr:rowOff>
    </xdr:to>
    <xdr:sp macro="" textlink="">
      <xdr:nvSpPr>
        <xdr:cNvPr id="261" name="Text Box 15">
          <a:extLst>
            <a:ext uri="{FF2B5EF4-FFF2-40B4-BE49-F238E27FC236}">
              <a16:creationId xmlns:a16="http://schemas.microsoft.com/office/drawing/2014/main" id="{B47687C5-F7EF-433D-BCF6-F7F74BD61647}"/>
            </a:ext>
          </a:extLst>
        </xdr:cNvPr>
        <xdr:cNvSpPr txBox="1">
          <a:spLocks noChangeArrowheads="1"/>
        </xdr:cNvSpPr>
      </xdr:nvSpPr>
      <xdr:spPr bwMode="auto">
        <a:xfrm>
          <a:off x="1724025" y="82905600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360</xdr:row>
      <xdr:rowOff>0</xdr:rowOff>
    </xdr:from>
    <xdr:to>
      <xdr:col>1</xdr:col>
      <xdr:colOff>1291590</xdr:colOff>
      <xdr:row>360</xdr:row>
      <xdr:rowOff>114300</xdr:rowOff>
    </xdr:to>
    <xdr:sp macro="" textlink="">
      <xdr:nvSpPr>
        <xdr:cNvPr id="262" name="Text Box 15">
          <a:extLst>
            <a:ext uri="{FF2B5EF4-FFF2-40B4-BE49-F238E27FC236}">
              <a16:creationId xmlns:a16="http://schemas.microsoft.com/office/drawing/2014/main" id="{839F2699-686C-4D72-B355-9CD3347EA48D}"/>
            </a:ext>
          </a:extLst>
        </xdr:cNvPr>
        <xdr:cNvSpPr txBox="1">
          <a:spLocks noChangeArrowheads="1"/>
        </xdr:cNvSpPr>
      </xdr:nvSpPr>
      <xdr:spPr bwMode="auto">
        <a:xfrm>
          <a:off x="1724025" y="82905600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360</xdr:row>
      <xdr:rowOff>0</xdr:rowOff>
    </xdr:from>
    <xdr:to>
      <xdr:col>1</xdr:col>
      <xdr:colOff>1291590</xdr:colOff>
      <xdr:row>360</xdr:row>
      <xdr:rowOff>114300</xdr:rowOff>
    </xdr:to>
    <xdr:sp macro="" textlink="">
      <xdr:nvSpPr>
        <xdr:cNvPr id="263" name="Text Box 15">
          <a:extLst>
            <a:ext uri="{FF2B5EF4-FFF2-40B4-BE49-F238E27FC236}">
              <a16:creationId xmlns:a16="http://schemas.microsoft.com/office/drawing/2014/main" id="{097AABFA-6157-449E-9779-D5B794E857F8}"/>
            </a:ext>
          </a:extLst>
        </xdr:cNvPr>
        <xdr:cNvSpPr txBox="1">
          <a:spLocks noChangeArrowheads="1"/>
        </xdr:cNvSpPr>
      </xdr:nvSpPr>
      <xdr:spPr bwMode="auto">
        <a:xfrm>
          <a:off x="1724025" y="82905600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360</xdr:row>
      <xdr:rowOff>0</xdr:rowOff>
    </xdr:from>
    <xdr:to>
      <xdr:col>1</xdr:col>
      <xdr:colOff>1291590</xdr:colOff>
      <xdr:row>360</xdr:row>
      <xdr:rowOff>114300</xdr:rowOff>
    </xdr:to>
    <xdr:sp macro="" textlink="">
      <xdr:nvSpPr>
        <xdr:cNvPr id="264" name="Text Box 15">
          <a:extLst>
            <a:ext uri="{FF2B5EF4-FFF2-40B4-BE49-F238E27FC236}">
              <a16:creationId xmlns:a16="http://schemas.microsoft.com/office/drawing/2014/main" id="{A4F4C198-C68C-4446-A39B-0556E678891A}"/>
            </a:ext>
          </a:extLst>
        </xdr:cNvPr>
        <xdr:cNvSpPr txBox="1">
          <a:spLocks noChangeArrowheads="1"/>
        </xdr:cNvSpPr>
      </xdr:nvSpPr>
      <xdr:spPr bwMode="auto">
        <a:xfrm>
          <a:off x="1724025" y="82905600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360</xdr:row>
      <xdr:rowOff>0</xdr:rowOff>
    </xdr:from>
    <xdr:to>
      <xdr:col>1</xdr:col>
      <xdr:colOff>1291590</xdr:colOff>
      <xdr:row>360</xdr:row>
      <xdr:rowOff>114300</xdr:rowOff>
    </xdr:to>
    <xdr:sp macro="" textlink="">
      <xdr:nvSpPr>
        <xdr:cNvPr id="265" name="Text Box 15">
          <a:extLst>
            <a:ext uri="{FF2B5EF4-FFF2-40B4-BE49-F238E27FC236}">
              <a16:creationId xmlns:a16="http://schemas.microsoft.com/office/drawing/2014/main" id="{F20C9202-110D-4071-93DA-826A9FFEEBDC}"/>
            </a:ext>
          </a:extLst>
        </xdr:cNvPr>
        <xdr:cNvSpPr txBox="1">
          <a:spLocks noChangeArrowheads="1"/>
        </xdr:cNvSpPr>
      </xdr:nvSpPr>
      <xdr:spPr bwMode="auto">
        <a:xfrm>
          <a:off x="1724025" y="82905600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360</xdr:row>
      <xdr:rowOff>0</xdr:rowOff>
    </xdr:from>
    <xdr:to>
      <xdr:col>1</xdr:col>
      <xdr:colOff>1291590</xdr:colOff>
      <xdr:row>360</xdr:row>
      <xdr:rowOff>114300</xdr:rowOff>
    </xdr:to>
    <xdr:sp macro="" textlink="">
      <xdr:nvSpPr>
        <xdr:cNvPr id="266" name="Text Box 15">
          <a:extLst>
            <a:ext uri="{FF2B5EF4-FFF2-40B4-BE49-F238E27FC236}">
              <a16:creationId xmlns:a16="http://schemas.microsoft.com/office/drawing/2014/main" id="{D66AA70C-EC6F-46B7-BECB-F8EBF5F6165B}"/>
            </a:ext>
          </a:extLst>
        </xdr:cNvPr>
        <xdr:cNvSpPr txBox="1">
          <a:spLocks noChangeArrowheads="1"/>
        </xdr:cNvSpPr>
      </xdr:nvSpPr>
      <xdr:spPr bwMode="auto">
        <a:xfrm>
          <a:off x="1724025" y="82905600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360</xdr:row>
      <xdr:rowOff>0</xdr:rowOff>
    </xdr:from>
    <xdr:to>
      <xdr:col>1</xdr:col>
      <xdr:colOff>1291590</xdr:colOff>
      <xdr:row>360</xdr:row>
      <xdr:rowOff>114300</xdr:rowOff>
    </xdr:to>
    <xdr:sp macro="" textlink="">
      <xdr:nvSpPr>
        <xdr:cNvPr id="267" name="Text Box 15">
          <a:extLst>
            <a:ext uri="{FF2B5EF4-FFF2-40B4-BE49-F238E27FC236}">
              <a16:creationId xmlns:a16="http://schemas.microsoft.com/office/drawing/2014/main" id="{F2647EBD-9990-41E2-8DAA-A014C72F5284}"/>
            </a:ext>
          </a:extLst>
        </xdr:cNvPr>
        <xdr:cNvSpPr txBox="1">
          <a:spLocks noChangeArrowheads="1"/>
        </xdr:cNvSpPr>
      </xdr:nvSpPr>
      <xdr:spPr bwMode="auto">
        <a:xfrm>
          <a:off x="1724025" y="82905600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360</xdr:row>
      <xdr:rowOff>0</xdr:rowOff>
    </xdr:from>
    <xdr:to>
      <xdr:col>1</xdr:col>
      <xdr:colOff>1291590</xdr:colOff>
      <xdr:row>360</xdr:row>
      <xdr:rowOff>114300</xdr:rowOff>
    </xdr:to>
    <xdr:sp macro="" textlink="">
      <xdr:nvSpPr>
        <xdr:cNvPr id="268" name="Text Box 15">
          <a:extLst>
            <a:ext uri="{FF2B5EF4-FFF2-40B4-BE49-F238E27FC236}">
              <a16:creationId xmlns:a16="http://schemas.microsoft.com/office/drawing/2014/main" id="{B146D8A2-0B7C-44FF-83E4-379AF3913335}"/>
            </a:ext>
          </a:extLst>
        </xdr:cNvPr>
        <xdr:cNvSpPr txBox="1">
          <a:spLocks noChangeArrowheads="1"/>
        </xdr:cNvSpPr>
      </xdr:nvSpPr>
      <xdr:spPr bwMode="auto">
        <a:xfrm>
          <a:off x="1724025" y="82905600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360</xdr:row>
      <xdr:rowOff>0</xdr:rowOff>
    </xdr:from>
    <xdr:to>
      <xdr:col>1</xdr:col>
      <xdr:colOff>1291590</xdr:colOff>
      <xdr:row>360</xdr:row>
      <xdr:rowOff>114300</xdr:rowOff>
    </xdr:to>
    <xdr:sp macro="" textlink="">
      <xdr:nvSpPr>
        <xdr:cNvPr id="269" name="Text Box 15">
          <a:extLst>
            <a:ext uri="{FF2B5EF4-FFF2-40B4-BE49-F238E27FC236}">
              <a16:creationId xmlns:a16="http://schemas.microsoft.com/office/drawing/2014/main" id="{84404DB3-C633-4DFC-BBD2-A1B693C226FB}"/>
            </a:ext>
          </a:extLst>
        </xdr:cNvPr>
        <xdr:cNvSpPr txBox="1">
          <a:spLocks noChangeArrowheads="1"/>
        </xdr:cNvSpPr>
      </xdr:nvSpPr>
      <xdr:spPr bwMode="auto">
        <a:xfrm>
          <a:off x="1724025" y="82905600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360</xdr:row>
      <xdr:rowOff>0</xdr:rowOff>
    </xdr:from>
    <xdr:to>
      <xdr:col>1</xdr:col>
      <xdr:colOff>1291590</xdr:colOff>
      <xdr:row>360</xdr:row>
      <xdr:rowOff>114300</xdr:rowOff>
    </xdr:to>
    <xdr:sp macro="" textlink="">
      <xdr:nvSpPr>
        <xdr:cNvPr id="270" name="Text Box 15">
          <a:extLst>
            <a:ext uri="{FF2B5EF4-FFF2-40B4-BE49-F238E27FC236}">
              <a16:creationId xmlns:a16="http://schemas.microsoft.com/office/drawing/2014/main" id="{EEB7D27C-45B7-4AB6-969D-1D57BA65D4B3}"/>
            </a:ext>
          </a:extLst>
        </xdr:cNvPr>
        <xdr:cNvSpPr txBox="1">
          <a:spLocks noChangeArrowheads="1"/>
        </xdr:cNvSpPr>
      </xdr:nvSpPr>
      <xdr:spPr bwMode="auto">
        <a:xfrm>
          <a:off x="1724025" y="82905600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71" name="Text Box 8">
          <a:extLst>
            <a:ext uri="{FF2B5EF4-FFF2-40B4-BE49-F238E27FC236}">
              <a16:creationId xmlns:a16="http://schemas.microsoft.com/office/drawing/2014/main" id="{14CE9172-CF3C-4058-9794-FEA57951C6FF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72" name="Text Box 9">
          <a:extLst>
            <a:ext uri="{FF2B5EF4-FFF2-40B4-BE49-F238E27FC236}">
              <a16:creationId xmlns:a16="http://schemas.microsoft.com/office/drawing/2014/main" id="{9201874E-15BA-4380-B0DA-BE7C8D1A6677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57A7BE10-3BC1-4122-A80C-F4922CFC06C0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0CBC0CEA-7E73-4A63-AD9E-FF61F1B17CE7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75" name="Text Box 8">
          <a:extLst>
            <a:ext uri="{FF2B5EF4-FFF2-40B4-BE49-F238E27FC236}">
              <a16:creationId xmlns:a16="http://schemas.microsoft.com/office/drawing/2014/main" id="{EA90F700-1553-49CD-8B62-E4A863F95A45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76" name="Text Box 9">
          <a:extLst>
            <a:ext uri="{FF2B5EF4-FFF2-40B4-BE49-F238E27FC236}">
              <a16:creationId xmlns:a16="http://schemas.microsoft.com/office/drawing/2014/main" id="{7207D1D3-A2B5-4793-985C-2D82D38FBFD1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77" name="Text Box 8">
          <a:extLst>
            <a:ext uri="{FF2B5EF4-FFF2-40B4-BE49-F238E27FC236}">
              <a16:creationId xmlns:a16="http://schemas.microsoft.com/office/drawing/2014/main" id="{CD0A6AC5-91D1-4C40-823F-736EFE7ECC98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78" name="Text Box 9">
          <a:extLst>
            <a:ext uri="{FF2B5EF4-FFF2-40B4-BE49-F238E27FC236}">
              <a16:creationId xmlns:a16="http://schemas.microsoft.com/office/drawing/2014/main" id="{8A7BAAEA-816C-4A3D-8BD7-9DCC2CDC50BF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79" name="Text Box 8">
          <a:extLst>
            <a:ext uri="{FF2B5EF4-FFF2-40B4-BE49-F238E27FC236}">
              <a16:creationId xmlns:a16="http://schemas.microsoft.com/office/drawing/2014/main" id="{4CF31CC2-FDEB-404D-9975-85BAE96BCC8E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80" name="Text Box 9">
          <a:extLst>
            <a:ext uri="{FF2B5EF4-FFF2-40B4-BE49-F238E27FC236}">
              <a16:creationId xmlns:a16="http://schemas.microsoft.com/office/drawing/2014/main" id="{B9B31BC8-621F-4874-89BD-2CFDFE2BB4E3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81" name="Text Box 8">
          <a:extLst>
            <a:ext uri="{FF2B5EF4-FFF2-40B4-BE49-F238E27FC236}">
              <a16:creationId xmlns:a16="http://schemas.microsoft.com/office/drawing/2014/main" id="{35D3FCC8-90C0-4A42-9011-086C6B3191AA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82" name="Text Box 9">
          <a:extLst>
            <a:ext uri="{FF2B5EF4-FFF2-40B4-BE49-F238E27FC236}">
              <a16:creationId xmlns:a16="http://schemas.microsoft.com/office/drawing/2014/main" id="{1C5F79F1-E629-4881-9B1C-343A8217FF32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83" name="Text Box 8">
          <a:extLst>
            <a:ext uri="{FF2B5EF4-FFF2-40B4-BE49-F238E27FC236}">
              <a16:creationId xmlns:a16="http://schemas.microsoft.com/office/drawing/2014/main" id="{0D1F7B5E-E3F8-4D26-BC2A-53892D3400E5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84" name="Text Box 9">
          <a:extLst>
            <a:ext uri="{FF2B5EF4-FFF2-40B4-BE49-F238E27FC236}">
              <a16:creationId xmlns:a16="http://schemas.microsoft.com/office/drawing/2014/main" id="{F2B2D7C2-3C05-4886-BFEB-1EF45613056A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85" name="Text Box 8">
          <a:extLst>
            <a:ext uri="{FF2B5EF4-FFF2-40B4-BE49-F238E27FC236}">
              <a16:creationId xmlns:a16="http://schemas.microsoft.com/office/drawing/2014/main" id="{84E4B33D-325E-452C-843C-85EC95080B70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86" name="Text Box 9">
          <a:extLst>
            <a:ext uri="{FF2B5EF4-FFF2-40B4-BE49-F238E27FC236}">
              <a16:creationId xmlns:a16="http://schemas.microsoft.com/office/drawing/2014/main" id="{889562C4-BBA7-4A6C-8A2C-0F94C6127E27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87" name="Text Box 8">
          <a:extLst>
            <a:ext uri="{FF2B5EF4-FFF2-40B4-BE49-F238E27FC236}">
              <a16:creationId xmlns:a16="http://schemas.microsoft.com/office/drawing/2014/main" id="{56BBED11-C166-4D50-9408-1B36D057E57D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88" name="Text Box 9">
          <a:extLst>
            <a:ext uri="{FF2B5EF4-FFF2-40B4-BE49-F238E27FC236}">
              <a16:creationId xmlns:a16="http://schemas.microsoft.com/office/drawing/2014/main" id="{BE98440A-3CFF-4D75-A584-4A90FC59808F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89" name="Text Box 8">
          <a:extLst>
            <a:ext uri="{FF2B5EF4-FFF2-40B4-BE49-F238E27FC236}">
              <a16:creationId xmlns:a16="http://schemas.microsoft.com/office/drawing/2014/main" id="{12CBA95C-DA77-41C2-A924-1B219ACC000A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90" name="Text Box 9">
          <a:extLst>
            <a:ext uri="{FF2B5EF4-FFF2-40B4-BE49-F238E27FC236}">
              <a16:creationId xmlns:a16="http://schemas.microsoft.com/office/drawing/2014/main" id="{2426ADA8-58D8-46BB-B679-6C29D3EE661D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91" name="Text Box 8">
          <a:extLst>
            <a:ext uri="{FF2B5EF4-FFF2-40B4-BE49-F238E27FC236}">
              <a16:creationId xmlns:a16="http://schemas.microsoft.com/office/drawing/2014/main" id="{2D6F23B4-9036-4CCF-9C5A-24E7AD4E68E7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92" name="Text Box 9">
          <a:extLst>
            <a:ext uri="{FF2B5EF4-FFF2-40B4-BE49-F238E27FC236}">
              <a16:creationId xmlns:a16="http://schemas.microsoft.com/office/drawing/2014/main" id="{18EF6DFB-94C3-4A5D-9B05-E843A21E37F8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id="{D9C2389D-5A42-475E-BCB2-FA60D2FC973C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id="{DAB553FC-840A-41D8-A4BF-965A1A273A56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95" name="Text Box 8">
          <a:extLst>
            <a:ext uri="{FF2B5EF4-FFF2-40B4-BE49-F238E27FC236}">
              <a16:creationId xmlns:a16="http://schemas.microsoft.com/office/drawing/2014/main" id="{27EEC744-DC01-4EE6-BFFC-1A728D988007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96" name="Text Box 9">
          <a:extLst>
            <a:ext uri="{FF2B5EF4-FFF2-40B4-BE49-F238E27FC236}">
              <a16:creationId xmlns:a16="http://schemas.microsoft.com/office/drawing/2014/main" id="{EC1770C7-FF6C-446A-818C-2FF227A92C14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97" name="Text Box 8">
          <a:extLst>
            <a:ext uri="{FF2B5EF4-FFF2-40B4-BE49-F238E27FC236}">
              <a16:creationId xmlns:a16="http://schemas.microsoft.com/office/drawing/2014/main" id="{0BE32BD5-E47B-4D4F-9397-C3B56EEC5D17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98" name="Text Box 9">
          <a:extLst>
            <a:ext uri="{FF2B5EF4-FFF2-40B4-BE49-F238E27FC236}">
              <a16:creationId xmlns:a16="http://schemas.microsoft.com/office/drawing/2014/main" id="{C7D927A9-0FA5-4FF3-BB17-BF1BAE0A1B01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99" name="Text Box 8">
          <a:extLst>
            <a:ext uri="{FF2B5EF4-FFF2-40B4-BE49-F238E27FC236}">
              <a16:creationId xmlns:a16="http://schemas.microsoft.com/office/drawing/2014/main" id="{453B99EA-32A8-478D-A215-0904CDEEC15E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00" name="Text Box 9">
          <a:extLst>
            <a:ext uri="{FF2B5EF4-FFF2-40B4-BE49-F238E27FC236}">
              <a16:creationId xmlns:a16="http://schemas.microsoft.com/office/drawing/2014/main" id="{23C38477-8A4B-4B3C-A313-D0A5B7B99B31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01" name="Text Box 8">
          <a:extLst>
            <a:ext uri="{FF2B5EF4-FFF2-40B4-BE49-F238E27FC236}">
              <a16:creationId xmlns:a16="http://schemas.microsoft.com/office/drawing/2014/main" id="{39F845EF-9070-4529-850D-DB70CA7E5685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02" name="Text Box 9">
          <a:extLst>
            <a:ext uri="{FF2B5EF4-FFF2-40B4-BE49-F238E27FC236}">
              <a16:creationId xmlns:a16="http://schemas.microsoft.com/office/drawing/2014/main" id="{05020AA0-8615-4C93-B6A3-C032F8400A16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03" name="Text Box 8">
          <a:extLst>
            <a:ext uri="{FF2B5EF4-FFF2-40B4-BE49-F238E27FC236}">
              <a16:creationId xmlns:a16="http://schemas.microsoft.com/office/drawing/2014/main" id="{0EA70823-7F43-42F7-B087-B898CB7E6CEF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04" name="Text Box 9">
          <a:extLst>
            <a:ext uri="{FF2B5EF4-FFF2-40B4-BE49-F238E27FC236}">
              <a16:creationId xmlns:a16="http://schemas.microsoft.com/office/drawing/2014/main" id="{5042AC49-FBFB-4B87-B759-E6BFC096772F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05" name="Text Box 8">
          <a:extLst>
            <a:ext uri="{FF2B5EF4-FFF2-40B4-BE49-F238E27FC236}">
              <a16:creationId xmlns:a16="http://schemas.microsoft.com/office/drawing/2014/main" id="{FC095AAE-1468-49E4-8030-061CFD84F9D8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06" name="Text Box 9">
          <a:extLst>
            <a:ext uri="{FF2B5EF4-FFF2-40B4-BE49-F238E27FC236}">
              <a16:creationId xmlns:a16="http://schemas.microsoft.com/office/drawing/2014/main" id="{A516839E-CDCA-492C-876A-A45CEF086CC8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07" name="Text Box 8">
          <a:extLst>
            <a:ext uri="{FF2B5EF4-FFF2-40B4-BE49-F238E27FC236}">
              <a16:creationId xmlns:a16="http://schemas.microsoft.com/office/drawing/2014/main" id="{F1320EAD-1593-4CA4-B903-801D95CD3A3F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08" name="Text Box 9">
          <a:extLst>
            <a:ext uri="{FF2B5EF4-FFF2-40B4-BE49-F238E27FC236}">
              <a16:creationId xmlns:a16="http://schemas.microsoft.com/office/drawing/2014/main" id="{79CDAF97-CC2F-4D5C-8747-06C348920709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09" name="Text Box 8">
          <a:extLst>
            <a:ext uri="{FF2B5EF4-FFF2-40B4-BE49-F238E27FC236}">
              <a16:creationId xmlns:a16="http://schemas.microsoft.com/office/drawing/2014/main" id="{079D0EC1-4150-4672-B6E7-483B752822C4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10" name="Text Box 9">
          <a:extLst>
            <a:ext uri="{FF2B5EF4-FFF2-40B4-BE49-F238E27FC236}">
              <a16:creationId xmlns:a16="http://schemas.microsoft.com/office/drawing/2014/main" id="{44223CD1-FDD3-41C6-B7F5-FEAD1C9DC582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11" name="Text Box 8">
          <a:extLst>
            <a:ext uri="{FF2B5EF4-FFF2-40B4-BE49-F238E27FC236}">
              <a16:creationId xmlns:a16="http://schemas.microsoft.com/office/drawing/2014/main" id="{9C9DBD5F-14F9-466D-89FB-25FD9BE82C5F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12" name="Text Box 9">
          <a:extLst>
            <a:ext uri="{FF2B5EF4-FFF2-40B4-BE49-F238E27FC236}">
              <a16:creationId xmlns:a16="http://schemas.microsoft.com/office/drawing/2014/main" id="{58540EA8-DBAE-4D0D-83F8-E4BE8D6EAA2C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13" name="Text Box 8">
          <a:extLst>
            <a:ext uri="{FF2B5EF4-FFF2-40B4-BE49-F238E27FC236}">
              <a16:creationId xmlns:a16="http://schemas.microsoft.com/office/drawing/2014/main" id="{C2DADB61-41D8-4DAC-8F46-6853B9253775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14" name="Text Box 9">
          <a:extLst>
            <a:ext uri="{FF2B5EF4-FFF2-40B4-BE49-F238E27FC236}">
              <a16:creationId xmlns:a16="http://schemas.microsoft.com/office/drawing/2014/main" id="{717654BA-444E-436A-9D77-E6B97256255F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15" name="Text Box 8">
          <a:extLst>
            <a:ext uri="{FF2B5EF4-FFF2-40B4-BE49-F238E27FC236}">
              <a16:creationId xmlns:a16="http://schemas.microsoft.com/office/drawing/2014/main" id="{65D86E7F-2E60-402F-9F21-852F1C2165DB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16" name="Text Box 9">
          <a:extLst>
            <a:ext uri="{FF2B5EF4-FFF2-40B4-BE49-F238E27FC236}">
              <a16:creationId xmlns:a16="http://schemas.microsoft.com/office/drawing/2014/main" id="{C5BB136A-75BF-4516-8A07-79FC09E5CFB3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17" name="Text Box 8">
          <a:extLst>
            <a:ext uri="{FF2B5EF4-FFF2-40B4-BE49-F238E27FC236}">
              <a16:creationId xmlns:a16="http://schemas.microsoft.com/office/drawing/2014/main" id="{5B278BDF-FA3D-42F4-AA35-3C8DE6E5E400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18" name="Text Box 9">
          <a:extLst>
            <a:ext uri="{FF2B5EF4-FFF2-40B4-BE49-F238E27FC236}">
              <a16:creationId xmlns:a16="http://schemas.microsoft.com/office/drawing/2014/main" id="{4ACF7B12-E484-4C44-A794-F5F1CB661D44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19" name="Text Box 8">
          <a:extLst>
            <a:ext uri="{FF2B5EF4-FFF2-40B4-BE49-F238E27FC236}">
              <a16:creationId xmlns:a16="http://schemas.microsoft.com/office/drawing/2014/main" id="{998F083C-6161-4178-A198-F3FD637C0ED2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20" name="Text Box 9">
          <a:extLst>
            <a:ext uri="{FF2B5EF4-FFF2-40B4-BE49-F238E27FC236}">
              <a16:creationId xmlns:a16="http://schemas.microsoft.com/office/drawing/2014/main" id="{8FB4BEC7-DFBE-46F5-BB45-07D62A0BA2C1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21" name="Text Box 8">
          <a:extLst>
            <a:ext uri="{FF2B5EF4-FFF2-40B4-BE49-F238E27FC236}">
              <a16:creationId xmlns:a16="http://schemas.microsoft.com/office/drawing/2014/main" id="{02DDE2BF-AF02-43E2-8233-4A89A72A757F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22" name="Text Box 9">
          <a:extLst>
            <a:ext uri="{FF2B5EF4-FFF2-40B4-BE49-F238E27FC236}">
              <a16:creationId xmlns:a16="http://schemas.microsoft.com/office/drawing/2014/main" id="{37176C8F-490D-47C5-A4CF-7B3BD2D262DC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23" name="Text Box 8">
          <a:extLst>
            <a:ext uri="{FF2B5EF4-FFF2-40B4-BE49-F238E27FC236}">
              <a16:creationId xmlns:a16="http://schemas.microsoft.com/office/drawing/2014/main" id="{EFC7A4CB-0DD2-4FE6-9348-FEBC603AB293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24" name="Text Box 9">
          <a:extLst>
            <a:ext uri="{FF2B5EF4-FFF2-40B4-BE49-F238E27FC236}">
              <a16:creationId xmlns:a16="http://schemas.microsoft.com/office/drawing/2014/main" id="{956E413E-B74E-4526-8F4E-B8623F04BFCF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25" name="Text Box 8">
          <a:extLst>
            <a:ext uri="{FF2B5EF4-FFF2-40B4-BE49-F238E27FC236}">
              <a16:creationId xmlns:a16="http://schemas.microsoft.com/office/drawing/2014/main" id="{AE68D066-E2DE-4BEA-B39B-A08A97945D6C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26" name="Text Box 9">
          <a:extLst>
            <a:ext uri="{FF2B5EF4-FFF2-40B4-BE49-F238E27FC236}">
              <a16:creationId xmlns:a16="http://schemas.microsoft.com/office/drawing/2014/main" id="{064DE924-52C1-401E-BB40-59B4A9BB0A52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27" name="Text Box 8">
          <a:extLst>
            <a:ext uri="{FF2B5EF4-FFF2-40B4-BE49-F238E27FC236}">
              <a16:creationId xmlns:a16="http://schemas.microsoft.com/office/drawing/2014/main" id="{73AE433A-63EC-49B5-91BA-15CDE7880FA4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28" name="Text Box 9">
          <a:extLst>
            <a:ext uri="{FF2B5EF4-FFF2-40B4-BE49-F238E27FC236}">
              <a16:creationId xmlns:a16="http://schemas.microsoft.com/office/drawing/2014/main" id="{B41F7026-63FC-4FB0-B45D-3404477102E4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29" name="Text Box 8">
          <a:extLst>
            <a:ext uri="{FF2B5EF4-FFF2-40B4-BE49-F238E27FC236}">
              <a16:creationId xmlns:a16="http://schemas.microsoft.com/office/drawing/2014/main" id="{DB1463A0-D3AF-4556-A8DA-A15DC398EDB7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30" name="Text Box 9">
          <a:extLst>
            <a:ext uri="{FF2B5EF4-FFF2-40B4-BE49-F238E27FC236}">
              <a16:creationId xmlns:a16="http://schemas.microsoft.com/office/drawing/2014/main" id="{A64EC7A7-05BA-41DC-8839-FCEF5A4236F8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31" name="Text Box 8">
          <a:extLst>
            <a:ext uri="{FF2B5EF4-FFF2-40B4-BE49-F238E27FC236}">
              <a16:creationId xmlns:a16="http://schemas.microsoft.com/office/drawing/2014/main" id="{6B9D1164-2C20-48D0-84B0-D4CD2A820800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32" name="Text Box 9">
          <a:extLst>
            <a:ext uri="{FF2B5EF4-FFF2-40B4-BE49-F238E27FC236}">
              <a16:creationId xmlns:a16="http://schemas.microsoft.com/office/drawing/2014/main" id="{20810C4E-12DD-4BC8-8CE7-60AC0CCD8A24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33" name="Text Box 8">
          <a:extLst>
            <a:ext uri="{FF2B5EF4-FFF2-40B4-BE49-F238E27FC236}">
              <a16:creationId xmlns:a16="http://schemas.microsoft.com/office/drawing/2014/main" id="{44DDEA7B-C850-442C-B88B-ED8592DDB227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34" name="Text Box 9">
          <a:extLst>
            <a:ext uri="{FF2B5EF4-FFF2-40B4-BE49-F238E27FC236}">
              <a16:creationId xmlns:a16="http://schemas.microsoft.com/office/drawing/2014/main" id="{795AE436-F2D3-4D9A-BA88-FAF66F277A5D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35" name="Text Box 8">
          <a:extLst>
            <a:ext uri="{FF2B5EF4-FFF2-40B4-BE49-F238E27FC236}">
              <a16:creationId xmlns:a16="http://schemas.microsoft.com/office/drawing/2014/main" id="{46091B5F-70DE-4A8F-B107-F4DCABB9D1B9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36" name="Text Box 9">
          <a:extLst>
            <a:ext uri="{FF2B5EF4-FFF2-40B4-BE49-F238E27FC236}">
              <a16:creationId xmlns:a16="http://schemas.microsoft.com/office/drawing/2014/main" id="{074D244F-72BE-4144-B906-A9082AFA8246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37" name="Text Box 8">
          <a:extLst>
            <a:ext uri="{FF2B5EF4-FFF2-40B4-BE49-F238E27FC236}">
              <a16:creationId xmlns:a16="http://schemas.microsoft.com/office/drawing/2014/main" id="{F9D6D21F-A23B-4BA8-BE49-E244B57A2F47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38" name="Text Box 9">
          <a:extLst>
            <a:ext uri="{FF2B5EF4-FFF2-40B4-BE49-F238E27FC236}">
              <a16:creationId xmlns:a16="http://schemas.microsoft.com/office/drawing/2014/main" id="{FB29ECE3-418D-461D-A9B7-50330BC31372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39" name="Text Box 8">
          <a:extLst>
            <a:ext uri="{FF2B5EF4-FFF2-40B4-BE49-F238E27FC236}">
              <a16:creationId xmlns:a16="http://schemas.microsoft.com/office/drawing/2014/main" id="{4E96A1E5-8814-4582-A026-0E6950280DFC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40" name="Text Box 9">
          <a:extLst>
            <a:ext uri="{FF2B5EF4-FFF2-40B4-BE49-F238E27FC236}">
              <a16:creationId xmlns:a16="http://schemas.microsoft.com/office/drawing/2014/main" id="{AE9823C2-9CB5-4919-8B87-4E86C9044BD0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41" name="Text Box 8">
          <a:extLst>
            <a:ext uri="{FF2B5EF4-FFF2-40B4-BE49-F238E27FC236}">
              <a16:creationId xmlns:a16="http://schemas.microsoft.com/office/drawing/2014/main" id="{91DE5762-6C3B-4686-958D-5F50F571E0E0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42" name="Text Box 9">
          <a:extLst>
            <a:ext uri="{FF2B5EF4-FFF2-40B4-BE49-F238E27FC236}">
              <a16:creationId xmlns:a16="http://schemas.microsoft.com/office/drawing/2014/main" id="{77077FEC-5883-444D-A3BE-C45430427554}"/>
            </a:ext>
          </a:extLst>
        </xdr:cNvPr>
        <xdr:cNvSpPr txBox="1">
          <a:spLocks noChangeArrowheads="1"/>
        </xdr:cNvSpPr>
      </xdr:nvSpPr>
      <xdr:spPr bwMode="auto">
        <a:xfrm>
          <a:off x="1743075" y="13365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?8D955B24" TargetMode="External"/><Relationship Id="rId1" Type="http://schemas.openxmlformats.org/officeDocument/2006/relationships/externalLinkPath" Target="file:///\\8D955B24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windows\TEMP\Paraiso%20Tropic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Plastbau%20Hispaniola\Analisis%20P2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apagobdo-my.sharepoint.com/Users/user/Downloads/analisis/LOMA%20DE%20CABRERA/PROYECTO/IMBERT_PEAD_21abr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Caba&#241;as%20Turisticas%20en%20San%20Isidro\Caba4asTuristicas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apagobdo-my.sharepoint.com/HANGAR%20AILI/Hangares%20AILI%2002-09-1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Documents%20and%20Settings\Benjamin.DOMAIN\My%20Documents\Documentos%20en%20Benjamin\BenMis%20Documento\Bahia%20Principe%20Rio%20San%20Juan\Bahia%20Principe2\SPA%20Bahia%20Princip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Mis%20documentos\Analisis%20Karina\Documentos%20Varios\Caseta%20modelo%20(prefabricada).xls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proyecto01\FORTUNA%20(E)\backup\DATOS\Zona4-B\Monte%20Plata\Ac.%20Las%20Guazumas%20Parte%20A-ING.%20INOCENCIO%20GUZMAN%20PEREZ\CUB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Edificio%20del%20Catastro\windows\TEMP\ETURSA%20BEACH%20RESORT\PRESUPUESTOS%20ETURS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My%20Documents\Data%20Banana%20T.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enjamin.DOMAIN\My%20Documents\Documentos%20en%20Benjamin\BenMis%20Documento\Prefabricados%20Arquitectonicos\Cotizaciones%20Prefabricados\HERMIDA%20&amp;%20ASOCIADOS\Actualizacion%20cot.%20embajada\Divis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%20II%20area%20noble%20Benjamin%20corregido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0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HERMIDA%20&amp;%20ASOCIADOS\Actualizacion%20cot.%20embajada\Divis2.xls" TargetMode="External"/></Relationships>
</file>

<file path=xl/externalLinks/_rels/externalLink3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G.A.1(07junio2005)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Giovanna\Local%20Settings\Temporary%20Internet%20Files\OLK6D\Presupuesto%20Adicional%20No.6%20%20Liceo%20Pedro%20Henrriquez%20Ure&#241;a%20San%20Juan%20de%20la%20Maguana%202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FARNAU~1.INA\CONFIG~1\Temp\DOCUMENTOS%20ALMONTE\Analisis%20de%20Precios,%207ma%20Edicion,%202010,%20enero\2010%2011%20Ene%20tx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onica\New%20Folder\PRESUPUESTO%20PM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ICITACION%20VILLAS%20TIPO%20PRESIDENCIAL%20BISONO\Villa%20%20Presidencial4,5,6%20BISONO-ultimo%20DEFINITIVO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Bahia%20Principe%20Rio%20San%20Juan\Remodelacion%20piscina%2010junio0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Presupuesto%20Colina%20ben\ACACIA%20ben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COTIZA~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apagobdo-my.sharepoint.com/Users/Maria%20Isabel%20Morales/Desktop/doc.%20memoria%20feb%2011/higuero%20nuevo/HANGAR%20AILI/pres.%20ampliacion%20y%20construc.%20plataforma%20tanque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Hotel%20Laurel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Cubicaciones\Cubicacion%20No.%203\Cubicacion%20Villa%20BPB%2024%20Hab2%20Villas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s\PRESUPUbahia%20principe%20modificado2x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S%20GUARANAS%20FINAL2\Documents%20and%20Settings\dell2\Escritorio\Mis%20documentos\presupuestos%202006\85-06%20Reh.%20y%20Ampl.%20Ac.%20Imbert%20(2da.%20alternativa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Presupuesto%20y%20medicion%20final2\Villa%20BPB%2024%20hab%20modiF.%20sistema%20fontaneria4%20separado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"/>
      <sheetName val="Detalle Acero"/>
      <sheetName val="Villas (Platea)"/>
      <sheetName val="Villa Zona 1"/>
      <sheetName val="Villa Zona 2"/>
      <sheetName val="Cocina "/>
      <sheetName val="Lavandería"/>
      <sheetName val="Comedor"/>
      <sheetName val="Area Noble"/>
      <sheetName val="Administración"/>
      <sheetName val="Espectáculos"/>
      <sheetName val="Exterior A. N."/>
      <sheetName val="Exteriores Gral."/>
      <sheetName val="Prelim.Fase I"/>
      <sheetName val="Prelim.A.N."/>
    </sheetNames>
    <sheetDataSet>
      <sheetData sheetId="0">
        <row r="16">
          <cell r="E16">
            <v>320</v>
          </cell>
        </row>
      </sheetData>
      <sheetData sheetId="1" refreshError="1"/>
      <sheetData sheetId="2">
        <row r="26">
          <cell r="D26">
            <v>177.75200000000001</v>
          </cell>
          <cell r="F26">
            <v>28.836999999999996</v>
          </cell>
          <cell r="H26">
            <v>0.55119999999999991</v>
          </cell>
          <cell r="L26">
            <v>1.5490799999999998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PRECIO"/>
      <sheetName val="Insumo plastbau"/>
      <sheetName val="Plastbau 22"/>
      <sheetName val="Resumen Plastbau 22"/>
    </sheetNames>
    <sheetDataSet>
      <sheetData sheetId="0" refreshError="1">
        <row r="16">
          <cell r="C16" t="str">
            <v>13/7 -</v>
          </cell>
        </row>
      </sheetData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Resumen"/>
      <sheetName val="Flujo Cabañas"/>
      <sheetName val="Cronograma Cabañas"/>
      <sheetName val="Cabañas simple Tipo I"/>
      <sheetName val="Cabañas simple Tipo 2"/>
      <sheetName val="Cabañas simple Tipo 3"/>
      <sheetName val="Cabañas Presidenciales "/>
      <sheetName val="Cabañas Vice Presidenciales"/>
      <sheetName val="Calles, aceras y contenes"/>
      <sheetName val="Edificio de Entrada"/>
      <sheetName val="Análisis"/>
      <sheetName val="Insumos"/>
      <sheetName val="Hoja de presupuesto"/>
      <sheetName val="Edificio Administracion"/>
      <sheetName val="Cabañas Ejecutivas"/>
      <sheetName val="Caseta de planta"/>
      <sheetName val="Lomo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HOTEL SUNSCAPE EDF. I"/>
      <sheetName val="HOTEL SUNSCAPE EDF. I I Y V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HOTEL SUNSCAPE EDF. VIII"/>
      <sheetName val="Resumen Hotel Sunscape II"/>
      <sheetName val="Muros Interiores h=2.8 m "/>
      <sheetName val="HOTEL SUNSCAPE EDF. III"/>
      <sheetName val="HOTEL SUNSCAPE EDF. II"/>
      <sheetName val="HOTEL SUNSCAPE EDF. IX"/>
      <sheetName val="HOTEL SUNSCAPE EDF. V"/>
      <sheetName val="HOTEL SUNSCAPE EDF. IV"/>
      <sheetName val="Resumen Hotel Sunscape copia."/>
      <sheetName val="Presentacion Hotel Sunscape "/>
      <sheetName val="Hoja Presentacion "/>
      <sheetName val="Cubicación"/>
    </sheetNames>
    <sheetDataSet>
      <sheetData sheetId="0" refreshError="1"/>
      <sheetData sheetId="1" refreshError="1">
        <row r="21">
          <cell r="D21">
            <v>1314906.1857016287</v>
          </cell>
        </row>
        <row r="23">
          <cell r="D23">
            <v>2990883.649645336</v>
          </cell>
        </row>
        <row r="24">
          <cell r="D24">
            <v>1806093.8399999999</v>
          </cell>
        </row>
        <row r="25">
          <cell r="D25">
            <v>287006.09240701469</v>
          </cell>
        </row>
        <row r="26">
          <cell r="D26">
            <v>600000</v>
          </cell>
        </row>
        <row r="32">
          <cell r="F32">
            <v>59613800.43383681</v>
          </cell>
        </row>
      </sheetData>
      <sheetData sheetId="2" refreshError="1"/>
      <sheetData sheetId="3" refreshError="1"/>
      <sheetData sheetId="4" refreshError="1">
        <row r="106">
          <cell r="G106">
            <v>1452664.2717140752</v>
          </cell>
        </row>
      </sheetData>
      <sheetData sheetId="5" refreshError="1">
        <row r="106">
          <cell r="G106">
            <v>1421956.8064897507</v>
          </cell>
        </row>
      </sheetData>
      <sheetData sheetId="6" refreshError="1">
        <row r="107">
          <cell r="G107">
            <v>1409090.7024497506</v>
          </cell>
        </row>
      </sheetData>
      <sheetData sheetId="7" refreshError="1">
        <row r="161">
          <cell r="G161">
            <v>3341748.5683191428</v>
          </cell>
        </row>
      </sheetData>
      <sheetData sheetId="8" refreshError="1">
        <row r="157">
          <cell r="G157">
            <v>2629812.3714032574</v>
          </cell>
        </row>
      </sheetData>
      <sheetData sheetId="9" refreshError="1">
        <row r="77">
          <cell r="G77">
            <v>8359323.2016874002</v>
          </cell>
        </row>
      </sheetData>
      <sheetData sheetId="10" refreshError="1">
        <row r="77">
          <cell r="G77">
            <v>621140.25180400361</v>
          </cell>
        </row>
      </sheetData>
      <sheetData sheetId="11" refreshError="1">
        <row r="49">
          <cell r="D49">
            <v>150</v>
          </cell>
        </row>
        <row r="105">
          <cell r="D105">
            <v>2649.6400000000003</v>
          </cell>
        </row>
        <row r="120">
          <cell r="D120">
            <v>3084.55</v>
          </cell>
        </row>
        <row r="138">
          <cell r="D138">
            <v>3746.4657613846157</v>
          </cell>
        </row>
        <row r="148">
          <cell r="D148">
            <v>8759.6139999999996</v>
          </cell>
        </row>
        <row r="156">
          <cell r="D156">
            <v>7227.72</v>
          </cell>
        </row>
        <row r="164">
          <cell r="D164">
            <v>7365.95</v>
          </cell>
        </row>
        <row r="173">
          <cell r="D173">
            <v>5765.4363104433687</v>
          </cell>
        </row>
        <row r="182">
          <cell r="D182">
            <v>9313.451155384615</v>
          </cell>
        </row>
        <row r="200">
          <cell r="D200">
            <v>6693.3966666666665</v>
          </cell>
        </row>
        <row r="209">
          <cell r="D209">
            <v>5176.5506666666661</v>
          </cell>
        </row>
        <row r="218">
          <cell r="D218">
            <v>4991.54</v>
          </cell>
        </row>
        <row r="230">
          <cell r="D230">
            <v>4386.2560994538471</v>
          </cell>
        </row>
        <row r="241">
          <cell r="D241">
            <v>3070.48</v>
          </cell>
        </row>
        <row r="256">
          <cell r="D256">
            <v>4206.2299999999996</v>
          </cell>
        </row>
        <row r="274">
          <cell r="D274">
            <v>1777.8110323846156</v>
          </cell>
        </row>
        <row r="286">
          <cell r="D286">
            <v>4816.92</v>
          </cell>
        </row>
        <row r="306">
          <cell r="D306">
            <v>377.70847206000002</v>
          </cell>
        </row>
        <row r="365">
          <cell r="D365">
            <v>284.03647999999998</v>
          </cell>
        </row>
        <row r="415">
          <cell r="D415">
            <v>595.61825599999997</v>
          </cell>
        </row>
        <row r="427">
          <cell r="D427">
            <v>639.838256</v>
          </cell>
        </row>
        <row r="438">
          <cell r="D438">
            <v>693.07825600000001</v>
          </cell>
        </row>
        <row r="449">
          <cell r="D449">
            <v>563.11809600000004</v>
          </cell>
        </row>
        <row r="460">
          <cell r="D460">
            <v>493.52857599999993</v>
          </cell>
        </row>
        <row r="471">
          <cell r="D471">
            <v>1369.4382560000001</v>
          </cell>
        </row>
        <row r="491">
          <cell r="D491">
            <v>1053.4291840000001</v>
          </cell>
        </row>
        <row r="501">
          <cell r="D501">
            <v>156.43090943999999</v>
          </cell>
        </row>
        <row r="512">
          <cell r="D512">
            <v>1446.1291840000001</v>
          </cell>
        </row>
        <row r="522">
          <cell r="D522">
            <v>810.20918399999994</v>
          </cell>
        </row>
        <row r="532">
          <cell r="D532">
            <v>121.89090944</v>
          </cell>
        </row>
        <row r="541">
          <cell r="D541">
            <v>705.20918399999994</v>
          </cell>
        </row>
        <row r="551">
          <cell r="D551">
            <v>106.89090944</v>
          </cell>
        </row>
        <row r="560">
          <cell r="D560">
            <v>600.20918399999994</v>
          </cell>
        </row>
        <row r="570">
          <cell r="D570">
            <v>91.890909440000001</v>
          </cell>
        </row>
        <row r="580">
          <cell r="D580">
            <v>383.12918399999995</v>
          </cell>
        </row>
        <row r="591">
          <cell r="D591">
            <v>1075.2</v>
          </cell>
        </row>
        <row r="601">
          <cell r="D601">
            <v>402.22159319999997</v>
          </cell>
        </row>
        <row r="610">
          <cell r="D610">
            <v>1470.2215932000001</v>
          </cell>
        </row>
        <row r="620">
          <cell r="D620">
            <v>339.22159319999997</v>
          </cell>
        </row>
        <row r="629">
          <cell r="D629">
            <v>416.86012399999998</v>
          </cell>
        </row>
        <row r="638">
          <cell r="D638">
            <v>1204.0245920000002</v>
          </cell>
        </row>
        <row r="645">
          <cell r="D645">
            <v>506.42459200000008</v>
          </cell>
        </row>
        <row r="658">
          <cell r="D658">
            <v>19014.945350968199</v>
          </cell>
        </row>
        <row r="755">
          <cell r="D755">
            <v>7451.79</v>
          </cell>
        </row>
        <row r="765">
          <cell r="D765">
            <v>5604.04</v>
          </cell>
        </row>
        <row r="775">
          <cell r="D775">
            <v>7150.7099999999991</v>
          </cell>
        </row>
        <row r="785">
          <cell r="D785">
            <v>9347.5483000000004</v>
          </cell>
        </row>
        <row r="915">
          <cell r="D915">
            <v>320.57281386599999</v>
          </cell>
        </row>
        <row r="933">
          <cell r="D933">
            <v>5411.1733461538461</v>
          </cell>
        </row>
        <row r="1004">
          <cell r="D1004">
            <v>6508.3639569669222</v>
          </cell>
        </row>
        <row r="1018">
          <cell r="D1018">
            <v>5615.9402461538457</v>
          </cell>
        </row>
        <row r="1112">
          <cell r="D1112">
            <v>743.03258760000006</v>
          </cell>
        </row>
        <row r="1202">
          <cell r="D1202">
            <v>185.83776800000001</v>
          </cell>
        </row>
        <row r="1212">
          <cell r="D1212">
            <v>374.06856796207995</v>
          </cell>
        </row>
        <row r="1816">
          <cell r="F1816">
            <v>101540.4</v>
          </cell>
        </row>
        <row r="1956">
          <cell r="F1956">
            <v>75726.179999999993</v>
          </cell>
        </row>
      </sheetData>
      <sheetData sheetId="12" refreshError="1">
        <row r="21">
          <cell r="E21">
            <v>30</v>
          </cell>
        </row>
        <row r="25">
          <cell r="E25">
            <v>220</v>
          </cell>
        </row>
        <row r="35">
          <cell r="E35">
            <v>1960</v>
          </cell>
        </row>
        <row r="37">
          <cell r="E37">
            <v>2066</v>
          </cell>
        </row>
        <row r="39">
          <cell r="E39">
            <v>2156</v>
          </cell>
        </row>
        <row r="42">
          <cell r="E42">
            <v>28600</v>
          </cell>
        </row>
        <row r="48">
          <cell r="E48">
            <v>130</v>
          </cell>
        </row>
        <row r="60">
          <cell r="E60">
            <v>280</v>
          </cell>
        </row>
        <row r="61">
          <cell r="E61">
            <v>280</v>
          </cell>
        </row>
        <row r="62">
          <cell r="E62">
            <v>280</v>
          </cell>
        </row>
        <row r="63">
          <cell r="E63">
            <v>280</v>
          </cell>
        </row>
        <row r="64">
          <cell r="E64">
            <v>280</v>
          </cell>
        </row>
        <row r="66">
          <cell r="E66">
            <v>125</v>
          </cell>
        </row>
        <row r="69">
          <cell r="E69">
            <v>43.2</v>
          </cell>
        </row>
        <row r="70">
          <cell r="E70">
            <v>190</v>
          </cell>
        </row>
        <row r="71">
          <cell r="E71">
            <v>312</v>
          </cell>
        </row>
        <row r="84">
          <cell r="E84">
            <v>5</v>
          </cell>
        </row>
        <row r="91">
          <cell r="E91">
            <v>70</v>
          </cell>
        </row>
        <row r="108">
          <cell r="E108">
            <v>40</v>
          </cell>
        </row>
        <row r="112">
          <cell r="E112">
            <v>4.5</v>
          </cell>
        </row>
        <row r="136">
          <cell r="E136">
            <v>15</v>
          </cell>
        </row>
        <row r="137">
          <cell r="E137">
            <v>36.880000000000003</v>
          </cell>
        </row>
        <row r="142">
          <cell r="E142">
            <v>350</v>
          </cell>
        </row>
        <row r="155">
          <cell r="E155">
            <v>20</v>
          </cell>
        </row>
        <row r="162">
          <cell r="E162">
            <v>289.55</v>
          </cell>
        </row>
        <row r="164">
          <cell r="E164">
            <v>35</v>
          </cell>
        </row>
        <row r="167">
          <cell r="E167">
            <v>150</v>
          </cell>
        </row>
        <row r="168">
          <cell r="E168">
            <v>30</v>
          </cell>
        </row>
        <row r="170">
          <cell r="E170">
            <v>110</v>
          </cell>
        </row>
        <row r="171">
          <cell r="E171">
            <v>120</v>
          </cell>
        </row>
        <row r="172">
          <cell r="E172">
            <v>110</v>
          </cell>
        </row>
        <row r="173">
          <cell r="E173">
            <v>55</v>
          </cell>
        </row>
        <row r="174">
          <cell r="E174">
            <v>140</v>
          </cell>
        </row>
        <row r="175">
          <cell r="E175">
            <v>140</v>
          </cell>
        </row>
        <row r="176">
          <cell r="E176">
            <v>190</v>
          </cell>
        </row>
        <row r="177">
          <cell r="E177">
            <v>250</v>
          </cell>
        </row>
        <row r="178">
          <cell r="E178">
            <v>200</v>
          </cell>
        </row>
        <row r="179">
          <cell r="E179">
            <v>230</v>
          </cell>
        </row>
        <row r="180">
          <cell r="E180">
            <v>250</v>
          </cell>
        </row>
      </sheetData>
      <sheetData sheetId="13" refreshError="1">
        <row r="173">
          <cell r="G173">
            <v>0</v>
          </cell>
        </row>
      </sheetData>
      <sheetData sheetId="14" refreshError="1">
        <row r="112">
          <cell r="G112">
            <v>2990883.649645336</v>
          </cell>
        </row>
      </sheetData>
      <sheetData sheetId="15" refreshError="1">
        <row r="109">
          <cell r="G109">
            <v>1777509.2737094555</v>
          </cell>
        </row>
      </sheetData>
      <sheetData sheetId="16" refreshError="1">
        <row r="71">
          <cell r="H71">
            <v>287006.09240701469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de Desembolsos"/>
      <sheetName val="INSUMOS"/>
      <sheetName val="Análisis"/>
      <sheetName val="SPA B.P. Modif. p I.M.B."/>
      <sheetName val="Resumen Cubicación "/>
      <sheetName val="Cubicación SPA R.S.J."/>
      <sheetName val="SPA B.P. Modif. p I.M.B. (2)"/>
      <sheetName val="SPA Bahia Principe "/>
      <sheetName val="SPA1 "/>
      <sheetName val="SPA2"/>
      <sheetName val="Hoja2"/>
      <sheetName val="Ventanas Ansa2"/>
      <sheetName val="Presentación"/>
      <sheetName val="Cronograma de Certificaci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Horm."/>
      <sheetName val="Insumos"/>
      <sheetName val="Análisis"/>
      <sheetName val="Presupuesto"/>
    </sheetNames>
    <sheetDataSet>
      <sheetData sheetId="0" refreshError="1"/>
      <sheetData sheetId="1" refreshError="1">
        <row r="14">
          <cell r="C14">
            <v>250</v>
          </cell>
        </row>
      </sheetData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CUB02"/>
      <sheetName val="Módulo1"/>
    </sheetNames>
    <sheetDataSet>
      <sheetData sheetId="0"/>
      <sheetData sheetId="1">
        <row r="1">
          <cell r="U1" t="str">
            <v>/OFHYQQ~</v>
          </cell>
          <cell r="W1" t="str">
            <v>/OFHYQQ~</v>
          </cell>
        </row>
        <row r="2">
          <cell r="U2" t="str">
            <v>/PBA15..N96~</v>
          </cell>
          <cell r="W2" t="str">
            <v>/PBA15..N96~</v>
          </cell>
        </row>
        <row r="3">
          <cell r="U3" t="str">
            <v>HTA1..N14~</v>
          </cell>
          <cell r="W3" t="str">
            <v>HTA1..N14~</v>
          </cell>
        </row>
        <row r="4">
          <cell r="U4" t="str">
            <v>LH{ESC}FECHA DE IMP.@|PAG. -#-~Q</v>
          </cell>
          <cell r="W4" t="str">
            <v>LH{ESC}FECHA DE IMP.@|PAG. -#-~Q</v>
          </cell>
        </row>
        <row r="5">
          <cell r="U5" t="str">
            <v>AA</v>
          </cell>
          <cell r="W5" t="str">
            <v>AA</v>
          </cell>
        </row>
        <row r="6">
          <cell r="S6" t="str">
            <v>{goto}G15~</v>
          </cell>
          <cell r="U6" t="str">
            <v>C2~</v>
          </cell>
          <cell r="W6" t="str">
            <v>C1~</v>
          </cell>
        </row>
        <row r="7">
          <cell r="U7" t="str">
            <v>S</v>
          </cell>
          <cell r="W7" t="str">
            <v>S</v>
          </cell>
        </row>
        <row r="8">
          <cell r="U8" t="str">
            <v>Q</v>
          </cell>
          <cell r="W8" t="str">
            <v>Q</v>
          </cell>
        </row>
        <row r="11">
          <cell r="U11" t="str">
            <v>/PBA98..N132~</v>
          </cell>
          <cell r="W11" t="str">
            <v>/PBA98..N132~</v>
          </cell>
        </row>
        <row r="12">
          <cell r="U12" t="str">
            <v>HTA1..M11~</v>
          </cell>
          <cell r="W12" t="str">
            <v>HTA1..M11~</v>
          </cell>
        </row>
        <row r="13">
          <cell r="U13" t="str">
            <v>LH{ESC}FECHA DE IMP.@|PAG. -5-~Q</v>
          </cell>
          <cell r="W13" t="str">
            <v>LH{ESC}FECHA DE IMP.@|PAG. -5-~Q</v>
          </cell>
        </row>
        <row r="14">
          <cell r="U14" t="str">
            <v>AA</v>
          </cell>
          <cell r="W14" t="str">
            <v>AF</v>
          </cell>
        </row>
        <row r="15">
          <cell r="U15" t="str">
            <v>C2~</v>
          </cell>
          <cell r="W15" t="str">
            <v>AA</v>
          </cell>
        </row>
        <row r="16">
          <cell r="U16" t="str">
            <v>S</v>
          </cell>
          <cell r="W16" t="str">
            <v>C1~</v>
          </cell>
        </row>
        <row r="17">
          <cell r="U17" t="str">
            <v>Q</v>
          </cell>
          <cell r="W17" t="str">
            <v>S</v>
          </cell>
        </row>
        <row r="18">
          <cell r="W18" t="str">
            <v>AF</v>
          </cell>
        </row>
        <row r="244">
          <cell r="W244" t="str">
            <v>Q</v>
          </cell>
        </row>
        <row r="378">
          <cell r="S378" t="str">
            <v>ING. LEANDRO JIMENEZ</v>
          </cell>
          <cell r="U378" t="str">
            <v>ARQ. ESTHER REYES</v>
          </cell>
        </row>
        <row r="379">
          <cell r="S379" t="str">
            <v>ING. MANUEL FELIZ</v>
          </cell>
          <cell r="U379" t="str">
            <v>ING. JOSELINE ACOSTA</v>
          </cell>
        </row>
        <row r="380">
          <cell r="S380" t="str">
            <v>ING. PEDRO MENDOZA REGALADO</v>
          </cell>
          <cell r="U380" t="str">
            <v>ING. EMILIANO MARTINEZ</v>
          </cell>
        </row>
        <row r="381">
          <cell r="S381" t="str">
            <v>ING. IGNACIO SORIANO III-B</v>
          </cell>
          <cell r="U381" t="str">
            <v>AUX. ING. YDELKY AMARANTE</v>
          </cell>
        </row>
        <row r="382">
          <cell r="S382" t="str">
            <v>ING. JUAN RAMON CRUZ</v>
          </cell>
          <cell r="U382" t="str">
            <v>ING. AMELIA SILVERIO</v>
          </cell>
        </row>
        <row r="383">
          <cell r="S383" t="str">
            <v>ING. JESUS DANIEL</v>
          </cell>
          <cell r="U383" t="str">
            <v>ING. MINERVA CABRERA</v>
          </cell>
        </row>
        <row r="384">
          <cell r="S384" t="str">
            <v>ING. LUIS RAMIREZ</v>
          </cell>
          <cell r="U384" t="str">
            <v>ARQ. IRIS CUETO</v>
          </cell>
        </row>
        <row r="385">
          <cell r="S385" t="str">
            <v>ING. GUILLERMO JIMENEZ</v>
          </cell>
          <cell r="U385" t="str">
            <v>ING. ZAIDA MAURICIO</v>
          </cell>
        </row>
        <row r="386">
          <cell r="S386" t="str">
            <v>ING. RAMON CRUZ</v>
          </cell>
          <cell r="U386" t="str">
            <v>ING. FELIX PEREZ</v>
          </cell>
        </row>
        <row r="387">
          <cell r="S387" t="str">
            <v>ING. PEDRO  MARTE</v>
          </cell>
          <cell r="U387" t="str">
            <v>ING. MARCOS PANIAGUA</v>
          </cell>
        </row>
        <row r="388">
          <cell r="S388" t="str">
            <v>ING. ROMAN RAMIREZ</v>
          </cell>
          <cell r="U388" t="str">
            <v>ING. DARWIN MEDOS</v>
          </cell>
        </row>
        <row r="389">
          <cell r="S389" t="str">
            <v>ING. VIRGILIO SANTANA</v>
          </cell>
          <cell r="U389" t="str">
            <v>ING. VILMA ALVAREZ</v>
          </cell>
        </row>
        <row r="390">
          <cell r="S390" t="str">
            <v>ING.  FEDERICO TERRERO</v>
          </cell>
          <cell r="U390" t="str">
            <v>ING. WENDYS NOVAS</v>
          </cell>
        </row>
        <row r="391">
          <cell r="S391" t="str">
            <v>ING. CIRIACO LOPEZ</v>
          </cell>
          <cell r="U391" t="str">
            <v>ING. KATHERYS CRUZ</v>
          </cell>
        </row>
      </sheetData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lub Ejec."/>
      <sheetName val="Edif. Hab."/>
      <sheetName val="Edif. Hab. (Platea)"/>
      <sheetName val="Lobby"/>
      <sheetName val="Rest. Buf. y Cocina"/>
      <sheetName val="Poblado comercial"/>
      <sheetName val="Anfiteatro"/>
      <sheetName val="Casino"/>
      <sheetName val="Club de Tennis"/>
      <sheetName val="Club de Piscina"/>
      <sheetName val="Piscina"/>
      <sheetName val="Análisis"/>
      <sheetName val="Club de Playa"/>
      <sheetName val="VIAS"/>
      <sheetName val="Resumen"/>
      <sheetName val="Resumen (2)"/>
      <sheetName val="Salón de Conv."/>
      <sheetName val="Discoteca"/>
      <sheetName val="Rest. Especialidades"/>
      <sheetName val="Edificio de Servicios"/>
      <sheetName val="PLOM. EXTERIOR"/>
      <sheetName val="ILUM. EXTERIOR"/>
      <sheetName val="GENERACION"/>
      <sheetName val="A.C."/>
      <sheetName val="adicional elect."/>
      <sheetName val="Presentación"/>
    </sheetNames>
    <sheetDataSet>
      <sheetData sheetId="0" refreshError="1">
        <row r="30">
          <cell r="E30">
            <v>46.96</v>
          </cell>
        </row>
        <row r="31">
          <cell r="E31">
            <v>55.6</v>
          </cell>
        </row>
        <row r="32">
          <cell r="E32">
            <v>88</v>
          </cell>
        </row>
        <row r="78">
          <cell r="E78">
            <v>170</v>
          </cell>
        </row>
        <row r="79">
          <cell r="E79">
            <v>155</v>
          </cell>
        </row>
        <row r="90">
          <cell r="E90">
            <v>335</v>
          </cell>
        </row>
        <row r="91">
          <cell r="E91">
            <v>108</v>
          </cell>
        </row>
        <row r="198">
          <cell r="E198">
            <v>55</v>
          </cell>
        </row>
        <row r="199">
          <cell r="E199">
            <v>100</v>
          </cell>
        </row>
        <row r="200">
          <cell r="E200">
            <v>110</v>
          </cell>
        </row>
        <row r="201">
          <cell r="E201">
            <v>120</v>
          </cell>
        </row>
        <row r="202">
          <cell r="E202">
            <v>130</v>
          </cell>
        </row>
        <row r="203">
          <cell r="E203">
            <v>140</v>
          </cell>
        </row>
        <row r="204">
          <cell r="E204">
            <v>150</v>
          </cell>
        </row>
        <row r="205">
          <cell r="E205">
            <v>155</v>
          </cell>
        </row>
        <row r="206">
          <cell r="E206">
            <v>160</v>
          </cell>
        </row>
        <row r="208">
          <cell r="E208">
            <v>155</v>
          </cell>
        </row>
        <row r="209">
          <cell r="E209">
            <v>165</v>
          </cell>
        </row>
        <row r="211">
          <cell r="E211">
            <v>175</v>
          </cell>
        </row>
        <row r="212">
          <cell r="E212">
            <v>180</v>
          </cell>
        </row>
        <row r="213">
          <cell r="E213">
            <v>200</v>
          </cell>
        </row>
        <row r="215">
          <cell r="E215">
            <v>250</v>
          </cell>
        </row>
        <row r="216">
          <cell r="E216">
            <v>300</v>
          </cell>
        </row>
        <row r="217">
          <cell r="E217">
            <v>325</v>
          </cell>
        </row>
        <row r="218">
          <cell r="E218">
            <v>70</v>
          </cell>
        </row>
        <row r="219">
          <cell r="E219">
            <v>75</v>
          </cell>
        </row>
        <row r="222">
          <cell r="E222">
            <v>95</v>
          </cell>
        </row>
        <row r="223">
          <cell r="E223">
            <v>90</v>
          </cell>
        </row>
        <row r="225">
          <cell r="E225">
            <v>110</v>
          </cell>
        </row>
        <row r="226">
          <cell r="E226">
            <v>120</v>
          </cell>
        </row>
        <row r="227">
          <cell r="E227">
            <v>125</v>
          </cell>
        </row>
        <row r="229">
          <cell r="E229">
            <v>150</v>
          </cell>
        </row>
        <row r="230">
          <cell r="E230">
            <v>150</v>
          </cell>
        </row>
        <row r="231">
          <cell r="E231">
            <v>150</v>
          </cell>
        </row>
        <row r="232">
          <cell r="E232">
            <v>210</v>
          </cell>
        </row>
        <row r="233">
          <cell r="E233">
            <v>230</v>
          </cell>
        </row>
        <row r="235">
          <cell r="E235">
            <v>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ADDENDA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Villa Crhist"/>
      <sheetName val="Villa Kurt"/>
      <sheetName val="Villa fRIDEL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Insumos"/>
      <sheetName val="HOTEL SUNSCAPE EDF. I I Y V"/>
      <sheetName val="HOTEL SUNSCAPE EDF. I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</sheetNames>
    <sheetDataSet>
      <sheetData sheetId="0" refreshError="1">
        <row r="439">
          <cell r="N439">
            <v>1730.989519230769</v>
          </cell>
        </row>
        <row r="808">
          <cell r="N808">
            <v>226.92368946153846</v>
          </cell>
        </row>
        <row r="821">
          <cell r="N821">
            <v>251.20814715384614</v>
          </cell>
        </row>
        <row r="845">
          <cell r="N845">
            <v>193.88830623076925</v>
          </cell>
        </row>
        <row r="890">
          <cell r="N890">
            <v>39.338457000000005</v>
          </cell>
        </row>
        <row r="906">
          <cell r="N906">
            <v>81.947692000000004</v>
          </cell>
        </row>
        <row r="957">
          <cell r="N957">
            <v>17.390142000000001</v>
          </cell>
        </row>
        <row r="988">
          <cell r="N988">
            <v>55.629141400000002</v>
          </cell>
        </row>
        <row r="1024">
          <cell r="N1024">
            <v>1337.1420170454546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Cornisa de 2.62 pie"/>
      <sheetName val="Volumetria piso 16"/>
      <sheetName val="Hoja de calculo Recubrimiento"/>
      <sheetName val="Calculo Metales NIVEL 17"/>
    </sheetNames>
    <sheetDataSet>
      <sheetData sheetId="0">
        <row r="30">
          <cell r="L30">
            <v>6.7</v>
          </cell>
        </row>
        <row r="31">
          <cell r="L31">
            <v>6.7</v>
          </cell>
        </row>
        <row r="35">
          <cell r="L35">
            <v>13.1976</v>
          </cell>
        </row>
        <row r="36">
          <cell r="L36">
            <v>7.3216000000000001</v>
          </cell>
        </row>
        <row r="38">
          <cell r="L38">
            <v>203.57</v>
          </cell>
        </row>
        <row r="40">
          <cell r="L40">
            <v>425</v>
          </cell>
        </row>
        <row r="41">
          <cell r="L41">
            <v>50.4</v>
          </cell>
        </row>
        <row r="43">
          <cell r="L43">
            <v>41.552000000000007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COSTO INDIRECTO"/>
      <sheetName val="OPERADORES EQUIPOS"/>
      <sheetName val="LISTADO INSUMOS DEL 2000"/>
      <sheetName val="Listado Equipos a utilizar"/>
      <sheetName val="Insumos"/>
      <sheetName val="Analisis Unit. "/>
      <sheetName val="Cargas Sociales"/>
      <sheetName val="EQUIP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</sheetNames>
    <sheetDataSet>
      <sheetData sheetId="0">
        <row r="1512">
          <cell r="G1512">
            <v>3526.1216021874998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391">
          <cell r="F391">
            <v>14781.061545997285</v>
          </cell>
        </row>
      </sheetData>
      <sheetData sheetId="8">
        <row r="14">
          <cell r="D14">
            <v>1240</v>
          </cell>
        </row>
      </sheetData>
      <sheetData sheetId="9">
        <row r="1512">
          <cell r="G1512">
            <v>3526.1216021874998</v>
          </cell>
        </row>
      </sheetData>
      <sheetData sheetId="10"/>
      <sheetData sheetId="11">
        <row r="126">
          <cell r="C126">
            <v>55</v>
          </cell>
        </row>
      </sheetData>
      <sheetData sheetId="12"/>
      <sheetData sheetId="13">
        <row r="39">
          <cell r="D39">
            <v>4.37</v>
          </cell>
        </row>
      </sheetData>
      <sheetData sheetId="14"/>
      <sheetData sheetId="15"/>
      <sheetData sheetId="16">
        <row r="14">
          <cell r="D14">
            <v>0.3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512">
          <cell r="G1512">
            <v>3526.1216021874998</v>
          </cell>
        </row>
      </sheetData>
      <sheetData sheetId="50"/>
      <sheetData sheetId="51"/>
      <sheetData sheetId="52"/>
      <sheetData sheetId="53"/>
      <sheetData sheetId="54"/>
      <sheetData sheetId="55">
        <row r="1512">
          <cell r="G1512">
            <v>3526.1216021874998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Insumos"/>
      <sheetName val="Análisis"/>
      <sheetName val="HOTEL SUNSCAPE EDF. I"/>
      <sheetName val="Hormigones Bavaro"/>
      <sheetName val="Parte Electrica"/>
      <sheetName val="Arcos"/>
      <sheetName val="Cronograma"/>
    </sheetNames>
    <sheetDataSet>
      <sheetData sheetId="0"/>
      <sheetData sheetId="1" refreshError="1"/>
      <sheetData sheetId="2">
        <row r="261">
          <cell r="D261">
            <v>8760.1070946448017</v>
          </cell>
        </row>
        <row r="525">
          <cell r="D525">
            <v>6325.6686946448008</v>
          </cell>
        </row>
        <row r="1164">
          <cell r="D1164">
            <v>51.690176000000001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 Hotel Sunscape "/>
      <sheetName val="Presentacion Hotel Sunscape (2)"/>
      <sheetName val="Resumen Hotel Sunscape II"/>
      <sheetName val="LOBBY Y AREA DE OFICINAS"/>
      <sheetName val="BAR DE LOBBY"/>
      <sheetName val="AREA DE ESPECTACULOS"/>
      <sheetName val="COMEDOR RESTAURANT"/>
      <sheetName val="MODULO DE COCINA"/>
      <sheetName val="EXPLORERS CLUB"/>
      <sheetName val="RESTAURANT DE PLAYA"/>
      <sheetName val="CENTRO SPA Y GIMNASIO"/>
      <sheetName val="EDIF. VEST. Y OFICINAS DE PERS."/>
      <sheetName val="PISCINAS"/>
      <sheetName val="PALAPAS DEPORTES ACUATICOS"/>
      <sheetName val="EDIFICIO DE PERSONAL"/>
      <sheetName val="PALAPA WET BAR"/>
      <sheetName val="PALAPA BAR"/>
      <sheetName val="EDIFICIO DE EMPLEADOS I"/>
      <sheetName val="EDIFICIO DE EMPLEADOS II"/>
      <sheetName val="LAVANDERIA"/>
      <sheetName val="PALAPAS DEPORTES"/>
      <sheetName val="PALAPA WC Y TOALLAS"/>
      <sheetName val="TEMPLETE DE BODAS"/>
      <sheetName val="COFEE BAR"/>
      <sheetName val="AREAS EXT CAMINOSY CALLES HOTEL"/>
      <sheetName val="CANCHA DE FUBOLITO"/>
      <sheetName val="CANCHA DE TENNIS"/>
      <sheetName val="CASETA GUARDIAN"/>
      <sheetName val="CISTERNA"/>
      <sheetName val="Insumos"/>
      <sheetName val="Análisis"/>
      <sheetName val="Muros Interiores h=2.8 m "/>
      <sheetName val="Hormigones Bava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65">
          <cell r="C65">
            <v>3449.4880000000003</v>
          </cell>
        </row>
        <row r="207">
          <cell r="C207">
            <v>307.06319702602235</v>
          </cell>
        </row>
      </sheetData>
      <sheetData sheetId="30">
        <row r="163">
          <cell r="D163">
            <v>4173.9325396235208</v>
          </cell>
        </row>
        <row r="207">
          <cell r="D207">
            <v>1956.0864615839996</v>
          </cell>
        </row>
        <row r="242">
          <cell r="D242">
            <v>303.18600521235203</v>
          </cell>
        </row>
        <row r="324">
          <cell r="D324">
            <v>10743.444821990295</v>
          </cell>
        </row>
        <row r="345">
          <cell r="D345">
            <v>8896.8764318970934</v>
          </cell>
        </row>
        <row r="503">
          <cell r="D503">
            <v>3374.4886690559997</v>
          </cell>
        </row>
        <row r="557">
          <cell r="D557">
            <v>261.37686356797445</v>
          </cell>
        </row>
        <row r="624">
          <cell r="D624">
            <v>7246.458215866026</v>
          </cell>
        </row>
        <row r="653">
          <cell r="D653">
            <v>6874.6497891993595</v>
          </cell>
        </row>
        <row r="1042">
          <cell r="D1042">
            <v>24.834825970240004</v>
          </cell>
        </row>
        <row r="1256">
          <cell r="D1256">
            <v>589.12297128</v>
          </cell>
        </row>
        <row r="1266">
          <cell r="D1266">
            <v>72.449601096799995</v>
          </cell>
        </row>
        <row r="1340">
          <cell r="D1340">
            <v>353.10569752513288</v>
          </cell>
        </row>
        <row r="1549">
          <cell r="D1549">
            <v>51.690176000000001</v>
          </cell>
        </row>
        <row r="1556">
          <cell r="D1556">
            <v>79.600000000000009</v>
          </cell>
        </row>
      </sheetData>
      <sheetData sheetId="31"/>
      <sheetData sheetId="32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2">
          <cell r="D192">
            <v>4262.3431656800003</v>
          </cell>
        </row>
        <row r="200">
          <cell r="D200">
            <v>3629.3421656800001</v>
          </cell>
        </row>
        <row r="729">
          <cell r="D729">
            <v>6101.5641656799999</v>
          </cell>
        </row>
        <row r="1278">
          <cell r="D1278">
            <v>453.35550609000006</v>
          </cell>
        </row>
        <row r="1293">
          <cell r="D1293">
            <v>226.52595108666665</v>
          </cell>
        </row>
        <row r="1304">
          <cell r="D1304">
            <v>385.28506635666668</v>
          </cell>
        </row>
        <row r="1314">
          <cell r="D1314">
            <v>1091.3609376166667</v>
          </cell>
        </row>
        <row r="1324">
          <cell r="D1324">
            <v>991.92152743666668</v>
          </cell>
        </row>
        <row r="1334">
          <cell r="D1334">
            <v>892.4821172566667</v>
          </cell>
        </row>
        <row r="1344">
          <cell r="D1344">
            <v>693.60329689666662</v>
          </cell>
        </row>
        <row r="1354">
          <cell r="D1354">
            <v>589.16388671666675</v>
          </cell>
        </row>
        <row r="1562">
          <cell r="D1562">
            <v>75.459999999999994</v>
          </cell>
        </row>
        <row r="1570">
          <cell r="D1570">
            <v>204.21084000000002</v>
          </cell>
        </row>
        <row r="1625">
          <cell r="D1625">
            <v>1624.9403733333334</v>
          </cell>
        </row>
        <row r="1633">
          <cell r="D1633">
            <v>596.58149475465325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Factura (813)"/>
      <sheetName val="Cornisa de 2.62 pie"/>
      <sheetName val="Volumetria piso 16"/>
      <sheetName val="Hoja de calculo Recubrimiento"/>
      <sheetName val="Calculo Metales NIVEL 17"/>
    </sheetNames>
    <sheetDataSet>
      <sheetData sheetId="0"/>
      <sheetData sheetId="1"/>
      <sheetData sheetId="2">
        <row r="64">
          <cell r="E64">
            <v>490.21498365499457</v>
          </cell>
        </row>
      </sheetData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>
        <row r="60">
          <cell r="E60">
            <v>519.29974515533274</v>
          </cell>
        </row>
      </sheetData>
      <sheetData sheetId="9"/>
      <sheetData sheetId="10"/>
      <sheetData sheetId="1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mov. tierra"/>
      <sheetName val="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 p"/>
      <sheetName val="Mezcla"/>
      <sheetName val="lista de materiales"/>
      <sheetName val="Aceros Vigas Entrepiso"/>
      <sheetName val="Res Cuantia N1-2"/>
      <sheetName val="Aceros columnas n1-2"/>
      <sheetName val="Acero Zapata"/>
      <sheetName val="Res Cuantia Z"/>
    </sheetNames>
    <sheetDataSet>
      <sheetData sheetId="0"/>
      <sheetData sheetId="1"/>
      <sheetData sheetId="2">
        <row r="81">
          <cell r="G81">
            <v>2337.2202857142856</v>
          </cell>
        </row>
        <row r="106">
          <cell r="G106">
            <v>2505.985285714286</v>
          </cell>
        </row>
        <row r="131">
          <cell r="G131">
            <v>2543.4602857142859</v>
          </cell>
        </row>
        <row r="156">
          <cell r="G156">
            <v>2635.300285714286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"/>
      <sheetName val="insumo"/>
      <sheetName val="Mezcla"/>
      <sheetName val="ana.h.a"/>
      <sheetName val="analisis"/>
      <sheetName val="Resumen"/>
      <sheetName val="exteriores"/>
      <sheetName val="block .A"/>
      <sheetName val="block C"/>
      <sheetName val="v. exterior"/>
      <sheetName val="m.t C"/>
      <sheetName val="m y h.a. C"/>
      <sheetName val="term.C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2002</v>
          </cell>
        </row>
        <row r="5">
          <cell r="D5">
            <v>30</v>
          </cell>
        </row>
        <row r="6">
          <cell r="D6">
            <v>800</v>
          </cell>
        </row>
        <row r="7">
          <cell r="D7">
            <v>600</v>
          </cell>
        </row>
        <row r="8">
          <cell r="D8">
            <v>31.099599999999995</v>
          </cell>
        </row>
        <row r="9">
          <cell r="D9">
            <v>32.630799999999994</v>
          </cell>
        </row>
        <row r="10">
          <cell r="D10">
            <v>39.567599999999999</v>
          </cell>
        </row>
        <row r="11">
          <cell r="D11">
            <v>95</v>
          </cell>
        </row>
        <row r="12">
          <cell r="D12">
            <v>300</v>
          </cell>
        </row>
        <row r="13">
          <cell r="D13">
            <v>210</v>
          </cell>
        </row>
        <row r="14">
          <cell r="D14">
            <v>315</v>
          </cell>
        </row>
        <row r="15">
          <cell r="D15">
            <v>290</v>
          </cell>
        </row>
        <row r="16">
          <cell r="D16">
            <v>300</v>
          </cell>
        </row>
        <row r="17">
          <cell r="D17">
            <v>280</v>
          </cell>
        </row>
        <row r="18">
          <cell r="D18">
            <v>38</v>
          </cell>
        </row>
        <row r="19">
          <cell r="D19">
            <v>30</v>
          </cell>
        </row>
        <row r="20">
          <cell r="D20">
            <v>800</v>
          </cell>
        </row>
        <row r="21">
          <cell r="D21">
            <v>2030</v>
          </cell>
        </row>
        <row r="22">
          <cell r="D22">
            <v>670</v>
          </cell>
        </row>
        <row r="28">
          <cell r="D28">
            <v>37</v>
          </cell>
        </row>
        <row r="33">
          <cell r="D33">
            <v>4553</v>
          </cell>
        </row>
        <row r="36">
          <cell r="D36">
            <v>5208.3999999999996</v>
          </cell>
        </row>
      </sheetData>
      <sheetData sheetId="5" refreshError="1">
        <row r="10">
          <cell r="G10">
            <v>3351.62</v>
          </cell>
        </row>
        <row r="17">
          <cell r="G17">
            <v>2883.18</v>
          </cell>
        </row>
        <row r="29">
          <cell r="G29">
            <v>8588.86</v>
          </cell>
        </row>
        <row r="37">
          <cell r="G37">
            <v>3634.7700000000004</v>
          </cell>
        </row>
        <row r="45">
          <cell r="G45">
            <v>4097.26</v>
          </cell>
        </row>
        <row r="158">
          <cell r="G158">
            <v>6.9640000000000004</v>
          </cell>
        </row>
      </sheetData>
      <sheetData sheetId="6" refreshError="1"/>
      <sheetData sheetId="7" refreshError="1"/>
      <sheetData sheetId="8" refreshError="1"/>
      <sheetData sheetId="9" refreshError="1">
        <row r="66">
          <cell r="D66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</sheetNames>
    <sheetDataSet>
      <sheetData sheetId="0"/>
      <sheetData sheetId="1"/>
      <sheetData sheetId="2" refreshError="1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G2">
            <v>1</v>
          </cell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iscin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C35">
            <v>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Insumos"/>
      <sheetName val="Salón Ejecutivo"/>
      <sheetName val="Remodelación Piscina A"/>
      <sheetName val="Remodelación Piscina B"/>
      <sheetName val="Remodelación Piscina B.2"/>
      <sheetName val="Remodelación Piscina B.3"/>
      <sheetName val="Pasarela"/>
      <sheetName val="Anális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ar"/>
      <sheetName val="Hoja1"/>
      <sheetName val="Factura"/>
      <sheetName val="Factura (593)"/>
      <sheetName val="Hoja2"/>
      <sheetName val="Factura (594)"/>
      <sheetName val="Factura (595)"/>
      <sheetName val="Factura (596)"/>
      <sheetName val="Macros"/>
      <sheetName val="ATW"/>
      <sheetName val="Lock"/>
      <sheetName val="TemplateInformation"/>
      <sheetName val="COTIZA~2"/>
    </sheetNames>
    <sheetDataSet>
      <sheetData sheetId="0" refreshError="1"/>
      <sheetData sheetId="1">
        <row r="22">
          <cell r="G22" t="str">
            <v>Tarjeta 1</v>
          </cell>
        </row>
        <row r="23">
          <cell r="G23" t="str">
            <v>Tarjeta 2</v>
          </cell>
        </row>
        <row r="24">
          <cell r="G24" t="str">
            <v>Tarjeta 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rel(OBINSA)"/>
    </sheetNames>
    <sheetDataSet>
      <sheetData sheetId="0">
        <row r="107">
          <cell r="H107">
            <v>8351734.1800199989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"/>
      <sheetName val="Cubicación"/>
      <sheetName val="Resumen"/>
      <sheetName val="Flujograma 2"/>
      <sheetName val="Pago Cubicaciones"/>
    </sheetNames>
    <sheetDataSet>
      <sheetData sheetId="0" refreshError="1"/>
      <sheetData sheetId="1">
        <row r="138">
          <cell r="P138">
            <v>91254.508800000011</v>
          </cell>
        </row>
        <row r="269">
          <cell r="P269">
            <v>88180.369600000005</v>
          </cell>
        </row>
        <row r="401">
          <cell r="P401">
            <v>66039.507599999997</v>
          </cell>
        </row>
        <row r="535">
          <cell r="P535">
            <v>67281.496400000004</v>
          </cell>
        </row>
        <row r="653">
          <cell r="P653">
            <v>73941.508800000011</v>
          </cell>
        </row>
        <row r="768">
          <cell r="P768">
            <v>86583.652799999996</v>
          </cell>
        </row>
        <row r="883">
          <cell r="P883">
            <v>101637.17000000001</v>
          </cell>
        </row>
        <row r="998">
          <cell r="P998">
            <v>73941.508800000011</v>
          </cell>
        </row>
        <row r="1113">
          <cell r="P1113">
            <v>73941.508800000011</v>
          </cell>
        </row>
        <row r="1231">
          <cell r="P1231">
            <v>74255.358400000012</v>
          </cell>
        </row>
        <row r="1346">
          <cell r="P1346">
            <v>74993.118400000007</v>
          </cell>
        </row>
        <row r="1461">
          <cell r="P1461">
            <v>74993.118400000007</v>
          </cell>
        </row>
        <row r="1576">
          <cell r="P1576">
            <v>65108.816400000003</v>
          </cell>
        </row>
        <row r="1690">
          <cell r="P1690">
            <v>74255.358400000012</v>
          </cell>
        </row>
        <row r="1805">
          <cell r="P1805">
            <v>66975.940800000011</v>
          </cell>
        </row>
        <row r="1920">
          <cell r="P1920">
            <v>74255.358400000012</v>
          </cell>
        </row>
        <row r="2037">
          <cell r="P2037">
            <v>102212.40239999999</v>
          </cell>
        </row>
        <row r="2150">
          <cell r="P2150">
            <v>137598.35320000001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Villas"/>
      <sheetName val="Piscina"/>
      <sheetName val="Análisis"/>
      <sheetName val="Palapas"/>
      <sheetName val="Presentación"/>
    </sheetNames>
    <sheetDataSet>
      <sheetData sheetId="0">
        <row r="80">
          <cell r="E80">
            <v>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Plafond Sheetrock "/>
      <sheetName val="Plafond Sheetrock2"/>
      <sheetName val="Plafond Sheetrock suspendido"/>
      <sheetName val="Plafond Sheetrock susp. Antihum"/>
      <sheetName val="VILLA BPB FUNDACION B.N.P."/>
      <sheetName val="Resumen"/>
      <sheetName val="VILLA BPB 2 NIV. SIN MOD. 1 Y 2"/>
      <sheetName val="VILLA BPB 2 NIV. 5,3,y 19"/>
      <sheetName val="VILLA BPB 2 NIV. 4,23,22,21Y20"/>
      <sheetName val="VILLA BPB 3 NIV. 6, 27 Y 25"/>
      <sheetName val="VILLA BPB 3 NIV. 7,9,8,24Y26"/>
      <sheetName val="VILLA BPB 3 NIV. 10 A LA 18 Y28"/>
      <sheetName val="Análisis"/>
      <sheetName val="Insumos"/>
      <sheetName val="Hormigones Bavaro"/>
      <sheetName val="VILLA BPB PLASTBAU 3 ni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H634"/>
  <sheetViews>
    <sheetView showGridLines="0" showZeros="0" tabSelected="1" view="pageBreakPreview" zoomScaleNormal="100" zoomScaleSheetLayoutView="100" workbookViewId="0">
      <selection activeCell="E15" sqref="E15"/>
    </sheetView>
  </sheetViews>
  <sheetFormatPr baseColWidth="10" defaultColWidth="9.140625" defaultRowHeight="12.75" x14ac:dyDescent="0.2"/>
  <cols>
    <col min="1" max="1" width="6.5703125" style="122" customWidth="1"/>
    <col min="2" max="2" width="52.42578125" style="110" customWidth="1"/>
    <col min="3" max="3" width="12.7109375" style="290" customWidth="1"/>
    <col min="4" max="4" width="8.28515625" style="110" customWidth="1"/>
    <col min="5" max="5" width="14.28515625" style="290" customWidth="1"/>
    <col min="6" max="6" width="19.85546875" style="110" bestFit="1" customWidth="1"/>
    <col min="7" max="8" width="16.7109375" style="108" hidden="1" customWidth="1"/>
    <col min="9" max="9" width="16.7109375" style="109" hidden="1" customWidth="1"/>
    <col min="10" max="10" width="10.7109375" style="110" hidden="1" customWidth="1"/>
    <col min="11" max="11" width="14.140625" style="110" hidden="1" customWidth="1"/>
    <col min="12" max="12" width="14.7109375" style="110" hidden="1" customWidth="1"/>
    <col min="13" max="13" width="12.42578125" style="110" hidden="1" customWidth="1"/>
    <col min="14" max="16384" width="9.140625" style="110"/>
  </cols>
  <sheetData>
    <row r="1" spans="1:216" x14ac:dyDescent="0.2">
      <c r="A1" s="632"/>
      <c r="B1" s="632"/>
      <c r="C1" s="632"/>
      <c r="D1" s="632"/>
      <c r="E1" s="632"/>
      <c r="F1" s="632"/>
    </row>
    <row r="2" spans="1:216" x14ac:dyDescent="0.2">
      <c r="A2" s="632"/>
      <c r="B2" s="632"/>
      <c r="C2" s="632"/>
      <c r="D2" s="632"/>
      <c r="E2" s="632"/>
      <c r="F2" s="632"/>
    </row>
    <row r="3" spans="1:216" x14ac:dyDescent="0.2">
      <c r="A3" s="632"/>
      <c r="B3" s="632"/>
      <c r="C3" s="632"/>
      <c r="D3" s="632"/>
      <c r="E3" s="632"/>
      <c r="F3" s="632"/>
    </row>
    <row r="4" spans="1:216" x14ac:dyDescent="0.2">
      <c r="A4" s="632"/>
      <c r="B4" s="632"/>
      <c r="C4" s="632"/>
      <c r="D4" s="632"/>
      <c r="E4" s="632"/>
      <c r="F4" s="632"/>
    </row>
    <row r="5" spans="1:216" x14ac:dyDescent="0.2">
      <c r="A5" s="111"/>
      <c r="B5" s="111"/>
      <c r="C5" s="111"/>
      <c r="D5" s="111"/>
      <c r="E5" s="111"/>
      <c r="F5" s="111"/>
    </row>
    <row r="6" spans="1:216" x14ac:dyDescent="0.2">
      <c r="A6" s="112"/>
      <c r="B6" s="113"/>
      <c r="C6" s="114"/>
      <c r="D6" s="113"/>
      <c r="E6" s="114"/>
      <c r="F6" s="114"/>
    </row>
    <row r="7" spans="1:216" x14ac:dyDescent="0.2">
      <c r="A7" s="633" t="s">
        <v>530</v>
      </c>
      <c r="B7" s="634"/>
      <c r="C7" s="634"/>
      <c r="D7" s="634"/>
      <c r="E7" s="634"/>
      <c r="F7" s="634"/>
    </row>
    <row r="8" spans="1:216" x14ac:dyDescent="0.2">
      <c r="A8" s="631" t="s">
        <v>30</v>
      </c>
      <c r="B8" s="631"/>
      <c r="C8" s="114"/>
      <c r="D8" s="113"/>
      <c r="E8" s="114" t="s">
        <v>31</v>
      </c>
      <c r="F8" s="114"/>
    </row>
    <row r="9" spans="1:216" x14ac:dyDescent="0.2">
      <c r="A9" s="635"/>
      <c r="B9" s="635"/>
      <c r="C9" s="635"/>
      <c r="D9" s="635"/>
      <c r="E9" s="635"/>
      <c r="F9" s="635"/>
    </row>
    <row r="10" spans="1:216" x14ac:dyDescent="0.2">
      <c r="A10" s="115" t="s">
        <v>13</v>
      </c>
      <c r="B10" s="116" t="s">
        <v>14</v>
      </c>
      <c r="C10" s="117" t="s">
        <v>15</v>
      </c>
      <c r="D10" s="116" t="s">
        <v>16</v>
      </c>
      <c r="E10" s="117" t="s">
        <v>0</v>
      </c>
      <c r="F10" s="117" t="s">
        <v>17</v>
      </c>
    </row>
    <row r="11" spans="1:216" x14ac:dyDescent="0.2">
      <c r="A11" s="118"/>
      <c r="B11" s="119"/>
      <c r="C11" s="120"/>
      <c r="D11" s="119"/>
      <c r="E11" s="121"/>
      <c r="F11" s="121"/>
      <c r="J11" s="122"/>
      <c r="K11" s="122"/>
      <c r="L11" s="122"/>
    </row>
    <row r="12" spans="1:216" x14ac:dyDescent="0.2">
      <c r="A12" s="49" t="s">
        <v>1</v>
      </c>
      <c r="B12" s="291" t="s">
        <v>140</v>
      </c>
      <c r="C12" s="292"/>
      <c r="D12" s="293"/>
      <c r="E12" s="123"/>
      <c r="F12" s="123"/>
      <c r="J12" s="122"/>
      <c r="K12" s="122"/>
      <c r="L12" s="122"/>
    </row>
    <row r="13" spans="1:216" s="127" customFormat="1" ht="9" customHeight="1" x14ac:dyDescent="0.2">
      <c r="A13" s="63"/>
      <c r="B13" s="294"/>
      <c r="C13" s="295"/>
      <c r="D13" s="296"/>
      <c r="E13" s="124"/>
      <c r="F13" s="124"/>
      <c r="G13" s="125"/>
      <c r="H13" s="125"/>
      <c r="I13" s="125"/>
      <c r="J13" s="126"/>
      <c r="K13" s="126"/>
      <c r="L13" s="126"/>
      <c r="M13" s="126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10"/>
      <c r="BR13" s="110"/>
      <c r="BS13" s="110"/>
      <c r="BT13" s="110"/>
      <c r="BU13" s="110"/>
      <c r="BV13" s="110"/>
      <c r="BW13" s="110"/>
      <c r="BX13" s="110"/>
      <c r="BY13" s="110"/>
      <c r="BZ13" s="110"/>
      <c r="CA13" s="110"/>
      <c r="CB13" s="110"/>
      <c r="CC13" s="110"/>
      <c r="CD13" s="110"/>
      <c r="CE13" s="110"/>
      <c r="CF13" s="110"/>
      <c r="CG13" s="110"/>
      <c r="CH13" s="110"/>
      <c r="CI13" s="110"/>
      <c r="CJ13" s="110"/>
      <c r="CK13" s="110"/>
      <c r="CL13" s="110"/>
      <c r="CM13" s="110"/>
      <c r="CN13" s="110"/>
      <c r="CO13" s="110"/>
      <c r="CP13" s="110"/>
      <c r="CQ13" s="110"/>
      <c r="CR13" s="110"/>
      <c r="CS13" s="110"/>
      <c r="CT13" s="110"/>
      <c r="CU13" s="110"/>
      <c r="CV13" s="110"/>
      <c r="CW13" s="110"/>
      <c r="CX13" s="110"/>
      <c r="CY13" s="110"/>
      <c r="CZ13" s="110"/>
      <c r="DA13" s="110"/>
      <c r="DB13" s="110"/>
      <c r="DC13" s="110"/>
      <c r="DD13" s="110"/>
      <c r="DE13" s="110"/>
      <c r="DF13" s="110"/>
      <c r="DG13" s="110"/>
      <c r="DH13" s="110"/>
      <c r="DI13" s="110"/>
      <c r="DJ13" s="110"/>
      <c r="DK13" s="110"/>
      <c r="DL13" s="110"/>
      <c r="DM13" s="110"/>
      <c r="DN13" s="110"/>
      <c r="DO13" s="110"/>
      <c r="DP13" s="110"/>
      <c r="DQ13" s="110"/>
      <c r="DR13" s="110"/>
      <c r="DS13" s="110"/>
      <c r="DT13" s="110"/>
      <c r="DU13" s="110"/>
      <c r="DV13" s="110"/>
      <c r="DW13" s="110"/>
      <c r="DX13" s="110"/>
      <c r="DY13" s="110"/>
      <c r="DZ13" s="110"/>
      <c r="EA13" s="110"/>
      <c r="EB13" s="110"/>
      <c r="EC13" s="110"/>
      <c r="ED13" s="110"/>
      <c r="EE13" s="110"/>
      <c r="EF13" s="110"/>
      <c r="EG13" s="110"/>
      <c r="EH13" s="110"/>
      <c r="EI13" s="110"/>
      <c r="EJ13" s="110"/>
      <c r="EK13" s="110"/>
      <c r="EL13" s="110"/>
      <c r="EM13" s="110"/>
      <c r="EN13" s="110"/>
      <c r="EO13" s="110"/>
      <c r="EP13" s="110"/>
      <c r="EQ13" s="110"/>
      <c r="ER13" s="110"/>
      <c r="ES13" s="110"/>
      <c r="ET13" s="110"/>
      <c r="EU13" s="110"/>
      <c r="EV13" s="110"/>
      <c r="EW13" s="110"/>
      <c r="EX13" s="110"/>
      <c r="EY13" s="110"/>
      <c r="EZ13" s="110"/>
      <c r="FA13" s="110"/>
      <c r="FB13" s="110"/>
      <c r="FC13" s="110"/>
      <c r="FD13" s="110"/>
      <c r="FE13" s="110"/>
      <c r="FF13" s="110"/>
      <c r="FG13" s="110"/>
      <c r="FH13" s="110"/>
      <c r="FI13" s="110"/>
      <c r="FJ13" s="110"/>
      <c r="FK13" s="110"/>
      <c r="FL13" s="110"/>
      <c r="FM13" s="110"/>
      <c r="FN13" s="110"/>
      <c r="FO13" s="110"/>
      <c r="FP13" s="110"/>
      <c r="FQ13" s="110"/>
      <c r="FR13" s="110"/>
      <c r="FS13" s="110"/>
      <c r="FT13" s="110"/>
      <c r="FU13" s="110"/>
      <c r="FV13" s="110"/>
      <c r="FW13" s="110"/>
      <c r="FX13" s="110"/>
      <c r="FY13" s="110"/>
      <c r="FZ13" s="110"/>
      <c r="GA13" s="110"/>
      <c r="GB13" s="110"/>
      <c r="GC13" s="110"/>
      <c r="GD13" s="110"/>
      <c r="GE13" s="110"/>
      <c r="GF13" s="110"/>
      <c r="GG13" s="110"/>
      <c r="GH13" s="110"/>
      <c r="GI13" s="110"/>
      <c r="GJ13" s="110"/>
      <c r="GK13" s="110"/>
      <c r="GL13" s="110"/>
      <c r="GM13" s="110"/>
      <c r="GN13" s="110"/>
      <c r="GO13" s="110"/>
      <c r="GP13" s="110"/>
      <c r="GQ13" s="110"/>
      <c r="GR13" s="110"/>
      <c r="GS13" s="110"/>
      <c r="GT13" s="110"/>
      <c r="GU13" s="110"/>
      <c r="GV13" s="110"/>
      <c r="GW13" s="110"/>
      <c r="GX13" s="110"/>
      <c r="GY13" s="110"/>
      <c r="GZ13" s="110"/>
      <c r="HA13" s="110"/>
      <c r="HB13" s="110"/>
      <c r="HC13" s="110"/>
      <c r="HD13" s="110"/>
      <c r="HE13" s="110"/>
      <c r="HF13" s="110"/>
      <c r="HG13" s="110"/>
      <c r="HH13" s="110"/>
    </row>
    <row r="14" spans="1:216" s="127" customFormat="1" ht="14.25" x14ac:dyDescent="0.2">
      <c r="A14" s="297">
        <v>1</v>
      </c>
      <c r="B14" s="298" t="s">
        <v>152</v>
      </c>
      <c r="C14" s="55">
        <v>92</v>
      </c>
      <c r="D14" s="299" t="s">
        <v>18</v>
      </c>
      <c r="E14" s="6"/>
      <c r="F14" s="107">
        <f>ROUND(E14*C14,2)</f>
        <v>0</v>
      </c>
      <c r="G14" s="128">
        <f>E14*C14</f>
        <v>0</v>
      </c>
      <c r="H14" s="125"/>
      <c r="I14" s="129"/>
      <c r="J14" s="122"/>
    </row>
    <row r="15" spans="1:216" s="127" customFormat="1" ht="8.25" customHeight="1" x14ac:dyDescent="0.2">
      <c r="A15" s="300"/>
      <c r="B15" s="294"/>
      <c r="C15" s="55"/>
      <c r="D15" s="301"/>
      <c r="E15" s="6"/>
      <c r="F15" s="107">
        <f t="shared" ref="F15:F78" si="0">ROUND(E15*C15,2)</f>
        <v>0</v>
      </c>
      <c r="G15" s="128">
        <f t="shared" ref="G15:G79" si="1">E15*C15</f>
        <v>0</v>
      </c>
      <c r="H15" s="125"/>
      <c r="I15" s="129"/>
      <c r="J15" s="122"/>
      <c r="M15" s="130"/>
    </row>
    <row r="16" spans="1:216" s="127" customFormat="1" x14ac:dyDescent="0.2">
      <c r="A16" s="69">
        <v>2</v>
      </c>
      <c r="B16" s="302" t="s">
        <v>27</v>
      </c>
      <c r="C16" s="303"/>
      <c r="D16" s="304"/>
      <c r="E16" s="131"/>
      <c r="F16" s="107">
        <f t="shared" si="0"/>
        <v>0</v>
      </c>
      <c r="G16" s="128">
        <f t="shared" si="1"/>
        <v>0</v>
      </c>
      <c r="H16" s="125"/>
      <c r="I16" s="129"/>
      <c r="J16" s="122"/>
    </row>
    <row r="17" spans="1:216" s="127" customFormat="1" ht="14.25" x14ac:dyDescent="0.2">
      <c r="A17" s="70">
        <v>2.1</v>
      </c>
      <c r="B17" s="298" t="s">
        <v>153</v>
      </c>
      <c r="C17" s="303">
        <v>29.808000000000003</v>
      </c>
      <c r="D17" s="304" t="s">
        <v>411</v>
      </c>
      <c r="E17" s="131"/>
      <c r="F17" s="107">
        <f t="shared" si="0"/>
        <v>0</v>
      </c>
      <c r="G17" s="132">
        <f t="shared" si="1"/>
        <v>0</v>
      </c>
      <c r="H17" s="125"/>
      <c r="I17" s="129"/>
      <c r="J17" s="122"/>
    </row>
    <row r="18" spans="1:216" s="127" customFormat="1" ht="14.25" x14ac:dyDescent="0.2">
      <c r="A18" s="70">
        <v>2.2000000000000002</v>
      </c>
      <c r="B18" s="298" t="s">
        <v>154</v>
      </c>
      <c r="C18" s="303">
        <v>69.552000000000007</v>
      </c>
      <c r="D18" s="304" t="s">
        <v>411</v>
      </c>
      <c r="E18" s="131"/>
      <c r="F18" s="107">
        <f t="shared" si="0"/>
        <v>0</v>
      </c>
      <c r="G18" s="132">
        <f t="shared" si="1"/>
        <v>0</v>
      </c>
      <c r="H18" s="125"/>
      <c r="I18" s="129"/>
      <c r="J18" s="122"/>
    </row>
    <row r="19" spans="1:216" s="127" customFormat="1" ht="28.5" x14ac:dyDescent="0.2">
      <c r="A19" s="70">
        <v>2.2999999999999998</v>
      </c>
      <c r="B19" s="305" t="s">
        <v>417</v>
      </c>
      <c r="C19" s="306">
        <v>49.781292000000001</v>
      </c>
      <c r="D19" s="307" t="s">
        <v>412</v>
      </c>
      <c r="E19" s="133"/>
      <c r="F19" s="107">
        <f t="shared" si="0"/>
        <v>0</v>
      </c>
      <c r="G19" s="132">
        <f t="shared" si="1"/>
        <v>0</v>
      </c>
      <c r="H19" s="125"/>
      <c r="I19" s="129"/>
      <c r="J19" s="122"/>
    </row>
    <row r="20" spans="1:216" s="127" customFormat="1" ht="28.5" x14ac:dyDescent="0.2">
      <c r="A20" s="70">
        <v>2.4</v>
      </c>
      <c r="B20" s="298" t="s">
        <v>418</v>
      </c>
      <c r="C20" s="306">
        <v>82.968820000000008</v>
      </c>
      <c r="D20" s="307" t="s">
        <v>413</v>
      </c>
      <c r="E20" s="134"/>
      <c r="F20" s="107">
        <f t="shared" si="0"/>
        <v>0</v>
      </c>
      <c r="G20" s="132">
        <f t="shared" si="1"/>
        <v>0</v>
      </c>
      <c r="H20" s="125"/>
      <c r="I20" s="129"/>
      <c r="J20" s="122"/>
    </row>
    <row r="21" spans="1:216" s="127" customFormat="1" ht="28.5" x14ac:dyDescent="0.2">
      <c r="A21" s="70">
        <v>2.5</v>
      </c>
      <c r="B21" s="305" t="s">
        <v>156</v>
      </c>
      <c r="C21" s="306">
        <v>7.36</v>
      </c>
      <c r="D21" s="307" t="s">
        <v>414</v>
      </c>
      <c r="E21" s="134"/>
      <c r="F21" s="107">
        <f t="shared" si="0"/>
        <v>0</v>
      </c>
      <c r="G21" s="132">
        <f t="shared" si="1"/>
        <v>0</v>
      </c>
      <c r="H21" s="125"/>
      <c r="I21" s="129"/>
      <c r="J21" s="122"/>
    </row>
    <row r="22" spans="1:216" s="127" customFormat="1" ht="14.25" x14ac:dyDescent="0.2">
      <c r="A22" s="70">
        <v>2.6</v>
      </c>
      <c r="B22" s="305" t="s">
        <v>157</v>
      </c>
      <c r="C22" s="308">
        <v>82.8</v>
      </c>
      <c r="D22" s="299" t="s">
        <v>415</v>
      </c>
      <c r="E22" s="6"/>
      <c r="F22" s="107">
        <f t="shared" si="0"/>
        <v>0</v>
      </c>
      <c r="G22" s="132">
        <f t="shared" si="1"/>
        <v>0</v>
      </c>
      <c r="H22" s="125"/>
      <c r="I22" s="129"/>
      <c r="J22" s="136"/>
      <c r="K22" s="137"/>
      <c r="L22" s="137"/>
      <c r="M22" s="137"/>
    </row>
    <row r="23" spans="1:216" s="127" customFormat="1" ht="28.5" x14ac:dyDescent="0.2">
      <c r="A23" s="70">
        <v>2.7</v>
      </c>
      <c r="B23" s="305" t="s">
        <v>419</v>
      </c>
      <c r="C23" s="306">
        <v>66.961643400000014</v>
      </c>
      <c r="D23" s="307" t="s">
        <v>412</v>
      </c>
      <c r="E23" s="134"/>
      <c r="F23" s="107">
        <f t="shared" si="0"/>
        <v>0</v>
      </c>
      <c r="G23" s="132">
        <f t="shared" si="1"/>
        <v>0</v>
      </c>
      <c r="H23" s="125"/>
      <c r="I23" s="129"/>
      <c r="J23" s="122"/>
    </row>
    <row r="24" spans="1:216" s="127" customFormat="1" ht="9" customHeight="1" x14ac:dyDescent="0.2">
      <c r="A24" s="50"/>
      <c r="B24" s="294"/>
      <c r="C24" s="303"/>
      <c r="D24" s="304"/>
      <c r="E24" s="6"/>
      <c r="F24" s="107">
        <f t="shared" si="0"/>
        <v>0</v>
      </c>
      <c r="G24" s="132">
        <f t="shared" si="1"/>
        <v>0</v>
      </c>
      <c r="H24" s="125"/>
      <c r="I24" s="129"/>
      <c r="J24" s="122"/>
    </row>
    <row r="25" spans="1:216" s="127" customFormat="1" x14ac:dyDescent="0.2">
      <c r="A25" s="309">
        <v>3</v>
      </c>
      <c r="B25" s="302" t="s">
        <v>141</v>
      </c>
      <c r="C25" s="303"/>
      <c r="D25" s="304"/>
      <c r="E25" s="6"/>
      <c r="F25" s="107">
        <f t="shared" si="0"/>
        <v>0</v>
      </c>
      <c r="G25" s="132">
        <f t="shared" si="1"/>
        <v>0</v>
      </c>
      <c r="H25" s="125"/>
      <c r="I25" s="129"/>
      <c r="J25" s="122"/>
    </row>
    <row r="26" spans="1:216" s="127" customFormat="1" ht="14.25" x14ac:dyDescent="0.2">
      <c r="A26" s="310">
        <v>3.1</v>
      </c>
      <c r="B26" s="311" t="s">
        <v>159</v>
      </c>
      <c r="C26" s="303">
        <v>95.68</v>
      </c>
      <c r="D26" s="299" t="s">
        <v>18</v>
      </c>
      <c r="E26" s="6"/>
      <c r="F26" s="107">
        <f t="shared" si="0"/>
        <v>0</v>
      </c>
      <c r="G26" s="132">
        <f t="shared" si="1"/>
        <v>0</v>
      </c>
      <c r="H26" s="125"/>
      <c r="I26" s="129"/>
      <c r="J26" s="122"/>
      <c r="K26" s="135"/>
      <c r="L26" s="135">
        <f>+K26/5.79</f>
        <v>0</v>
      </c>
    </row>
    <row r="27" spans="1:216" s="138" customFormat="1" ht="11.25" customHeight="1" x14ac:dyDescent="0.2">
      <c r="A27" s="312"/>
      <c r="B27" s="313"/>
      <c r="C27" s="303"/>
      <c r="D27" s="299"/>
      <c r="E27" s="6"/>
      <c r="F27" s="107">
        <f t="shared" si="0"/>
        <v>0</v>
      </c>
      <c r="G27" s="132">
        <f t="shared" si="1"/>
        <v>0</v>
      </c>
      <c r="H27" s="125"/>
      <c r="I27" s="129"/>
      <c r="J27" s="122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  <c r="BM27" s="127"/>
      <c r="BN27" s="127"/>
      <c r="BO27" s="127"/>
      <c r="BP27" s="127"/>
      <c r="BQ27" s="127"/>
      <c r="BR27" s="127"/>
      <c r="BS27" s="127"/>
      <c r="BT27" s="127"/>
      <c r="BU27" s="127"/>
      <c r="BV27" s="127"/>
      <c r="BW27" s="127"/>
      <c r="BX27" s="127"/>
      <c r="BY27" s="127"/>
      <c r="BZ27" s="127"/>
      <c r="CA27" s="127"/>
      <c r="CB27" s="127"/>
      <c r="CC27" s="127"/>
      <c r="CD27" s="127"/>
      <c r="CE27" s="127"/>
      <c r="CF27" s="127"/>
      <c r="CG27" s="127"/>
      <c r="CH27" s="127"/>
      <c r="CI27" s="127"/>
      <c r="CJ27" s="127"/>
      <c r="CK27" s="127"/>
      <c r="CL27" s="127"/>
      <c r="CM27" s="127"/>
      <c r="CN27" s="127"/>
      <c r="CO27" s="127"/>
      <c r="CP27" s="127"/>
      <c r="CQ27" s="127"/>
      <c r="CR27" s="127"/>
      <c r="CS27" s="127"/>
      <c r="CT27" s="127"/>
      <c r="CU27" s="127"/>
      <c r="CV27" s="127"/>
      <c r="CW27" s="127"/>
      <c r="CX27" s="127"/>
      <c r="CY27" s="127"/>
      <c r="CZ27" s="127"/>
      <c r="DA27" s="127"/>
      <c r="DB27" s="127"/>
      <c r="DC27" s="127"/>
      <c r="DD27" s="127"/>
      <c r="DE27" s="127"/>
      <c r="DF27" s="127"/>
      <c r="DG27" s="127"/>
      <c r="DH27" s="127"/>
      <c r="DI27" s="127"/>
      <c r="DJ27" s="127"/>
      <c r="DK27" s="127"/>
      <c r="DL27" s="127"/>
      <c r="DM27" s="127"/>
      <c r="DN27" s="127"/>
      <c r="DO27" s="127"/>
      <c r="DP27" s="127"/>
      <c r="DQ27" s="127"/>
      <c r="DR27" s="127"/>
      <c r="DS27" s="127"/>
      <c r="DT27" s="127"/>
      <c r="DU27" s="127"/>
      <c r="DV27" s="127"/>
      <c r="DW27" s="127"/>
      <c r="DX27" s="127"/>
      <c r="DY27" s="127"/>
      <c r="DZ27" s="127"/>
      <c r="EA27" s="127"/>
      <c r="EB27" s="127"/>
      <c r="EC27" s="127"/>
      <c r="ED27" s="127"/>
      <c r="EE27" s="127"/>
      <c r="EF27" s="127"/>
      <c r="EG27" s="127"/>
      <c r="EH27" s="127"/>
      <c r="EI27" s="127"/>
      <c r="EJ27" s="127"/>
      <c r="EK27" s="127"/>
      <c r="EL27" s="127"/>
      <c r="EM27" s="127"/>
      <c r="EN27" s="127"/>
      <c r="EO27" s="127"/>
      <c r="EP27" s="127"/>
      <c r="EQ27" s="127"/>
      <c r="ER27" s="127"/>
      <c r="ES27" s="127"/>
      <c r="ET27" s="127"/>
      <c r="EU27" s="127"/>
      <c r="EV27" s="127"/>
      <c r="EW27" s="127"/>
      <c r="EX27" s="127"/>
      <c r="EY27" s="127"/>
      <c r="EZ27" s="127"/>
      <c r="FA27" s="127"/>
      <c r="FB27" s="127"/>
      <c r="FC27" s="127"/>
      <c r="FD27" s="127"/>
      <c r="FE27" s="127"/>
      <c r="FF27" s="127"/>
      <c r="FG27" s="127"/>
      <c r="FH27" s="127"/>
      <c r="FI27" s="127"/>
      <c r="FJ27" s="127"/>
      <c r="FK27" s="127"/>
      <c r="FL27" s="127"/>
      <c r="FM27" s="127"/>
      <c r="FN27" s="127"/>
      <c r="FO27" s="127"/>
      <c r="FP27" s="127"/>
      <c r="FQ27" s="127"/>
      <c r="FR27" s="127"/>
      <c r="FS27" s="127"/>
      <c r="FT27" s="127"/>
      <c r="FU27" s="127"/>
      <c r="FV27" s="127"/>
      <c r="FW27" s="127"/>
      <c r="FX27" s="127"/>
      <c r="FY27" s="127"/>
      <c r="FZ27" s="127"/>
      <c r="GA27" s="127"/>
      <c r="GB27" s="127"/>
      <c r="GC27" s="127"/>
      <c r="GD27" s="127"/>
      <c r="GE27" s="127"/>
      <c r="GF27" s="127"/>
      <c r="GG27" s="127"/>
      <c r="GH27" s="127"/>
      <c r="GI27" s="127"/>
      <c r="GJ27" s="127"/>
      <c r="GK27" s="127"/>
      <c r="GL27" s="127"/>
      <c r="GM27" s="127"/>
      <c r="GN27" s="127"/>
      <c r="GO27" s="127"/>
      <c r="GP27" s="127"/>
      <c r="GQ27" s="127"/>
      <c r="GR27" s="127"/>
      <c r="GS27" s="127"/>
      <c r="GT27" s="127"/>
      <c r="GU27" s="127"/>
      <c r="GV27" s="127"/>
      <c r="GW27" s="127"/>
      <c r="GX27" s="127"/>
      <c r="GY27" s="127"/>
      <c r="GZ27" s="127"/>
      <c r="HA27" s="127"/>
      <c r="HB27" s="127"/>
      <c r="HC27" s="127"/>
      <c r="HD27" s="127"/>
      <c r="HE27" s="127"/>
      <c r="HF27" s="127"/>
      <c r="HG27" s="127"/>
      <c r="HH27" s="127"/>
    </row>
    <row r="28" spans="1:216" s="138" customFormat="1" x14ac:dyDescent="0.2">
      <c r="A28" s="309">
        <v>4</v>
      </c>
      <c r="B28" s="302" t="s">
        <v>142</v>
      </c>
      <c r="C28" s="303"/>
      <c r="D28" s="299"/>
      <c r="E28" s="6"/>
      <c r="F28" s="107">
        <f t="shared" si="0"/>
        <v>0</v>
      </c>
      <c r="G28" s="132">
        <f t="shared" si="1"/>
        <v>0</v>
      </c>
      <c r="H28" s="125"/>
      <c r="I28" s="129"/>
      <c r="J28" s="122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  <c r="BM28" s="127"/>
      <c r="BN28" s="127"/>
      <c r="BO28" s="127"/>
      <c r="BP28" s="127"/>
      <c r="BQ28" s="127"/>
      <c r="BR28" s="127"/>
      <c r="BS28" s="127"/>
      <c r="BT28" s="127"/>
      <c r="BU28" s="127"/>
      <c r="BV28" s="127"/>
      <c r="BW28" s="127"/>
      <c r="BX28" s="127"/>
      <c r="BY28" s="127"/>
      <c r="BZ28" s="127"/>
      <c r="CA28" s="127"/>
      <c r="CB28" s="127"/>
      <c r="CC28" s="127"/>
      <c r="CD28" s="127"/>
      <c r="CE28" s="127"/>
      <c r="CF28" s="127"/>
      <c r="CG28" s="127"/>
      <c r="CH28" s="127"/>
      <c r="CI28" s="127"/>
      <c r="CJ28" s="127"/>
      <c r="CK28" s="127"/>
      <c r="CL28" s="127"/>
      <c r="CM28" s="127"/>
      <c r="CN28" s="127"/>
      <c r="CO28" s="127"/>
      <c r="CP28" s="127"/>
      <c r="CQ28" s="127"/>
      <c r="CR28" s="127"/>
      <c r="CS28" s="127"/>
      <c r="CT28" s="127"/>
      <c r="CU28" s="127"/>
      <c r="CV28" s="127"/>
      <c r="CW28" s="127"/>
      <c r="CX28" s="127"/>
      <c r="CY28" s="127"/>
      <c r="CZ28" s="127"/>
      <c r="DA28" s="127"/>
      <c r="DB28" s="127"/>
      <c r="DC28" s="127"/>
      <c r="DD28" s="127"/>
      <c r="DE28" s="127"/>
      <c r="DF28" s="127"/>
      <c r="DG28" s="127"/>
      <c r="DH28" s="127"/>
      <c r="DI28" s="127"/>
      <c r="DJ28" s="127"/>
      <c r="DK28" s="127"/>
      <c r="DL28" s="127"/>
      <c r="DM28" s="127"/>
      <c r="DN28" s="127"/>
      <c r="DO28" s="127"/>
      <c r="DP28" s="127"/>
      <c r="DQ28" s="127"/>
      <c r="DR28" s="127"/>
      <c r="DS28" s="127"/>
      <c r="DT28" s="127"/>
      <c r="DU28" s="127"/>
      <c r="DV28" s="127"/>
      <c r="DW28" s="127"/>
      <c r="DX28" s="127"/>
      <c r="DY28" s="127"/>
      <c r="DZ28" s="127"/>
      <c r="EA28" s="127"/>
      <c r="EB28" s="127"/>
      <c r="EC28" s="127"/>
      <c r="ED28" s="127"/>
      <c r="EE28" s="127"/>
      <c r="EF28" s="127"/>
      <c r="EG28" s="127"/>
      <c r="EH28" s="127"/>
      <c r="EI28" s="127"/>
      <c r="EJ28" s="127"/>
      <c r="EK28" s="127"/>
      <c r="EL28" s="127"/>
      <c r="EM28" s="127"/>
      <c r="EN28" s="127"/>
      <c r="EO28" s="127"/>
      <c r="EP28" s="127"/>
      <c r="EQ28" s="127"/>
      <c r="ER28" s="127"/>
      <c r="ES28" s="127"/>
      <c r="ET28" s="127"/>
      <c r="EU28" s="127"/>
      <c r="EV28" s="127"/>
      <c r="EW28" s="127"/>
      <c r="EX28" s="127"/>
      <c r="EY28" s="127"/>
      <c r="EZ28" s="127"/>
      <c r="FA28" s="127"/>
      <c r="FB28" s="127"/>
      <c r="FC28" s="127"/>
      <c r="FD28" s="127"/>
      <c r="FE28" s="127"/>
      <c r="FF28" s="127"/>
      <c r="FG28" s="127"/>
      <c r="FH28" s="127"/>
      <c r="FI28" s="127"/>
      <c r="FJ28" s="127"/>
      <c r="FK28" s="127"/>
      <c r="FL28" s="127"/>
      <c r="FM28" s="127"/>
      <c r="FN28" s="127"/>
      <c r="FO28" s="127"/>
      <c r="FP28" s="127"/>
      <c r="FQ28" s="127"/>
      <c r="FR28" s="127"/>
      <c r="FS28" s="127"/>
      <c r="FT28" s="127"/>
      <c r="FU28" s="127"/>
      <c r="FV28" s="127"/>
      <c r="FW28" s="127"/>
      <c r="FX28" s="127"/>
      <c r="FY28" s="127"/>
      <c r="FZ28" s="127"/>
      <c r="GA28" s="127"/>
      <c r="GB28" s="127"/>
      <c r="GC28" s="127"/>
      <c r="GD28" s="127"/>
      <c r="GE28" s="127"/>
      <c r="GF28" s="127"/>
      <c r="GG28" s="127"/>
      <c r="GH28" s="127"/>
      <c r="GI28" s="127"/>
      <c r="GJ28" s="127"/>
      <c r="GK28" s="127"/>
      <c r="GL28" s="127"/>
      <c r="GM28" s="127"/>
      <c r="GN28" s="127"/>
      <c r="GO28" s="127"/>
      <c r="GP28" s="127"/>
      <c r="GQ28" s="127"/>
      <c r="GR28" s="127"/>
      <c r="GS28" s="127"/>
      <c r="GT28" s="127"/>
      <c r="GU28" s="127"/>
      <c r="GV28" s="127"/>
      <c r="GW28" s="127"/>
      <c r="GX28" s="127"/>
      <c r="GY28" s="127"/>
      <c r="GZ28" s="127"/>
      <c r="HA28" s="127"/>
      <c r="HB28" s="127"/>
      <c r="HC28" s="127"/>
      <c r="HD28" s="127"/>
      <c r="HE28" s="127"/>
      <c r="HF28" s="127"/>
      <c r="HG28" s="127"/>
      <c r="HH28" s="127"/>
    </row>
    <row r="29" spans="1:216" s="139" customFormat="1" ht="14.25" x14ac:dyDescent="0.2">
      <c r="A29" s="310">
        <v>4.0999999999999996</v>
      </c>
      <c r="B29" s="311" t="s">
        <v>160</v>
      </c>
      <c r="C29" s="55">
        <v>92</v>
      </c>
      <c r="D29" s="299" t="s">
        <v>18</v>
      </c>
      <c r="E29" s="6"/>
      <c r="F29" s="107">
        <f t="shared" si="0"/>
        <v>0</v>
      </c>
      <c r="G29" s="132">
        <f t="shared" si="1"/>
        <v>0</v>
      </c>
      <c r="H29" s="125"/>
      <c r="I29" s="129"/>
      <c r="J29" s="122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  <c r="BM29" s="127"/>
      <c r="BN29" s="127"/>
      <c r="BO29" s="127"/>
      <c r="BP29" s="127"/>
      <c r="BQ29" s="127"/>
      <c r="BR29" s="127"/>
      <c r="BS29" s="127"/>
      <c r="BT29" s="127"/>
      <c r="BU29" s="127"/>
      <c r="BV29" s="127"/>
      <c r="BW29" s="127"/>
      <c r="BX29" s="127"/>
      <c r="BY29" s="127"/>
      <c r="BZ29" s="127"/>
      <c r="CA29" s="127"/>
      <c r="CB29" s="127"/>
      <c r="CC29" s="127"/>
      <c r="CD29" s="127"/>
      <c r="CE29" s="127"/>
      <c r="CF29" s="127"/>
      <c r="CG29" s="127"/>
      <c r="CH29" s="127"/>
      <c r="CI29" s="127"/>
      <c r="CJ29" s="127"/>
      <c r="CK29" s="127"/>
      <c r="CL29" s="127"/>
      <c r="CM29" s="127"/>
      <c r="CN29" s="127"/>
      <c r="CO29" s="127"/>
      <c r="CP29" s="127"/>
      <c r="CQ29" s="127"/>
      <c r="CR29" s="127"/>
      <c r="CS29" s="127"/>
      <c r="CT29" s="127"/>
      <c r="CU29" s="127"/>
      <c r="CV29" s="127"/>
      <c r="CW29" s="127"/>
      <c r="CX29" s="127"/>
      <c r="CY29" s="127"/>
      <c r="CZ29" s="127"/>
      <c r="DA29" s="127"/>
      <c r="DB29" s="127"/>
      <c r="DC29" s="127"/>
      <c r="DD29" s="127"/>
      <c r="DE29" s="127"/>
      <c r="DF29" s="127"/>
      <c r="DG29" s="127"/>
      <c r="DH29" s="127"/>
      <c r="DI29" s="127"/>
      <c r="DJ29" s="127"/>
      <c r="DK29" s="127"/>
      <c r="DL29" s="127"/>
      <c r="DM29" s="127"/>
      <c r="DN29" s="127"/>
      <c r="DO29" s="127"/>
      <c r="DP29" s="127"/>
      <c r="DQ29" s="127"/>
      <c r="DR29" s="127"/>
      <c r="DS29" s="127"/>
      <c r="DT29" s="127"/>
      <c r="DU29" s="127"/>
      <c r="DV29" s="127"/>
      <c r="DW29" s="127"/>
      <c r="DX29" s="127"/>
      <c r="DY29" s="127"/>
      <c r="DZ29" s="127"/>
      <c r="EA29" s="127"/>
      <c r="EB29" s="127"/>
      <c r="EC29" s="127"/>
      <c r="ED29" s="127"/>
      <c r="EE29" s="127"/>
      <c r="EF29" s="127"/>
      <c r="EG29" s="127"/>
      <c r="EH29" s="127"/>
      <c r="EI29" s="127"/>
      <c r="EJ29" s="127"/>
      <c r="EK29" s="127"/>
      <c r="EL29" s="127"/>
      <c r="EM29" s="127"/>
      <c r="EN29" s="127"/>
      <c r="EO29" s="127"/>
      <c r="EP29" s="127"/>
      <c r="EQ29" s="127"/>
      <c r="ER29" s="127"/>
      <c r="ES29" s="127"/>
      <c r="ET29" s="127"/>
      <c r="EU29" s="127"/>
      <c r="EV29" s="127"/>
      <c r="EW29" s="127"/>
      <c r="EX29" s="127"/>
      <c r="EY29" s="127"/>
      <c r="EZ29" s="127"/>
      <c r="FA29" s="127"/>
      <c r="FB29" s="127"/>
      <c r="FC29" s="127"/>
      <c r="FD29" s="127"/>
      <c r="FE29" s="127"/>
      <c r="FF29" s="127"/>
      <c r="FG29" s="127"/>
      <c r="FH29" s="127"/>
      <c r="FI29" s="127"/>
      <c r="FJ29" s="127"/>
      <c r="FK29" s="127"/>
      <c r="FL29" s="127"/>
      <c r="FM29" s="127"/>
      <c r="FN29" s="127"/>
      <c r="FO29" s="127"/>
      <c r="FP29" s="127"/>
      <c r="FQ29" s="127"/>
      <c r="FR29" s="127"/>
      <c r="FS29" s="127"/>
      <c r="FT29" s="127"/>
      <c r="FU29" s="127"/>
      <c r="FV29" s="127"/>
      <c r="FW29" s="127"/>
      <c r="FX29" s="127"/>
      <c r="FY29" s="127"/>
      <c r="FZ29" s="127"/>
      <c r="GA29" s="127"/>
      <c r="GB29" s="127"/>
      <c r="GC29" s="127"/>
      <c r="GD29" s="127"/>
      <c r="GE29" s="127"/>
      <c r="GF29" s="127"/>
      <c r="GG29" s="127"/>
      <c r="GH29" s="127"/>
      <c r="GI29" s="127"/>
      <c r="GJ29" s="127"/>
      <c r="GK29" s="127"/>
      <c r="GL29" s="127"/>
      <c r="GM29" s="127"/>
      <c r="GN29" s="127"/>
      <c r="GO29" s="127"/>
      <c r="GP29" s="127"/>
      <c r="GQ29" s="127"/>
      <c r="GR29" s="127"/>
      <c r="GS29" s="127"/>
      <c r="GT29" s="127"/>
      <c r="GU29" s="127"/>
      <c r="GV29" s="127"/>
      <c r="GW29" s="127"/>
      <c r="GX29" s="127"/>
      <c r="GY29" s="127"/>
      <c r="GZ29" s="127"/>
      <c r="HA29" s="127"/>
      <c r="HB29" s="127"/>
      <c r="HC29" s="127"/>
      <c r="HD29" s="127"/>
      <c r="HE29" s="127"/>
      <c r="HF29" s="127"/>
      <c r="HG29" s="127"/>
      <c r="HH29" s="127"/>
    </row>
    <row r="30" spans="1:216" s="139" customFormat="1" ht="10.5" customHeight="1" x14ac:dyDescent="0.2">
      <c r="A30" s="310"/>
      <c r="B30" s="313"/>
      <c r="C30" s="55"/>
      <c r="D30" s="299"/>
      <c r="E30" s="6"/>
      <c r="F30" s="107">
        <f t="shared" si="0"/>
        <v>0</v>
      </c>
      <c r="G30" s="132">
        <f t="shared" si="1"/>
        <v>0</v>
      </c>
      <c r="H30" s="125"/>
      <c r="I30" s="129"/>
      <c r="J30" s="122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  <c r="BM30" s="127"/>
      <c r="BN30" s="127"/>
      <c r="BO30" s="127"/>
      <c r="BP30" s="127"/>
      <c r="BQ30" s="127"/>
      <c r="BR30" s="127"/>
      <c r="BS30" s="127"/>
      <c r="BT30" s="127"/>
      <c r="BU30" s="127"/>
      <c r="BV30" s="127"/>
      <c r="BW30" s="127"/>
      <c r="BX30" s="127"/>
      <c r="BY30" s="127"/>
      <c r="BZ30" s="127"/>
      <c r="CA30" s="127"/>
      <c r="CB30" s="127"/>
      <c r="CC30" s="127"/>
      <c r="CD30" s="127"/>
      <c r="CE30" s="127"/>
      <c r="CF30" s="127"/>
      <c r="CG30" s="127"/>
      <c r="CH30" s="127"/>
      <c r="CI30" s="127"/>
      <c r="CJ30" s="127"/>
      <c r="CK30" s="127"/>
      <c r="CL30" s="127"/>
      <c r="CM30" s="127"/>
      <c r="CN30" s="127"/>
      <c r="CO30" s="127"/>
      <c r="CP30" s="127"/>
      <c r="CQ30" s="127"/>
      <c r="CR30" s="127"/>
      <c r="CS30" s="127"/>
      <c r="CT30" s="127"/>
      <c r="CU30" s="127"/>
      <c r="CV30" s="127"/>
      <c r="CW30" s="127"/>
      <c r="CX30" s="127"/>
      <c r="CY30" s="127"/>
      <c r="CZ30" s="127"/>
      <c r="DA30" s="127"/>
      <c r="DB30" s="127"/>
      <c r="DC30" s="127"/>
      <c r="DD30" s="127"/>
      <c r="DE30" s="127"/>
      <c r="DF30" s="127"/>
      <c r="DG30" s="127"/>
      <c r="DH30" s="127"/>
      <c r="DI30" s="127"/>
      <c r="DJ30" s="127"/>
      <c r="DK30" s="127"/>
      <c r="DL30" s="127"/>
      <c r="DM30" s="127"/>
      <c r="DN30" s="127"/>
      <c r="DO30" s="127"/>
      <c r="DP30" s="127"/>
      <c r="DQ30" s="127"/>
      <c r="DR30" s="127"/>
      <c r="DS30" s="127"/>
      <c r="DT30" s="127"/>
      <c r="DU30" s="127"/>
      <c r="DV30" s="127"/>
      <c r="DW30" s="127"/>
      <c r="DX30" s="127"/>
      <c r="DY30" s="127"/>
      <c r="DZ30" s="127"/>
      <c r="EA30" s="127"/>
      <c r="EB30" s="127"/>
      <c r="EC30" s="127"/>
      <c r="ED30" s="127"/>
      <c r="EE30" s="127"/>
      <c r="EF30" s="127"/>
      <c r="EG30" s="127"/>
      <c r="EH30" s="127"/>
      <c r="EI30" s="127"/>
      <c r="EJ30" s="127"/>
      <c r="EK30" s="127"/>
      <c r="EL30" s="127"/>
      <c r="EM30" s="127"/>
      <c r="EN30" s="127"/>
      <c r="EO30" s="127"/>
      <c r="EP30" s="127"/>
      <c r="EQ30" s="127"/>
      <c r="ER30" s="127"/>
      <c r="ES30" s="127"/>
      <c r="ET30" s="127"/>
      <c r="EU30" s="127"/>
      <c r="EV30" s="127"/>
      <c r="EW30" s="127"/>
      <c r="EX30" s="127"/>
      <c r="EY30" s="127"/>
      <c r="EZ30" s="127"/>
      <c r="FA30" s="127"/>
      <c r="FB30" s="127"/>
      <c r="FC30" s="127"/>
      <c r="FD30" s="127"/>
      <c r="FE30" s="127"/>
      <c r="FF30" s="127"/>
      <c r="FG30" s="127"/>
      <c r="FH30" s="127"/>
      <c r="FI30" s="127"/>
      <c r="FJ30" s="127"/>
      <c r="FK30" s="127"/>
      <c r="FL30" s="127"/>
      <c r="FM30" s="127"/>
      <c r="FN30" s="127"/>
      <c r="FO30" s="127"/>
      <c r="FP30" s="127"/>
      <c r="FQ30" s="127"/>
      <c r="FR30" s="127"/>
      <c r="FS30" s="127"/>
      <c r="FT30" s="127"/>
      <c r="FU30" s="127"/>
      <c r="FV30" s="127"/>
      <c r="FW30" s="127"/>
      <c r="FX30" s="127"/>
      <c r="FY30" s="127"/>
      <c r="FZ30" s="127"/>
      <c r="GA30" s="127"/>
      <c r="GB30" s="127"/>
      <c r="GC30" s="127"/>
      <c r="GD30" s="127"/>
      <c r="GE30" s="127"/>
      <c r="GF30" s="127"/>
      <c r="GG30" s="127"/>
      <c r="GH30" s="127"/>
      <c r="GI30" s="127"/>
      <c r="GJ30" s="127"/>
      <c r="GK30" s="127"/>
      <c r="GL30" s="127"/>
      <c r="GM30" s="127"/>
      <c r="GN30" s="127"/>
      <c r="GO30" s="127"/>
      <c r="GP30" s="127"/>
      <c r="GQ30" s="127"/>
      <c r="GR30" s="127"/>
      <c r="GS30" s="127"/>
      <c r="GT30" s="127"/>
      <c r="GU30" s="127"/>
      <c r="GV30" s="127"/>
      <c r="GW30" s="127"/>
      <c r="GX30" s="127"/>
      <c r="GY30" s="127"/>
      <c r="GZ30" s="127"/>
      <c r="HA30" s="127"/>
      <c r="HB30" s="127"/>
      <c r="HC30" s="127"/>
      <c r="HD30" s="127"/>
      <c r="HE30" s="127"/>
      <c r="HF30" s="127"/>
      <c r="HG30" s="127"/>
      <c r="HH30" s="127"/>
    </row>
    <row r="31" spans="1:216" s="139" customFormat="1" ht="25.5" x14ac:dyDescent="0.2">
      <c r="A31" s="309">
        <v>5</v>
      </c>
      <c r="B31" s="302" t="s">
        <v>143</v>
      </c>
      <c r="C31" s="55"/>
      <c r="D31" s="299"/>
      <c r="E31" s="6"/>
      <c r="F31" s="107">
        <f t="shared" si="0"/>
        <v>0</v>
      </c>
      <c r="G31" s="132">
        <f t="shared" si="1"/>
        <v>0</v>
      </c>
      <c r="H31" s="125"/>
      <c r="I31" s="129"/>
      <c r="J31" s="122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27"/>
      <c r="BW31" s="127"/>
      <c r="BX31" s="127"/>
      <c r="BY31" s="127"/>
      <c r="BZ31" s="127"/>
      <c r="CA31" s="127"/>
      <c r="CB31" s="127"/>
      <c r="CC31" s="127"/>
      <c r="CD31" s="127"/>
      <c r="CE31" s="127"/>
      <c r="CF31" s="127"/>
      <c r="CG31" s="127"/>
      <c r="CH31" s="127"/>
      <c r="CI31" s="127"/>
      <c r="CJ31" s="127"/>
      <c r="CK31" s="127"/>
      <c r="CL31" s="127"/>
      <c r="CM31" s="127"/>
      <c r="CN31" s="127"/>
      <c r="CO31" s="127"/>
      <c r="CP31" s="127"/>
      <c r="CQ31" s="127"/>
      <c r="CR31" s="127"/>
      <c r="CS31" s="127"/>
      <c r="CT31" s="127"/>
      <c r="CU31" s="127"/>
      <c r="CV31" s="127"/>
      <c r="CW31" s="127"/>
      <c r="CX31" s="127"/>
      <c r="CY31" s="127"/>
      <c r="CZ31" s="127"/>
      <c r="DA31" s="127"/>
      <c r="DB31" s="127"/>
      <c r="DC31" s="127"/>
      <c r="DD31" s="127"/>
      <c r="DE31" s="127"/>
      <c r="DF31" s="127"/>
      <c r="DG31" s="127"/>
      <c r="DH31" s="127"/>
      <c r="DI31" s="127"/>
      <c r="DJ31" s="127"/>
      <c r="DK31" s="127"/>
      <c r="DL31" s="127"/>
      <c r="DM31" s="127"/>
      <c r="DN31" s="127"/>
      <c r="DO31" s="127"/>
      <c r="DP31" s="127"/>
      <c r="DQ31" s="127"/>
      <c r="DR31" s="127"/>
      <c r="DS31" s="127"/>
      <c r="DT31" s="127"/>
      <c r="DU31" s="127"/>
      <c r="DV31" s="127"/>
      <c r="DW31" s="127"/>
      <c r="DX31" s="127"/>
      <c r="DY31" s="127"/>
      <c r="DZ31" s="127"/>
      <c r="EA31" s="127"/>
      <c r="EB31" s="127"/>
      <c r="EC31" s="127"/>
      <c r="ED31" s="127"/>
      <c r="EE31" s="127"/>
      <c r="EF31" s="127"/>
      <c r="EG31" s="127"/>
      <c r="EH31" s="127"/>
      <c r="EI31" s="127"/>
      <c r="EJ31" s="127"/>
      <c r="EK31" s="127"/>
      <c r="EL31" s="127"/>
      <c r="EM31" s="127"/>
      <c r="EN31" s="127"/>
      <c r="EO31" s="127"/>
      <c r="EP31" s="127"/>
      <c r="EQ31" s="127"/>
      <c r="ER31" s="127"/>
      <c r="ES31" s="127"/>
      <c r="ET31" s="127"/>
      <c r="EU31" s="127"/>
      <c r="EV31" s="127"/>
      <c r="EW31" s="127"/>
      <c r="EX31" s="127"/>
      <c r="EY31" s="127"/>
      <c r="EZ31" s="127"/>
      <c r="FA31" s="127"/>
      <c r="FB31" s="127"/>
      <c r="FC31" s="127"/>
      <c r="FD31" s="127"/>
      <c r="FE31" s="127"/>
      <c r="FF31" s="127"/>
      <c r="FG31" s="127"/>
      <c r="FH31" s="127"/>
      <c r="FI31" s="127"/>
      <c r="FJ31" s="127"/>
      <c r="FK31" s="127"/>
      <c r="FL31" s="127"/>
      <c r="FM31" s="127"/>
      <c r="FN31" s="127"/>
      <c r="FO31" s="127"/>
      <c r="FP31" s="127"/>
      <c r="FQ31" s="127"/>
      <c r="FR31" s="127"/>
      <c r="FS31" s="127"/>
      <c r="FT31" s="127"/>
      <c r="FU31" s="127"/>
      <c r="FV31" s="127"/>
      <c r="FW31" s="127"/>
      <c r="FX31" s="127"/>
      <c r="FY31" s="127"/>
      <c r="FZ31" s="127"/>
      <c r="GA31" s="127"/>
      <c r="GB31" s="127"/>
      <c r="GC31" s="127"/>
      <c r="GD31" s="127"/>
      <c r="GE31" s="127"/>
      <c r="GF31" s="127"/>
      <c r="GG31" s="127"/>
      <c r="GH31" s="127"/>
      <c r="GI31" s="127"/>
      <c r="GJ31" s="127"/>
      <c r="GK31" s="127"/>
      <c r="GL31" s="127"/>
      <c r="GM31" s="127"/>
      <c r="GN31" s="127"/>
      <c r="GO31" s="127"/>
      <c r="GP31" s="127"/>
      <c r="GQ31" s="127"/>
      <c r="GR31" s="127"/>
      <c r="GS31" s="127"/>
      <c r="GT31" s="127"/>
      <c r="GU31" s="127"/>
      <c r="GV31" s="127"/>
      <c r="GW31" s="127"/>
      <c r="GX31" s="127"/>
      <c r="GY31" s="127"/>
      <c r="GZ31" s="127"/>
      <c r="HA31" s="127"/>
      <c r="HB31" s="127"/>
      <c r="HC31" s="127"/>
      <c r="HD31" s="127"/>
      <c r="HE31" s="127"/>
      <c r="HF31" s="127"/>
      <c r="HG31" s="127"/>
      <c r="HH31" s="127"/>
    </row>
    <row r="32" spans="1:216" s="139" customFormat="1" ht="14.25" x14ac:dyDescent="0.2">
      <c r="A32" s="310">
        <v>5.0999999999999996</v>
      </c>
      <c r="B32" s="298" t="s">
        <v>161</v>
      </c>
      <c r="C32" s="55">
        <v>3</v>
      </c>
      <c r="D32" s="314" t="s">
        <v>40</v>
      </c>
      <c r="E32" s="6"/>
      <c r="F32" s="107">
        <f t="shared" si="0"/>
        <v>0</v>
      </c>
      <c r="G32" s="132">
        <f t="shared" si="1"/>
        <v>0</v>
      </c>
      <c r="H32" s="125"/>
      <c r="I32" s="129"/>
      <c r="J32" s="122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  <c r="BO32" s="127"/>
      <c r="BP32" s="127"/>
      <c r="BQ32" s="127"/>
      <c r="BR32" s="127"/>
      <c r="BS32" s="127"/>
      <c r="BT32" s="127"/>
      <c r="BU32" s="127"/>
      <c r="BV32" s="127"/>
      <c r="BW32" s="127"/>
      <c r="BX32" s="127"/>
      <c r="BY32" s="127"/>
      <c r="BZ32" s="127"/>
      <c r="CA32" s="127"/>
      <c r="CB32" s="127"/>
      <c r="CC32" s="127"/>
      <c r="CD32" s="127"/>
      <c r="CE32" s="127"/>
      <c r="CF32" s="127"/>
      <c r="CG32" s="127"/>
      <c r="CH32" s="127"/>
      <c r="CI32" s="127"/>
      <c r="CJ32" s="127"/>
      <c r="CK32" s="127"/>
      <c r="CL32" s="127"/>
      <c r="CM32" s="127"/>
      <c r="CN32" s="127"/>
      <c r="CO32" s="127"/>
      <c r="CP32" s="127"/>
      <c r="CQ32" s="127"/>
      <c r="CR32" s="127"/>
      <c r="CS32" s="127"/>
      <c r="CT32" s="127"/>
      <c r="CU32" s="127"/>
      <c r="CV32" s="127"/>
      <c r="CW32" s="127"/>
      <c r="CX32" s="127"/>
      <c r="CY32" s="127"/>
      <c r="CZ32" s="127"/>
      <c r="DA32" s="127"/>
      <c r="DB32" s="127"/>
      <c r="DC32" s="127"/>
      <c r="DD32" s="127"/>
      <c r="DE32" s="127"/>
      <c r="DF32" s="127"/>
      <c r="DG32" s="127"/>
      <c r="DH32" s="127"/>
      <c r="DI32" s="127"/>
      <c r="DJ32" s="127"/>
      <c r="DK32" s="127"/>
      <c r="DL32" s="127"/>
      <c r="DM32" s="127"/>
      <c r="DN32" s="127"/>
      <c r="DO32" s="127"/>
      <c r="DP32" s="127"/>
      <c r="DQ32" s="127"/>
      <c r="DR32" s="127"/>
      <c r="DS32" s="127"/>
      <c r="DT32" s="127"/>
      <c r="DU32" s="127"/>
      <c r="DV32" s="127"/>
      <c r="DW32" s="127"/>
      <c r="DX32" s="127"/>
      <c r="DY32" s="127"/>
      <c r="DZ32" s="127"/>
      <c r="EA32" s="127"/>
      <c r="EB32" s="127"/>
      <c r="EC32" s="127"/>
      <c r="ED32" s="127"/>
      <c r="EE32" s="127"/>
      <c r="EF32" s="127"/>
      <c r="EG32" s="127"/>
      <c r="EH32" s="127"/>
      <c r="EI32" s="127"/>
      <c r="EJ32" s="127"/>
      <c r="EK32" s="127"/>
      <c r="EL32" s="127"/>
      <c r="EM32" s="127"/>
      <c r="EN32" s="127"/>
      <c r="EO32" s="127"/>
      <c r="EP32" s="127"/>
      <c r="EQ32" s="127"/>
      <c r="ER32" s="127"/>
      <c r="ES32" s="127"/>
      <c r="ET32" s="127"/>
      <c r="EU32" s="127"/>
      <c r="EV32" s="127"/>
      <c r="EW32" s="127"/>
      <c r="EX32" s="127"/>
      <c r="EY32" s="127"/>
      <c r="EZ32" s="127"/>
      <c r="FA32" s="127"/>
      <c r="FB32" s="127"/>
      <c r="FC32" s="127"/>
      <c r="FD32" s="127"/>
      <c r="FE32" s="127"/>
      <c r="FF32" s="127"/>
      <c r="FG32" s="127"/>
      <c r="FH32" s="127"/>
      <c r="FI32" s="127"/>
      <c r="FJ32" s="127"/>
      <c r="FK32" s="127"/>
      <c r="FL32" s="127"/>
      <c r="FM32" s="127"/>
      <c r="FN32" s="127"/>
      <c r="FO32" s="127"/>
      <c r="FP32" s="127"/>
      <c r="FQ32" s="127"/>
      <c r="FR32" s="127"/>
      <c r="FS32" s="127"/>
      <c r="FT32" s="127"/>
      <c r="FU32" s="127"/>
      <c r="FV32" s="127"/>
      <c r="FW32" s="127"/>
      <c r="FX32" s="127"/>
      <c r="FY32" s="127"/>
      <c r="FZ32" s="127"/>
      <c r="GA32" s="127"/>
      <c r="GB32" s="127"/>
      <c r="GC32" s="127"/>
      <c r="GD32" s="127"/>
      <c r="GE32" s="127"/>
      <c r="GF32" s="127"/>
      <c r="GG32" s="127"/>
      <c r="GH32" s="127"/>
      <c r="GI32" s="127"/>
      <c r="GJ32" s="127"/>
      <c r="GK32" s="127"/>
      <c r="GL32" s="127"/>
      <c r="GM32" s="127"/>
      <c r="GN32" s="127"/>
      <c r="GO32" s="127"/>
      <c r="GP32" s="127"/>
      <c r="GQ32" s="127"/>
      <c r="GR32" s="127"/>
      <c r="GS32" s="127"/>
      <c r="GT32" s="127"/>
      <c r="GU32" s="127"/>
      <c r="GV32" s="127"/>
      <c r="GW32" s="127"/>
      <c r="GX32" s="127"/>
      <c r="GY32" s="127"/>
      <c r="GZ32" s="127"/>
      <c r="HA32" s="127"/>
      <c r="HB32" s="127"/>
      <c r="HC32" s="127"/>
      <c r="HD32" s="127"/>
      <c r="HE32" s="127"/>
      <c r="HF32" s="127"/>
      <c r="HG32" s="127"/>
      <c r="HH32" s="127"/>
    </row>
    <row r="33" spans="1:216" s="139" customFormat="1" ht="14.25" x14ac:dyDescent="0.2">
      <c r="A33" s="310">
        <v>5.6</v>
      </c>
      <c r="B33" s="298" t="s">
        <v>162</v>
      </c>
      <c r="C33" s="55">
        <v>1</v>
      </c>
      <c r="D33" s="314" t="s">
        <v>40</v>
      </c>
      <c r="E33" s="6"/>
      <c r="F33" s="107">
        <f t="shared" si="0"/>
        <v>0</v>
      </c>
      <c r="G33" s="132">
        <f t="shared" si="1"/>
        <v>0</v>
      </c>
      <c r="H33" s="125"/>
      <c r="I33" s="129"/>
      <c r="J33" s="122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  <c r="BM33" s="127"/>
      <c r="BN33" s="127"/>
      <c r="BO33" s="127"/>
      <c r="BP33" s="127"/>
      <c r="BQ33" s="127"/>
      <c r="BR33" s="127"/>
      <c r="BS33" s="127"/>
      <c r="BT33" s="127"/>
      <c r="BU33" s="127"/>
      <c r="BV33" s="127"/>
      <c r="BW33" s="127"/>
      <c r="BX33" s="127"/>
      <c r="BY33" s="127"/>
      <c r="BZ33" s="127"/>
      <c r="CA33" s="127"/>
      <c r="CB33" s="127"/>
      <c r="CC33" s="127"/>
      <c r="CD33" s="127"/>
      <c r="CE33" s="127"/>
      <c r="CF33" s="127"/>
      <c r="CG33" s="127"/>
      <c r="CH33" s="127"/>
      <c r="CI33" s="127"/>
      <c r="CJ33" s="127"/>
      <c r="CK33" s="127"/>
      <c r="CL33" s="127"/>
      <c r="CM33" s="127"/>
      <c r="CN33" s="127"/>
      <c r="CO33" s="127"/>
      <c r="CP33" s="127"/>
      <c r="CQ33" s="127"/>
      <c r="CR33" s="127"/>
      <c r="CS33" s="127"/>
      <c r="CT33" s="127"/>
      <c r="CU33" s="127"/>
      <c r="CV33" s="127"/>
      <c r="CW33" s="127"/>
      <c r="CX33" s="127"/>
      <c r="CY33" s="127"/>
      <c r="CZ33" s="127"/>
      <c r="DA33" s="127"/>
      <c r="DB33" s="127"/>
      <c r="DC33" s="127"/>
      <c r="DD33" s="127"/>
      <c r="DE33" s="127"/>
      <c r="DF33" s="127"/>
      <c r="DG33" s="127"/>
      <c r="DH33" s="127"/>
      <c r="DI33" s="127"/>
      <c r="DJ33" s="127"/>
      <c r="DK33" s="127"/>
      <c r="DL33" s="127"/>
      <c r="DM33" s="127"/>
      <c r="DN33" s="127"/>
      <c r="DO33" s="127"/>
      <c r="DP33" s="127"/>
      <c r="DQ33" s="127"/>
      <c r="DR33" s="127"/>
      <c r="DS33" s="127"/>
      <c r="DT33" s="127"/>
      <c r="DU33" s="127"/>
      <c r="DV33" s="127"/>
      <c r="DW33" s="127"/>
      <c r="DX33" s="127"/>
      <c r="DY33" s="127"/>
      <c r="DZ33" s="127"/>
      <c r="EA33" s="127"/>
      <c r="EB33" s="127"/>
      <c r="EC33" s="127"/>
      <c r="ED33" s="127"/>
      <c r="EE33" s="127"/>
      <c r="EF33" s="127"/>
      <c r="EG33" s="127"/>
      <c r="EH33" s="127"/>
      <c r="EI33" s="127"/>
      <c r="EJ33" s="127"/>
      <c r="EK33" s="127"/>
      <c r="EL33" s="127"/>
      <c r="EM33" s="127"/>
      <c r="EN33" s="127"/>
      <c r="EO33" s="127"/>
      <c r="EP33" s="127"/>
      <c r="EQ33" s="127"/>
      <c r="ER33" s="127"/>
      <c r="ES33" s="127"/>
      <c r="ET33" s="127"/>
      <c r="EU33" s="127"/>
      <c r="EV33" s="127"/>
      <c r="EW33" s="127"/>
      <c r="EX33" s="127"/>
      <c r="EY33" s="127"/>
      <c r="EZ33" s="127"/>
      <c r="FA33" s="127"/>
      <c r="FB33" s="127"/>
      <c r="FC33" s="127"/>
      <c r="FD33" s="127"/>
      <c r="FE33" s="127"/>
      <c r="FF33" s="127"/>
      <c r="FG33" s="127"/>
      <c r="FH33" s="127"/>
      <c r="FI33" s="127"/>
      <c r="FJ33" s="127"/>
      <c r="FK33" s="127"/>
      <c r="FL33" s="127"/>
      <c r="FM33" s="127"/>
      <c r="FN33" s="127"/>
      <c r="FO33" s="127"/>
      <c r="FP33" s="127"/>
      <c r="FQ33" s="127"/>
      <c r="FR33" s="127"/>
      <c r="FS33" s="127"/>
      <c r="FT33" s="127"/>
      <c r="FU33" s="127"/>
      <c r="FV33" s="127"/>
      <c r="FW33" s="127"/>
      <c r="FX33" s="127"/>
      <c r="FY33" s="127"/>
      <c r="FZ33" s="127"/>
      <c r="GA33" s="127"/>
      <c r="GB33" s="127"/>
      <c r="GC33" s="127"/>
      <c r="GD33" s="127"/>
      <c r="GE33" s="127"/>
      <c r="GF33" s="127"/>
      <c r="GG33" s="127"/>
      <c r="GH33" s="127"/>
      <c r="GI33" s="127"/>
      <c r="GJ33" s="127"/>
      <c r="GK33" s="127"/>
      <c r="GL33" s="127"/>
      <c r="GM33" s="127"/>
      <c r="GN33" s="127"/>
      <c r="GO33" s="127"/>
      <c r="GP33" s="127"/>
      <c r="GQ33" s="127"/>
      <c r="GR33" s="127"/>
      <c r="GS33" s="127"/>
      <c r="GT33" s="127"/>
      <c r="GU33" s="127"/>
      <c r="GV33" s="127"/>
      <c r="GW33" s="127"/>
      <c r="GX33" s="127"/>
      <c r="GY33" s="127"/>
      <c r="GZ33" s="127"/>
      <c r="HA33" s="127"/>
      <c r="HB33" s="127"/>
      <c r="HC33" s="127"/>
      <c r="HD33" s="127"/>
      <c r="HE33" s="127"/>
      <c r="HF33" s="127"/>
      <c r="HG33" s="127"/>
      <c r="HH33" s="127"/>
    </row>
    <row r="34" spans="1:216" s="139" customFormat="1" ht="9" customHeight="1" x14ac:dyDescent="0.2">
      <c r="A34" s="310"/>
      <c r="B34" s="294"/>
      <c r="C34" s="308"/>
      <c r="D34" s="296"/>
      <c r="E34" s="6"/>
      <c r="F34" s="107">
        <f t="shared" si="0"/>
        <v>0</v>
      </c>
      <c r="G34" s="132"/>
      <c r="H34" s="125"/>
      <c r="I34" s="129"/>
      <c r="J34" s="122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  <c r="BM34" s="127"/>
      <c r="BN34" s="127"/>
      <c r="BO34" s="127"/>
      <c r="BP34" s="127"/>
      <c r="BQ34" s="127"/>
      <c r="BR34" s="127"/>
      <c r="BS34" s="127"/>
      <c r="BT34" s="127"/>
      <c r="BU34" s="127"/>
      <c r="BV34" s="127"/>
      <c r="BW34" s="127"/>
      <c r="BX34" s="127"/>
      <c r="BY34" s="127"/>
      <c r="BZ34" s="127"/>
      <c r="CA34" s="127"/>
      <c r="CB34" s="127"/>
      <c r="CC34" s="127"/>
      <c r="CD34" s="127"/>
      <c r="CE34" s="127"/>
      <c r="CF34" s="127"/>
      <c r="CG34" s="127"/>
      <c r="CH34" s="127"/>
      <c r="CI34" s="127"/>
      <c r="CJ34" s="127"/>
      <c r="CK34" s="127"/>
      <c r="CL34" s="127"/>
      <c r="CM34" s="127"/>
      <c r="CN34" s="127"/>
      <c r="CO34" s="127"/>
      <c r="CP34" s="127"/>
      <c r="CQ34" s="127"/>
      <c r="CR34" s="127"/>
      <c r="CS34" s="127"/>
      <c r="CT34" s="127"/>
      <c r="CU34" s="127"/>
      <c r="CV34" s="127"/>
      <c r="CW34" s="127"/>
      <c r="CX34" s="127"/>
      <c r="CY34" s="127"/>
      <c r="CZ34" s="127"/>
      <c r="DA34" s="127"/>
      <c r="DB34" s="127"/>
      <c r="DC34" s="127"/>
      <c r="DD34" s="127"/>
      <c r="DE34" s="127"/>
      <c r="DF34" s="127"/>
      <c r="DG34" s="127"/>
      <c r="DH34" s="127"/>
      <c r="DI34" s="127"/>
      <c r="DJ34" s="127"/>
      <c r="DK34" s="127"/>
      <c r="DL34" s="127"/>
      <c r="DM34" s="127"/>
      <c r="DN34" s="127"/>
      <c r="DO34" s="127"/>
      <c r="DP34" s="127"/>
      <c r="DQ34" s="127"/>
      <c r="DR34" s="127"/>
      <c r="DS34" s="127"/>
      <c r="DT34" s="127"/>
      <c r="DU34" s="127"/>
      <c r="DV34" s="127"/>
      <c r="DW34" s="127"/>
      <c r="DX34" s="127"/>
      <c r="DY34" s="127"/>
      <c r="DZ34" s="127"/>
      <c r="EA34" s="127"/>
      <c r="EB34" s="127"/>
      <c r="EC34" s="127"/>
      <c r="ED34" s="127"/>
      <c r="EE34" s="127"/>
      <c r="EF34" s="127"/>
      <c r="EG34" s="127"/>
      <c r="EH34" s="127"/>
      <c r="EI34" s="127"/>
      <c r="EJ34" s="127"/>
      <c r="EK34" s="127"/>
      <c r="EL34" s="127"/>
      <c r="EM34" s="127"/>
      <c r="EN34" s="127"/>
      <c r="EO34" s="127"/>
      <c r="EP34" s="127"/>
      <c r="EQ34" s="127"/>
      <c r="ER34" s="127"/>
      <c r="ES34" s="127"/>
      <c r="ET34" s="127"/>
      <c r="EU34" s="127"/>
      <c r="EV34" s="127"/>
      <c r="EW34" s="127"/>
      <c r="EX34" s="127"/>
      <c r="EY34" s="127"/>
      <c r="EZ34" s="127"/>
      <c r="FA34" s="127"/>
      <c r="FB34" s="127"/>
      <c r="FC34" s="127"/>
      <c r="FD34" s="127"/>
      <c r="FE34" s="127"/>
      <c r="FF34" s="127"/>
      <c r="FG34" s="127"/>
      <c r="FH34" s="127"/>
      <c r="FI34" s="127"/>
      <c r="FJ34" s="127"/>
      <c r="FK34" s="127"/>
      <c r="FL34" s="127"/>
      <c r="FM34" s="127"/>
      <c r="FN34" s="127"/>
      <c r="FO34" s="127"/>
      <c r="FP34" s="127"/>
      <c r="FQ34" s="127"/>
      <c r="FR34" s="127"/>
      <c r="FS34" s="127"/>
      <c r="FT34" s="127"/>
      <c r="FU34" s="127"/>
      <c r="FV34" s="127"/>
      <c r="FW34" s="127"/>
      <c r="FX34" s="127"/>
      <c r="FY34" s="127"/>
      <c r="FZ34" s="127"/>
      <c r="GA34" s="127"/>
      <c r="GB34" s="127"/>
      <c r="GC34" s="127"/>
      <c r="GD34" s="127"/>
      <c r="GE34" s="127"/>
      <c r="GF34" s="127"/>
      <c r="GG34" s="127"/>
      <c r="GH34" s="127"/>
      <c r="GI34" s="127"/>
      <c r="GJ34" s="127"/>
      <c r="GK34" s="127"/>
      <c r="GL34" s="127"/>
      <c r="GM34" s="127"/>
      <c r="GN34" s="127"/>
      <c r="GO34" s="127"/>
      <c r="GP34" s="127"/>
      <c r="GQ34" s="127"/>
      <c r="GR34" s="127"/>
      <c r="GS34" s="127"/>
      <c r="GT34" s="127"/>
      <c r="GU34" s="127"/>
      <c r="GV34" s="127"/>
      <c r="GW34" s="127"/>
      <c r="GX34" s="127"/>
      <c r="GY34" s="127"/>
      <c r="GZ34" s="127"/>
      <c r="HA34" s="127"/>
      <c r="HB34" s="127"/>
      <c r="HC34" s="127"/>
      <c r="HD34" s="127"/>
      <c r="HE34" s="127"/>
      <c r="HF34" s="127"/>
      <c r="HG34" s="127"/>
      <c r="HH34" s="127"/>
    </row>
    <row r="35" spans="1:216" s="127" customFormat="1" x14ac:dyDescent="0.2">
      <c r="A35" s="309">
        <v>7</v>
      </c>
      <c r="B35" s="291" t="s">
        <v>144</v>
      </c>
      <c r="C35" s="315"/>
      <c r="D35" s="304"/>
      <c r="E35" s="3"/>
      <c r="F35" s="107">
        <f t="shared" si="0"/>
        <v>0</v>
      </c>
      <c r="G35" s="132">
        <f t="shared" si="1"/>
        <v>0</v>
      </c>
      <c r="H35" s="125"/>
      <c r="I35" s="129"/>
      <c r="J35" s="122"/>
    </row>
    <row r="36" spans="1:216" s="127" customFormat="1" ht="14.25" x14ac:dyDescent="0.2">
      <c r="A36" s="310">
        <v>7.1</v>
      </c>
      <c r="B36" s="311" t="s">
        <v>159</v>
      </c>
      <c r="C36" s="55">
        <v>92</v>
      </c>
      <c r="D36" s="299" t="s">
        <v>18</v>
      </c>
      <c r="E36" s="6"/>
      <c r="F36" s="107">
        <f t="shared" si="0"/>
        <v>0</v>
      </c>
      <c r="G36" s="132">
        <f t="shared" si="1"/>
        <v>0</v>
      </c>
      <c r="H36" s="125"/>
      <c r="I36" s="129"/>
      <c r="J36" s="122"/>
    </row>
    <row r="37" spans="1:216" s="127" customFormat="1" ht="14.25" x14ac:dyDescent="0.2">
      <c r="A37" s="310"/>
      <c r="B37" s="311"/>
      <c r="C37" s="303"/>
      <c r="D37" s="299"/>
      <c r="E37" s="3"/>
      <c r="F37" s="107">
        <f t="shared" si="0"/>
        <v>0</v>
      </c>
      <c r="G37" s="132">
        <f t="shared" si="1"/>
        <v>0</v>
      </c>
      <c r="H37" s="125"/>
      <c r="I37" s="129"/>
      <c r="J37" s="122"/>
    </row>
    <row r="38" spans="1:216" s="127" customFormat="1" ht="54" customHeight="1" x14ac:dyDescent="0.2">
      <c r="A38" s="316">
        <v>10</v>
      </c>
      <c r="B38" s="298" t="s">
        <v>420</v>
      </c>
      <c r="C38" s="317">
        <v>92</v>
      </c>
      <c r="D38" s="318" t="s">
        <v>18</v>
      </c>
      <c r="E38" s="27"/>
      <c r="F38" s="107">
        <f t="shared" si="0"/>
        <v>0</v>
      </c>
      <c r="G38" s="132">
        <f t="shared" si="1"/>
        <v>0</v>
      </c>
      <c r="H38" s="125"/>
      <c r="I38" s="129"/>
      <c r="J38" s="122"/>
    </row>
    <row r="39" spans="1:216" s="127" customFormat="1" ht="29.25" customHeight="1" x14ac:dyDescent="0.2">
      <c r="A39" s="316">
        <v>11</v>
      </c>
      <c r="B39" s="298" t="s">
        <v>158</v>
      </c>
      <c r="C39" s="55">
        <v>92</v>
      </c>
      <c r="D39" s="299" t="s">
        <v>18</v>
      </c>
      <c r="E39" s="6"/>
      <c r="F39" s="107">
        <f t="shared" si="0"/>
        <v>0</v>
      </c>
      <c r="G39" s="132">
        <f t="shared" si="1"/>
        <v>0</v>
      </c>
      <c r="H39" s="125"/>
      <c r="I39" s="129"/>
      <c r="J39" s="122"/>
    </row>
    <row r="40" spans="1:216" s="127" customFormat="1" x14ac:dyDescent="0.2">
      <c r="A40" s="316"/>
      <c r="B40" s="319"/>
      <c r="C40" s="55"/>
      <c r="D40" s="299"/>
      <c r="E40" s="3"/>
      <c r="F40" s="107">
        <f t="shared" si="0"/>
        <v>0</v>
      </c>
      <c r="G40" s="132">
        <f t="shared" si="1"/>
        <v>0</v>
      </c>
      <c r="H40" s="125"/>
      <c r="I40" s="129"/>
      <c r="J40" s="122"/>
    </row>
    <row r="41" spans="1:216" s="141" customFormat="1" x14ac:dyDescent="0.2">
      <c r="A41" s="58"/>
      <c r="B41" s="29" t="s">
        <v>138</v>
      </c>
      <c r="C41" s="51"/>
      <c r="D41" s="31"/>
      <c r="E41" s="32"/>
      <c r="F41" s="32">
        <f>SUM(F14:F40)</f>
        <v>0</v>
      </c>
      <c r="G41" s="132">
        <f t="shared" si="1"/>
        <v>0</v>
      </c>
      <c r="H41" s="140"/>
      <c r="I41" s="140">
        <f>SUM(G11:G39)</f>
        <v>0</v>
      </c>
      <c r="J41" s="140"/>
      <c r="K41" s="140"/>
      <c r="L41" s="140"/>
      <c r="M41" s="140"/>
    </row>
    <row r="42" spans="1:216" x14ac:dyDescent="0.2">
      <c r="A42" s="320"/>
      <c r="B42" s="293"/>
      <c r="C42" s="292"/>
      <c r="D42" s="293"/>
      <c r="E42" s="123"/>
      <c r="F42" s="107">
        <f t="shared" si="0"/>
        <v>0</v>
      </c>
      <c r="G42" s="132">
        <f t="shared" si="1"/>
        <v>0</v>
      </c>
      <c r="J42" s="122"/>
      <c r="K42" s="122"/>
      <c r="L42" s="122"/>
    </row>
    <row r="43" spans="1:216" s="142" customFormat="1" x14ac:dyDescent="0.2">
      <c r="A43" s="49" t="s">
        <v>38</v>
      </c>
      <c r="B43" s="7" t="s">
        <v>145</v>
      </c>
      <c r="C43" s="52"/>
      <c r="D43" s="9"/>
      <c r="E43" s="10"/>
      <c r="F43" s="107">
        <f t="shared" si="0"/>
        <v>0</v>
      </c>
      <c r="G43" s="132">
        <f t="shared" si="1"/>
        <v>0</v>
      </c>
    </row>
    <row r="44" spans="1:216" s="142" customFormat="1" x14ac:dyDescent="0.2">
      <c r="A44" s="59"/>
      <c r="B44" s="7"/>
      <c r="C44" s="52"/>
      <c r="D44" s="9"/>
      <c r="E44" s="11"/>
      <c r="F44" s="107">
        <f t="shared" si="0"/>
        <v>0</v>
      </c>
      <c r="G44" s="132">
        <f t="shared" si="1"/>
        <v>0</v>
      </c>
      <c r="H44" s="143"/>
      <c r="I44" s="143"/>
      <c r="J44" s="143"/>
      <c r="K44" s="143"/>
      <c r="L44" s="143"/>
      <c r="M44" s="143"/>
    </row>
    <row r="45" spans="1:216" s="141" customFormat="1" ht="14.25" x14ac:dyDescent="0.2">
      <c r="A45" s="60">
        <v>1</v>
      </c>
      <c r="B45" s="321" t="s">
        <v>421</v>
      </c>
      <c r="C45" s="53">
        <v>2</v>
      </c>
      <c r="D45" s="13" t="s">
        <v>91</v>
      </c>
      <c r="E45" s="14"/>
      <c r="F45" s="107">
        <f t="shared" si="0"/>
        <v>0</v>
      </c>
      <c r="G45" s="132">
        <f t="shared" si="1"/>
        <v>0</v>
      </c>
      <c r="H45" s="143"/>
      <c r="I45" s="143"/>
      <c r="J45" s="143"/>
      <c r="K45" s="143"/>
      <c r="L45" s="143"/>
      <c r="M45" s="143"/>
    </row>
    <row r="46" spans="1:216" s="141" customFormat="1" x14ac:dyDescent="0.2">
      <c r="A46" s="60"/>
      <c r="B46" s="16"/>
      <c r="C46" s="53"/>
      <c r="D46" s="13"/>
      <c r="E46" s="14"/>
      <c r="F46" s="107">
        <f t="shared" si="0"/>
        <v>0</v>
      </c>
      <c r="G46" s="132">
        <f t="shared" si="1"/>
        <v>0</v>
      </c>
      <c r="H46" s="143"/>
      <c r="I46" s="143"/>
      <c r="J46" s="143"/>
      <c r="K46" s="143"/>
      <c r="L46" s="143"/>
      <c r="M46" s="143"/>
    </row>
    <row r="47" spans="1:216" s="141" customFormat="1" x14ac:dyDescent="0.2">
      <c r="A47" s="61">
        <v>2</v>
      </c>
      <c r="B47" s="47" t="s">
        <v>92</v>
      </c>
      <c r="C47" s="54"/>
      <c r="D47" s="40"/>
      <c r="E47" s="41"/>
      <c r="F47" s="107">
        <f t="shared" si="0"/>
        <v>0</v>
      </c>
      <c r="G47" s="132">
        <f t="shared" si="1"/>
        <v>0</v>
      </c>
      <c r="H47" s="143"/>
      <c r="I47" s="143"/>
      <c r="J47" s="143"/>
      <c r="K47" s="143"/>
      <c r="L47" s="143"/>
      <c r="M47" s="143"/>
    </row>
    <row r="48" spans="1:216" s="146" customFormat="1" ht="14.25" x14ac:dyDescent="0.2">
      <c r="A48" s="322">
        <v>2.1</v>
      </c>
      <c r="B48" s="321" t="s">
        <v>164</v>
      </c>
      <c r="C48" s="323">
        <v>1744.3359000000003</v>
      </c>
      <c r="D48" s="324" t="s">
        <v>423</v>
      </c>
      <c r="E48" s="144"/>
      <c r="F48" s="107">
        <f t="shared" si="0"/>
        <v>0</v>
      </c>
      <c r="G48" s="132">
        <f t="shared" si="1"/>
        <v>0</v>
      </c>
      <c r="H48" s="145">
        <f>+G48-F49</f>
        <v>0</v>
      </c>
    </row>
    <row r="49" spans="1:13" s="146" customFormat="1" ht="28.5" x14ac:dyDescent="0.2">
      <c r="A49" s="325">
        <v>2.2000000000000002</v>
      </c>
      <c r="B49" s="326" t="s">
        <v>422</v>
      </c>
      <c r="C49" s="327">
        <v>597.10590000000025</v>
      </c>
      <c r="D49" s="328" t="s">
        <v>424</v>
      </c>
      <c r="E49" s="147"/>
      <c r="F49" s="107">
        <f t="shared" si="0"/>
        <v>0</v>
      </c>
      <c r="G49" s="132">
        <f t="shared" si="1"/>
        <v>0</v>
      </c>
      <c r="H49" s="145">
        <f>+G49-F50</f>
        <v>0</v>
      </c>
    </row>
    <row r="50" spans="1:13" s="142" customFormat="1" ht="28.5" x14ac:dyDescent="0.2">
      <c r="A50" s="329">
        <v>2.2999999999999998</v>
      </c>
      <c r="B50" s="330" t="s">
        <v>419</v>
      </c>
      <c r="C50" s="331">
        <v>1491.3990000000001</v>
      </c>
      <c r="D50" s="332" t="s">
        <v>425</v>
      </c>
      <c r="E50" s="148"/>
      <c r="F50" s="107">
        <f t="shared" si="0"/>
        <v>0</v>
      </c>
      <c r="G50" s="132">
        <f t="shared" si="1"/>
        <v>0</v>
      </c>
    </row>
    <row r="51" spans="1:13" s="141" customFormat="1" x14ac:dyDescent="0.2">
      <c r="A51" s="61"/>
      <c r="B51" s="47" t="s">
        <v>146</v>
      </c>
      <c r="C51" s="54"/>
      <c r="D51" s="40"/>
      <c r="E51" s="41"/>
      <c r="F51" s="107">
        <f t="shared" si="0"/>
        <v>0</v>
      </c>
      <c r="G51" s="132">
        <f t="shared" si="1"/>
        <v>0</v>
      </c>
      <c r="H51" s="143"/>
      <c r="I51" s="143"/>
      <c r="J51" s="143"/>
      <c r="K51" s="143"/>
      <c r="L51" s="143"/>
      <c r="M51" s="143"/>
    </row>
    <row r="52" spans="1:13" s="141" customFormat="1" ht="15.75" customHeight="1" x14ac:dyDescent="0.2">
      <c r="A52" s="62">
        <v>3</v>
      </c>
      <c r="B52" s="17" t="s">
        <v>501</v>
      </c>
      <c r="C52" s="53"/>
      <c r="D52" s="13"/>
      <c r="E52" s="14"/>
      <c r="F52" s="107">
        <f t="shared" si="0"/>
        <v>0</v>
      </c>
      <c r="G52" s="132">
        <f t="shared" si="1"/>
        <v>0</v>
      </c>
      <c r="H52" s="143"/>
      <c r="I52" s="143"/>
      <c r="J52" s="143"/>
      <c r="K52" s="143"/>
      <c r="L52" s="143"/>
      <c r="M52" s="143"/>
    </row>
    <row r="53" spans="1:13" s="141" customFormat="1" ht="14.25" x14ac:dyDescent="0.2">
      <c r="A53" s="63">
        <v>3.1</v>
      </c>
      <c r="B53" s="321" t="s">
        <v>503</v>
      </c>
      <c r="C53" s="55">
        <v>43.17</v>
      </c>
      <c r="D53" s="13" t="s">
        <v>426</v>
      </c>
      <c r="E53" s="143"/>
      <c r="F53" s="107">
        <f t="shared" si="0"/>
        <v>0</v>
      </c>
      <c r="G53" s="132">
        <f t="shared" si="1"/>
        <v>0</v>
      </c>
      <c r="H53" s="143"/>
      <c r="I53" s="143"/>
      <c r="J53" s="143"/>
      <c r="K53" s="143"/>
      <c r="L53" s="143"/>
      <c r="M53" s="143"/>
    </row>
    <row r="54" spans="1:13" s="141" customFormat="1" ht="14.25" x14ac:dyDescent="0.2">
      <c r="A54" s="64">
        <v>3.2</v>
      </c>
      <c r="B54" s="321" t="s">
        <v>504</v>
      </c>
      <c r="C54" s="55">
        <v>5.4</v>
      </c>
      <c r="D54" s="13" t="s">
        <v>427</v>
      </c>
      <c r="E54" s="143"/>
      <c r="F54" s="107">
        <f t="shared" si="0"/>
        <v>0</v>
      </c>
      <c r="G54" s="132">
        <f t="shared" si="1"/>
        <v>0</v>
      </c>
      <c r="H54" s="143"/>
      <c r="I54" s="143"/>
      <c r="J54" s="143"/>
      <c r="K54" s="143"/>
      <c r="L54" s="143"/>
      <c r="M54" s="143"/>
    </row>
    <row r="55" spans="1:13" s="141" customFormat="1" ht="14.25" x14ac:dyDescent="0.2">
      <c r="A55" s="63">
        <v>3.3</v>
      </c>
      <c r="B55" s="321" t="s">
        <v>505</v>
      </c>
      <c r="C55" s="55">
        <v>33.97</v>
      </c>
      <c r="D55" s="13" t="s">
        <v>427</v>
      </c>
      <c r="E55" s="143"/>
      <c r="F55" s="107">
        <f t="shared" si="0"/>
        <v>0</v>
      </c>
      <c r="G55" s="132">
        <f t="shared" si="1"/>
        <v>0</v>
      </c>
      <c r="H55" s="143"/>
      <c r="I55" s="143"/>
      <c r="J55" s="143"/>
      <c r="K55" s="143"/>
      <c r="L55" s="143"/>
      <c r="M55" s="143"/>
    </row>
    <row r="56" spans="1:13" s="141" customFormat="1" ht="14.25" x14ac:dyDescent="0.2">
      <c r="A56" s="64">
        <v>3.4</v>
      </c>
      <c r="B56" s="321" t="s">
        <v>506</v>
      </c>
      <c r="C56" s="56">
        <v>61.14</v>
      </c>
      <c r="D56" s="13" t="s">
        <v>427</v>
      </c>
      <c r="E56" s="143"/>
      <c r="F56" s="107">
        <f t="shared" si="0"/>
        <v>0</v>
      </c>
      <c r="G56" s="132">
        <f t="shared" si="1"/>
        <v>0</v>
      </c>
      <c r="H56" s="143"/>
      <c r="I56" s="143"/>
      <c r="J56" s="143"/>
      <c r="K56" s="143"/>
      <c r="L56" s="143"/>
      <c r="M56" s="143"/>
    </row>
    <row r="57" spans="1:13" s="141" customFormat="1" ht="14.25" x14ac:dyDescent="0.2">
      <c r="A57" s="63">
        <v>3.5</v>
      </c>
      <c r="B57" s="321" t="s">
        <v>507</v>
      </c>
      <c r="C57" s="55">
        <v>3.17</v>
      </c>
      <c r="D57" s="13" t="s">
        <v>427</v>
      </c>
      <c r="E57" s="143"/>
      <c r="F57" s="107">
        <f t="shared" si="0"/>
        <v>0</v>
      </c>
      <c r="G57" s="132">
        <f t="shared" si="1"/>
        <v>0</v>
      </c>
      <c r="H57" s="143"/>
      <c r="I57" s="143"/>
      <c r="J57" s="143"/>
      <c r="K57" s="143"/>
      <c r="L57" s="143"/>
      <c r="M57" s="143"/>
    </row>
    <row r="58" spans="1:13" s="141" customFormat="1" ht="14.25" x14ac:dyDescent="0.2">
      <c r="A58" s="64">
        <v>3.6</v>
      </c>
      <c r="B58" s="321" t="s">
        <v>508</v>
      </c>
      <c r="C58" s="55">
        <v>5.88</v>
      </c>
      <c r="D58" s="13" t="s">
        <v>427</v>
      </c>
      <c r="E58" s="143"/>
      <c r="F58" s="107">
        <f t="shared" si="0"/>
        <v>0</v>
      </c>
      <c r="G58" s="132">
        <f t="shared" si="1"/>
        <v>0</v>
      </c>
      <c r="H58" s="143"/>
      <c r="I58" s="143"/>
      <c r="J58" s="143"/>
      <c r="K58" s="143"/>
      <c r="L58" s="143"/>
      <c r="M58" s="143"/>
    </row>
    <row r="59" spans="1:13" s="141" customFormat="1" ht="14.25" x14ac:dyDescent="0.2">
      <c r="A59" s="63">
        <v>3.7</v>
      </c>
      <c r="B59" s="321" t="s">
        <v>509</v>
      </c>
      <c r="C59" s="55">
        <v>3.13</v>
      </c>
      <c r="D59" s="13" t="s">
        <v>427</v>
      </c>
      <c r="E59" s="143"/>
      <c r="F59" s="107">
        <f t="shared" si="0"/>
        <v>0</v>
      </c>
      <c r="G59" s="132">
        <f t="shared" si="1"/>
        <v>0</v>
      </c>
      <c r="H59" s="143"/>
      <c r="I59" s="143"/>
      <c r="J59" s="143"/>
      <c r="K59" s="143"/>
      <c r="L59" s="143"/>
      <c r="M59" s="143"/>
    </row>
    <row r="60" spans="1:13" s="141" customFormat="1" ht="14.25" x14ac:dyDescent="0.2">
      <c r="A60" s="64">
        <v>3.8</v>
      </c>
      <c r="B60" s="321" t="s">
        <v>510</v>
      </c>
      <c r="C60" s="55">
        <v>4.5</v>
      </c>
      <c r="D60" s="13" t="s">
        <v>427</v>
      </c>
      <c r="E60" s="143"/>
      <c r="F60" s="107">
        <f t="shared" si="0"/>
        <v>0</v>
      </c>
      <c r="G60" s="132">
        <f t="shared" si="1"/>
        <v>0</v>
      </c>
      <c r="H60" s="143"/>
      <c r="I60" s="143"/>
      <c r="J60" s="143"/>
      <c r="K60" s="143"/>
      <c r="L60" s="143"/>
      <c r="M60" s="143"/>
    </row>
    <row r="61" spans="1:13" s="141" customFormat="1" ht="14.25" x14ac:dyDescent="0.2">
      <c r="A61" s="63">
        <v>3.9</v>
      </c>
      <c r="B61" s="321" t="s">
        <v>511</v>
      </c>
      <c r="C61" s="55">
        <v>35.93</v>
      </c>
      <c r="D61" s="13" t="s">
        <v>427</v>
      </c>
      <c r="E61" s="143"/>
      <c r="F61" s="107">
        <f t="shared" si="0"/>
        <v>0</v>
      </c>
      <c r="G61" s="132">
        <f t="shared" si="1"/>
        <v>0</v>
      </c>
      <c r="H61" s="143"/>
      <c r="I61" s="143"/>
      <c r="J61" s="143"/>
      <c r="K61" s="143"/>
      <c r="L61" s="143"/>
      <c r="M61" s="143"/>
    </row>
    <row r="62" spans="1:13" s="141" customFormat="1" x14ac:dyDescent="0.2">
      <c r="A62" s="64"/>
      <c r="B62" s="18"/>
      <c r="C62" s="53"/>
      <c r="D62" s="13"/>
      <c r="E62" s="14"/>
      <c r="F62" s="107">
        <f t="shared" si="0"/>
        <v>0</v>
      </c>
      <c r="G62" s="132">
        <f t="shared" si="1"/>
        <v>0</v>
      </c>
      <c r="H62" s="143"/>
      <c r="I62" s="143"/>
      <c r="J62" s="143"/>
      <c r="K62" s="143"/>
      <c r="L62" s="143"/>
      <c r="M62" s="143"/>
    </row>
    <row r="63" spans="1:13" s="141" customFormat="1" x14ac:dyDescent="0.2">
      <c r="A63" s="65">
        <v>4</v>
      </c>
      <c r="B63" s="7" t="s">
        <v>147</v>
      </c>
      <c r="C63" s="53"/>
      <c r="D63" s="13"/>
      <c r="E63" s="14"/>
      <c r="F63" s="107">
        <f t="shared" si="0"/>
        <v>0</v>
      </c>
      <c r="G63" s="132">
        <f t="shared" si="1"/>
        <v>0</v>
      </c>
      <c r="H63" s="143"/>
      <c r="I63" s="143"/>
      <c r="J63" s="143"/>
      <c r="K63" s="143"/>
      <c r="L63" s="143"/>
      <c r="M63" s="143"/>
    </row>
    <row r="64" spans="1:13" s="141" customFormat="1" ht="14.25" x14ac:dyDescent="0.2">
      <c r="A64" s="64">
        <v>4.0999999999999996</v>
      </c>
      <c r="B64" s="321" t="s">
        <v>166</v>
      </c>
      <c r="C64" s="53">
        <v>169</v>
      </c>
      <c r="D64" s="13" t="s">
        <v>415</v>
      </c>
      <c r="E64" s="143"/>
      <c r="F64" s="107">
        <f t="shared" si="0"/>
        <v>0</v>
      </c>
      <c r="G64" s="132">
        <f t="shared" si="1"/>
        <v>0</v>
      </c>
      <c r="H64" s="143"/>
      <c r="I64" s="143"/>
      <c r="J64" s="143"/>
      <c r="K64" s="143"/>
      <c r="L64" s="143"/>
      <c r="M64" s="143"/>
    </row>
    <row r="65" spans="1:13" s="141" customFormat="1" ht="14.25" x14ac:dyDescent="0.2">
      <c r="A65" s="64">
        <v>4.2</v>
      </c>
      <c r="B65" s="321" t="s">
        <v>167</v>
      </c>
      <c r="C65" s="53">
        <v>204.35</v>
      </c>
      <c r="D65" s="13" t="s">
        <v>415</v>
      </c>
      <c r="E65" s="143"/>
      <c r="F65" s="107">
        <f t="shared" si="0"/>
        <v>0</v>
      </c>
      <c r="G65" s="132">
        <f t="shared" si="1"/>
        <v>0</v>
      </c>
      <c r="H65" s="143"/>
      <c r="I65" s="143"/>
      <c r="J65" s="143"/>
      <c r="K65" s="143"/>
      <c r="L65" s="143"/>
      <c r="M65" s="143"/>
    </row>
    <row r="66" spans="1:13" s="141" customFormat="1" ht="14.25" x14ac:dyDescent="0.2">
      <c r="A66" s="64">
        <v>4.3</v>
      </c>
      <c r="B66" s="321" t="s">
        <v>168</v>
      </c>
      <c r="C66" s="53">
        <v>240.25</v>
      </c>
      <c r="D66" s="13" t="s">
        <v>415</v>
      </c>
      <c r="E66" s="143"/>
      <c r="F66" s="107">
        <f t="shared" si="0"/>
        <v>0</v>
      </c>
      <c r="G66" s="132">
        <f t="shared" si="1"/>
        <v>0</v>
      </c>
      <c r="H66" s="143"/>
      <c r="I66" s="143"/>
      <c r="J66" s="143"/>
      <c r="K66" s="143"/>
      <c r="L66" s="143"/>
      <c r="M66" s="143"/>
    </row>
    <row r="67" spans="1:13" s="141" customFormat="1" ht="14.25" x14ac:dyDescent="0.2">
      <c r="A67" s="64">
        <v>4.4000000000000004</v>
      </c>
      <c r="B67" s="321" t="s">
        <v>169</v>
      </c>
      <c r="C67" s="53">
        <v>232.48</v>
      </c>
      <c r="D67" s="13" t="s">
        <v>18</v>
      </c>
      <c r="E67" s="143"/>
      <c r="F67" s="107">
        <f t="shared" si="0"/>
        <v>0</v>
      </c>
      <c r="G67" s="132">
        <f t="shared" si="1"/>
        <v>0</v>
      </c>
      <c r="H67" s="143"/>
      <c r="I67" s="143"/>
      <c r="J67" s="143"/>
      <c r="K67" s="143"/>
      <c r="L67" s="143"/>
      <c r="M67" s="143"/>
    </row>
    <row r="68" spans="1:13" s="141" customFormat="1" x14ac:dyDescent="0.2">
      <c r="A68" s="64"/>
      <c r="B68" s="18"/>
      <c r="C68" s="53"/>
      <c r="D68" s="13"/>
      <c r="E68" s="143"/>
      <c r="F68" s="107">
        <f t="shared" si="0"/>
        <v>0</v>
      </c>
      <c r="G68" s="132">
        <f t="shared" si="1"/>
        <v>0</v>
      </c>
      <c r="H68" s="143"/>
      <c r="I68" s="143"/>
      <c r="J68" s="143"/>
      <c r="K68" s="143"/>
      <c r="L68" s="143"/>
      <c r="M68" s="143"/>
    </row>
    <row r="69" spans="1:13" s="141" customFormat="1" ht="28.5" x14ac:dyDescent="0.2">
      <c r="A69" s="65">
        <v>6</v>
      </c>
      <c r="B69" s="326" t="s">
        <v>170</v>
      </c>
      <c r="C69" s="53">
        <v>122</v>
      </c>
      <c r="D69" s="13" t="s">
        <v>18</v>
      </c>
      <c r="E69" s="143"/>
      <c r="F69" s="107">
        <f t="shared" si="0"/>
        <v>0</v>
      </c>
      <c r="G69" s="132">
        <f t="shared" si="1"/>
        <v>0</v>
      </c>
      <c r="H69" s="143"/>
      <c r="I69" s="143"/>
      <c r="J69" s="143"/>
      <c r="K69" s="143"/>
      <c r="L69" s="143"/>
      <c r="M69" s="143"/>
    </row>
    <row r="70" spans="1:13" s="141" customFormat="1" x14ac:dyDescent="0.2">
      <c r="A70" s="64"/>
      <c r="B70" s="294"/>
      <c r="C70" s="53"/>
      <c r="D70" s="13"/>
      <c r="E70" s="14"/>
      <c r="F70" s="107">
        <f t="shared" si="0"/>
        <v>0</v>
      </c>
      <c r="G70" s="132">
        <f t="shared" si="1"/>
        <v>0</v>
      </c>
      <c r="H70" s="143"/>
      <c r="I70" s="143"/>
      <c r="J70" s="143"/>
      <c r="K70" s="143"/>
      <c r="L70" s="143"/>
      <c r="M70" s="143"/>
    </row>
    <row r="71" spans="1:13" s="141" customFormat="1" x14ac:dyDescent="0.2">
      <c r="A71" s="65">
        <v>7</v>
      </c>
      <c r="B71" s="7" t="s">
        <v>93</v>
      </c>
      <c r="C71" s="53"/>
      <c r="D71" s="13"/>
      <c r="E71" s="14"/>
      <c r="F71" s="107">
        <f t="shared" si="0"/>
        <v>0</v>
      </c>
      <c r="G71" s="132">
        <f t="shared" si="1"/>
        <v>0</v>
      </c>
      <c r="H71" s="149"/>
      <c r="I71" s="149"/>
      <c r="J71" s="149"/>
      <c r="K71" s="149"/>
      <c r="L71" s="149"/>
      <c r="M71" s="149"/>
    </row>
    <row r="72" spans="1:13" s="141" customFormat="1" ht="42.75" x14ac:dyDescent="0.2">
      <c r="A72" s="333">
        <v>7.1</v>
      </c>
      <c r="B72" s="326" t="s">
        <v>428</v>
      </c>
      <c r="C72" s="334">
        <v>1</v>
      </c>
      <c r="D72" s="335" t="s">
        <v>40</v>
      </c>
      <c r="E72" s="150"/>
      <c r="F72" s="107">
        <f t="shared" si="0"/>
        <v>0</v>
      </c>
      <c r="G72" s="132">
        <f t="shared" si="1"/>
        <v>0</v>
      </c>
      <c r="H72" s="149"/>
      <c r="I72" s="149"/>
      <c r="J72" s="149"/>
      <c r="K72" s="149"/>
      <c r="L72" s="149"/>
      <c r="M72" s="149"/>
    </row>
    <row r="73" spans="1:13" s="141" customFormat="1" ht="14.25" x14ac:dyDescent="0.2">
      <c r="A73" s="333">
        <v>7.2</v>
      </c>
      <c r="B73" s="321" t="s">
        <v>171</v>
      </c>
      <c r="C73" s="53">
        <v>1</v>
      </c>
      <c r="D73" s="314" t="s">
        <v>40</v>
      </c>
      <c r="E73" s="14"/>
      <c r="F73" s="107">
        <f t="shared" si="0"/>
        <v>0</v>
      </c>
      <c r="G73" s="132">
        <f t="shared" si="1"/>
        <v>0</v>
      </c>
      <c r="H73" s="149"/>
      <c r="I73" s="149"/>
      <c r="J73" s="149"/>
      <c r="K73" s="149"/>
      <c r="L73" s="149"/>
      <c r="M73" s="149"/>
    </row>
    <row r="74" spans="1:13" s="141" customFormat="1" ht="74.25" x14ac:dyDescent="0.2">
      <c r="A74" s="333">
        <v>7.3</v>
      </c>
      <c r="B74" s="326" t="s">
        <v>430</v>
      </c>
      <c r="C74" s="82">
        <v>2</v>
      </c>
      <c r="D74" s="336" t="s">
        <v>40</v>
      </c>
      <c r="E74" s="85"/>
      <c r="F74" s="107">
        <f t="shared" si="0"/>
        <v>0</v>
      </c>
      <c r="G74" s="132">
        <f t="shared" si="1"/>
        <v>0</v>
      </c>
      <c r="H74" s="149"/>
      <c r="I74" s="149"/>
      <c r="J74" s="149"/>
      <c r="K74" s="149"/>
      <c r="L74" s="149"/>
      <c r="M74" s="149"/>
    </row>
    <row r="75" spans="1:13" s="141" customFormat="1" ht="15" x14ac:dyDescent="0.25">
      <c r="A75" s="333">
        <v>7.4</v>
      </c>
      <c r="B75" s="321" t="s">
        <v>431</v>
      </c>
      <c r="C75" s="53">
        <v>1</v>
      </c>
      <c r="D75" s="314" t="s">
        <v>40</v>
      </c>
      <c r="E75" s="14"/>
      <c r="F75" s="107">
        <f t="shared" si="0"/>
        <v>0</v>
      </c>
      <c r="G75" s="132">
        <f t="shared" si="1"/>
        <v>0</v>
      </c>
      <c r="H75" s="149"/>
      <c r="I75" s="149"/>
      <c r="J75" s="149"/>
      <c r="K75" s="149"/>
      <c r="L75" s="149"/>
      <c r="M75" s="149"/>
    </row>
    <row r="76" spans="1:13" s="141" customFormat="1" ht="14.25" x14ac:dyDescent="0.2">
      <c r="A76" s="333">
        <v>7.5</v>
      </c>
      <c r="B76" s="321" t="s">
        <v>172</v>
      </c>
      <c r="C76" s="53">
        <v>1</v>
      </c>
      <c r="D76" s="314" t="s">
        <v>40</v>
      </c>
      <c r="E76" s="14"/>
      <c r="F76" s="107">
        <f t="shared" si="0"/>
        <v>0</v>
      </c>
      <c r="G76" s="132">
        <f t="shared" si="1"/>
        <v>0</v>
      </c>
      <c r="H76" s="149"/>
      <c r="I76" s="149"/>
      <c r="J76" s="149"/>
      <c r="K76" s="149"/>
      <c r="L76" s="149"/>
      <c r="M76" s="149"/>
    </row>
    <row r="77" spans="1:13" s="141" customFormat="1" ht="10.5" customHeight="1" x14ac:dyDescent="0.2">
      <c r="A77" s="66"/>
      <c r="B77" s="18"/>
      <c r="C77" s="53"/>
      <c r="D77" s="13"/>
      <c r="E77" s="14"/>
      <c r="F77" s="107">
        <f t="shared" si="0"/>
        <v>0</v>
      </c>
      <c r="G77" s="132">
        <f t="shared" si="1"/>
        <v>0</v>
      </c>
      <c r="H77" s="149"/>
      <c r="I77" s="149"/>
      <c r="J77" s="149"/>
      <c r="K77" s="149"/>
      <c r="L77" s="149"/>
      <c r="M77" s="149"/>
    </row>
    <row r="78" spans="1:13" s="141" customFormat="1" x14ac:dyDescent="0.2">
      <c r="A78" s="72">
        <v>8</v>
      </c>
      <c r="B78" s="7" t="s">
        <v>429</v>
      </c>
      <c r="C78" s="53"/>
      <c r="D78" s="13"/>
      <c r="E78" s="14"/>
      <c r="F78" s="107">
        <f t="shared" si="0"/>
        <v>0</v>
      </c>
      <c r="G78" s="132">
        <f t="shared" si="1"/>
        <v>0</v>
      </c>
      <c r="H78" s="149"/>
      <c r="I78" s="149"/>
      <c r="J78" s="149"/>
      <c r="K78" s="149"/>
      <c r="L78" s="149"/>
      <c r="M78" s="149"/>
    </row>
    <row r="79" spans="1:13" s="141" customFormat="1" ht="13.5" customHeight="1" x14ac:dyDescent="0.2">
      <c r="A79" s="337">
        <v>8.1</v>
      </c>
      <c r="B79" s="321" t="s">
        <v>173</v>
      </c>
      <c r="C79" s="57">
        <v>1</v>
      </c>
      <c r="D79" s="314" t="s">
        <v>40</v>
      </c>
      <c r="E79" s="151"/>
      <c r="F79" s="107">
        <f t="shared" ref="F79:F142" si="2">ROUND(E79*C79,2)</f>
        <v>0</v>
      </c>
      <c r="G79" s="132">
        <f t="shared" si="1"/>
        <v>0</v>
      </c>
      <c r="H79" s="149"/>
      <c r="I79" s="149"/>
      <c r="J79" s="149"/>
      <c r="K79" s="149"/>
      <c r="L79" s="149"/>
      <c r="M79" s="149"/>
    </row>
    <row r="80" spans="1:13" s="141" customFormat="1" ht="15" customHeight="1" x14ac:dyDescent="0.2">
      <c r="A80" s="337">
        <v>8.1999999999999993</v>
      </c>
      <c r="B80" s="321" t="s">
        <v>174</v>
      </c>
      <c r="C80" s="52">
        <v>1</v>
      </c>
      <c r="D80" s="314" t="s">
        <v>40</v>
      </c>
      <c r="E80" s="152"/>
      <c r="F80" s="107">
        <f t="shared" si="2"/>
        <v>0</v>
      </c>
      <c r="G80" s="132">
        <f t="shared" ref="G80:G203" si="3">E80*C80</f>
        <v>0</v>
      </c>
      <c r="H80" s="149"/>
      <c r="I80" s="149"/>
      <c r="J80" s="149"/>
      <c r="K80" s="149"/>
      <c r="L80" s="149"/>
      <c r="M80" s="149"/>
    </row>
    <row r="81" spans="1:13" s="141" customFormat="1" ht="71.25" x14ac:dyDescent="0.2">
      <c r="A81" s="337">
        <v>8.3000000000000007</v>
      </c>
      <c r="B81" s="326" t="s">
        <v>432</v>
      </c>
      <c r="C81" s="57">
        <v>1</v>
      </c>
      <c r="D81" s="336" t="s">
        <v>40</v>
      </c>
      <c r="E81" s="153"/>
      <c r="F81" s="107">
        <f t="shared" si="2"/>
        <v>0</v>
      </c>
      <c r="G81" s="132">
        <f t="shared" si="3"/>
        <v>0</v>
      </c>
      <c r="H81" s="149"/>
      <c r="I81" s="149"/>
      <c r="J81" s="149"/>
      <c r="K81" s="149"/>
      <c r="L81" s="149"/>
      <c r="M81" s="149"/>
    </row>
    <row r="82" spans="1:13" s="141" customFormat="1" x14ac:dyDescent="0.2">
      <c r="A82" s="66"/>
      <c r="B82" s="18"/>
      <c r="C82" s="53"/>
      <c r="D82" s="13"/>
      <c r="E82" s="14"/>
      <c r="F82" s="107">
        <f t="shared" si="2"/>
        <v>0</v>
      </c>
      <c r="G82" s="132">
        <f t="shared" si="3"/>
        <v>0</v>
      </c>
      <c r="H82" s="149"/>
      <c r="I82" s="149"/>
      <c r="J82" s="149"/>
      <c r="K82" s="149"/>
      <c r="L82" s="149"/>
      <c r="M82" s="149"/>
    </row>
    <row r="83" spans="1:13" s="141" customFormat="1" x14ac:dyDescent="0.2">
      <c r="A83" s="72">
        <v>9</v>
      </c>
      <c r="B83" s="7" t="s">
        <v>99</v>
      </c>
      <c r="C83" s="53"/>
      <c r="D83" s="13"/>
      <c r="E83" s="14"/>
      <c r="F83" s="107">
        <f t="shared" si="2"/>
        <v>0</v>
      </c>
      <c r="G83" s="132">
        <f t="shared" si="3"/>
        <v>0</v>
      </c>
      <c r="H83" s="149"/>
      <c r="I83" s="149"/>
      <c r="J83" s="149"/>
      <c r="K83" s="149"/>
      <c r="L83" s="149"/>
      <c r="M83" s="149"/>
    </row>
    <row r="84" spans="1:13" s="141" customFormat="1" ht="10.5" customHeight="1" x14ac:dyDescent="0.2">
      <c r="A84" s="337"/>
      <c r="B84" s="15"/>
      <c r="C84" s="57"/>
      <c r="D84" s="338"/>
      <c r="E84" s="153"/>
      <c r="F84" s="107">
        <f t="shared" si="2"/>
        <v>0</v>
      </c>
      <c r="G84" s="132">
        <f t="shared" si="3"/>
        <v>0</v>
      </c>
      <c r="H84" s="149"/>
      <c r="I84" s="149"/>
      <c r="J84" s="149"/>
      <c r="K84" s="149"/>
      <c r="L84" s="149"/>
      <c r="M84" s="149"/>
    </row>
    <row r="85" spans="1:13" s="141" customFormat="1" ht="14.25" x14ac:dyDescent="0.2">
      <c r="A85" s="59" t="s">
        <v>113</v>
      </c>
      <c r="B85" s="321" t="s">
        <v>175</v>
      </c>
      <c r="C85" s="52">
        <v>1</v>
      </c>
      <c r="D85" s="314" t="s">
        <v>40</v>
      </c>
      <c r="E85" s="11"/>
      <c r="F85" s="107">
        <f t="shared" si="2"/>
        <v>0</v>
      </c>
      <c r="G85" s="132">
        <f t="shared" si="3"/>
        <v>0</v>
      </c>
      <c r="H85" s="149"/>
      <c r="I85" s="149"/>
      <c r="J85" s="149"/>
      <c r="K85" s="149"/>
      <c r="L85" s="149"/>
      <c r="M85" s="149"/>
    </row>
    <row r="86" spans="1:13" s="141" customFormat="1" ht="11.25" customHeight="1" x14ac:dyDescent="0.2">
      <c r="A86" s="66"/>
      <c r="B86" s="18"/>
      <c r="C86" s="53"/>
      <c r="D86" s="13"/>
      <c r="E86" s="14"/>
      <c r="F86" s="107">
        <f t="shared" si="2"/>
        <v>0</v>
      </c>
      <c r="G86" s="132">
        <f t="shared" si="3"/>
        <v>0</v>
      </c>
      <c r="H86" s="149"/>
      <c r="I86" s="149"/>
      <c r="J86" s="149"/>
      <c r="K86" s="149"/>
      <c r="L86" s="149"/>
      <c r="M86" s="149"/>
    </row>
    <row r="87" spans="1:13" s="141" customFormat="1" x14ac:dyDescent="0.2">
      <c r="A87" s="339">
        <v>9.1999999999999993</v>
      </c>
      <c r="B87" s="7" t="s">
        <v>100</v>
      </c>
      <c r="C87" s="340"/>
      <c r="D87" s="9"/>
      <c r="E87" s="11"/>
      <c r="F87" s="107">
        <f t="shared" si="2"/>
        <v>0</v>
      </c>
      <c r="G87" s="132">
        <f t="shared" si="3"/>
        <v>0</v>
      </c>
      <c r="H87" s="149"/>
      <c r="I87" s="149"/>
      <c r="J87" s="149"/>
      <c r="K87" s="149"/>
      <c r="L87" s="149"/>
      <c r="M87" s="149"/>
    </row>
    <row r="88" spans="1:13" s="141" customFormat="1" ht="14.25" x14ac:dyDescent="0.2">
      <c r="A88" s="341" t="s">
        <v>114</v>
      </c>
      <c r="B88" s="321" t="s">
        <v>176</v>
      </c>
      <c r="C88" s="52">
        <v>14.7</v>
      </c>
      <c r="D88" s="342" t="s">
        <v>426</v>
      </c>
      <c r="E88" s="11"/>
      <c r="F88" s="107">
        <f t="shared" si="2"/>
        <v>0</v>
      </c>
      <c r="G88" s="132">
        <f t="shared" si="3"/>
        <v>0</v>
      </c>
      <c r="H88" s="149"/>
      <c r="I88" s="149"/>
      <c r="J88" s="149"/>
      <c r="K88" s="149"/>
      <c r="L88" s="149"/>
      <c r="M88" s="149"/>
    </row>
    <row r="89" spans="1:13" s="141" customFormat="1" ht="14.25" x14ac:dyDescent="0.2">
      <c r="A89" s="341" t="s">
        <v>115</v>
      </c>
      <c r="B89" s="321" t="s">
        <v>177</v>
      </c>
      <c r="C89" s="52">
        <v>1.125</v>
      </c>
      <c r="D89" s="342" t="s">
        <v>426</v>
      </c>
      <c r="E89" s="11"/>
      <c r="F89" s="107">
        <f t="shared" si="2"/>
        <v>0</v>
      </c>
      <c r="G89" s="132">
        <f t="shared" si="3"/>
        <v>0</v>
      </c>
      <c r="H89" s="149"/>
      <c r="I89" s="149"/>
      <c r="J89" s="149"/>
      <c r="K89" s="149"/>
      <c r="L89" s="149"/>
      <c r="M89" s="149"/>
    </row>
    <row r="90" spans="1:13" s="141" customFormat="1" ht="14.25" x14ac:dyDescent="0.2">
      <c r="A90" s="341" t="s">
        <v>116</v>
      </c>
      <c r="B90" s="321" t="s">
        <v>178</v>
      </c>
      <c r="C90" s="52">
        <v>0.7</v>
      </c>
      <c r="D90" s="342" t="s">
        <v>415</v>
      </c>
      <c r="E90" s="11"/>
      <c r="F90" s="107">
        <f t="shared" si="2"/>
        <v>0</v>
      </c>
      <c r="G90" s="132">
        <f t="shared" si="3"/>
        <v>0</v>
      </c>
      <c r="H90" s="149"/>
      <c r="I90" s="149"/>
      <c r="J90" s="149"/>
      <c r="K90" s="149"/>
      <c r="L90" s="149"/>
      <c r="M90" s="149"/>
    </row>
    <row r="91" spans="1:13" s="141" customFormat="1" ht="28.5" x14ac:dyDescent="0.2">
      <c r="A91" s="341" t="s">
        <v>117</v>
      </c>
      <c r="B91" s="326" t="s">
        <v>422</v>
      </c>
      <c r="C91" s="52">
        <v>12.636899999999999</v>
      </c>
      <c r="D91" s="342" t="s">
        <v>426</v>
      </c>
      <c r="E91" s="11"/>
      <c r="F91" s="107">
        <f t="shared" si="2"/>
        <v>0</v>
      </c>
      <c r="G91" s="132">
        <f t="shared" si="3"/>
        <v>0</v>
      </c>
      <c r="H91" s="149"/>
      <c r="I91" s="149"/>
      <c r="J91" s="149"/>
      <c r="K91" s="149"/>
      <c r="L91" s="149"/>
      <c r="M91" s="149"/>
    </row>
    <row r="92" spans="1:13" s="141" customFormat="1" ht="28.5" x14ac:dyDescent="0.2">
      <c r="A92" s="343" t="s">
        <v>118</v>
      </c>
      <c r="B92" s="330" t="s">
        <v>419</v>
      </c>
      <c r="C92" s="105">
        <v>2.4757200000000004</v>
      </c>
      <c r="D92" s="344" t="s">
        <v>426</v>
      </c>
      <c r="E92" s="106"/>
      <c r="F92" s="107">
        <f t="shared" si="2"/>
        <v>0</v>
      </c>
      <c r="G92" s="132">
        <f t="shared" si="3"/>
        <v>0</v>
      </c>
      <c r="H92" s="149"/>
      <c r="I92" s="149"/>
      <c r="J92" s="149"/>
      <c r="K92" s="149"/>
      <c r="L92" s="149"/>
      <c r="M92" s="149"/>
    </row>
    <row r="93" spans="1:13" s="141" customFormat="1" x14ac:dyDescent="0.2">
      <c r="A93" s="66"/>
      <c r="B93" s="18"/>
      <c r="C93" s="53"/>
      <c r="D93" s="13"/>
      <c r="E93" s="14"/>
      <c r="F93" s="107">
        <f t="shared" si="2"/>
        <v>0</v>
      </c>
      <c r="G93" s="132">
        <f t="shared" si="3"/>
        <v>0</v>
      </c>
      <c r="H93" s="149"/>
      <c r="I93" s="149"/>
      <c r="J93" s="149"/>
      <c r="K93" s="149"/>
      <c r="L93" s="149"/>
      <c r="M93" s="149"/>
    </row>
    <row r="94" spans="1:13" s="141" customFormat="1" x14ac:dyDescent="0.2">
      <c r="A94" s="339">
        <v>9.3000000000000007</v>
      </c>
      <c r="B94" s="7" t="s">
        <v>148</v>
      </c>
      <c r="C94" s="52"/>
      <c r="D94" s="9"/>
      <c r="E94" s="11"/>
      <c r="F94" s="107">
        <f t="shared" si="2"/>
        <v>0</v>
      </c>
      <c r="G94" s="132">
        <f t="shared" si="3"/>
        <v>0</v>
      </c>
      <c r="H94" s="149"/>
      <c r="I94" s="149"/>
      <c r="J94" s="149"/>
      <c r="K94" s="149"/>
      <c r="L94" s="149"/>
      <c r="M94" s="149"/>
    </row>
    <row r="95" spans="1:13" s="141" customFormat="1" ht="14.25" x14ac:dyDescent="0.2">
      <c r="A95" s="341" t="s">
        <v>119</v>
      </c>
      <c r="B95" s="321" t="s">
        <v>180</v>
      </c>
      <c r="C95" s="52">
        <v>15.45</v>
      </c>
      <c r="D95" s="9" t="s">
        <v>18</v>
      </c>
      <c r="E95" s="11"/>
      <c r="F95" s="107">
        <f t="shared" si="2"/>
        <v>0</v>
      </c>
      <c r="G95" s="132">
        <f t="shared" si="3"/>
        <v>0</v>
      </c>
      <c r="H95" s="149"/>
      <c r="I95" s="149"/>
      <c r="J95" s="149"/>
      <c r="K95" s="149"/>
      <c r="L95" s="149"/>
      <c r="M95" s="149"/>
    </row>
    <row r="96" spans="1:13" s="141" customFormat="1" x14ac:dyDescent="0.2">
      <c r="A96" s="59"/>
      <c r="B96" s="18"/>
      <c r="C96" s="52"/>
      <c r="D96" s="9"/>
      <c r="E96" s="11"/>
      <c r="F96" s="107">
        <f t="shared" si="2"/>
        <v>0</v>
      </c>
      <c r="G96" s="132">
        <f t="shared" si="3"/>
        <v>0</v>
      </c>
      <c r="H96" s="149"/>
      <c r="I96" s="149"/>
      <c r="J96" s="149"/>
      <c r="K96" s="149"/>
      <c r="L96" s="149"/>
      <c r="M96" s="149"/>
    </row>
    <row r="97" spans="1:13" s="141" customFormat="1" x14ac:dyDescent="0.2">
      <c r="A97" s="339">
        <v>9.4</v>
      </c>
      <c r="B97" s="7" t="s">
        <v>149</v>
      </c>
      <c r="C97" s="52"/>
      <c r="D97" s="9"/>
      <c r="E97" s="11"/>
      <c r="F97" s="107">
        <f t="shared" si="2"/>
        <v>0</v>
      </c>
      <c r="G97" s="132">
        <f t="shared" si="3"/>
        <v>0</v>
      </c>
      <c r="H97" s="149"/>
      <c r="I97" s="149"/>
      <c r="J97" s="149"/>
      <c r="K97" s="149"/>
      <c r="L97" s="149"/>
      <c r="M97" s="149"/>
    </row>
    <row r="98" spans="1:13" s="141" customFormat="1" ht="14.25" x14ac:dyDescent="0.2">
      <c r="A98" s="341" t="s">
        <v>120</v>
      </c>
      <c r="B98" s="321" t="s">
        <v>180</v>
      </c>
      <c r="C98" s="52">
        <v>15</v>
      </c>
      <c r="D98" s="9" t="s">
        <v>18</v>
      </c>
      <c r="E98" s="11"/>
      <c r="F98" s="107">
        <f t="shared" si="2"/>
        <v>0</v>
      </c>
      <c r="G98" s="132">
        <f t="shared" si="3"/>
        <v>0</v>
      </c>
      <c r="H98" s="149"/>
      <c r="I98" s="149"/>
      <c r="J98" s="149"/>
      <c r="K98" s="149"/>
      <c r="L98" s="149"/>
      <c r="M98" s="149"/>
    </row>
    <row r="99" spans="1:13" s="141" customFormat="1" x14ac:dyDescent="0.2">
      <c r="A99" s="66"/>
      <c r="B99" s="18"/>
      <c r="C99" s="53"/>
      <c r="D99" s="13"/>
      <c r="E99" s="14"/>
      <c r="F99" s="107">
        <f t="shared" si="2"/>
        <v>0</v>
      </c>
      <c r="G99" s="132">
        <f t="shared" si="3"/>
        <v>0</v>
      </c>
      <c r="H99" s="149"/>
      <c r="I99" s="149"/>
      <c r="J99" s="149"/>
      <c r="K99" s="149"/>
      <c r="L99" s="149"/>
      <c r="M99" s="149"/>
    </row>
    <row r="100" spans="1:13" s="141" customFormat="1" x14ac:dyDescent="0.2">
      <c r="A100" s="339">
        <v>9.5</v>
      </c>
      <c r="B100" s="7" t="s">
        <v>150</v>
      </c>
      <c r="C100" s="52"/>
      <c r="D100" s="9"/>
      <c r="E100" s="11"/>
      <c r="F100" s="107">
        <f t="shared" si="2"/>
        <v>0</v>
      </c>
      <c r="G100" s="132">
        <f t="shared" si="3"/>
        <v>0</v>
      </c>
      <c r="H100" s="149"/>
      <c r="I100" s="149"/>
      <c r="J100" s="149"/>
      <c r="K100" s="149"/>
      <c r="L100" s="149"/>
      <c r="M100" s="149"/>
    </row>
    <row r="101" spans="1:13" s="141" customFormat="1" ht="15.75" customHeight="1" x14ac:dyDescent="0.2">
      <c r="A101" s="341" t="s">
        <v>121</v>
      </c>
      <c r="B101" s="321" t="s">
        <v>181</v>
      </c>
      <c r="C101" s="57">
        <v>1</v>
      </c>
      <c r="D101" s="336" t="s">
        <v>40</v>
      </c>
      <c r="E101" s="35"/>
      <c r="F101" s="107">
        <f t="shared" si="2"/>
        <v>0</v>
      </c>
      <c r="G101" s="132">
        <f t="shared" si="3"/>
        <v>0</v>
      </c>
      <c r="H101" s="149"/>
      <c r="I101" s="149"/>
      <c r="J101" s="149"/>
      <c r="K101" s="149"/>
      <c r="L101" s="149"/>
      <c r="M101" s="149"/>
    </row>
    <row r="102" spans="1:13" s="141" customFormat="1" ht="71.25" x14ac:dyDescent="0.2">
      <c r="A102" s="341" t="s">
        <v>122</v>
      </c>
      <c r="B102" s="326" t="s">
        <v>433</v>
      </c>
      <c r="C102" s="57">
        <v>1</v>
      </c>
      <c r="D102" s="336" t="s">
        <v>40</v>
      </c>
      <c r="E102" s="35"/>
      <c r="F102" s="107">
        <f t="shared" si="2"/>
        <v>0</v>
      </c>
      <c r="G102" s="132">
        <f t="shared" si="3"/>
        <v>0</v>
      </c>
      <c r="H102" s="149"/>
      <c r="I102" s="149"/>
      <c r="J102" s="149"/>
      <c r="K102" s="149"/>
      <c r="L102" s="149"/>
      <c r="M102" s="149"/>
    </row>
    <row r="103" spans="1:13" s="141" customFormat="1" ht="14.25" x14ac:dyDescent="0.2">
      <c r="A103" s="341" t="s">
        <v>123</v>
      </c>
      <c r="B103" s="321" t="s">
        <v>182</v>
      </c>
      <c r="C103" s="52">
        <v>1</v>
      </c>
      <c r="D103" s="314" t="s">
        <v>40</v>
      </c>
      <c r="E103" s="11"/>
      <c r="F103" s="107">
        <f t="shared" si="2"/>
        <v>0</v>
      </c>
      <c r="G103" s="132">
        <f t="shared" si="3"/>
        <v>0</v>
      </c>
      <c r="H103" s="149"/>
      <c r="I103" s="149"/>
      <c r="J103" s="149"/>
      <c r="K103" s="149"/>
      <c r="L103" s="149"/>
      <c r="M103" s="149"/>
    </row>
    <row r="104" spans="1:13" s="141" customFormat="1" ht="14.25" x14ac:dyDescent="0.2">
      <c r="A104" s="66"/>
      <c r="B104" s="321"/>
      <c r="C104" s="53"/>
      <c r="D104" s="314"/>
      <c r="E104" s="14"/>
      <c r="F104" s="107">
        <f t="shared" si="2"/>
        <v>0</v>
      </c>
      <c r="G104" s="132">
        <f t="shared" si="3"/>
        <v>0</v>
      </c>
      <c r="H104" s="149"/>
      <c r="I104" s="149"/>
      <c r="J104" s="149"/>
      <c r="K104" s="149"/>
      <c r="L104" s="149"/>
      <c r="M104" s="149"/>
    </row>
    <row r="105" spans="1:13" s="141" customFormat="1" ht="14.25" x14ac:dyDescent="0.2">
      <c r="A105" s="73">
        <v>10</v>
      </c>
      <c r="B105" s="326" t="s">
        <v>183</v>
      </c>
      <c r="C105" s="53">
        <v>1</v>
      </c>
      <c r="D105" s="314" t="s">
        <v>40</v>
      </c>
      <c r="E105" s="14"/>
      <c r="F105" s="107">
        <f t="shared" si="2"/>
        <v>0</v>
      </c>
      <c r="G105" s="132">
        <f t="shared" si="3"/>
        <v>0</v>
      </c>
      <c r="H105" s="149"/>
      <c r="I105" s="149"/>
      <c r="J105" s="149"/>
      <c r="K105" s="149"/>
      <c r="L105" s="149"/>
      <c r="M105" s="149"/>
    </row>
    <row r="106" spans="1:13" s="141" customFormat="1" x14ac:dyDescent="0.2">
      <c r="A106" s="66"/>
      <c r="B106" s="18"/>
      <c r="C106" s="53"/>
      <c r="D106" s="13"/>
      <c r="E106" s="14"/>
      <c r="F106" s="107">
        <f t="shared" si="2"/>
        <v>0</v>
      </c>
      <c r="G106" s="132">
        <f t="shared" si="3"/>
        <v>0</v>
      </c>
      <c r="H106" s="143"/>
      <c r="I106" s="143"/>
      <c r="J106" s="143"/>
      <c r="K106" s="143"/>
      <c r="L106" s="143"/>
      <c r="M106" s="143"/>
    </row>
    <row r="107" spans="1:13" s="141" customFormat="1" x14ac:dyDescent="0.2">
      <c r="A107" s="28"/>
      <c r="B107" s="29" t="s">
        <v>112</v>
      </c>
      <c r="C107" s="30"/>
      <c r="D107" s="31"/>
      <c r="E107" s="32"/>
      <c r="F107" s="32">
        <f>SUM(F42:F106)</f>
        <v>0</v>
      </c>
      <c r="G107" s="132">
        <f t="shared" si="3"/>
        <v>0</v>
      </c>
      <c r="H107" s="140"/>
      <c r="I107" s="140">
        <f>SUM(G43:G105)</f>
        <v>0</v>
      </c>
      <c r="J107" s="140"/>
      <c r="K107" s="140"/>
      <c r="L107" s="140"/>
      <c r="M107" s="140"/>
    </row>
    <row r="108" spans="1:13" s="142" customFormat="1" x14ac:dyDescent="0.2">
      <c r="A108" s="59"/>
      <c r="B108" s="7"/>
      <c r="C108" s="52"/>
      <c r="D108" s="9"/>
      <c r="E108" s="11"/>
      <c r="F108" s="107">
        <f t="shared" si="2"/>
        <v>0</v>
      </c>
      <c r="G108" s="132">
        <f t="shared" si="3"/>
        <v>0</v>
      </c>
      <c r="H108" s="143"/>
      <c r="I108" s="143"/>
      <c r="J108" s="143"/>
      <c r="K108" s="143"/>
      <c r="L108" s="143"/>
      <c r="M108" s="143"/>
    </row>
    <row r="109" spans="1:13" s="156" customFormat="1" ht="12.75" customHeight="1" x14ac:dyDescent="0.2">
      <c r="A109" s="345" t="s">
        <v>124</v>
      </c>
      <c r="B109" s="346" t="s">
        <v>329</v>
      </c>
      <c r="C109" s="77"/>
      <c r="D109" s="346"/>
      <c r="E109" s="79"/>
      <c r="F109" s="107">
        <f t="shared" si="2"/>
        <v>0</v>
      </c>
      <c r="G109" s="155"/>
      <c r="H109" s="143"/>
    </row>
    <row r="110" spans="1:13" s="161" customFormat="1" ht="5.25" customHeight="1" x14ac:dyDescent="0.2">
      <c r="A110" s="347"/>
      <c r="B110" s="348"/>
      <c r="C110" s="349"/>
      <c r="D110" s="350"/>
      <c r="E110" s="157"/>
      <c r="F110" s="107">
        <f t="shared" si="2"/>
        <v>0</v>
      </c>
      <c r="G110" s="132">
        <f t="shared" ref="G110:G167" si="4">E110*C110</f>
        <v>0</v>
      </c>
      <c r="H110" s="143"/>
      <c r="I110" s="158"/>
      <c r="J110" s="159"/>
      <c r="K110" s="160"/>
      <c r="L110" s="160"/>
      <c r="M110" s="160"/>
    </row>
    <row r="111" spans="1:13" s="161" customFormat="1" ht="11.25" customHeight="1" x14ac:dyDescent="0.2">
      <c r="A111" s="351">
        <v>1</v>
      </c>
      <c r="B111" s="352" t="s">
        <v>330</v>
      </c>
      <c r="C111" s="353"/>
      <c r="D111" s="354"/>
      <c r="E111" s="162"/>
      <c r="F111" s="107">
        <f t="shared" si="2"/>
        <v>0</v>
      </c>
      <c r="G111" s="132">
        <f t="shared" si="4"/>
        <v>0</v>
      </c>
      <c r="H111" s="143"/>
      <c r="I111" s="158"/>
      <c r="J111" s="159"/>
      <c r="K111" s="160"/>
      <c r="L111" s="160"/>
      <c r="M111" s="160"/>
    </row>
    <row r="112" spans="1:13" s="161" customFormat="1" ht="13.5" customHeight="1" x14ac:dyDescent="0.2">
      <c r="A112" s="355">
        <v>1.1000000000000001</v>
      </c>
      <c r="B112" s="326" t="s">
        <v>360</v>
      </c>
      <c r="C112" s="356">
        <v>19</v>
      </c>
      <c r="D112" s="314" t="s">
        <v>40</v>
      </c>
      <c r="E112" s="163"/>
      <c r="F112" s="107">
        <f t="shared" si="2"/>
        <v>0</v>
      </c>
      <c r="G112" s="132">
        <f t="shared" si="4"/>
        <v>0</v>
      </c>
      <c r="H112" s="143"/>
      <c r="I112" s="158"/>
      <c r="J112" s="159"/>
      <c r="K112" s="160"/>
      <c r="L112" s="160"/>
      <c r="M112" s="160"/>
    </row>
    <row r="113" spans="1:13" s="161" customFormat="1" ht="11.25" customHeight="1" x14ac:dyDescent="0.2">
      <c r="A113" s="355">
        <v>1.2</v>
      </c>
      <c r="B113" s="326" t="s">
        <v>361</v>
      </c>
      <c r="C113" s="356">
        <v>5</v>
      </c>
      <c r="D113" s="314" t="s">
        <v>40</v>
      </c>
      <c r="E113" s="163"/>
      <c r="F113" s="107">
        <f t="shared" si="2"/>
        <v>0</v>
      </c>
      <c r="G113" s="132">
        <f t="shared" si="4"/>
        <v>0</v>
      </c>
      <c r="H113" s="143"/>
      <c r="I113" s="158"/>
      <c r="J113" s="159"/>
      <c r="K113" s="160"/>
      <c r="L113" s="160"/>
      <c r="M113" s="160"/>
    </row>
    <row r="114" spans="1:13" s="161" customFormat="1" ht="12.6" customHeight="1" x14ac:dyDescent="0.2">
      <c r="A114" s="355">
        <v>1.3</v>
      </c>
      <c r="B114" s="326" t="s">
        <v>362</v>
      </c>
      <c r="C114" s="357">
        <v>14600</v>
      </c>
      <c r="D114" s="358" t="s">
        <v>331</v>
      </c>
      <c r="E114" s="165"/>
      <c r="F114" s="107">
        <f t="shared" si="2"/>
        <v>0</v>
      </c>
      <c r="G114" s="132">
        <f t="shared" si="4"/>
        <v>0</v>
      </c>
      <c r="H114" s="143"/>
      <c r="I114" s="158"/>
      <c r="J114" s="159"/>
      <c r="K114" s="160"/>
      <c r="L114" s="160"/>
      <c r="M114" s="160"/>
    </row>
    <row r="115" spans="1:13" s="161" customFormat="1" ht="12.6" customHeight="1" x14ac:dyDescent="0.2">
      <c r="A115" s="355">
        <v>1.4</v>
      </c>
      <c r="B115" s="326" t="s">
        <v>363</v>
      </c>
      <c r="C115" s="357">
        <v>9</v>
      </c>
      <c r="D115" s="358" t="s">
        <v>40</v>
      </c>
      <c r="E115" s="164"/>
      <c r="F115" s="107">
        <f t="shared" si="2"/>
        <v>0</v>
      </c>
      <c r="G115" s="132">
        <f t="shared" si="4"/>
        <v>0</v>
      </c>
      <c r="H115" s="143"/>
      <c r="I115" s="158"/>
      <c r="J115" s="159"/>
      <c r="K115" s="160"/>
      <c r="L115" s="160"/>
      <c r="M115" s="160"/>
    </row>
    <row r="116" spans="1:13" s="161" customFormat="1" ht="11.25" customHeight="1" x14ac:dyDescent="0.2">
      <c r="A116" s="355">
        <v>1.5</v>
      </c>
      <c r="B116" s="326" t="s">
        <v>364</v>
      </c>
      <c r="C116" s="357">
        <v>9</v>
      </c>
      <c r="D116" s="358" t="s">
        <v>40</v>
      </c>
      <c r="E116" s="164"/>
      <c r="F116" s="107">
        <f t="shared" si="2"/>
        <v>0</v>
      </c>
      <c r="G116" s="132">
        <f t="shared" si="4"/>
        <v>0</v>
      </c>
      <c r="H116" s="143"/>
      <c r="I116" s="158"/>
      <c r="J116" s="159"/>
      <c r="K116" s="160"/>
      <c r="L116" s="160"/>
      <c r="M116" s="160"/>
    </row>
    <row r="117" spans="1:13" s="161" customFormat="1" ht="11.25" customHeight="1" x14ac:dyDescent="0.2">
      <c r="A117" s="355">
        <v>1.6</v>
      </c>
      <c r="B117" s="326" t="s">
        <v>365</v>
      </c>
      <c r="C117" s="357">
        <v>1</v>
      </c>
      <c r="D117" s="358" t="s">
        <v>40</v>
      </c>
      <c r="E117" s="164"/>
      <c r="F117" s="107">
        <f t="shared" si="2"/>
        <v>0</v>
      </c>
      <c r="G117" s="132">
        <f t="shared" si="4"/>
        <v>0</v>
      </c>
      <c r="H117" s="143"/>
      <c r="I117" s="158"/>
      <c r="J117" s="159"/>
      <c r="K117" s="160"/>
      <c r="L117" s="160"/>
      <c r="M117" s="160"/>
    </row>
    <row r="118" spans="1:13" s="161" customFormat="1" ht="11.25" customHeight="1" x14ac:dyDescent="0.2">
      <c r="A118" s="355">
        <v>1.7</v>
      </c>
      <c r="B118" s="326" t="s">
        <v>366</v>
      </c>
      <c r="C118" s="357">
        <v>2</v>
      </c>
      <c r="D118" s="358" t="s">
        <v>40</v>
      </c>
      <c r="E118" s="164"/>
      <c r="F118" s="107">
        <f t="shared" si="2"/>
        <v>0</v>
      </c>
      <c r="G118" s="132">
        <f t="shared" si="4"/>
        <v>0</v>
      </c>
      <c r="H118" s="143"/>
      <c r="I118" s="158"/>
      <c r="J118" s="159"/>
      <c r="K118" s="160"/>
      <c r="L118" s="160"/>
      <c r="M118" s="160"/>
    </row>
    <row r="119" spans="1:13" s="161" customFormat="1" ht="11.25" customHeight="1" x14ac:dyDescent="0.2">
      <c r="A119" s="355">
        <v>1.8</v>
      </c>
      <c r="B119" s="326" t="s">
        <v>367</v>
      </c>
      <c r="C119" s="357">
        <v>2</v>
      </c>
      <c r="D119" s="358" t="s">
        <v>40</v>
      </c>
      <c r="E119" s="164"/>
      <c r="F119" s="107">
        <f t="shared" si="2"/>
        <v>0</v>
      </c>
      <c r="G119" s="132">
        <f t="shared" si="4"/>
        <v>0</v>
      </c>
      <c r="H119" s="143"/>
      <c r="I119" s="158"/>
      <c r="J119" s="159"/>
      <c r="K119" s="160"/>
      <c r="L119" s="160"/>
      <c r="M119" s="160"/>
    </row>
    <row r="120" spans="1:13" s="161" customFormat="1" ht="11.25" customHeight="1" x14ac:dyDescent="0.2">
      <c r="A120" s="359">
        <v>1.9</v>
      </c>
      <c r="B120" s="326" t="s">
        <v>368</v>
      </c>
      <c r="C120" s="360">
        <v>1</v>
      </c>
      <c r="D120" s="361" t="s">
        <v>40</v>
      </c>
      <c r="E120" s="166"/>
      <c r="F120" s="107">
        <f t="shared" si="2"/>
        <v>0</v>
      </c>
      <c r="G120" s="132">
        <f t="shared" si="4"/>
        <v>0</v>
      </c>
      <c r="H120" s="143"/>
      <c r="I120" s="158"/>
      <c r="J120" s="159"/>
      <c r="K120" s="160"/>
      <c r="L120" s="160"/>
      <c r="M120" s="160"/>
    </row>
    <row r="121" spans="1:13" s="161" customFormat="1" ht="11.25" customHeight="1" x14ac:dyDescent="0.2">
      <c r="A121" s="362">
        <v>1.1000000000000001</v>
      </c>
      <c r="B121" s="326" t="s">
        <v>369</v>
      </c>
      <c r="C121" s="363">
        <v>19</v>
      </c>
      <c r="D121" s="358" t="s">
        <v>40</v>
      </c>
      <c r="E121" s="164"/>
      <c r="F121" s="107">
        <f t="shared" si="2"/>
        <v>0</v>
      </c>
      <c r="G121" s="132">
        <f t="shared" si="4"/>
        <v>0</v>
      </c>
      <c r="H121" s="143"/>
      <c r="I121" s="158"/>
      <c r="J121" s="159"/>
      <c r="K121" s="160"/>
      <c r="L121" s="160"/>
      <c r="M121" s="160"/>
    </row>
    <row r="122" spans="1:13" s="161" customFormat="1" ht="11.25" customHeight="1" x14ac:dyDescent="0.2">
      <c r="A122" s="362">
        <v>1.1100000000000001</v>
      </c>
      <c r="B122" s="326" t="s">
        <v>370</v>
      </c>
      <c r="C122" s="360">
        <v>24</v>
      </c>
      <c r="D122" s="361" t="s">
        <v>40</v>
      </c>
      <c r="E122" s="166"/>
      <c r="F122" s="107">
        <f t="shared" si="2"/>
        <v>0</v>
      </c>
      <c r="G122" s="132">
        <f t="shared" si="4"/>
        <v>0</v>
      </c>
      <c r="H122" s="143"/>
      <c r="I122" s="158"/>
      <c r="J122" s="159"/>
      <c r="K122" s="160"/>
      <c r="L122" s="160"/>
      <c r="M122" s="160"/>
    </row>
    <row r="123" spans="1:13" s="161" customFormat="1" ht="11.25" customHeight="1" x14ac:dyDescent="0.2">
      <c r="A123" s="362">
        <v>1.1200000000000001</v>
      </c>
      <c r="B123" s="326" t="s">
        <v>371</v>
      </c>
      <c r="C123" s="360">
        <v>4</v>
      </c>
      <c r="D123" s="361" t="s">
        <v>40</v>
      </c>
      <c r="E123" s="166"/>
      <c r="F123" s="107">
        <f t="shared" si="2"/>
        <v>0</v>
      </c>
      <c r="G123" s="132">
        <f t="shared" si="4"/>
        <v>0</v>
      </c>
      <c r="H123" s="143"/>
      <c r="I123" s="158"/>
      <c r="J123" s="159"/>
      <c r="K123" s="160"/>
      <c r="L123" s="160"/>
      <c r="M123" s="160"/>
    </row>
    <row r="124" spans="1:13" s="161" customFormat="1" ht="29.25" customHeight="1" x14ac:dyDescent="0.2">
      <c r="A124" s="362">
        <v>1.1299999999999999</v>
      </c>
      <c r="B124" s="326" t="s">
        <v>372</v>
      </c>
      <c r="C124" s="360">
        <v>1</v>
      </c>
      <c r="D124" s="361" t="s">
        <v>40</v>
      </c>
      <c r="E124" s="166"/>
      <c r="F124" s="107">
        <f t="shared" si="2"/>
        <v>0</v>
      </c>
      <c r="G124" s="132">
        <f t="shared" si="4"/>
        <v>0</v>
      </c>
      <c r="H124" s="143"/>
      <c r="I124" s="158"/>
      <c r="J124" s="159"/>
      <c r="K124" s="160"/>
      <c r="L124" s="160"/>
      <c r="M124" s="160"/>
    </row>
    <row r="125" spans="1:13" s="161" customFormat="1" ht="12.75" customHeight="1" x14ac:dyDescent="0.2">
      <c r="A125" s="362">
        <v>1.1399999999999999</v>
      </c>
      <c r="B125" s="326" t="s">
        <v>332</v>
      </c>
      <c r="C125" s="77">
        <v>24</v>
      </c>
      <c r="D125" s="364" t="s">
        <v>40</v>
      </c>
      <c r="E125" s="78"/>
      <c r="F125" s="107">
        <f t="shared" si="2"/>
        <v>0</v>
      </c>
      <c r="G125" s="132">
        <f t="shared" si="4"/>
        <v>0</v>
      </c>
      <c r="H125" s="143"/>
      <c r="I125" s="158"/>
      <c r="J125" s="159"/>
      <c r="K125" s="160"/>
      <c r="L125" s="160"/>
      <c r="M125" s="160"/>
    </row>
    <row r="126" spans="1:13" s="161" customFormat="1" ht="12.75" customHeight="1" x14ac:dyDescent="0.2">
      <c r="A126" s="362">
        <v>1.1499999999999999</v>
      </c>
      <c r="B126" s="326" t="s">
        <v>333</v>
      </c>
      <c r="C126" s="365">
        <v>24</v>
      </c>
      <c r="D126" s="366" t="s">
        <v>40</v>
      </c>
      <c r="E126" s="78"/>
      <c r="F126" s="107">
        <f t="shared" si="2"/>
        <v>0</v>
      </c>
      <c r="G126" s="132">
        <f t="shared" si="4"/>
        <v>0</v>
      </c>
      <c r="H126" s="143"/>
      <c r="I126" s="158"/>
      <c r="J126" s="159"/>
      <c r="K126" s="160"/>
      <c r="L126" s="160"/>
      <c r="M126" s="160"/>
    </row>
    <row r="127" spans="1:13" s="161" customFormat="1" ht="12.75" customHeight="1" x14ac:dyDescent="0.2">
      <c r="A127" s="362">
        <v>1.1599999999999999</v>
      </c>
      <c r="B127" s="326" t="s">
        <v>334</v>
      </c>
      <c r="C127" s="367">
        <v>19</v>
      </c>
      <c r="D127" s="368" t="s">
        <v>40</v>
      </c>
      <c r="E127" s="167"/>
      <c r="F127" s="107">
        <f t="shared" si="2"/>
        <v>0</v>
      </c>
      <c r="G127" s="132">
        <f t="shared" si="4"/>
        <v>0</v>
      </c>
      <c r="H127" s="143"/>
      <c r="I127" s="158"/>
      <c r="J127" s="159"/>
      <c r="K127" s="160"/>
      <c r="L127" s="160"/>
      <c r="M127" s="160"/>
    </row>
    <row r="128" spans="1:13" s="161" customFormat="1" ht="12.75" customHeight="1" x14ac:dyDescent="0.2">
      <c r="A128" s="362">
        <v>1.17</v>
      </c>
      <c r="B128" s="326" t="s">
        <v>434</v>
      </c>
      <c r="C128" s="369">
        <v>1</v>
      </c>
      <c r="D128" s="368" t="s">
        <v>40</v>
      </c>
      <c r="E128" s="168"/>
      <c r="F128" s="107">
        <f t="shared" si="2"/>
        <v>0</v>
      </c>
      <c r="G128" s="132">
        <f t="shared" si="4"/>
        <v>0</v>
      </c>
      <c r="H128" s="143"/>
      <c r="I128" s="158"/>
      <c r="J128" s="159"/>
      <c r="K128" s="160"/>
      <c r="L128" s="160"/>
      <c r="M128" s="160"/>
    </row>
    <row r="129" spans="1:13" s="161" customFormat="1" ht="12.75" customHeight="1" x14ac:dyDescent="0.2">
      <c r="A129" s="370"/>
      <c r="B129" s="371" t="s">
        <v>335</v>
      </c>
      <c r="C129" s="372"/>
      <c r="D129" s="373"/>
      <c r="E129" s="169"/>
      <c r="F129" s="107">
        <f t="shared" si="2"/>
        <v>0</v>
      </c>
      <c r="G129" s="170">
        <f t="shared" si="4"/>
        <v>0</v>
      </c>
      <c r="H129" s="143"/>
      <c r="I129" s="158"/>
      <c r="J129" s="159"/>
      <c r="K129" s="160"/>
      <c r="L129" s="160"/>
      <c r="M129" s="160"/>
    </row>
    <row r="130" spans="1:13" s="161" customFormat="1" ht="6" customHeight="1" x14ac:dyDescent="0.2">
      <c r="A130" s="374"/>
      <c r="B130" s="375"/>
      <c r="C130" s="376"/>
      <c r="D130" s="377"/>
      <c r="E130" s="171"/>
      <c r="F130" s="107">
        <f t="shared" si="2"/>
        <v>0</v>
      </c>
      <c r="G130" s="170">
        <f t="shared" si="4"/>
        <v>0</v>
      </c>
      <c r="H130" s="143"/>
      <c r="I130" s="158"/>
      <c r="J130" s="159"/>
      <c r="K130" s="160"/>
      <c r="L130" s="160"/>
      <c r="M130" s="160"/>
    </row>
    <row r="131" spans="1:13" s="161" customFormat="1" ht="12.75" customHeight="1" x14ac:dyDescent="0.2">
      <c r="A131" s="370">
        <v>2</v>
      </c>
      <c r="B131" s="378" t="s">
        <v>336</v>
      </c>
      <c r="C131" s="379"/>
      <c r="D131" s="380"/>
      <c r="E131" s="172"/>
      <c r="F131" s="107">
        <f t="shared" si="2"/>
        <v>0</v>
      </c>
      <c r="G131" s="132">
        <f t="shared" si="4"/>
        <v>0</v>
      </c>
      <c r="H131" s="143"/>
      <c r="I131" s="158"/>
      <c r="J131" s="159"/>
      <c r="K131" s="160"/>
      <c r="L131" s="160"/>
      <c r="M131" s="160"/>
    </row>
    <row r="132" spans="1:13" s="161" customFormat="1" ht="90" customHeight="1" x14ac:dyDescent="0.2">
      <c r="A132" s="381" t="s">
        <v>134</v>
      </c>
      <c r="B132" s="382" t="s">
        <v>373</v>
      </c>
      <c r="C132" s="383">
        <v>6</v>
      </c>
      <c r="D132" s="384" t="s">
        <v>18</v>
      </c>
      <c r="E132" s="173"/>
      <c r="F132" s="107">
        <f t="shared" si="2"/>
        <v>0</v>
      </c>
      <c r="G132" s="174">
        <f t="shared" si="4"/>
        <v>0</v>
      </c>
      <c r="H132" s="143"/>
      <c r="I132" s="158"/>
      <c r="J132" s="159"/>
      <c r="K132" s="160"/>
      <c r="L132" s="160"/>
      <c r="M132" s="160"/>
    </row>
    <row r="133" spans="1:13" s="161" customFormat="1" ht="87" customHeight="1" x14ac:dyDescent="0.2">
      <c r="A133" s="385" t="s">
        <v>338</v>
      </c>
      <c r="B133" s="386" t="s">
        <v>374</v>
      </c>
      <c r="C133" s="387">
        <v>30</v>
      </c>
      <c r="D133" s="388" t="s">
        <v>18</v>
      </c>
      <c r="E133" s="175"/>
      <c r="F133" s="107">
        <f t="shared" si="2"/>
        <v>0</v>
      </c>
      <c r="G133" s="174">
        <f t="shared" si="4"/>
        <v>0</v>
      </c>
      <c r="H133" s="143"/>
      <c r="I133" s="158"/>
      <c r="J133" s="159"/>
      <c r="K133" s="160"/>
      <c r="L133" s="160"/>
      <c r="M133" s="160"/>
    </row>
    <row r="134" spans="1:13" s="161" customFormat="1" ht="60.75" customHeight="1" x14ac:dyDescent="0.2">
      <c r="A134" s="381" t="s">
        <v>339</v>
      </c>
      <c r="B134" s="382" t="s">
        <v>375</v>
      </c>
      <c r="C134" s="383">
        <v>2</v>
      </c>
      <c r="D134" s="389" t="s">
        <v>337</v>
      </c>
      <c r="E134" s="173"/>
      <c r="F134" s="107">
        <f t="shared" si="2"/>
        <v>0</v>
      </c>
      <c r="G134" s="174">
        <f t="shared" si="4"/>
        <v>0</v>
      </c>
      <c r="H134" s="143"/>
      <c r="I134" s="158"/>
      <c r="J134" s="159"/>
      <c r="K134" s="160"/>
      <c r="L134" s="160"/>
      <c r="M134" s="160"/>
    </row>
    <row r="135" spans="1:13" s="161" customFormat="1" ht="60.75" customHeight="1" x14ac:dyDescent="0.2">
      <c r="A135" s="381" t="s">
        <v>340</v>
      </c>
      <c r="B135" s="382" t="s">
        <v>376</v>
      </c>
      <c r="C135" s="383">
        <v>16</v>
      </c>
      <c r="D135" s="384" t="s">
        <v>18</v>
      </c>
      <c r="E135" s="173"/>
      <c r="F135" s="107">
        <f t="shared" si="2"/>
        <v>0</v>
      </c>
      <c r="G135" s="174">
        <f t="shared" si="4"/>
        <v>0</v>
      </c>
      <c r="H135" s="143"/>
      <c r="I135" s="158"/>
      <c r="J135" s="159"/>
      <c r="K135" s="160"/>
      <c r="L135" s="160"/>
      <c r="M135" s="160"/>
    </row>
    <row r="136" spans="1:13" s="161" customFormat="1" ht="60.75" customHeight="1" x14ac:dyDescent="0.2">
      <c r="A136" s="381" t="s">
        <v>341</v>
      </c>
      <c r="B136" s="382" t="s">
        <v>377</v>
      </c>
      <c r="C136" s="383">
        <v>2</v>
      </c>
      <c r="D136" s="384" t="s">
        <v>18</v>
      </c>
      <c r="E136" s="173"/>
      <c r="F136" s="107">
        <f t="shared" si="2"/>
        <v>0</v>
      </c>
      <c r="G136" s="174">
        <f t="shared" si="4"/>
        <v>0</v>
      </c>
      <c r="H136" s="143"/>
      <c r="I136" s="158"/>
      <c r="J136" s="159"/>
      <c r="K136" s="160"/>
      <c r="L136" s="160"/>
      <c r="M136" s="160"/>
    </row>
    <row r="137" spans="1:13" s="161" customFormat="1" ht="71.25" x14ac:dyDescent="0.2">
      <c r="A137" s="381" t="s">
        <v>342</v>
      </c>
      <c r="B137" s="382" t="s">
        <v>378</v>
      </c>
      <c r="C137" s="383">
        <v>2</v>
      </c>
      <c r="D137" s="384" t="s">
        <v>18</v>
      </c>
      <c r="E137" s="173"/>
      <c r="F137" s="107">
        <f t="shared" si="2"/>
        <v>0</v>
      </c>
      <c r="G137" s="174">
        <f t="shared" si="4"/>
        <v>0</v>
      </c>
      <c r="H137" s="143"/>
      <c r="I137" s="158"/>
      <c r="J137" s="159"/>
      <c r="K137" s="160"/>
      <c r="L137" s="160"/>
      <c r="M137" s="160"/>
    </row>
    <row r="138" spans="1:13" s="161" customFormat="1" ht="32.25" customHeight="1" x14ac:dyDescent="0.2">
      <c r="A138" s="381" t="s">
        <v>343</v>
      </c>
      <c r="B138" s="382" t="s">
        <v>435</v>
      </c>
      <c r="C138" s="390">
        <v>2</v>
      </c>
      <c r="D138" s="391" t="s">
        <v>40</v>
      </c>
      <c r="E138" s="176"/>
      <c r="F138" s="107">
        <f t="shared" si="2"/>
        <v>0</v>
      </c>
      <c r="G138" s="132">
        <f t="shared" si="4"/>
        <v>0</v>
      </c>
      <c r="H138" s="143"/>
      <c r="I138" s="158"/>
      <c r="J138" s="159"/>
      <c r="K138" s="160"/>
      <c r="L138" s="160"/>
      <c r="M138" s="160"/>
    </row>
    <row r="139" spans="1:13" s="161" customFormat="1" ht="48" customHeight="1" x14ac:dyDescent="0.2">
      <c r="A139" s="381" t="s">
        <v>344</v>
      </c>
      <c r="B139" s="382" t="s">
        <v>379</v>
      </c>
      <c r="C139" s="390">
        <v>1</v>
      </c>
      <c r="D139" s="391" t="s">
        <v>40</v>
      </c>
      <c r="E139" s="147"/>
      <c r="F139" s="107">
        <f t="shared" si="2"/>
        <v>0</v>
      </c>
      <c r="G139" s="132">
        <f t="shared" si="4"/>
        <v>0</v>
      </c>
      <c r="H139" s="143"/>
      <c r="I139" s="158"/>
      <c r="J139" s="159"/>
      <c r="K139" s="160"/>
      <c r="L139" s="160"/>
      <c r="M139" s="160"/>
    </row>
    <row r="140" spans="1:13" s="161" customFormat="1" ht="12.75" customHeight="1" x14ac:dyDescent="0.2">
      <c r="A140" s="392" t="s">
        <v>345</v>
      </c>
      <c r="B140" s="326" t="s">
        <v>346</v>
      </c>
      <c r="C140" s="390">
        <v>1</v>
      </c>
      <c r="D140" s="391" t="s">
        <v>40</v>
      </c>
      <c r="E140" s="147"/>
      <c r="F140" s="107">
        <f t="shared" si="2"/>
        <v>0</v>
      </c>
      <c r="G140" s="132">
        <f t="shared" si="4"/>
        <v>0</v>
      </c>
      <c r="H140" s="143"/>
      <c r="I140" s="158"/>
      <c r="J140" s="159"/>
      <c r="K140" s="160"/>
      <c r="L140" s="160"/>
      <c r="M140" s="160"/>
    </row>
    <row r="141" spans="1:13" s="161" customFormat="1" ht="14.25" customHeight="1" x14ac:dyDescent="0.2">
      <c r="A141" s="392" t="s">
        <v>347</v>
      </c>
      <c r="B141" s="326" t="s">
        <v>380</v>
      </c>
      <c r="C141" s="390">
        <v>1</v>
      </c>
      <c r="D141" s="391" t="s">
        <v>40</v>
      </c>
      <c r="E141" s="147"/>
      <c r="F141" s="107">
        <f t="shared" si="2"/>
        <v>0</v>
      </c>
      <c r="G141" s="132">
        <f t="shared" si="4"/>
        <v>0</v>
      </c>
      <c r="H141" s="143"/>
      <c r="I141" s="158"/>
      <c r="J141" s="159"/>
      <c r="K141" s="160"/>
      <c r="L141" s="160"/>
      <c r="M141" s="160"/>
    </row>
    <row r="142" spans="1:13" s="161" customFormat="1" ht="12.6" customHeight="1" x14ac:dyDescent="0.2">
      <c r="A142" s="381" t="s">
        <v>348</v>
      </c>
      <c r="B142" s="326" t="s">
        <v>381</v>
      </c>
      <c r="C142" s="390">
        <v>2</v>
      </c>
      <c r="D142" s="391" t="s">
        <v>40</v>
      </c>
      <c r="E142" s="147"/>
      <c r="F142" s="107">
        <f t="shared" si="2"/>
        <v>0</v>
      </c>
      <c r="G142" s="132">
        <f t="shared" si="4"/>
        <v>0</v>
      </c>
      <c r="H142" s="143"/>
      <c r="I142" s="158"/>
      <c r="J142" s="159"/>
      <c r="K142" s="160"/>
      <c r="L142" s="160"/>
      <c r="M142" s="160"/>
    </row>
    <row r="143" spans="1:13" s="161" customFormat="1" ht="12.75" customHeight="1" x14ac:dyDescent="0.2">
      <c r="A143" s="393">
        <v>2.16</v>
      </c>
      <c r="B143" s="326" t="s">
        <v>436</v>
      </c>
      <c r="C143" s="390">
        <v>1</v>
      </c>
      <c r="D143" s="391" t="s">
        <v>40</v>
      </c>
      <c r="E143" s="147"/>
      <c r="F143" s="107">
        <f t="shared" ref="F143:F206" si="5">ROUND(E143*C143,2)</f>
        <v>0</v>
      </c>
      <c r="G143" s="132">
        <f t="shared" si="4"/>
        <v>0</v>
      </c>
      <c r="H143" s="143"/>
      <c r="I143" s="158"/>
      <c r="J143" s="159"/>
      <c r="K143" s="160"/>
      <c r="L143" s="160"/>
      <c r="M143" s="160"/>
    </row>
    <row r="144" spans="1:13" s="161" customFormat="1" ht="12.75" customHeight="1" x14ac:dyDescent="0.2">
      <c r="A144" s="394"/>
      <c r="B144" s="29" t="s">
        <v>349</v>
      </c>
      <c r="C144" s="395"/>
      <c r="D144" s="396"/>
      <c r="E144" s="177"/>
      <c r="F144" s="107">
        <f t="shared" si="5"/>
        <v>0</v>
      </c>
      <c r="G144" s="170">
        <f t="shared" si="4"/>
        <v>0</v>
      </c>
      <c r="H144" s="143"/>
      <c r="I144" s="158"/>
      <c r="J144" s="159"/>
      <c r="K144" s="160"/>
      <c r="L144" s="160"/>
      <c r="M144" s="160"/>
    </row>
    <row r="145" spans="1:13" s="161" customFormat="1" ht="6.75" customHeight="1" x14ac:dyDescent="0.2">
      <c r="A145" s="397"/>
      <c r="B145" s="398"/>
      <c r="C145" s="399"/>
      <c r="D145" s="377"/>
      <c r="E145" s="171"/>
      <c r="F145" s="107">
        <f t="shared" si="5"/>
        <v>0</v>
      </c>
      <c r="G145" s="132">
        <f t="shared" si="4"/>
        <v>0</v>
      </c>
      <c r="H145" s="143"/>
      <c r="I145" s="158"/>
      <c r="J145" s="159"/>
      <c r="K145" s="160"/>
      <c r="L145" s="160"/>
      <c r="M145" s="160"/>
    </row>
    <row r="146" spans="1:13" s="161" customFormat="1" ht="6" customHeight="1" x14ac:dyDescent="0.2">
      <c r="A146" s="397"/>
      <c r="B146" s="375"/>
      <c r="C146" s="390"/>
      <c r="D146" s="391"/>
      <c r="E146" s="147"/>
      <c r="F146" s="107">
        <f t="shared" si="5"/>
        <v>0</v>
      </c>
      <c r="G146" s="132">
        <f t="shared" si="4"/>
        <v>0</v>
      </c>
      <c r="H146" s="143"/>
      <c r="I146" s="158"/>
      <c r="J146" s="159"/>
      <c r="K146" s="160"/>
      <c r="L146" s="160"/>
      <c r="M146" s="160"/>
    </row>
    <row r="147" spans="1:13" s="161" customFormat="1" ht="12.75" customHeight="1" x14ac:dyDescent="0.2">
      <c r="A147" s="400">
        <v>3</v>
      </c>
      <c r="B147" s="401" t="s">
        <v>350</v>
      </c>
      <c r="C147" s="390"/>
      <c r="D147" s="391"/>
      <c r="E147" s="147"/>
      <c r="F147" s="107">
        <f t="shared" si="5"/>
        <v>0</v>
      </c>
      <c r="G147" s="132">
        <f t="shared" si="4"/>
        <v>0</v>
      </c>
      <c r="H147" s="143"/>
      <c r="I147" s="158"/>
      <c r="J147" s="159"/>
      <c r="K147" s="160"/>
      <c r="L147" s="160"/>
      <c r="M147" s="160"/>
    </row>
    <row r="148" spans="1:13" s="161" customFormat="1" ht="31.5" customHeight="1" x14ac:dyDescent="0.2">
      <c r="A148" s="402">
        <v>3.1</v>
      </c>
      <c r="B148" s="382" t="s">
        <v>437</v>
      </c>
      <c r="C148" s="390">
        <v>2</v>
      </c>
      <c r="D148" s="391" t="s">
        <v>40</v>
      </c>
      <c r="E148" s="178"/>
      <c r="F148" s="107">
        <f t="shared" si="5"/>
        <v>0</v>
      </c>
      <c r="G148" s="132">
        <f t="shared" si="4"/>
        <v>0</v>
      </c>
      <c r="H148" s="143"/>
      <c r="I148" s="158"/>
      <c r="J148" s="159"/>
      <c r="K148" s="160"/>
      <c r="L148" s="160"/>
      <c r="M148" s="160"/>
    </row>
    <row r="149" spans="1:13" s="161" customFormat="1" ht="12.75" customHeight="1" x14ac:dyDescent="0.2">
      <c r="A149" s="403">
        <v>3.2</v>
      </c>
      <c r="B149" s="326" t="s">
        <v>351</v>
      </c>
      <c r="C149" s="390">
        <v>2</v>
      </c>
      <c r="D149" s="391" t="s">
        <v>40</v>
      </c>
      <c r="E149" s="147"/>
      <c r="F149" s="107">
        <f t="shared" si="5"/>
        <v>0</v>
      </c>
      <c r="G149" s="132">
        <f t="shared" si="4"/>
        <v>0</v>
      </c>
      <c r="H149" s="143"/>
      <c r="I149" s="158"/>
      <c r="J149" s="159"/>
      <c r="K149" s="160"/>
      <c r="L149" s="160"/>
      <c r="M149" s="160"/>
    </row>
    <row r="150" spans="1:13" s="161" customFormat="1" ht="13.15" customHeight="1" x14ac:dyDescent="0.2">
      <c r="A150" s="402">
        <v>3.3</v>
      </c>
      <c r="B150" s="326" t="s">
        <v>352</v>
      </c>
      <c r="C150" s="390">
        <v>2</v>
      </c>
      <c r="D150" s="391" t="s">
        <v>40</v>
      </c>
      <c r="E150" s="147"/>
      <c r="F150" s="107">
        <f t="shared" si="5"/>
        <v>0</v>
      </c>
      <c r="G150" s="132">
        <f t="shared" si="4"/>
        <v>0</v>
      </c>
      <c r="H150" s="143"/>
      <c r="I150" s="158"/>
      <c r="J150" s="159"/>
      <c r="K150" s="160"/>
      <c r="L150" s="160"/>
      <c r="M150" s="160"/>
    </row>
    <row r="151" spans="1:13" s="161" customFormat="1" ht="17.25" customHeight="1" x14ac:dyDescent="0.2">
      <c r="A151" s="402">
        <v>3.4</v>
      </c>
      <c r="B151" s="382" t="s">
        <v>353</v>
      </c>
      <c r="C151" s="390">
        <v>7</v>
      </c>
      <c r="D151" s="391" t="s">
        <v>40</v>
      </c>
      <c r="E151" s="147"/>
      <c r="F151" s="107">
        <f t="shared" si="5"/>
        <v>0</v>
      </c>
      <c r="G151" s="132">
        <f t="shared" si="4"/>
        <v>0</v>
      </c>
      <c r="H151" s="143"/>
      <c r="I151" s="158"/>
      <c r="J151" s="159"/>
      <c r="K151" s="160"/>
      <c r="L151" s="160"/>
      <c r="M151" s="160"/>
    </row>
    <row r="152" spans="1:13" s="161" customFormat="1" ht="12.75" customHeight="1" x14ac:dyDescent="0.2">
      <c r="A152" s="403">
        <v>3.5</v>
      </c>
      <c r="B152" s="326" t="s">
        <v>382</v>
      </c>
      <c r="C152" s="390">
        <v>5</v>
      </c>
      <c r="D152" s="391" t="s">
        <v>40</v>
      </c>
      <c r="E152" s="147"/>
      <c r="F152" s="107">
        <f t="shared" si="5"/>
        <v>0</v>
      </c>
      <c r="G152" s="132">
        <f t="shared" si="4"/>
        <v>0</v>
      </c>
      <c r="H152" s="143"/>
      <c r="I152" s="158"/>
      <c r="J152" s="159"/>
      <c r="K152" s="160"/>
      <c r="L152" s="160"/>
      <c r="M152" s="160"/>
    </row>
    <row r="153" spans="1:13" s="161" customFormat="1" ht="15" customHeight="1" x14ac:dyDescent="0.2">
      <c r="A153" s="402">
        <v>3.6</v>
      </c>
      <c r="B153" s="382" t="s">
        <v>383</v>
      </c>
      <c r="C153" s="390">
        <v>4</v>
      </c>
      <c r="D153" s="391" t="s">
        <v>40</v>
      </c>
      <c r="E153" s="147"/>
      <c r="F153" s="107">
        <f t="shared" si="5"/>
        <v>0</v>
      </c>
      <c r="G153" s="132">
        <f t="shared" si="4"/>
        <v>0</v>
      </c>
      <c r="H153" s="143"/>
      <c r="I153" s="158"/>
      <c r="J153" s="159"/>
      <c r="K153" s="160"/>
      <c r="L153" s="160"/>
      <c r="M153" s="160"/>
    </row>
    <row r="154" spans="1:13" s="161" customFormat="1" ht="12.75" customHeight="1" x14ac:dyDescent="0.2">
      <c r="A154" s="402">
        <v>3.7</v>
      </c>
      <c r="B154" s="326" t="s">
        <v>354</v>
      </c>
      <c r="C154" s="390">
        <v>2</v>
      </c>
      <c r="D154" s="391" t="s">
        <v>40</v>
      </c>
      <c r="E154" s="147"/>
      <c r="F154" s="107">
        <f t="shared" si="5"/>
        <v>0</v>
      </c>
      <c r="G154" s="132">
        <f t="shared" si="4"/>
        <v>0</v>
      </c>
      <c r="H154" s="143"/>
      <c r="I154" s="158"/>
      <c r="J154" s="159"/>
      <c r="K154" s="160"/>
      <c r="L154" s="160"/>
      <c r="M154" s="160"/>
    </row>
    <row r="155" spans="1:13" s="161" customFormat="1" ht="12.75" customHeight="1" x14ac:dyDescent="0.2">
      <c r="A155" s="403">
        <v>3.8</v>
      </c>
      <c r="B155" s="326" t="s">
        <v>384</v>
      </c>
      <c r="C155" s="390">
        <v>2</v>
      </c>
      <c r="D155" s="391" t="s">
        <v>40</v>
      </c>
      <c r="E155" s="147"/>
      <c r="F155" s="107">
        <f t="shared" si="5"/>
        <v>0</v>
      </c>
      <c r="G155" s="132">
        <f t="shared" si="4"/>
        <v>0</v>
      </c>
      <c r="H155" s="143"/>
      <c r="I155" s="158"/>
      <c r="J155" s="159"/>
      <c r="K155" s="160"/>
      <c r="L155" s="160"/>
      <c r="M155" s="160"/>
    </row>
    <row r="156" spans="1:13" s="161" customFormat="1" ht="12.75" customHeight="1" x14ac:dyDescent="0.2">
      <c r="A156" s="402">
        <v>3.9</v>
      </c>
      <c r="B156" s="326" t="s">
        <v>385</v>
      </c>
      <c r="C156" s="390">
        <v>2</v>
      </c>
      <c r="D156" s="391" t="s">
        <v>40</v>
      </c>
      <c r="E156" s="147"/>
      <c r="F156" s="107">
        <f t="shared" si="5"/>
        <v>0</v>
      </c>
      <c r="G156" s="132">
        <f t="shared" si="4"/>
        <v>0</v>
      </c>
      <c r="H156" s="143"/>
      <c r="I156" s="158"/>
      <c r="J156" s="159"/>
      <c r="K156" s="160"/>
      <c r="L156" s="160"/>
      <c r="M156" s="160"/>
    </row>
    <row r="157" spans="1:13" s="161" customFormat="1" ht="12.6" customHeight="1" x14ac:dyDescent="0.2">
      <c r="A157" s="404">
        <v>3.1</v>
      </c>
      <c r="B157" s="326" t="s">
        <v>386</v>
      </c>
      <c r="C157" s="390">
        <v>1</v>
      </c>
      <c r="D157" s="391" t="s">
        <v>40</v>
      </c>
      <c r="E157" s="147"/>
      <c r="F157" s="107">
        <f t="shared" si="5"/>
        <v>0</v>
      </c>
      <c r="G157" s="132">
        <f t="shared" si="4"/>
        <v>0</v>
      </c>
      <c r="H157" s="143"/>
      <c r="I157" s="158"/>
      <c r="J157" s="159"/>
      <c r="K157" s="160"/>
      <c r="L157" s="160"/>
      <c r="M157" s="160"/>
    </row>
    <row r="158" spans="1:13" s="161" customFormat="1" ht="12.6" customHeight="1" x14ac:dyDescent="0.2">
      <c r="A158" s="404">
        <v>3.11</v>
      </c>
      <c r="B158" s="326" t="s">
        <v>387</v>
      </c>
      <c r="C158" s="390">
        <v>1</v>
      </c>
      <c r="D158" s="391" t="s">
        <v>40</v>
      </c>
      <c r="E158" s="147"/>
      <c r="F158" s="107">
        <f t="shared" si="5"/>
        <v>0</v>
      </c>
      <c r="G158" s="132">
        <f t="shared" si="4"/>
        <v>0</v>
      </c>
      <c r="H158" s="143"/>
      <c r="I158" s="158"/>
      <c r="J158" s="159"/>
      <c r="K158" s="160"/>
      <c r="L158" s="160"/>
      <c r="M158" s="160"/>
    </row>
    <row r="159" spans="1:13" s="161" customFormat="1" ht="42.75" x14ac:dyDescent="0.2">
      <c r="A159" s="404">
        <v>3.12</v>
      </c>
      <c r="B159" s="326" t="s">
        <v>438</v>
      </c>
      <c r="C159" s="390">
        <v>3</v>
      </c>
      <c r="D159" s="391" t="s">
        <v>40</v>
      </c>
      <c r="E159" s="147"/>
      <c r="F159" s="107">
        <f t="shared" si="5"/>
        <v>0</v>
      </c>
      <c r="G159" s="132">
        <f t="shared" si="4"/>
        <v>0</v>
      </c>
      <c r="H159" s="143"/>
      <c r="I159" s="158"/>
      <c r="J159" s="159"/>
      <c r="K159" s="160"/>
      <c r="L159" s="160"/>
      <c r="M159" s="160"/>
    </row>
    <row r="160" spans="1:13" s="161" customFormat="1" ht="12.75" customHeight="1" x14ac:dyDescent="0.2">
      <c r="A160" s="405">
        <v>3.13</v>
      </c>
      <c r="B160" s="326" t="s">
        <v>355</v>
      </c>
      <c r="C160" s="390">
        <v>2</v>
      </c>
      <c r="D160" s="391" t="s">
        <v>40</v>
      </c>
      <c r="E160" s="147"/>
      <c r="F160" s="107">
        <f t="shared" si="5"/>
        <v>0</v>
      </c>
      <c r="G160" s="132">
        <f t="shared" si="4"/>
        <v>0</v>
      </c>
      <c r="H160" s="143"/>
      <c r="I160" s="158"/>
      <c r="J160" s="159"/>
      <c r="K160" s="160"/>
      <c r="L160" s="160"/>
      <c r="M160" s="160"/>
    </row>
    <row r="161" spans="1:13" s="161" customFormat="1" ht="12.75" customHeight="1" x14ac:dyDescent="0.2">
      <c r="A161" s="405">
        <v>3.14</v>
      </c>
      <c r="B161" s="326" t="s">
        <v>356</v>
      </c>
      <c r="C161" s="390">
        <v>2</v>
      </c>
      <c r="D161" s="391" t="s">
        <v>40</v>
      </c>
      <c r="E161" s="147"/>
      <c r="F161" s="107">
        <f t="shared" si="5"/>
        <v>0</v>
      </c>
      <c r="G161" s="132">
        <f t="shared" si="4"/>
        <v>0</v>
      </c>
      <c r="H161" s="143"/>
      <c r="I161" s="158"/>
      <c r="J161" s="159"/>
      <c r="K161" s="160"/>
      <c r="L161" s="160"/>
      <c r="M161" s="160"/>
    </row>
    <row r="162" spans="1:13" s="161" customFormat="1" ht="29.25" x14ac:dyDescent="0.25">
      <c r="A162" s="404">
        <v>3.15</v>
      </c>
      <c r="B162" s="326" t="s">
        <v>439</v>
      </c>
      <c r="C162" s="390">
        <v>2</v>
      </c>
      <c r="D162" s="391" t="s">
        <v>40</v>
      </c>
      <c r="E162" s="147"/>
      <c r="F162" s="107">
        <f t="shared" si="5"/>
        <v>0</v>
      </c>
      <c r="G162" s="132">
        <f t="shared" si="4"/>
        <v>0</v>
      </c>
      <c r="H162" s="143"/>
      <c r="I162" s="158"/>
      <c r="J162" s="159"/>
      <c r="K162" s="160"/>
      <c r="L162" s="160"/>
      <c r="M162" s="160"/>
    </row>
    <row r="163" spans="1:13" s="161" customFormat="1" ht="12.75" customHeight="1" x14ac:dyDescent="0.2">
      <c r="A163" s="404">
        <v>3.16</v>
      </c>
      <c r="B163" s="326" t="s">
        <v>357</v>
      </c>
      <c r="C163" s="390">
        <v>1</v>
      </c>
      <c r="D163" s="391" t="s">
        <v>40</v>
      </c>
      <c r="E163" s="147"/>
      <c r="F163" s="107">
        <f t="shared" si="5"/>
        <v>0</v>
      </c>
      <c r="G163" s="132">
        <f t="shared" si="4"/>
        <v>0</v>
      </c>
      <c r="H163" s="143"/>
      <c r="I163" s="158"/>
      <c r="J163" s="159"/>
      <c r="K163" s="160"/>
      <c r="L163" s="160"/>
      <c r="M163" s="160"/>
    </row>
    <row r="164" spans="1:13" s="161" customFormat="1" ht="42.75" x14ac:dyDescent="0.2">
      <c r="A164" s="404">
        <v>3.17</v>
      </c>
      <c r="B164" s="326" t="s">
        <v>438</v>
      </c>
      <c r="C164" s="390">
        <v>1</v>
      </c>
      <c r="D164" s="391" t="s">
        <v>40</v>
      </c>
      <c r="E164" s="147"/>
      <c r="F164" s="107">
        <f t="shared" si="5"/>
        <v>0</v>
      </c>
      <c r="G164" s="132">
        <f t="shared" si="4"/>
        <v>0</v>
      </c>
      <c r="H164" s="143"/>
      <c r="I164" s="158"/>
      <c r="J164" s="159"/>
      <c r="K164" s="160"/>
      <c r="L164" s="160"/>
      <c r="M164" s="160"/>
    </row>
    <row r="165" spans="1:13" s="161" customFormat="1" ht="12.75" customHeight="1" x14ac:dyDescent="0.2">
      <c r="A165" s="406"/>
      <c r="B165" s="407" t="s">
        <v>358</v>
      </c>
      <c r="C165" s="408"/>
      <c r="D165" s="409"/>
      <c r="E165" s="179"/>
      <c r="F165" s="179"/>
      <c r="G165" s="132">
        <f t="shared" si="4"/>
        <v>0</v>
      </c>
      <c r="H165" s="143"/>
      <c r="I165" s="158"/>
      <c r="J165" s="159"/>
      <c r="K165" s="160"/>
      <c r="L165" s="160"/>
      <c r="M165" s="160"/>
    </row>
    <row r="166" spans="1:13" s="142" customFormat="1" x14ac:dyDescent="0.2">
      <c r="A166" s="76"/>
      <c r="B166" s="7"/>
      <c r="C166" s="8"/>
      <c r="D166" s="9"/>
      <c r="E166" s="11"/>
      <c r="F166" s="11"/>
      <c r="G166" s="132">
        <f t="shared" si="4"/>
        <v>0</v>
      </c>
      <c r="H166" s="143"/>
      <c r="I166" s="158"/>
      <c r="J166" s="143"/>
      <c r="K166" s="143"/>
      <c r="L166" s="143"/>
      <c r="M166" s="143"/>
    </row>
    <row r="167" spans="1:13" s="142" customFormat="1" x14ac:dyDescent="0.2">
      <c r="A167" s="28"/>
      <c r="B167" s="29" t="s">
        <v>359</v>
      </c>
      <c r="C167" s="30"/>
      <c r="D167" s="31"/>
      <c r="E167" s="32"/>
      <c r="F167" s="32">
        <f>SUM(F108:F166)</f>
        <v>0</v>
      </c>
      <c r="G167" s="132">
        <f t="shared" si="4"/>
        <v>0</v>
      </c>
      <c r="H167" s="143"/>
      <c r="I167" s="158"/>
      <c r="J167" s="143"/>
      <c r="K167" s="143"/>
      <c r="L167" s="143"/>
      <c r="M167" s="143"/>
    </row>
    <row r="168" spans="1:13" s="181" customFormat="1" x14ac:dyDescent="0.2">
      <c r="A168" s="100"/>
      <c r="B168" s="101"/>
      <c r="C168" s="102"/>
      <c r="D168" s="103"/>
      <c r="E168" s="104"/>
      <c r="F168" s="107">
        <f t="shared" si="5"/>
        <v>0</v>
      </c>
      <c r="G168" s="170"/>
      <c r="H168" s="180"/>
      <c r="I168" s="158"/>
      <c r="J168" s="180"/>
      <c r="K168" s="180"/>
      <c r="L168" s="180"/>
      <c r="M168" s="180"/>
    </row>
    <row r="169" spans="1:13" s="183" customFormat="1" x14ac:dyDescent="0.2">
      <c r="A169" s="67" t="s">
        <v>125</v>
      </c>
      <c r="B169" s="17" t="s">
        <v>94</v>
      </c>
      <c r="C169" s="74"/>
      <c r="D169" s="20"/>
      <c r="E169" s="21"/>
      <c r="F169" s="107">
        <f t="shared" si="5"/>
        <v>0</v>
      </c>
      <c r="G169" s="132">
        <f t="shared" si="3"/>
        <v>0</v>
      </c>
      <c r="H169" s="143"/>
      <c r="I169" s="158"/>
      <c r="J169" s="182"/>
      <c r="K169" s="182"/>
      <c r="L169" s="182"/>
      <c r="M169" s="182"/>
    </row>
    <row r="170" spans="1:13" s="154" customFormat="1" x14ac:dyDescent="0.2">
      <c r="A170" s="68"/>
      <c r="B170" s="17"/>
      <c r="C170" s="74"/>
      <c r="D170" s="20"/>
      <c r="E170" s="21"/>
      <c r="F170" s="107">
        <f t="shared" si="5"/>
        <v>0</v>
      </c>
      <c r="G170" s="132">
        <f t="shared" si="3"/>
        <v>0</v>
      </c>
      <c r="H170" s="143"/>
      <c r="I170" s="158"/>
      <c r="J170" s="182"/>
      <c r="K170" s="182"/>
      <c r="L170" s="182"/>
      <c r="M170" s="182"/>
    </row>
    <row r="171" spans="1:13" s="154" customFormat="1" ht="17.25" x14ac:dyDescent="0.2">
      <c r="A171" s="80">
        <v>1</v>
      </c>
      <c r="B171" s="81" t="s">
        <v>440</v>
      </c>
      <c r="C171" s="53"/>
      <c r="D171" s="13"/>
      <c r="E171" s="14"/>
      <c r="F171" s="107">
        <f t="shared" si="5"/>
        <v>0</v>
      </c>
      <c r="G171" s="132">
        <f t="shared" si="3"/>
        <v>0</v>
      </c>
      <c r="H171" s="143"/>
      <c r="I171" s="158"/>
      <c r="J171" s="143"/>
      <c r="K171" s="143"/>
      <c r="L171" s="143"/>
      <c r="M171" s="143"/>
    </row>
    <row r="172" spans="1:13" s="154" customFormat="1" ht="14.25" x14ac:dyDescent="0.2">
      <c r="A172" s="70">
        <v>1.1000000000000001</v>
      </c>
      <c r="B172" s="298" t="s">
        <v>512</v>
      </c>
      <c r="C172" s="53">
        <v>0.43</v>
      </c>
      <c r="D172" s="13" t="s">
        <v>426</v>
      </c>
      <c r="E172" s="143"/>
      <c r="F172" s="107">
        <f t="shared" si="5"/>
        <v>0</v>
      </c>
      <c r="G172" s="132">
        <f t="shared" si="3"/>
        <v>0</v>
      </c>
      <c r="H172" s="143"/>
      <c r="I172" s="158"/>
      <c r="J172" s="143"/>
      <c r="K172" s="143"/>
      <c r="L172" s="143"/>
      <c r="M172" s="143"/>
    </row>
    <row r="173" spans="1:13" s="154" customFormat="1" ht="14.25" x14ac:dyDescent="0.2">
      <c r="A173" s="70">
        <v>1.2</v>
      </c>
      <c r="B173" s="298" t="s">
        <v>513</v>
      </c>
      <c r="C173" s="53">
        <v>1.7</v>
      </c>
      <c r="D173" s="13" t="s">
        <v>426</v>
      </c>
      <c r="E173" s="143"/>
      <c r="F173" s="107">
        <f t="shared" si="5"/>
        <v>0</v>
      </c>
      <c r="G173" s="132">
        <f t="shared" si="3"/>
        <v>0</v>
      </c>
      <c r="H173" s="143"/>
      <c r="I173" s="143">
        <f>6370/85</f>
        <v>74.941176470588232</v>
      </c>
      <c r="J173" s="143"/>
      <c r="K173" s="143"/>
      <c r="L173" s="143"/>
      <c r="M173" s="143"/>
    </row>
    <row r="174" spans="1:13" s="154" customFormat="1" ht="14.25" x14ac:dyDescent="0.2">
      <c r="A174" s="70">
        <v>1.4</v>
      </c>
      <c r="B174" s="298" t="s">
        <v>514</v>
      </c>
      <c r="C174" s="53">
        <v>5.51</v>
      </c>
      <c r="D174" s="13" t="s">
        <v>426</v>
      </c>
      <c r="E174" s="143"/>
      <c r="F174" s="107">
        <f t="shared" si="5"/>
        <v>0</v>
      </c>
      <c r="G174" s="132">
        <f t="shared" si="3"/>
        <v>0</v>
      </c>
      <c r="H174" s="143"/>
      <c r="I174" s="143"/>
      <c r="J174" s="143"/>
      <c r="K174" s="143"/>
      <c r="L174" s="143"/>
      <c r="M174" s="143"/>
    </row>
    <row r="175" spans="1:13" s="185" customFormat="1" ht="14.25" x14ac:dyDescent="0.2">
      <c r="A175" s="71">
        <v>1.6</v>
      </c>
      <c r="B175" s="311" t="s">
        <v>184</v>
      </c>
      <c r="C175" s="75">
        <v>10.1</v>
      </c>
      <c r="D175" s="22" t="s">
        <v>18</v>
      </c>
      <c r="E175" s="143"/>
      <c r="F175" s="107">
        <f t="shared" si="5"/>
        <v>0</v>
      </c>
      <c r="G175" s="132">
        <f t="shared" si="3"/>
        <v>0</v>
      </c>
      <c r="H175" s="184"/>
      <c r="I175" s="184"/>
      <c r="J175" s="184"/>
      <c r="K175" s="184"/>
      <c r="L175" s="184"/>
      <c r="M175" s="184"/>
    </row>
    <row r="176" spans="1:13" s="154" customFormat="1" ht="14.25" x14ac:dyDescent="0.2">
      <c r="A176" s="70">
        <v>1.7</v>
      </c>
      <c r="B176" s="298" t="s">
        <v>515</v>
      </c>
      <c r="C176" s="53">
        <v>2.31</v>
      </c>
      <c r="D176" s="13" t="s">
        <v>426</v>
      </c>
      <c r="E176" s="143"/>
      <c r="F176" s="107">
        <f t="shared" si="5"/>
        <v>0</v>
      </c>
      <c r="G176" s="132">
        <f t="shared" si="3"/>
        <v>0</v>
      </c>
      <c r="H176" s="143"/>
      <c r="I176" s="143"/>
      <c r="J176" s="143"/>
      <c r="K176" s="143"/>
      <c r="L176" s="143"/>
      <c r="M176" s="143"/>
    </row>
    <row r="177" spans="1:13" s="154" customFormat="1" x14ac:dyDescent="0.2">
      <c r="A177" s="70"/>
      <c r="B177" s="15"/>
      <c r="C177" s="53"/>
      <c r="D177" s="13"/>
      <c r="E177" s="14"/>
      <c r="F177" s="107">
        <f t="shared" si="5"/>
        <v>0</v>
      </c>
      <c r="G177" s="132">
        <f t="shared" si="3"/>
        <v>0</v>
      </c>
      <c r="H177" s="143"/>
      <c r="I177" s="143"/>
      <c r="J177" s="143"/>
      <c r="K177" s="143"/>
      <c r="L177" s="143"/>
      <c r="M177" s="143"/>
    </row>
    <row r="178" spans="1:13" s="183" customFormat="1" x14ac:dyDescent="0.2">
      <c r="A178" s="69">
        <v>2</v>
      </c>
      <c r="B178" s="17" t="s">
        <v>95</v>
      </c>
      <c r="C178" s="53"/>
      <c r="D178" s="13"/>
      <c r="E178" s="14"/>
      <c r="F178" s="107">
        <f t="shared" si="5"/>
        <v>0</v>
      </c>
      <c r="G178" s="132">
        <f t="shared" si="3"/>
        <v>0</v>
      </c>
      <c r="H178" s="143"/>
      <c r="I178" s="143"/>
      <c r="J178" s="143"/>
      <c r="K178" s="143"/>
      <c r="L178" s="143"/>
      <c r="M178" s="143"/>
    </row>
    <row r="179" spans="1:13" s="154" customFormat="1" ht="14.25" x14ac:dyDescent="0.2">
      <c r="A179" s="70">
        <v>2.1</v>
      </c>
      <c r="B179" s="298" t="s">
        <v>185</v>
      </c>
      <c r="C179" s="54">
        <v>103.65</v>
      </c>
      <c r="D179" s="40" t="s">
        <v>415</v>
      </c>
      <c r="E179" s="41"/>
      <c r="F179" s="107">
        <f t="shared" si="5"/>
        <v>0</v>
      </c>
      <c r="G179" s="132">
        <f t="shared" si="3"/>
        <v>0</v>
      </c>
      <c r="H179" s="143"/>
      <c r="I179" s="143"/>
      <c r="J179" s="143"/>
      <c r="K179" s="143"/>
      <c r="L179" s="143"/>
      <c r="M179" s="143"/>
    </row>
    <row r="180" spans="1:13" s="154" customFormat="1" x14ac:dyDescent="0.2">
      <c r="A180" s="63"/>
      <c r="B180" s="18"/>
      <c r="C180" s="52"/>
      <c r="D180" s="13"/>
      <c r="E180" s="14"/>
      <c r="F180" s="107">
        <f t="shared" si="5"/>
        <v>0</v>
      </c>
      <c r="G180" s="132">
        <f t="shared" si="3"/>
        <v>0</v>
      </c>
      <c r="H180" s="143"/>
      <c r="I180" s="143"/>
      <c r="J180" s="143"/>
      <c r="K180" s="143"/>
      <c r="L180" s="143"/>
      <c r="M180" s="143"/>
    </row>
    <row r="181" spans="1:13" s="154" customFormat="1" x14ac:dyDescent="0.2">
      <c r="A181" s="69">
        <v>3</v>
      </c>
      <c r="B181" s="17" t="s">
        <v>96</v>
      </c>
      <c r="C181" s="53"/>
      <c r="D181" s="13"/>
      <c r="E181" s="14"/>
      <c r="F181" s="107">
        <f t="shared" si="5"/>
        <v>0</v>
      </c>
      <c r="G181" s="132">
        <f t="shared" si="3"/>
        <v>0</v>
      </c>
      <c r="H181" s="143"/>
      <c r="I181" s="143">
        <f>13.21</f>
        <v>13.21</v>
      </c>
      <c r="J181" s="143"/>
      <c r="K181" s="143"/>
      <c r="L181" s="143"/>
      <c r="M181" s="143"/>
    </row>
    <row r="182" spans="1:13" s="154" customFormat="1" ht="14.25" x14ac:dyDescent="0.2">
      <c r="A182" s="70">
        <v>3.1</v>
      </c>
      <c r="B182" s="298" t="s">
        <v>441</v>
      </c>
      <c r="C182" s="53">
        <v>110.44</v>
      </c>
      <c r="D182" s="40" t="s">
        <v>415</v>
      </c>
      <c r="E182" s="14"/>
      <c r="F182" s="107">
        <f t="shared" si="5"/>
        <v>0</v>
      </c>
      <c r="G182" s="132">
        <f t="shared" si="3"/>
        <v>0</v>
      </c>
      <c r="H182" s="143"/>
      <c r="I182" s="143">
        <f>I181/0.2</f>
        <v>66.05</v>
      </c>
      <c r="J182" s="143"/>
      <c r="K182" s="143"/>
      <c r="L182" s="143"/>
      <c r="M182" s="143"/>
    </row>
    <row r="183" spans="1:13" s="154" customFormat="1" ht="14.25" x14ac:dyDescent="0.2">
      <c r="A183" s="70">
        <v>3.2</v>
      </c>
      <c r="B183" s="298" t="s">
        <v>442</v>
      </c>
      <c r="C183" s="53">
        <v>103.65</v>
      </c>
      <c r="D183" s="40" t="s">
        <v>415</v>
      </c>
      <c r="E183" s="14"/>
      <c r="F183" s="107">
        <f t="shared" si="5"/>
        <v>0</v>
      </c>
      <c r="G183" s="132">
        <f t="shared" si="3"/>
        <v>0</v>
      </c>
      <c r="H183" s="143"/>
      <c r="I183" s="143">
        <f>0.72/0.2</f>
        <v>3.5999999999999996</v>
      </c>
      <c r="J183" s="143"/>
      <c r="K183" s="143"/>
      <c r="L183" s="143"/>
      <c r="M183" s="143"/>
    </row>
    <row r="184" spans="1:13" s="154" customFormat="1" ht="14.25" x14ac:dyDescent="0.2">
      <c r="A184" s="70">
        <v>3.3</v>
      </c>
      <c r="B184" s="298" t="s">
        <v>443</v>
      </c>
      <c r="C184" s="53">
        <v>79.739999999999995</v>
      </c>
      <c r="D184" s="40" t="s">
        <v>415</v>
      </c>
      <c r="E184" s="14"/>
      <c r="F184" s="107">
        <f t="shared" si="5"/>
        <v>0</v>
      </c>
      <c r="G184" s="132">
        <f t="shared" si="3"/>
        <v>0</v>
      </c>
      <c r="H184" s="143"/>
      <c r="I184" s="143"/>
      <c r="J184" s="143"/>
      <c r="K184" s="143"/>
      <c r="L184" s="143"/>
      <c r="M184" s="143"/>
    </row>
    <row r="185" spans="1:13" s="154" customFormat="1" ht="14.25" x14ac:dyDescent="0.2">
      <c r="A185" s="70">
        <v>3.4</v>
      </c>
      <c r="B185" s="298" t="s">
        <v>169</v>
      </c>
      <c r="C185" s="53">
        <v>137.80000000000001</v>
      </c>
      <c r="D185" s="13" t="s">
        <v>18</v>
      </c>
      <c r="E185" s="14"/>
      <c r="F185" s="107">
        <f t="shared" si="5"/>
        <v>0</v>
      </c>
      <c r="G185" s="132">
        <f t="shared" si="3"/>
        <v>0</v>
      </c>
      <c r="H185" s="143"/>
      <c r="I185" s="143"/>
      <c r="J185" s="143"/>
      <c r="K185" s="143"/>
      <c r="L185" s="143"/>
      <c r="M185" s="143"/>
    </row>
    <row r="186" spans="1:13" s="154" customFormat="1" ht="14.25" x14ac:dyDescent="0.2">
      <c r="A186" s="70">
        <v>3.5</v>
      </c>
      <c r="B186" s="298" t="s">
        <v>186</v>
      </c>
      <c r="C186" s="53">
        <v>18</v>
      </c>
      <c r="D186" s="13" t="s">
        <v>18</v>
      </c>
      <c r="E186" s="14"/>
      <c r="F186" s="107">
        <f t="shared" si="5"/>
        <v>0</v>
      </c>
      <c r="G186" s="132">
        <f t="shared" si="3"/>
        <v>0</v>
      </c>
      <c r="H186" s="143"/>
      <c r="I186" s="143"/>
      <c r="J186" s="143"/>
      <c r="K186" s="143"/>
      <c r="L186" s="143"/>
      <c r="M186" s="143"/>
    </row>
    <row r="187" spans="1:13" s="154" customFormat="1" ht="33" x14ac:dyDescent="0.2">
      <c r="A187" s="70">
        <v>3.7</v>
      </c>
      <c r="B187" s="298" t="s">
        <v>444</v>
      </c>
      <c r="C187" s="82">
        <v>75.34</v>
      </c>
      <c r="D187" s="83" t="s">
        <v>415</v>
      </c>
      <c r="E187" s="84"/>
      <c r="F187" s="107">
        <f t="shared" si="5"/>
        <v>0</v>
      </c>
      <c r="G187" s="132">
        <f t="shared" si="3"/>
        <v>0</v>
      </c>
      <c r="H187" s="143"/>
      <c r="I187" s="143"/>
      <c r="J187" s="143"/>
      <c r="K187" s="143"/>
      <c r="L187" s="143"/>
      <c r="M187" s="143"/>
    </row>
    <row r="188" spans="1:13" s="154" customFormat="1" ht="14.25" x14ac:dyDescent="0.2">
      <c r="A188" s="70">
        <v>3.8</v>
      </c>
      <c r="B188" s="298" t="s">
        <v>187</v>
      </c>
      <c r="C188" s="53">
        <v>18</v>
      </c>
      <c r="D188" s="13" t="s">
        <v>18</v>
      </c>
      <c r="E188" s="14"/>
      <c r="F188" s="107">
        <f t="shared" si="5"/>
        <v>0</v>
      </c>
      <c r="G188" s="132">
        <f t="shared" si="3"/>
        <v>0</v>
      </c>
      <c r="H188" s="143"/>
      <c r="I188" s="143"/>
      <c r="J188" s="143"/>
      <c r="K188" s="143"/>
      <c r="L188" s="143"/>
      <c r="M188" s="143"/>
    </row>
    <row r="189" spans="1:13" s="154" customFormat="1" ht="14.25" x14ac:dyDescent="0.2">
      <c r="A189" s="70">
        <v>3.6</v>
      </c>
      <c r="B189" s="298" t="s">
        <v>445</v>
      </c>
      <c r="C189" s="53">
        <v>214.09</v>
      </c>
      <c r="D189" s="40" t="s">
        <v>415</v>
      </c>
      <c r="E189" s="14"/>
      <c r="F189" s="107">
        <f t="shared" si="5"/>
        <v>0</v>
      </c>
      <c r="G189" s="132">
        <f t="shared" si="3"/>
        <v>0</v>
      </c>
      <c r="H189" s="143"/>
      <c r="I189" s="143"/>
      <c r="J189" s="143"/>
      <c r="K189" s="143"/>
      <c r="L189" s="143"/>
      <c r="M189" s="143"/>
    </row>
    <row r="190" spans="1:13" s="154" customFormat="1" ht="35.450000000000003" customHeight="1" x14ac:dyDescent="0.2">
      <c r="A190" s="70">
        <v>3.6</v>
      </c>
      <c r="B190" s="298" t="s">
        <v>446</v>
      </c>
      <c r="C190" s="86">
        <v>214.09</v>
      </c>
      <c r="D190" s="87" t="s">
        <v>415</v>
      </c>
      <c r="E190" s="88"/>
      <c r="F190" s="107">
        <f t="shared" si="5"/>
        <v>0</v>
      </c>
      <c r="G190" s="132">
        <f t="shared" si="3"/>
        <v>0</v>
      </c>
      <c r="H190" s="143"/>
      <c r="I190" s="143"/>
      <c r="J190" s="143"/>
      <c r="K190" s="143"/>
      <c r="L190" s="143"/>
      <c r="M190" s="143"/>
    </row>
    <row r="191" spans="1:13" s="154" customFormat="1" x14ac:dyDescent="0.2">
      <c r="A191" s="70"/>
      <c r="B191" s="15"/>
      <c r="C191" s="53"/>
      <c r="D191" s="13"/>
      <c r="E191" s="14"/>
      <c r="F191" s="107">
        <f t="shared" si="5"/>
        <v>0</v>
      </c>
      <c r="G191" s="132">
        <f t="shared" si="3"/>
        <v>0</v>
      </c>
      <c r="H191" s="143"/>
      <c r="I191" s="143"/>
      <c r="J191" s="143"/>
      <c r="K191" s="143"/>
      <c r="L191" s="143"/>
      <c r="M191" s="143"/>
    </row>
    <row r="192" spans="1:13" s="154" customFormat="1" x14ac:dyDescent="0.2">
      <c r="A192" s="72">
        <v>4</v>
      </c>
      <c r="B192" s="17" t="s">
        <v>97</v>
      </c>
      <c r="C192" s="53"/>
      <c r="D192" s="13"/>
      <c r="E192" s="14"/>
      <c r="F192" s="107">
        <f t="shared" si="5"/>
        <v>0</v>
      </c>
      <c r="G192" s="132">
        <f t="shared" si="3"/>
        <v>0</v>
      </c>
      <c r="H192" s="143"/>
      <c r="I192" s="143"/>
      <c r="J192" s="143"/>
      <c r="K192" s="143"/>
      <c r="L192" s="143"/>
      <c r="M192" s="143"/>
    </row>
    <row r="193" spans="1:13" s="154" customFormat="1" ht="28.5" x14ac:dyDescent="0.2">
      <c r="A193" s="70">
        <v>4.0999999999999996</v>
      </c>
      <c r="B193" s="298" t="s">
        <v>447</v>
      </c>
      <c r="C193" s="82">
        <v>1</v>
      </c>
      <c r="D193" s="336" t="s">
        <v>40</v>
      </c>
      <c r="E193" s="85"/>
      <c r="F193" s="107">
        <f t="shared" si="5"/>
        <v>0</v>
      </c>
      <c r="G193" s="132">
        <f t="shared" si="3"/>
        <v>0</v>
      </c>
      <c r="H193" s="143"/>
      <c r="I193" s="143"/>
      <c r="J193" s="143"/>
      <c r="K193" s="143"/>
      <c r="L193" s="143"/>
      <c r="M193" s="143"/>
    </row>
    <row r="194" spans="1:13" s="154" customFormat="1" ht="71.25" x14ac:dyDescent="0.2">
      <c r="A194" s="70">
        <f>+A193+0.1</f>
        <v>4.1999999999999993</v>
      </c>
      <c r="B194" s="298" t="s">
        <v>448</v>
      </c>
      <c r="C194" s="82">
        <v>1.68</v>
      </c>
      <c r="D194" s="40" t="s">
        <v>415</v>
      </c>
      <c r="E194" s="85"/>
      <c r="F194" s="107">
        <f t="shared" si="5"/>
        <v>0</v>
      </c>
      <c r="G194" s="132">
        <f t="shared" si="3"/>
        <v>0</v>
      </c>
      <c r="H194" s="143"/>
      <c r="I194" s="143"/>
      <c r="J194" s="143"/>
      <c r="K194" s="143"/>
      <c r="L194" s="143"/>
      <c r="M194" s="143"/>
    </row>
    <row r="195" spans="1:13" s="154" customFormat="1" ht="14.25" x14ac:dyDescent="0.2">
      <c r="A195" s="70">
        <f>+A194+0.1</f>
        <v>4.2999999999999989</v>
      </c>
      <c r="B195" s="298" t="s">
        <v>188</v>
      </c>
      <c r="C195" s="53">
        <v>10.8</v>
      </c>
      <c r="D195" s="40" t="s">
        <v>415</v>
      </c>
      <c r="E195" s="14"/>
      <c r="F195" s="107">
        <f t="shared" si="5"/>
        <v>0</v>
      </c>
      <c r="G195" s="132">
        <f t="shared" si="3"/>
        <v>0</v>
      </c>
      <c r="H195" s="143"/>
      <c r="I195" s="143"/>
      <c r="J195" s="143"/>
      <c r="K195" s="143"/>
      <c r="L195" s="143"/>
      <c r="M195" s="143"/>
    </row>
    <row r="196" spans="1:13" s="154" customFormat="1" x14ac:dyDescent="0.2">
      <c r="A196" s="70"/>
      <c r="B196" s="294"/>
      <c r="C196" s="53"/>
      <c r="D196" s="13"/>
      <c r="E196" s="14"/>
      <c r="F196" s="107">
        <f t="shared" si="5"/>
        <v>0</v>
      </c>
      <c r="G196" s="132"/>
      <c r="H196" s="143"/>
      <c r="I196" s="143"/>
      <c r="J196" s="143"/>
      <c r="K196" s="143"/>
      <c r="L196" s="143"/>
      <c r="M196" s="143"/>
    </row>
    <row r="197" spans="1:13" s="154" customFormat="1" x14ac:dyDescent="0.2">
      <c r="A197" s="72">
        <v>5</v>
      </c>
      <c r="B197" s="17" t="s">
        <v>98</v>
      </c>
      <c r="C197" s="53"/>
      <c r="D197" s="13"/>
      <c r="E197" s="14"/>
      <c r="F197" s="107">
        <f t="shared" si="5"/>
        <v>0</v>
      </c>
      <c r="G197" s="132">
        <f t="shared" si="3"/>
        <v>0</v>
      </c>
      <c r="H197" s="143"/>
      <c r="I197" s="143"/>
      <c r="J197" s="143"/>
      <c r="K197" s="143"/>
      <c r="L197" s="143"/>
      <c r="M197" s="143"/>
    </row>
    <row r="198" spans="1:13" s="154" customFormat="1" ht="14.25" x14ac:dyDescent="0.2">
      <c r="A198" s="70">
        <f>+A197+0.1</f>
        <v>5.0999999999999996</v>
      </c>
      <c r="B198" s="298" t="s">
        <v>189</v>
      </c>
      <c r="C198" s="53">
        <v>1</v>
      </c>
      <c r="D198" s="314" t="s">
        <v>40</v>
      </c>
      <c r="E198" s="23"/>
      <c r="F198" s="107">
        <f t="shared" si="5"/>
        <v>0</v>
      </c>
      <c r="G198" s="132">
        <f t="shared" si="3"/>
        <v>0</v>
      </c>
      <c r="H198" s="143"/>
      <c r="I198" s="143"/>
      <c r="J198" s="143"/>
      <c r="K198" s="143"/>
      <c r="L198" s="143"/>
      <c r="M198" s="143"/>
    </row>
    <row r="199" spans="1:13" s="154" customFormat="1" ht="14.25" x14ac:dyDescent="0.2">
      <c r="A199" s="70">
        <f>+A198+0.1</f>
        <v>5.1999999999999993</v>
      </c>
      <c r="B199" s="298" t="s">
        <v>190</v>
      </c>
      <c r="C199" s="53">
        <v>4</v>
      </c>
      <c r="D199" s="314" t="s">
        <v>40</v>
      </c>
      <c r="E199" s="23"/>
      <c r="F199" s="107">
        <f t="shared" si="5"/>
        <v>0</v>
      </c>
      <c r="G199" s="132">
        <f t="shared" si="3"/>
        <v>0</v>
      </c>
      <c r="H199" s="143"/>
      <c r="I199" s="143"/>
      <c r="J199" s="143"/>
      <c r="K199" s="143"/>
      <c r="L199" s="143"/>
      <c r="M199" s="143"/>
    </row>
    <row r="200" spans="1:13" s="154" customFormat="1" ht="14.25" x14ac:dyDescent="0.2">
      <c r="A200" s="70">
        <f>+A199+0.1</f>
        <v>5.2999999999999989</v>
      </c>
      <c r="B200" s="298" t="s">
        <v>191</v>
      </c>
      <c r="C200" s="53">
        <v>3</v>
      </c>
      <c r="D200" s="314" t="s">
        <v>40</v>
      </c>
      <c r="E200" s="23"/>
      <c r="F200" s="107">
        <f t="shared" si="5"/>
        <v>0</v>
      </c>
      <c r="G200" s="132">
        <f t="shared" si="3"/>
        <v>0</v>
      </c>
      <c r="H200" s="143"/>
      <c r="I200" s="143"/>
      <c r="J200" s="143"/>
      <c r="K200" s="143"/>
      <c r="L200" s="143"/>
      <c r="M200" s="143"/>
    </row>
    <row r="201" spans="1:13" s="154" customFormat="1" ht="14.25" x14ac:dyDescent="0.2">
      <c r="A201" s="70">
        <f>+A200+0.1</f>
        <v>5.3999999999999986</v>
      </c>
      <c r="B201" s="298" t="s">
        <v>192</v>
      </c>
      <c r="C201" s="53">
        <v>2</v>
      </c>
      <c r="D201" s="314" t="s">
        <v>40</v>
      </c>
      <c r="E201" s="23"/>
      <c r="F201" s="107">
        <f t="shared" si="5"/>
        <v>0</v>
      </c>
      <c r="G201" s="132">
        <f t="shared" si="3"/>
        <v>0</v>
      </c>
      <c r="H201" s="143"/>
      <c r="I201" s="143"/>
      <c r="J201" s="143"/>
      <c r="K201" s="143"/>
      <c r="L201" s="143"/>
      <c r="M201" s="143"/>
    </row>
    <row r="202" spans="1:13" s="154" customFormat="1" x14ac:dyDescent="0.2">
      <c r="A202" s="70"/>
      <c r="B202" s="294"/>
      <c r="C202" s="53"/>
      <c r="D202" s="13"/>
      <c r="E202" s="23"/>
      <c r="F202" s="107">
        <f t="shared" si="5"/>
        <v>0</v>
      </c>
      <c r="G202" s="132">
        <f t="shared" si="3"/>
        <v>0</v>
      </c>
      <c r="H202" s="143"/>
      <c r="I202" s="143"/>
      <c r="J202" s="143"/>
      <c r="K202" s="143"/>
      <c r="L202" s="143"/>
      <c r="M202" s="143"/>
    </row>
    <row r="203" spans="1:13" s="154" customFormat="1" ht="57" x14ac:dyDescent="0.2">
      <c r="A203" s="73">
        <v>6</v>
      </c>
      <c r="B203" s="298" t="s">
        <v>475</v>
      </c>
      <c r="C203" s="82">
        <v>12.7</v>
      </c>
      <c r="D203" s="83" t="s">
        <v>415</v>
      </c>
      <c r="E203" s="85"/>
      <c r="F203" s="107">
        <f t="shared" si="5"/>
        <v>0</v>
      </c>
      <c r="G203" s="132">
        <f t="shared" si="3"/>
        <v>0</v>
      </c>
      <c r="H203" s="143"/>
      <c r="I203" s="143">
        <f>SUM(G169:G203)</f>
        <v>0</v>
      </c>
      <c r="J203" s="143"/>
      <c r="K203" s="143"/>
      <c r="L203" s="143"/>
      <c r="M203" s="143"/>
    </row>
    <row r="204" spans="1:13" s="141" customFormat="1" x14ac:dyDescent="0.2">
      <c r="A204" s="28"/>
      <c r="B204" s="29" t="s">
        <v>126</v>
      </c>
      <c r="C204" s="30"/>
      <c r="D204" s="31"/>
      <c r="E204" s="32"/>
      <c r="F204" s="32">
        <f>SUM(F168:F203)</f>
        <v>0</v>
      </c>
      <c r="G204" s="132">
        <f t="shared" ref="G204:G267" si="6">E204*C204</f>
        <v>0</v>
      </c>
      <c r="H204" s="140"/>
      <c r="I204" s="140"/>
      <c r="J204" s="140"/>
      <c r="K204" s="140"/>
      <c r="L204" s="140"/>
      <c r="M204" s="140"/>
    </row>
    <row r="205" spans="1:13" s="149" customFormat="1" x14ac:dyDescent="0.2">
      <c r="A205" s="19"/>
      <c r="B205" s="15"/>
      <c r="C205" s="12"/>
      <c r="D205" s="13"/>
      <c r="E205" s="14"/>
      <c r="F205" s="107">
        <f t="shared" si="5"/>
        <v>0</v>
      </c>
      <c r="G205" s="132">
        <f t="shared" si="6"/>
        <v>0</v>
      </c>
      <c r="H205" s="143"/>
      <c r="I205" s="143"/>
      <c r="J205" s="143"/>
      <c r="K205" s="143"/>
      <c r="L205" s="143"/>
      <c r="M205" s="143"/>
    </row>
    <row r="206" spans="1:13" s="186" customFormat="1" x14ac:dyDescent="0.2">
      <c r="A206" s="410" t="s">
        <v>127</v>
      </c>
      <c r="B206" s="411" t="s">
        <v>139</v>
      </c>
      <c r="C206" s="412"/>
      <c r="D206" s="413"/>
      <c r="E206" s="36"/>
      <c r="F206" s="107">
        <f t="shared" si="5"/>
        <v>0</v>
      </c>
      <c r="G206" s="132">
        <f t="shared" si="6"/>
        <v>0</v>
      </c>
    </row>
    <row r="207" spans="1:13" s="186" customFormat="1" x14ac:dyDescent="0.2">
      <c r="A207" s="414"/>
      <c r="B207" s="411"/>
      <c r="C207" s="415"/>
      <c r="D207" s="413"/>
      <c r="E207" s="36"/>
      <c r="F207" s="107">
        <f t="shared" ref="F207:F270" si="7">ROUND(E207*C207,2)</f>
        <v>0</v>
      </c>
      <c r="G207" s="132">
        <f t="shared" si="6"/>
        <v>0</v>
      </c>
    </row>
    <row r="208" spans="1:13" s="186" customFormat="1" x14ac:dyDescent="0.2">
      <c r="A208" s="416">
        <v>1</v>
      </c>
      <c r="B208" s="411" t="s">
        <v>46</v>
      </c>
      <c r="C208" s="415"/>
      <c r="D208" s="413"/>
      <c r="E208" s="36"/>
      <c r="F208" s="107">
        <f t="shared" si="7"/>
        <v>0</v>
      </c>
      <c r="G208" s="132">
        <f t="shared" si="6"/>
        <v>0</v>
      </c>
    </row>
    <row r="209" spans="1:7" s="186" customFormat="1" ht="14.25" x14ac:dyDescent="0.2">
      <c r="A209" s="417">
        <v>1.1000000000000001</v>
      </c>
      <c r="B209" s="298" t="s">
        <v>152</v>
      </c>
      <c r="C209" s="415">
        <v>105</v>
      </c>
      <c r="D209" s="413" t="s">
        <v>18</v>
      </c>
      <c r="E209" s="36"/>
      <c r="F209" s="107">
        <f t="shared" si="7"/>
        <v>0</v>
      </c>
      <c r="G209" s="132">
        <f t="shared" si="6"/>
        <v>0</v>
      </c>
    </row>
    <row r="210" spans="1:7" s="186" customFormat="1" x14ac:dyDescent="0.2">
      <c r="A210" s="418"/>
      <c r="B210" s="419"/>
      <c r="C210" s="420"/>
      <c r="D210" s="421"/>
      <c r="E210" s="99"/>
      <c r="F210" s="107">
        <f t="shared" si="7"/>
        <v>0</v>
      </c>
      <c r="G210" s="132">
        <f t="shared" si="6"/>
        <v>0</v>
      </c>
    </row>
    <row r="211" spans="1:7" s="186" customFormat="1" x14ac:dyDescent="0.2">
      <c r="A211" s="416">
        <v>2</v>
      </c>
      <c r="B211" s="47" t="s">
        <v>27</v>
      </c>
      <c r="C211" s="422"/>
      <c r="D211" s="368"/>
      <c r="E211" s="187"/>
      <c r="F211" s="107">
        <f t="shared" si="7"/>
        <v>0</v>
      </c>
      <c r="G211" s="132">
        <f t="shared" si="6"/>
        <v>0</v>
      </c>
    </row>
    <row r="212" spans="1:7" s="186" customFormat="1" ht="14.25" x14ac:dyDescent="0.2">
      <c r="A212" s="37">
        <v>2.1</v>
      </c>
      <c r="B212" s="298" t="s">
        <v>449</v>
      </c>
      <c r="C212" s="415">
        <v>40.5</v>
      </c>
      <c r="D212" s="413" t="s">
        <v>18</v>
      </c>
      <c r="E212" s="36"/>
      <c r="F212" s="107">
        <f t="shared" si="7"/>
        <v>0</v>
      </c>
      <c r="G212" s="132">
        <f t="shared" si="6"/>
        <v>0</v>
      </c>
    </row>
    <row r="213" spans="1:7" s="186" customFormat="1" ht="26.45" customHeight="1" x14ac:dyDescent="0.2">
      <c r="A213" s="37">
        <v>2.2000000000000002</v>
      </c>
      <c r="B213" s="298" t="s">
        <v>450</v>
      </c>
      <c r="C213" s="423">
        <v>43.589099999999995</v>
      </c>
      <c r="D213" s="424" t="s">
        <v>426</v>
      </c>
      <c r="E213" s="188"/>
      <c r="F213" s="107">
        <f t="shared" si="7"/>
        <v>0</v>
      </c>
      <c r="G213" s="132">
        <f t="shared" si="6"/>
        <v>0</v>
      </c>
    </row>
    <row r="214" spans="1:7" s="186" customFormat="1" ht="14.25" x14ac:dyDescent="0.2">
      <c r="A214" s="37">
        <v>2.2999999999999998</v>
      </c>
      <c r="B214" s="298" t="s">
        <v>194</v>
      </c>
      <c r="C214" s="422">
        <v>21.2178</v>
      </c>
      <c r="D214" s="424" t="s">
        <v>426</v>
      </c>
      <c r="E214" s="187"/>
      <c r="F214" s="107">
        <f t="shared" si="7"/>
        <v>0</v>
      </c>
      <c r="G214" s="132">
        <f t="shared" si="6"/>
        <v>0</v>
      </c>
    </row>
    <row r="215" spans="1:7" s="186" customFormat="1" ht="14.25" x14ac:dyDescent="0.2">
      <c r="A215" s="37">
        <v>2.4</v>
      </c>
      <c r="B215" s="298" t="s">
        <v>195</v>
      </c>
      <c r="C215" s="422">
        <v>29.082689999999992</v>
      </c>
      <c r="D215" s="424" t="s">
        <v>426</v>
      </c>
      <c r="E215" s="187"/>
      <c r="F215" s="107">
        <f t="shared" si="7"/>
        <v>0</v>
      </c>
      <c r="G215" s="132">
        <f t="shared" si="6"/>
        <v>0</v>
      </c>
    </row>
    <row r="216" spans="1:7" s="186" customFormat="1" x14ac:dyDescent="0.2">
      <c r="A216" s="37"/>
      <c r="B216" s="425"/>
      <c r="C216" s="422"/>
      <c r="D216" s="424"/>
      <c r="E216" s="188"/>
      <c r="F216" s="107">
        <f t="shared" si="7"/>
        <v>0</v>
      </c>
      <c r="G216" s="132">
        <f t="shared" si="6"/>
        <v>0</v>
      </c>
    </row>
    <row r="217" spans="1:7" s="186" customFormat="1" x14ac:dyDescent="0.2">
      <c r="A217" s="416">
        <v>3</v>
      </c>
      <c r="B217" s="47" t="s">
        <v>102</v>
      </c>
      <c r="C217" s="422"/>
      <c r="D217" s="424"/>
      <c r="E217" s="187"/>
      <c r="F217" s="107">
        <f t="shared" si="7"/>
        <v>0</v>
      </c>
      <c r="G217" s="132">
        <f t="shared" si="6"/>
        <v>0</v>
      </c>
    </row>
    <row r="218" spans="1:7" s="186" customFormat="1" ht="29.25" x14ac:dyDescent="0.2">
      <c r="A218" s="37">
        <v>3.1</v>
      </c>
      <c r="B218" s="298" t="s">
        <v>451</v>
      </c>
      <c r="C218" s="423">
        <v>9.4905000000000008</v>
      </c>
      <c r="D218" s="424" t="s">
        <v>426</v>
      </c>
      <c r="E218" s="189"/>
      <c r="F218" s="107">
        <f t="shared" si="7"/>
        <v>0</v>
      </c>
      <c r="G218" s="132">
        <f t="shared" si="6"/>
        <v>0</v>
      </c>
    </row>
    <row r="219" spans="1:7" s="186" customFormat="1" ht="28.5" x14ac:dyDescent="0.2">
      <c r="A219" s="37">
        <v>3.2</v>
      </c>
      <c r="B219" s="298" t="s">
        <v>452</v>
      </c>
      <c r="C219" s="423">
        <v>2.46</v>
      </c>
      <c r="D219" s="424" t="s">
        <v>426</v>
      </c>
      <c r="E219" s="189"/>
      <c r="F219" s="107">
        <f t="shared" si="7"/>
        <v>0</v>
      </c>
      <c r="G219" s="132">
        <f t="shared" si="6"/>
        <v>0</v>
      </c>
    </row>
    <row r="220" spans="1:7" s="186" customFormat="1" ht="28.5" x14ac:dyDescent="0.2">
      <c r="A220" s="37">
        <v>3.3</v>
      </c>
      <c r="B220" s="298" t="s">
        <v>453</v>
      </c>
      <c r="C220" s="423">
        <v>3.84</v>
      </c>
      <c r="D220" s="424" t="s">
        <v>426</v>
      </c>
      <c r="E220" s="189"/>
      <c r="F220" s="107">
        <f t="shared" si="7"/>
        <v>0</v>
      </c>
      <c r="G220" s="132">
        <f t="shared" si="6"/>
        <v>0</v>
      </c>
    </row>
    <row r="221" spans="1:7" s="186" customFormat="1" ht="28.5" x14ac:dyDescent="0.2">
      <c r="A221" s="37">
        <v>3.4</v>
      </c>
      <c r="B221" s="298" t="s">
        <v>454</v>
      </c>
      <c r="C221" s="423">
        <v>2.85</v>
      </c>
      <c r="D221" s="424" t="s">
        <v>426</v>
      </c>
      <c r="E221" s="189"/>
      <c r="F221" s="107">
        <f t="shared" si="7"/>
        <v>0</v>
      </c>
      <c r="G221" s="132">
        <f t="shared" si="6"/>
        <v>0</v>
      </c>
    </row>
    <row r="222" spans="1:7" s="186" customFormat="1" ht="28.5" x14ac:dyDescent="0.2">
      <c r="A222" s="37">
        <v>3.5</v>
      </c>
      <c r="B222" s="298" t="s">
        <v>455</v>
      </c>
      <c r="C222" s="423">
        <v>4.0400000000000009</v>
      </c>
      <c r="D222" s="424" t="s">
        <v>426</v>
      </c>
      <c r="E222" s="189"/>
      <c r="F222" s="107">
        <f t="shared" si="7"/>
        <v>0</v>
      </c>
      <c r="G222" s="132">
        <f t="shared" si="6"/>
        <v>0</v>
      </c>
    </row>
    <row r="223" spans="1:7" s="186" customFormat="1" ht="28.5" x14ac:dyDescent="0.2">
      <c r="A223" s="37">
        <v>3.6</v>
      </c>
      <c r="B223" s="298" t="s">
        <v>456</v>
      </c>
      <c r="C223" s="327">
        <v>1.3230000000000002</v>
      </c>
      <c r="D223" s="424" t="s">
        <v>426</v>
      </c>
      <c r="E223" s="189"/>
      <c r="F223" s="107">
        <f t="shared" si="7"/>
        <v>0</v>
      </c>
      <c r="G223" s="132">
        <f t="shared" si="6"/>
        <v>0</v>
      </c>
    </row>
    <row r="224" spans="1:7" s="186" customFormat="1" x14ac:dyDescent="0.2">
      <c r="A224" s="37"/>
      <c r="B224" s="425"/>
      <c r="C224" s="422"/>
      <c r="D224" s="368"/>
      <c r="E224" s="187"/>
      <c r="F224" s="107">
        <f t="shared" si="7"/>
        <v>0</v>
      </c>
      <c r="G224" s="132">
        <f t="shared" si="6"/>
        <v>0</v>
      </c>
    </row>
    <row r="225" spans="1:7" s="186" customFormat="1" x14ac:dyDescent="0.2">
      <c r="A225" s="416">
        <v>4</v>
      </c>
      <c r="B225" s="47" t="s">
        <v>103</v>
      </c>
      <c r="C225" s="422"/>
      <c r="D225" s="368"/>
      <c r="E225" s="187"/>
      <c r="F225" s="107">
        <f t="shared" si="7"/>
        <v>0</v>
      </c>
      <c r="G225" s="132">
        <f t="shared" si="6"/>
        <v>0</v>
      </c>
    </row>
    <row r="226" spans="1:7" s="186" customFormat="1" ht="28.5" x14ac:dyDescent="0.2">
      <c r="A226" s="37">
        <v>4.0999999999999996</v>
      </c>
      <c r="B226" s="298" t="s">
        <v>457</v>
      </c>
      <c r="C226" s="423">
        <v>240.75999999999996</v>
      </c>
      <c r="D226" s="40" t="s">
        <v>415</v>
      </c>
      <c r="E226" s="188"/>
      <c r="F226" s="107">
        <f t="shared" si="7"/>
        <v>0</v>
      </c>
      <c r="G226" s="132">
        <f t="shared" si="6"/>
        <v>0</v>
      </c>
    </row>
    <row r="227" spans="1:7" s="186" customFormat="1" ht="14.25" x14ac:dyDescent="0.2">
      <c r="A227" s="37">
        <v>4.2</v>
      </c>
      <c r="B227" s="298" t="s">
        <v>458</v>
      </c>
      <c r="C227" s="422">
        <v>37.04</v>
      </c>
      <c r="D227" s="40" t="s">
        <v>415</v>
      </c>
      <c r="E227" s="187"/>
      <c r="F227" s="107">
        <f t="shared" si="7"/>
        <v>0</v>
      </c>
      <c r="G227" s="132">
        <f t="shared" si="6"/>
        <v>0</v>
      </c>
    </row>
    <row r="228" spans="1:7" s="186" customFormat="1" ht="12" customHeight="1" x14ac:dyDescent="0.2">
      <c r="A228" s="37"/>
      <c r="B228" s="426"/>
      <c r="C228" s="422"/>
      <c r="D228" s="368"/>
      <c r="E228" s="187"/>
      <c r="F228" s="107">
        <f t="shared" si="7"/>
        <v>0</v>
      </c>
      <c r="G228" s="132">
        <f t="shared" si="6"/>
        <v>0</v>
      </c>
    </row>
    <row r="229" spans="1:7" s="186" customFormat="1" x14ac:dyDescent="0.2">
      <c r="A229" s="416">
        <v>5</v>
      </c>
      <c r="B229" s="47" t="s">
        <v>104</v>
      </c>
      <c r="C229" s="422"/>
      <c r="D229" s="368"/>
      <c r="E229" s="187"/>
      <c r="F229" s="107">
        <f t="shared" si="7"/>
        <v>0</v>
      </c>
      <c r="G229" s="132">
        <f t="shared" si="6"/>
        <v>0</v>
      </c>
    </row>
    <row r="230" spans="1:7" s="186" customFormat="1" ht="28.5" x14ac:dyDescent="0.2">
      <c r="A230" s="37">
        <v>5.0999999999999996</v>
      </c>
      <c r="B230" s="427" t="s">
        <v>459</v>
      </c>
      <c r="C230" s="423">
        <v>104.65</v>
      </c>
      <c r="D230" s="83" t="s">
        <v>415</v>
      </c>
      <c r="E230" s="188"/>
      <c r="F230" s="107">
        <f t="shared" si="7"/>
        <v>0</v>
      </c>
      <c r="G230" s="132">
        <f t="shared" si="6"/>
        <v>0</v>
      </c>
    </row>
    <row r="231" spans="1:7" s="186" customFormat="1" ht="14.25" x14ac:dyDescent="0.2">
      <c r="A231" s="37">
        <v>5.2</v>
      </c>
      <c r="B231" s="427" t="s">
        <v>196</v>
      </c>
      <c r="C231" s="422">
        <v>104.65</v>
      </c>
      <c r="D231" s="40" t="s">
        <v>415</v>
      </c>
      <c r="E231" s="187"/>
      <c r="F231" s="107">
        <f t="shared" si="7"/>
        <v>0</v>
      </c>
      <c r="G231" s="132">
        <f t="shared" si="6"/>
        <v>0</v>
      </c>
    </row>
    <row r="232" spans="1:7" s="186" customFormat="1" ht="14.25" x14ac:dyDescent="0.2">
      <c r="A232" s="37">
        <v>5.3</v>
      </c>
      <c r="B232" s="427" t="s">
        <v>169</v>
      </c>
      <c r="C232" s="422">
        <v>615</v>
      </c>
      <c r="D232" s="368" t="s">
        <v>18</v>
      </c>
      <c r="E232" s="187"/>
      <c r="F232" s="107">
        <f t="shared" si="7"/>
        <v>0</v>
      </c>
      <c r="G232" s="132">
        <f t="shared" si="6"/>
        <v>0</v>
      </c>
    </row>
    <row r="233" spans="1:7" s="186" customFormat="1" x14ac:dyDescent="0.2">
      <c r="A233" s="38"/>
      <c r="B233" s="47"/>
      <c r="C233" s="422"/>
      <c r="D233" s="368"/>
      <c r="E233" s="187"/>
      <c r="F233" s="107">
        <f t="shared" si="7"/>
        <v>0</v>
      </c>
      <c r="G233" s="132">
        <f t="shared" si="6"/>
        <v>0</v>
      </c>
    </row>
    <row r="234" spans="1:7" s="186" customFormat="1" x14ac:dyDescent="0.2">
      <c r="A234" s="416">
        <v>6</v>
      </c>
      <c r="B234" s="47" t="s">
        <v>105</v>
      </c>
      <c r="C234" s="422"/>
      <c r="D234" s="368"/>
      <c r="E234" s="187"/>
      <c r="F234" s="107">
        <f t="shared" si="7"/>
        <v>0</v>
      </c>
      <c r="G234" s="132">
        <f t="shared" si="6"/>
        <v>0</v>
      </c>
    </row>
    <row r="235" spans="1:7" s="186" customFormat="1" ht="14.25" x14ac:dyDescent="0.2">
      <c r="A235" s="37">
        <v>6.1</v>
      </c>
      <c r="B235" s="298" t="s">
        <v>460</v>
      </c>
      <c r="C235" s="422">
        <v>104.65</v>
      </c>
      <c r="D235" s="40" t="s">
        <v>415</v>
      </c>
      <c r="E235" s="43"/>
      <c r="F235" s="107">
        <f t="shared" si="7"/>
        <v>0</v>
      </c>
      <c r="G235" s="132">
        <f t="shared" si="6"/>
        <v>0</v>
      </c>
    </row>
    <row r="236" spans="1:7" s="186" customFormat="1" ht="28.5" x14ac:dyDescent="0.2">
      <c r="A236" s="37">
        <v>6.2</v>
      </c>
      <c r="B236" s="298" t="s">
        <v>461</v>
      </c>
      <c r="C236" s="423">
        <v>104.65</v>
      </c>
      <c r="D236" s="40" t="s">
        <v>415</v>
      </c>
      <c r="E236" s="89"/>
      <c r="F236" s="107">
        <f t="shared" si="7"/>
        <v>0</v>
      </c>
      <c r="G236" s="132">
        <f t="shared" si="6"/>
        <v>0</v>
      </c>
    </row>
    <row r="237" spans="1:7" s="186" customFormat="1" ht="8.25" customHeight="1" x14ac:dyDescent="0.2">
      <c r="A237" s="37"/>
      <c r="B237" s="425"/>
      <c r="C237" s="422"/>
      <c r="D237" s="368"/>
      <c r="E237" s="187"/>
      <c r="F237" s="107">
        <f t="shared" si="7"/>
        <v>0</v>
      </c>
      <c r="G237" s="132">
        <f t="shared" si="6"/>
        <v>0</v>
      </c>
    </row>
    <row r="238" spans="1:7" s="186" customFormat="1" ht="28.5" x14ac:dyDescent="0.2">
      <c r="A238" s="417">
        <v>7</v>
      </c>
      <c r="B238" s="298" t="s">
        <v>197</v>
      </c>
      <c r="C238" s="422">
        <v>105</v>
      </c>
      <c r="D238" s="368" t="s">
        <v>18</v>
      </c>
      <c r="E238" s="187"/>
      <c r="F238" s="107">
        <f t="shared" si="7"/>
        <v>0</v>
      </c>
      <c r="G238" s="132">
        <f t="shared" si="6"/>
        <v>0</v>
      </c>
    </row>
    <row r="239" spans="1:7" s="186" customFormat="1" ht="42.75" x14ac:dyDescent="0.2">
      <c r="A239" s="417">
        <v>8</v>
      </c>
      <c r="B239" s="298" t="s">
        <v>462</v>
      </c>
      <c r="C239" s="423">
        <v>10.399999999999999</v>
      </c>
      <c r="D239" s="361" t="s">
        <v>18</v>
      </c>
      <c r="E239" s="188"/>
      <c r="F239" s="107">
        <f t="shared" si="7"/>
        <v>0</v>
      </c>
      <c r="G239" s="132">
        <f t="shared" si="6"/>
        <v>0</v>
      </c>
    </row>
    <row r="240" spans="1:7" s="186" customFormat="1" ht="14.25" x14ac:dyDescent="0.2">
      <c r="A240" s="417">
        <v>9</v>
      </c>
      <c r="B240" s="298" t="s">
        <v>463</v>
      </c>
      <c r="C240" s="423">
        <v>16</v>
      </c>
      <c r="D240" s="336" t="s">
        <v>40</v>
      </c>
      <c r="E240" s="188"/>
      <c r="F240" s="107">
        <f t="shared" si="7"/>
        <v>0</v>
      </c>
      <c r="G240" s="132">
        <f t="shared" si="6"/>
        <v>0</v>
      </c>
    </row>
    <row r="241" spans="1:13" s="186" customFormat="1" x14ac:dyDescent="0.2">
      <c r="A241" s="37"/>
      <c r="B241" s="426"/>
      <c r="C241" s="422"/>
      <c r="D241" s="368"/>
      <c r="E241" s="187"/>
      <c r="F241" s="107">
        <f t="shared" si="7"/>
        <v>0</v>
      </c>
      <c r="G241" s="132">
        <f t="shared" si="6"/>
        <v>0</v>
      </c>
    </row>
    <row r="242" spans="1:13" s="186" customFormat="1" ht="42.75" x14ac:dyDescent="0.2">
      <c r="A242" s="417">
        <v>10</v>
      </c>
      <c r="B242" s="298" t="s">
        <v>496</v>
      </c>
      <c r="C242" s="327">
        <v>1</v>
      </c>
      <c r="D242" s="428" t="s">
        <v>45</v>
      </c>
      <c r="E242" s="147"/>
      <c r="F242" s="107">
        <f t="shared" si="7"/>
        <v>0</v>
      </c>
      <c r="G242" s="132">
        <f t="shared" si="6"/>
        <v>0</v>
      </c>
    </row>
    <row r="243" spans="1:13" s="154" customFormat="1" ht="14.25" x14ac:dyDescent="0.2">
      <c r="A243" s="73">
        <v>11</v>
      </c>
      <c r="B243" s="298" t="s">
        <v>199</v>
      </c>
      <c r="C243" s="53">
        <v>1</v>
      </c>
      <c r="D243" s="314" t="s">
        <v>40</v>
      </c>
      <c r="E243" s="41"/>
      <c r="F243" s="107">
        <f t="shared" si="7"/>
        <v>0</v>
      </c>
      <c r="G243" s="132">
        <f t="shared" si="6"/>
        <v>0</v>
      </c>
      <c r="H243" s="143"/>
      <c r="I243" s="143">
        <f>SUM(G206:G243)</f>
        <v>0</v>
      </c>
      <c r="J243" s="143"/>
      <c r="K243" s="143"/>
      <c r="L243" s="143"/>
      <c r="M243" s="143"/>
    </row>
    <row r="244" spans="1:13" s="141" customFormat="1" x14ac:dyDescent="0.2">
      <c r="A244" s="28"/>
      <c r="B244" s="29" t="s">
        <v>388</v>
      </c>
      <c r="C244" s="30"/>
      <c r="D244" s="31"/>
      <c r="E244" s="32"/>
      <c r="F244" s="32">
        <f>SUM(F205:F243)</f>
        <v>0</v>
      </c>
      <c r="G244" s="132">
        <f t="shared" si="6"/>
        <v>0</v>
      </c>
      <c r="H244" s="140"/>
      <c r="I244" s="140"/>
      <c r="J244" s="140"/>
      <c r="K244" s="140"/>
      <c r="L244" s="140"/>
      <c r="M244" s="140"/>
    </row>
    <row r="245" spans="1:13" s="149" customFormat="1" x14ac:dyDescent="0.2">
      <c r="A245" s="94"/>
      <c r="B245" s="95"/>
      <c r="C245" s="96"/>
      <c r="D245" s="97"/>
      <c r="E245" s="98"/>
      <c r="F245" s="107">
        <f t="shared" si="7"/>
        <v>0</v>
      </c>
      <c r="G245" s="132">
        <f t="shared" si="6"/>
        <v>0</v>
      </c>
      <c r="H245" s="143"/>
      <c r="I245" s="143"/>
      <c r="J245" s="143"/>
      <c r="K245" s="143"/>
      <c r="L245" s="143"/>
      <c r="M245" s="143"/>
    </row>
    <row r="246" spans="1:13" s="191" customFormat="1" x14ac:dyDescent="0.2">
      <c r="A246" s="429" t="s">
        <v>128</v>
      </c>
      <c r="B246" s="430" t="s">
        <v>106</v>
      </c>
      <c r="C246" s="431"/>
      <c r="D246" s="432"/>
      <c r="E246" s="190"/>
      <c r="F246" s="107">
        <f t="shared" si="7"/>
        <v>0</v>
      </c>
      <c r="G246" s="132">
        <f t="shared" si="6"/>
        <v>0</v>
      </c>
      <c r="L246" s="191">
        <f t="shared" ref="L246:L309" si="8">+E246*C246</f>
        <v>0</v>
      </c>
    </row>
    <row r="247" spans="1:13" s="193" customFormat="1" x14ac:dyDescent="0.2">
      <c r="A247" s="433"/>
      <c r="B247" s="434"/>
      <c r="C247" s="435"/>
      <c r="D247" s="436"/>
      <c r="E247" s="192"/>
      <c r="F247" s="107">
        <f t="shared" si="7"/>
        <v>0</v>
      </c>
      <c r="G247" s="132">
        <f t="shared" si="6"/>
        <v>0</v>
      </c>
      <c r="L247" s="193">
        <f t="shared" si="8"/>
        <v>0</v>
      </c>
    </row>
    <row r="248" spans="1:13" s="193" customFormat="1" ht="14.25" x14ac:dyDescent="0.2">
      <c r="A248" s="437">
        <v>1</v>
      </c>
      <c r="B248" s="438" t="s">
        <v>152</v>
      </c>
      <c r="C248" s="435">
        <v>18.600000000000001</v>
      </c>
      <c r="D248" s="436" t="s">
        <v>42</v>
      </c>
      <c r="E248" s="192"/>
      <c r="F248" s="107">
        <f t="shared" si="7"/>
        <v>0</v>
      </c>
      <c r="G248" s="132">
        <f t="shared" si="6"/>
        <v>0</v>
      </c>
      <c r="L248" s="193">
        <f t="shared" si="8"/>
        <v>0</v>
      </c>
    </row>
    <row r="249" spans="1:13" s="193" customFormat="1" ht="10.5" customHeight="1" x14ac:dyDescent="0.2">
      <c r="A249" s="437"/>
      <c r="B249" s="439"/>
      <c r="C249" s="435"/>
      <c r="D249" s="436"/>
      <c r="E249" s="192"/>
      <c r="F249" s="107">
        <f t="shared" si="7"/>
        <v>0</v>
      </c>
      <c r="G249" s="132">
        <f t="shared" si="6"/>
        <v>0</v>
      </c>
      <c r="L249" s="193">
        <f t="shared" si="8"/>
        <v>0</v>
      </c>
    </row>
    <row r="250" spans="1:13" s="193" customFormat="1" ht="42.75" x14ac:dyDescent="0.2">
      <c r="A250" s="437">
        <v>2</v>
      </c>
      <c r="B250" s="440" t="s">
        <v>200</v>
      </c>
      <c r="C250" s="441">
        <v>1</v>
      </c>
      <c r="D250" s="442" t="s">
        <v>45</v>
      </c>
      <c r="E250" s="194"/>
      <c r="F250" s="107">
        <f t="shared" si="7"/>
        <v>0</v>
      </c>
      <c r="G250" s="132">
        <f t="shared" si="6"/>
        <v>0</v>
      </c>
      <c r="L250" s="193">
        <f t="shared" si="8"/>
        <v>0</v>
      </c>
    </row>
    <row r="251" spans="1:13" s="193" customFormat="1" ht="7.5" customHeight="1" x14ac:dyDescent="0.2">
      <c r="A251" s="443"/>
      <c r="B251" s="434"/>
      <c r="C251" s="435"/>
      <c r="D251" s="444"/>
      <c r="E251" s="195"/>
      <c r="F251" s="107">
        <f t="shared" si="7"/>
        <v>0</v>
      </c>
      <c r="G251" s="132">
        <f t="shared" si="6"/>
        <v>0</v>
      </c>
      <c r="L251" s="193">
        <f t="shared" si="8"/>
        <v>0</v>
      </c>
    </row>
    <row r="252" spans="1:13" s="193" customFormat="1" x14ac:dyDescent="0.2">
      <c r="A252" s="445">
        <v>3</v>
      </c>
      <c r="B252" s="430" t="s">
        <v>464</v>
      </c>
      <c r="C252" s="435"/>
      <c r="D252" s="444"/>
      <c r="E252" s="195"/>
      <c r="F252" s="107">
        <f t="shared" si="7"/>
        <v>0</v>
      </c>
      <c r="G252" s="132">
        <f t="shared" si="6"/>
        <v>0</v>
      </c>
      <c r="L252" s="193">
        <f t="shared" si="8"/>
        <v>0</v>
      </c>
    </row>
    <row r="253" spans="1:13" s="193" customFormat="1" ht="15" x14ac:dyDescent="0.25">
      <c r="A253" s="433">
        <v>3.1</v>
      </c>
      <c r="B253" s="438" t="s">
        <v>465</v>
      </c>
      <c r="C253" s="435">
        <v>1.45</v>
      </c>
      <c r="D253" s="446" t="s">
        <v>426</v>
      </c>
      <c r="E253" s="39"/>
      <c r="F253" s="107">
        <f t="shared" si="7"/>
        <v>0</v>
      </c>
      <c r="G253" s="132">
        <f t="shared" si="6"/>
        <v>0</v>
      </c>
      <c r="L253" s="193">
        <f t="shared" si="8"/>
        <v>0</v>
      </c>
    </row>
    <row r="254" spans="1:13" s="193" customFormat="1" ht="14.25" x14ac:dyDescent="0.2">
      <c r="A254" s="433">
        <v>3.2</v>
      </c>
      <c r="B254" s="438" t="s">
        <v>466</v>
      </c>
      <c r="C254" s="435">
        <v>0.32</v>
      </c>
      <c r="D254" s="446" t="s">
        <v>426</v>
      </c>
      <c r="E254" s="39"/>
      <c r="F254" s="107">
        <f t="shared" si="7"/>
        <v>0</v>
      </c>
      <c r="G254" s="132">
        <f t="shared" si="6"/>
        <v>0</v>
      </c>
      <c r="L254" s="193">
        <f t="shared" si="8"/>
        <v>0</v>
      </c>
    </row>
    <row r="255" spans="1:13" s="193" customFormat="1" ht="28.5" x14ac:dyDescent="0.2">
      <c r="A255" s="433">
        <v>3.3</v>
      </c>
      <c r="B255" s="440" t="s">
        <v>467</v>
      </c>
      <c r="C255" s="435">
        <v>0.18</v>
      </c>
      <c r="D255" s="446" t="s">
        <v>426</v>
      </c>
      <c r="E255" s="39"/>
      <c r="F255" s="107">
        <f t="shared" si="7"/>
        <v>0</v>
      </c>
      <c r="G255" s="132">
        <f t="shared" si="6"/>
        <v>0</v>
      </c>
      <c r="L255" s="193">
        <f t="shared" si="8"/>
        <v>0</v>
      </c>
    </row>
    <row r="256" spans="1:13" s="193" customFormat="1" ht="14.25" x14ac:dyDescent="0.2">
      <c r="A256" s="433">
        <v>3.4</v>
      </c>
      <c r="B256" s="438" t="s">
        <v>468</v>
      </c>
      <c r="C256" s="435">
        <v>0.11</v>
      </c>
      <c r="D256" s="446" t="s">
        <v>426</v>
      </c>
      <c r="E256" s="39"/>
      <c r="F256" s="107">
        <f t="shared" si="7"/>
        <v>0</v>
      </c>
      <c r="G256" s="132">
        <f t="shared" si="6"/>
        <v>0</v>
      </c>
      <c r="L256" s="193">
        <f t="shared" si="8"/>
        <v>0</v>
      </c>
    </row>
    <row r="257" spans="1:13" s="193" customFormat="1" ht="14.25" x14ac:dyDescent="0.2">
      <c r="A257" s="433">
        <v>3.5</v>
      </c>
      <c r="B257" s="438" t="s">
        <v>469</v>
      </c>
      <c r="C257" s="435">
        <v>0.37</v>
      </c>
      <c r="D257" s="446" t="s">
        <v>426</v>
      </c>
      <c r="E257" s="39"/>
      <c r="F257" s="107">
        <f t="shared" si="7"/>
        <v>0</v>
      </c>
      <c r="G257" s="132">
        <f t="shared" si="6"/>
        <v>0</v>
      </c>
      <c r="L257" s="193">
        <f t="shared" si="8"/>
        <v>0</v>
      </c>
    </row>
    <row r="258" spans="1:13" s="193" customFormat="1" ht="14.25" x14ac:dyDescent="0.2">
      <c r="A258" s="433">
        <v>3.6</v>
      </c>
      <c r="B258" s="438" t="s">
        <v>470</v>
      </c>
      <c r="C258" s="435">
        <v>0.12</v>
      </c>
      <c r="D258" s="446" t="s">
        <v>426</v>
      </c>
      <c r="E258" s="39"/>
      <c r="F258" s="107">
        <f t="shared" si="7"/>
        <v>0</v>
      </c>
      <c r="G258" s="132">
        <f t="shared" si="6"/>
        <v>0</v>
      </c>
      <c r="L258" s="193">
        <f t="shared" si="8"/>
        <v>0</v>
      </c>
    </row>
    <row r="259" spans="1:13" s="193" customFormat="1" ht="14.25" x14ac:dyDescent="0.2">
      <c r="A259" s="433">
        <v>3.7</v>
      </c>
      <c r="B259" s="438" t="s">
        <v>471</v>
      </c>
      <c r="C259" s="435">
        <v>0.81</v>
      </c>
      <c r="D259" s="446" t="s">
        <v>426</v>
      </c>
      <c r="E259" s="39"/>
      <c r="F259" s="107">
        <f t="shared" si="7"/>
        <v>0</v>
      </c>
      <c r="G259" s="132">
        <f t="shared" si="6"/>
        <v>0</v>
      </c>
      <c r="L259" s="193">
        <f t="shared" si="8"/>
        <v>0</v>
      </c>
    </row>
    <row r="260" spans="1:13" s="193" customFormat="1" x14ac:dyDescent="0.2">
      <c r="A260" s="443"/>
      <c r="B260" s="434"/>
      <c r="C260" s="435"/>
      <c r="D260" s="444"/>
      <c r="E260" s="192"/>
      <c r="F260" s="107">
        <f t="shared" si="7"/>
        <v>0</v>
      </c>
      <c r="G260" s="132">
        <f t="shared" si="6"/>
        <v>0</v>
      </c>
      <c r="L260" s="193">
        <f t="shared" si="8"/>
        <v>0</v>
      </c>
    </row>
    <row r="261" spans="1:13" s="193" customFormat="1" x14ac:dyDescent="0.2">
      <c r="A261" s="445">
        <v>4</v>
      </c>
      <c r="B261" s="430" t="s">
        <v>107</v>
      </c>
      <c r="C261" s="435"/>
      <c r="D261" s="444"/>
      <c r="E261" s="195"/>
      <c r="F261" s="107">
        <f t="shared" si="7"/>
        <v>0</v>
      </c>
      <c r="G261" s="132">
        <f t="shared" si="6"/>
        <v>0</v>
      </c>
      <c r="L261" s="193">
        <f t="shared" si="8"/>
        <v>0</v>
      </c>
    </row>
    <row r="262" spans="1:13" s="193" customFormat="1" ht="14.25" x14ac:dyDescent="0.2">
      <c r="A262" s="433">
        <v>4.0999999999999996</v>
      </c>
      <c r="B262" s="438" t="s">
        <v>201</v>
      </c>
      <c r="C262" s="435">
        <v>4.82</v>
      </c>
      <c r="D262" s="40" t="s">
        <v>415</v>
      </c>
      <c r="E262" s="192"/>
      <c r="F262" s="107">
        <f t="shared" si="7"/>
        <v>0</v>
      </c>
      <c r="G262" s="132">
        <f t="shared" si="6"/>
        <v>0</v>
      </c>
      <c r="L262" s="193">
        <f t="shared" si="8"/>
        <v>0</v>
      </c>
    </row>
    <row r="263" spans="1:13" s="193" customFormat="1" ht="14.25" x14ac:dyDescent="0.2">
      <c r="A263" s="433">
        <v>4.2</v>
      </c>
      <c r="B263" s="438" t="s">
        <v>202</v>
      </c>
      <c r="C263" s="435">
        <v>22.69</v>
      </c>
      <c r="D263" s="40" t="s">
        <v>415</v>
      </c>
      <c r="E263" s="192"/>
      <c r="F263" s="107">
        <f t="shared" si="7"/>
        <v>0</v>
      </c>
      <c r="G263" s="132">
        <f t="shared" si="6"/>
        <v>0</v>
      </c>
      <c r="L263" s="193">
        <f t="shared" si="8"/>
        <v>0</v>
      </c>
    </row>
    <row r="264" spans="1:13" s="193" customFormat="1" x14ac:dyDescent="0.2">
      <c r="A264" s="433"/>
      <c r="B264" s="434"/>
      <c r="C264" s="435"/>
      <c r="D264" s="444"/>
      <c r="E264" s="192"/>
      <c r="F264" s="107">
        <f t="shared" si="7"/>
        <v>0</v>
      </c>
      <c r="G264" s="132">
        <f t="shared" si="6"/>
        <v>0</v>
      </c>
      <c r="L264" s="193">
        <f t="shared" si="8"/>
        <v>0</v>
      </c>
    </row>
    <row r="265" spans="1:13" s="193" customFormat="1" x14ac:dyDescent="0.2">
      <c r="A265" s="445">
        <v>5</v>
      </c>
      <c r="B265" s="430" t="s">
        <v>104</v>
      </c>
      <c r="C265" s="435"/>
      <c r="D265" s="444"/>
      <c r="E265" s="195"/>
      <c r="F265" s="107">
        <f t="shared" si="7"/>
        <v>0</v>
      </c>
      <c r="G265" s="132">
        <f t="shared" si="6"/>
        <v>0</v>
      </c>
      <c r="L265" s="193">
        <f t="shared" si="8"/>
        <v>0</v>
      </c>
    </row>
    <row r="266" spans="1:13" s="193" customFormat="1" ht="28.5" x14ac:dyDescent="0.2">
      <c r="A266" s="433">
        <v>5.0999999999999996</v>
      </c>
      <c r="B266" s="427" t="s">
        <v>459</v>
      </c>
      <c r="C266" s="441">
        <v>9.77</v>
      </c>
      <c r="D266" s="40" t="s">
        <v>415</v>
      </c>
      <c r="E266" s="194"/>
      <c r="F266" s="107">
        <f t="shared" si="7"/>
        <v>0</v>
      </c>
      <c r="G266" s="132">
        <f t="shared" si="6"/>
        <v>0</v>
      </c>
      <c r="L266" s="193">
        <f t="shared" si="8"/>
        <v>0</v>
      </c>
    </row>
    <row r="267" spans="1:13" s="193" customFormat="1" ht="14.25" x14ac:dyDescent="0.2">
      <c r="A267" s="433">
        <v>5.2</v>
      </c>
      <c r="B267" s="298" t="s">
        <v>441</v>
      </c>
      <c r="C267" s="435">
        <v>26.04</v>
      </c>
      <c r="D267" s="40" t="s">
        <v>415</v>
      </c>
      <c r="E267" s="192"/>
      <c r="F267" s="107">
        <f t="shared" si="7"/>
        <v>0</v>
      </c>
      <c r="G267" s="132">
        <f t="shared" si="6"/>
        <v>0</v>
      </c>
      <c r="L267" s="193">
        <f t="shared" si="8"/>
        <v>0</v>
      </c>
    </row>
    <row r="268" spans="1:13" s="193" customFormat="1" ht="14.25" x14ac:dyDescent="0.2">
      <c r="A268" s="433">
        <v>5.3</v>
      </c>
      <c r="B268" s="298" t="s">
        <v>442</v>
      </c>
      <c r="C268" s="435">
        <v>20.939999999999998</v>
      </c>
      <c r="D268" s="40" t="s">
        <v>415</v>
      </c>
      <c r="E268" s="192"/>
      <c r="F268" s="107">
        <f t="shared" si="7"/>
        <v>0</v>
      </c>
      <c r="G268" s="132">
        <f t="shared" ref="G268:G332" si="9">E268*C268</f>
        <v>0</v>
      </c>
      <c r="L268" s="193">
        <f t="shared" si="8"/>
        <v>0</v>
      </c>
    </row>
    <row r="269" spans="1:13" s="193" customFormat="1" ht="14.25" x14ac:dyDescent="0.2">
      <c r="A269" s="433">
        <v>5.4</v>
      </c>
      <c r="B269" s="438" t="s">
        <v>443</v>
      </c>
      <c r="C269" s="435">
        <v>9.6199999999999992</v>
      </c>
      <c r="D269" s="40" t="s">
        <v>415</v>
      </c>
      <c r="E269" s="192"/>
      <c r="F269" s="107">
        <f t="shared" si="7"/>
        <v>0</v>
      </c>
      <c r="G269" s="132">
        <f t="shared" si="9"/>
        <v>0</v>
      </c>
      <c r="L269" s="193">
        <f t="shared" si="8"/>
        <v>0</v>
      </c>
    </row>
    <row r="270" spans="1:13" s="193" customFormat="1" ht="14.25" x14ac:dyDescent="0.2">
      <c r="A270" s="433">
        <v>5.5</v>
      </c>
      <c r="B270" s="438" t="s">
        <v>169</v>
      </c>
      <c r="C270" s="435">
        <v>47.6</v>
      </c>
      <c r="D270" s="444" t="s">
        <v>18</v>
      </c>
      <c r="E270" s="192"/>
      <c r="F270" s="107">
        <f t="shared" si="7"/>
        <v>0</v>
      </c>
      <c r="G270" s="132">
        <f t="shared" si="9"/>
        <v>0</v>
      </c>
      <c r="L270" s="193">
        <f t="shared" si="8"/>
        <v>0</v>
      </c>
      <c r="M270" s="193">
        <f>3.9+1.66</f>
        <v>5.56</v>
      </c>
    </row>
    <row r="271" spans="1:13" s="193" customFormat="1" ht="14.25" x14ac:dyDescent="0.2">
      <c r="A271" s="433">
        <v>5.6</v>
      </c>
      <c r="B271" s="298" t="s">
        <v>186</v>
      </c>
      <c r="C271" s="435">
        <v>2.02</v>
      </c>
      <c r="D271" s="444" t="s">
        <v>18</v>
      </c>
      <c r="E271" s="192"/>
      <c r="F271" s="107">
        <f t="shared" ref="F271:F334" si="10">ROUND(E271*C271,2)</f>
        <v>0</v>
      </c>
      <c r="G271" s="132">
        <f t="shared" si="9"/>
        <v>0</v>
      </c>
      <c r="L271" s="193">
        <f t="shared" si="8"/>
        <v>0</v>
      </c>
    </row>
    <row r="272" spans="1:13" s="193" customFormat="1" ht="14.25" x14ac:dyDescent="0.2">
      <c r="A272" s="433">
        <v>5.7</v>
      </c>
      <c r="B272" s="438" t="s">
        <v>203</v>
      </c>
      <c r="C272" s="435">
        <v>10.1</v>
      </c>
      <c r="D272" s="444" t="s">
        <v>18</v>
      </c>
      <c r="E272" s="192"/>
      <c r="F272" s="107">
        <f t="shared" si="10"/>
        <v>0</v>
      </c>
      <c r="G272" s="132">
        <f t="shared" si="9"/>
        <v>0</v>
      </c>
      <c r="L272" s="193">
        <f t="shared" si="8"/>
        <v>0</v>
      </c>
    </row>
    <row r="273" spans="1:12" s="193" customFormat="1" ht="14.25" x14ac:dyDescent="0.2">
      <c r="A273" s="433">
        <v>5.8</v>
      </c>
      <c r="B273" s="438" t="s">
        <v>204</v>
      </c>
      <c r="C273" s="435">
        <v>6.0200000000000005</v>
      </c>
      <c r="D273" s="444" t="s">
        <v>18</v>
      </c>
      <c r="E273" s="192"/>
      <c r="F273" s="107">
        <f t="shared" si="10"/>
        <v>0</v>
      </c>
      <c r="G273" s="132">
        <f t="shared" si="9"/>
        <v>0</v>
      </c>
      <c r="L273" s="193">
        <f t="shared" si="8"/>
        <v>0</v>
      </c>
    </row>
    <row r="274" spans="1:12" s="193" customFormat="1" ht="28.5" x14ac:dyDescent="0.2">
      <c r="A274" s="433">
        <v>5.9</v>
      </c>
      <c r="B274" s="440" t="s">
        <v>472</v>
      </c>
      <c r="C274" s="441">
        <v>10.582000000000001</v>
      </c>
      <c r="D274" s="40" t="s">
        <v>415</v>
      </c>
      <c r="E274" s="194"/>
      <c r="F274" s="107">
        <f t="shared" si="10"/>
        <v>0</v>
      </c>
      <c r="G274" s="132">
        <f t="shared" si="9"/>
        <v>0</v>
      </c>
      <c r="L274" s="193">
        <f t="shared" si="8"/>
        <v>0</v>
      </c>
    </row>
    <row r="275" spans="1:12" s="193" customFormat="1" ht="14.25" x14ac:dyDescent="0.2">
      <c r="A275" s="447">
        <v>5.0999999999999996</v>
      </c>
      <c r="B275" s="438" t="s">
        <v>205</v>
      </c>
      <c r="C275" s="435">
        <v>2.8368000000000002</v>
      </c>
      <c r="D275" s="40" t="s">
        <v>415</v>
      </c>
      <c r="E275" s="192"/>
      <c r="F275" s="107">
        <f t="shared" si="10"/>
        <v>0</v>
      </c>
      <c r="G275" s="132">
        <f t="shared" si="9"/>
        <v>0</v>
      </c>
      <c r="L275" s="193">
        <f t="shared" si="8"/>
        <v>0</v>
      </c>
    </row>
    <row r="276" spans="1:12" s="193" customFormat="1" ht="28.5" x14ac:dyDescent="0.2">
      <c r="A276" s="447">
        <v>5.1100000000000003</v>
      </c>
      <c r="B276" s="440" t="s">
        <v>473</v>
      </c>
      <c r="C276" s="441">
        <v>44.143199999999993</v>
      </c>
      <c r="D276" s="83" t="s">
        <v>415</v>
      </c>
      <c r="E276" s="194"/>
      <c r="F276" s="107">
        <f t="shared" si="10"/>
        <v>0</v>
      </c>
      <c r="G276" s="132">
        <f t="shared" si="9"/>
        <v>0</v>
      </c>
      <c r="L276" s="193">
        <f t="shared" si="8"/>
        <v>0</v>
      </c>
    </row>
    <row r="277" spans="1:12" s="193" customFormat="1" ht="11.25" customHeight="1" x14ac:dyDescent="0.2">
      <c r="A277" s="433"/>
      <c r="B277" s="434"/>
      <c r="C277" s="435"/>
      <c r="D277" s="40"/>
      <c r="E277" s="195"/>
      <c r="F277" s="107">
        <f t="shared" si="10"/>
        <v>0</v>
      </c>
      <c r="G277" s="132">
        <f t="shared" si="9"/>
        <v>0</v>
      </c>
      <c r="L277" s="193">
        <f t="shared" si="8"/>
        <v>0</v>
      </c>
    </row>
    <row r="278" spans="1:12" s="193" customFormat="1" ht="42.75" x14ac:dyDescent="0.2">
      <c r="A278" s="448">
        <v>6</v>
      </c>
      <c r="B278" s="440" t="s">
        <v>474</v>
      </c>
      <c r="C278" s="441">
        <v>5.3</v>
      </c>
      <c r="D278" s="83" t="s">
        <v>415</v>
      </c>
      <c r="E278" s="194"/>
      <c r="F278" s="107">
        <f t="shared" si="10"/>
        <v>0</v>
      </c>
      <c r="G278" s="132">
        <f t="shared" si="9"/>
        <v>0</v>
      </c>
      <c r="L278" s="193">
        <f t="shared" si="8"/>
        <v>0</v>
      </c>
    </row>
    <row r="279" spans="1:12" s="193" customFormat="1" ht="8.25" customHeight="1" x14ac:dyDescent="0.2">
      <c r="A279" s="437"/>
      <c r="B279" s="434"/>
      <c r="C279" s="435"/>
      <c r="D279" s="436"/>
      <c r="E279" s="192"/>
      <c r="F279" s="107">
        <f t="shared" si="10"/>
        <v>0</v>
      </c>
      <c r="G279" s="132">
        <f t="shared" si="9"/>
        <v>0</v>
      </c>
      <c r="L279" s="193">
        <f t="shared" si="8"/>
        <v>0</v>
      </c>
    </row>
    <row r="280" spans="1:12" s="193" customFormat="1" ht="42.75" x14ac:dyDescent="0.2">
      <c r="A280" s="449">
        <v>7</v>
      </c>
      <c r="B280" s="450" t="s">
        <v>476</v>
      </c>
      <c r="C280" s="451">
        <v>6.06</v>
      </c>
      <c r="D280" s="93" t="s">
        <v>415</v>
      </c>
      <c r="E280" s="196"/>
      <c r="F280" s="107">
        <f t="shared" si="10"/>
        <v>0</v>
      </c>
      <c r="G280" s="132">
        <f t="shared" si="9"/>
        <v>0</v>
      </c>
      <c r="L280" s="193">
        <f t="shared" si="8"/>
        <v>0</v>
      </c>
    </row>
    <row r="281" spans="1:12" s="193" customFormat="1" ht="9" customHeight="1" x14ac:dyDescent="0.2">
      <c r="A281" s="437"/>
      <c r="B281" s="434"/>
      <c r="C281" s="435"/>
      <c r="D281" s="444"/>
      <c r="E281" s="192"/>
      <c r="F281" s="107">
        <f t="shared" si="10"/>
        <v>0</v>
      </c>
      <c r="G281" s="132">
        <f t="shared" si="9"/>
        <v>0</v>
      </c>
      <c r="L281" s="193">
        <f t="shared" si="8"/>
        <v>0</v>
      </c>
    </row>
    <row r="282" spans="1:12" s="193" customFormat="1" x14ac:dyDescent="0.2">
      <c r="A282" s="437">
        <v>8</v>
      </c>
      <c r="B282" s="452" t="s">
        <v>108</v>
      </c>
      <c r="C282" s="435"/>
      <c r="D282" s="444"/>
      <c r="E282" s="192"/>
      <c r="F282" s="107">
        <f t="shared" si="10"/>
        <v>0</v>
      </c>
      <c r="G282" s="132">
        <f t="shared" si="9"/>
        <v>0</v>
      </c>
      <c r="L282" s="193">
        <f t="shared" si="8"/>
        <v>0</v>
      </c>
    </row>
    <row r="283" spans="1:12" s="193" customFormat="1" ht="14.25" x14ac:dyDescent="0.2">
      <c r="A283" s="433">
        <v>8.1</v>
      </c>
      <c r="B283" s="438" t="s">
        <v>206</v>
      </c>
      <c r="C283" s="435">
        <v>15.2</v>
      </c>
      <c r="D283" s="444" t="s">
        <v>18</v>
      </c>
      <c r="E283" s="192"/>
      <c r="F283" s="107">
        <f t="shared" si="10"/>
        <v>0</v>
      </c>
      <c r="G283" s="132">
        <f t="shared" si="9"/>
        <v>0</v>
      </c>
      <c r="L283" s="193">
        <f t="shared" si="8"/>
        <v>0</v>
      </c>
    </row>
    <row r="284" spans="1:12" s="193" customFormat="1" ht="28.5" x14ac:dyDescent="0.2">
      <c r="A284" s="433">
        <v>8.1999999999999993</v>
      </c>
      <c r="B284" s="440" t="s">
        <v>478</v>
      </c>
      <c r="C284" s="441">
        <v>1</v>
      </c>
      <c r="D284" s="336" t="s">
        <v>40</v>
      </c>
      <c r="E284" s="194"/>
      <c r="F284" s="107">
        <f t="shared" si="10"/>
        <v>0</v>
      </c>
      <c r="G284" s="132">
        <f t="shared" si="9"/>
        <v>0</v>
      </c>
      <c r="L284" s="193">
        <f t="shared" si="8"/>
        <v>0</v>
      </c>
    </row>
    <row r="285" spans="1:12" s="193" customFormat="1" ht="28.5" x14ac:dyDescent="0.2">
      <c r="A285" s="453">
        <v>8.3000000000000007</v>
      </c>
      <c r="B285" s="440" t="s">
        <v>479</v>
      </c>
      <c r="C285" s="454">
        <v>1</v>
      </c>
      <c r="D285" s="336" t="s">
        <v>40</v>
      </c>
      <c r="E285" s="194"/>
      <c r="F285" s="107">
        <f t="shared" si="10"/>
        <v>0</v>
      </c>
      <c r="G285" s="132">
        <f t="shared" si="9"/>
        <v>0</v>
      </c>
      <c r="L285" s="193">
        <f t="shared" si="8"/>
        <v>0</v>
      </c>
    </row>
    <row r="286" spans="1:12" s="193" customFormat="1" ht="8.25" customHeight="1" x14ac:dyDescent="0.2">
      <c r="A286" s="437"/>
      <c r="B286" s="434"/>
      <c r="C286" s="435"/>
      <c r="D286" s="444"/>
      <c r="E286" s="195"/>
      <c r="F286" s="107">
        <f t="shared" si="10"/>
        <v>0</v>
      </c>
      <c r="G286" s="132">
        <f t="shared" si="9"/>
        <v>0</v>
      </c>
      <c r="L286" s="193">
        <f t="shared" si="8"/>
        <v>0</v>
      </c>
    </row>
    <row r="287" spans="1:12" s="193" customFormat="1" x14ac:dyDescent="0.2">
      <c r="A287" s="437">
        <v>9</v>
      </c>
      <c r="B287" s="455" t="s">
        <v>109</v>
      </c>
      <c r="C287" s="435"/>
      <c r="D287" s="444"/>
      <c r="E287" s="197"/>
      <c r="F287" s="107">
        <f t="shared" si="10"/>
        <v>0</v>
      </c>
      <c r="G287" s="132">
        <f t="shared" si="9"/>
        <v>0</v>
      </c>
      <c r="L287" s="193">
        <f t="shared" si="8"/>
        <v>0</v>
      </c>
    </row>
    <row r="288" spans="1:12" s="193" customFormat="1" ht="28.5" x14ac:dyDescent="0.2">
      <c r="A288" s="433">
        <v>9.1</v>
      </c>
      <c r="B288" s="440" t="s">
        <v>207</v>
      </c>
      <c r="C288" s="441">
        <v>23.25</v>
      </c>
      <c r="D288" s="456" t="s">
        <v>43</v>
      </c>
      <c r="E288" s="194"/>
      <c r="F288" s="107">
        <f t="shared" si="10"/>
        <v>0</v>
      </c>
      <c r="G288" s="132">
        <f t="shared" si="9"/>
        <v>0</v>
      </c>
      <c r="L288" s="193">
        <f t="shared" si="8"/>
        <v>0</v>
      </c>
    </row>
    <row r="289" spans="1:12" s="193" customFormat="1" ht="28.5" x14ac:dyDescent="0.2">
      <c r="A289" s="453">
        <v>9.1999999999999993</v>
      </c>
      <c r="B289" s="440" t="s">
        <v>480</v>
      </c>
      <c r="C289" s="454">
        <v>1</v>
      </c>
      <c r="D289" s="336" t="s">
        <v>40</v>
      </c>
      <c r="E289" s="194"/>
      <c r="F289" s="107">
        <f t="shared" si="10"/>
        <v>0</v>
      </c>
      <c r="G289" s="132">
        <f t="shared" si="9"/>
        <v>0</v>
      </c>
      <c r="L289" s="193">
        <f t="shared" si="8"/>
        <v>0</v>
      </c>
    </row>
    <row r="290" spans="1:12" s="193" customFormat="1" ht="6" customHeight="1" x14ac:dyDescent="0.2">
      <c r="A290" s="443"/>
      <c r="B290" s="457"/>
      <c r="C290" s="458"/>
      <c r="D290" s="314"/>
      <c r="E290" s="195"/>
      <c r="F290" s="107">
        <f t="shared" si="10"/>
        <v>0</v>
      </c>
      <c r="G290" s="132">
        <f t="shared" si="9"/>
        <v>0</v>
      </c>
      <c r="L290" s="193">
        <f t="shared" si="8"/>
        <v>0</v>
      </c>
    </row>
    <row r="291" spans="1:12" s="193" customFormat="1" x14ac:dyDescent="0.2">
      <c r="A291" s="437">
        <v>10</v>
      </c>
      <c r="B291" s="455" t="s">
        <v>110</v>
      </c>
      <c r="C291" s="458"/>
      <c r="D291" s="314"/>
      <c r="E291" s="195"/>
      <c r="F291" s="107">
        <f t="shared" si="10"/>
        <v>0</v>
      </c>
      <c r="G291" s="132">
        <f t="shared" si="9"/>
        <v>0</v>
      </c>
      <c r="L291" s="193">
        <f t="shared" si="8"/>
        <v>0</v>
      </c>
    </row>
    <row r="292" spans="1:12" s="193" customFormat="1" ht="28.5" x14ac:dyDescent="0.2">
      <c r="A292" s="453">
        <v>10.1</v>
      </c>
      <c r="B292" s="440" t="s">
        <v>481</v>
      </c>
      <c r="C292" s="454">
        <v>1</v>
      </c>
      <c r="D292" s="336" t="s">
        <v>40</v>
      </c>
      <c r="E292" s="194"/>
      <c r="F292" s="107">
        <f t="shared" si="10"/>
        <v>0</v>
      </c>
      <c r="G292" s="132">
        <f t="shared" si="9"/>
        <v>0</v>
      </c>
      <c r="L292" s="193">
        <f t="shared" si="8"/>
        <v>0</v>
      </c>
    </row>
    <row r="293" spans="1:12" s="193" customFormat="1" ht="14.25" x14ac:dyDescent="0.2">
      <c r="A293" s="453">
        <v>10.199999999999999</v>
      </c>
      <c r="B293" s="438" t="s">
        <v>208</v>
      </c>
      <c r="C293" s="459">
        <v>1</v>
      </c>
      <c r="D293" s="314" t="s">
        <v>40</v>
      </c>
      <c r="E293" s="192"/>
      <c r="F293" s="107">
        <f t="shared" si="10"/>
        <v>0</v>
      </c>
      <c r="G293" s="132">
        <f t="shared" si="9"/>
        <v>0</v>
      </c>
      <c r="L293" s="193">
        <f t="shared" si="8"/>
        <v>0</v>
      </c>
    </row>
    <row r="294" spans="1:12" s="193" customFormat="1" ht="14.25" x14ac:dyDescent="0.2">
      <c r="A294" s="453">
        <v>10.3</v>
      </c>
      <c r="B294" s="438" t="s">
        <v>482</v>
      </c>
      <c r="C294" s="459">
        <v>1</v>
      </c>
      <c r="D294" s="314" t="s">
        <v>40</v>
      </c>
      <c r="E294" s="192"/>
      <c r="F294" s="107">
        <f t="shared" si="10"/>
        <v>0</v>
      </c>
      <c r="G294" s="132">
        <f t="shared" si="9"/>
        <v>0</v>
      </c>
      <c r="L294" s="193">
        <f t="shared" si="8"/>
        <v>0</v>
      </c>
    </row>
    <row r="295" spans="1:12" s="193" customFormat="1" ht="14.25" x14ac:dyDescent="0.2">
      <c r="A295" s="453">
        <v>10.4</v>
      </c>
      <c r="B295" s="438" t="s">
        <v>209</v>
      </c>
      <c r="C295" s="459">
        <v>1</v>
      </c>
      <c r="D295" s="314" t="s">
        <v>40</v>
      </c>
      <c r="E295" s="192"/>
      <c r="F295" s="107">
        <f t="shared" si="10"/>
        <v>0</v>
      </c>
      <c r="G295" s="132">
        <f t="shared" si="9"/>
        <v>0</v>
      </c>
      <c r="L295" s="193">
        <f t="shared" si="8"/>
        <v>0</v>
      </c>
    </row>
    <row r="296" spans="1:12" s="198" customFormat="1" ht="14.25" x14ac:dyDescent="0.2">
      <c r="A296" s="453">
        <v>10.5</v>
      </c>
      <c r="B296" s="438" t="s">
        <v>210</v>
      </c>
      <c r="C296" s="460">
        <v>1</v>
      </c>
      <c r="D296" s="314" t="s">
        <v>40</v>
      </c>
      <c r="E296" s="192"/>
      <c r="F296" s="107">
        <f t="shared" si="10"/>
        <v>0</v>
      </c>
      <c r="G296" s="132">
        <f t="shared" si="9"/>
        <v>0</v>
      </c>
      <c r="L296" s="198">
        <f t="shared" si="8"/>
        <v>0</v>
      </c>
    </row>
    <row r="297" spans="1:12" s="198" customFormat="1" ht="14.25" x14ac:dyDescent="0.2">
      <c r="A297" s="453">
        <v>10.6</v>
      </c>
      <c r="B297" s="438" t="s">
        <v>211</v>
      </c>
      <c r="C297" s="460">
        <v>1</v>
      </c>
      <c r="D297" s="314" t="s">
        <v>40</v>
      </c>
      <c r="E297" s="192"/>
      <c r="F297" s="107">
        <f t="shared" si="10"/>
        <v>0</v>
      </c>
      <c r="G297" s="132">
        <f t="shared" si="9"/>
        <v>0</v>
      </c>
      <c r="L297" s="198">
        <f t="shared" si="8"/>
        <v>0</v>
      </c>
    </row>
    <row r="298" spans="1:12" s="193" customFormat="1" ht="14.25" x14ac:dyDescent="0.2">
      <c r="A298" s="453">
        <v>10.7</v>
      </c>
      <c r="B298" s="438" t="s">
        <v>212</v>
      </c>
      <c r="C298" s="459">
        <v>2</v>
      </c>
      <c r="D298" s="314" t="s">
        <v>40</v>
      </c>
      <c r="E298" s="199"/>
      <c r="F298" s="107">
        <f t="shared" si="10"/>
        <v>0</v>
      </c>
      <c r="G298" s="132">
        <f t="shared" si="9"/>
        <v>0</v>
      </c>
      <c r="L298" s="193">
        <f t="shared" si="8"/>
        <v>0</v>
      </c>
    </row>
    <row r="299" spans="1:12" s="193" customFormat="1" ht="14.25" x14ac:dyDescent="0.2">
      <c r="A299" s="453">
        <v>10.8</v>
      </c>
      <c r="B299" s="438" t="s">
        <v>483</v>
      </c>
      <c r="C299" s="459">
        <v>1</v>
      </c>
      <c r="D299" s="314" t="s">
        <v>40</v>
      </c>
      <c r="E299" s="192"/>
      <c r="F299" s="107">
        <f t="shared" si="10"/>
        <v>0</v>
      </c>
      <c r="G299" s="132">
        <f t="shared" si="9"/>
        <v>0</v>
      </c>
      <c r="H299" s="200"/>
      <c r="L299" s="193">
        <f t="shared" si="8"/>
        <v>0</v>
      </c>
    </row>
    <row r="300" spans="1:12" s="193" customFormat="1" ht="14.25" x14ac:dyDescent="0.2">
      <c r="A300" s="453">
        <v>10.9</v>
      </c>
      <c r="B300" s="438" t="s">
        <v>213</v>
      </c>
      <c r="C300" s="459">
        <v>1</v>
      </c>
      <c r="D300" s="314" t="s">
        <v>40</v>
      </c>
      <c r="E300" s="192"/>
      <c r="F300" s="107">
        <f t="shared" si="10"/>
        <v>0</v>
      </c>
      <c r="G300" s="132">
        <f t="shared" si="9"/>
        <v>0</v>
      </c>
      <c r="L300" s="193">
        <f t="shared" si="8"/>
        <v>0</v>
      </c>
    </row>
    <row r="301" spans="1:12" s="193" customFormat="1" ht="14.25" x14ac:dyDescent="0.2">
      <c r="A301" s="453">
        <v>11</v>
      </c>
      <c r="B301" s="438" t="s">
        <v>484</v>
      </c>
      <c r="C301" s="459">
        <v>1</v>
      </c>
      <c r="D301" s="314" t="s">
        <v>40</v>
      </c>
      <c r="E301" s="192"/>
      <c r="F301" s="107">
        <f t="shared" si="10"/>
        <v>0</v>
      </c>
      <c r="G301" s="132">
        <f t="shared" si="9"/>
        <v>0</v>
      </c>
    </row>
    <row r="302" spans="1:12" s="193" customFormat="1" ht="14.25" x14ac:dyDescent="0.2">
      <c r="A302" s="453">
        <v>11.1</v>
      </c>
      <c r="B302" s="438" t="s">
        <v>485</v>
      </c>
      <c r="C302" s="459">
        <v>1</v>
      </c>
      <c r="D302" s="461" t="s">
        <v>41</v>
      </c>
      <c r="E302" s="192"/>
      <c r="F302" s="107">
        <f t="shared" si="10"/>
        <v>0</v>
      </c>
      <c r="G302" s="132">
        <f t="shared" si="9"/>
        <v>0</v>
      </c>
      <c r="L302" s="193">
        <f t="shared" si="8"/>
        <v>0</v>
      </c>
    </row>
    <row r="303" spans="1:12" s="193" customFormat="1" ht="14.25" x14ac:dyDescent="0.2">
      <c r="A303" s="453">
        <v>11.2</v>
      </c>
      <c r="B303" s="438" t="s">
        <v>214</v>
      </c>
      <c r="C303" s="459">
        <v>1</v>
      </c>
      <c r="D303" s="461" t="s">
        <v>41</v>
      </c>
      <c r="E303" s="192"/>
      <c r="F303" s="107">
        <f t="shared" si="10"/>
        <v>0</v>
      </c>
      <c r="G303" s="132">
        <f t="shared" si="9"/>
        <v>0</v>
      </c>
      <c r="L303" s="193">
        <f t="shared" si="8"/>
        <v>0</v>
      </c>
    </row>
    <row r="304" spans="1:12" s="193" customFormat="1" ht="9.75" customHeight="1" x14ac:dyDescent="0.2">
      <c r="A304" s="462"/>
      <c r="B304" s="463"/>
      <c r="C304" s="459"/>
      <c r="D304" s="461"/>
      <c r="E304" s="201"/>
      <c r="F304" s="107">
        <f t="shared" si="10"/>
        <v>0</v>
      </c>
      <c r="G304" s="132">
        <f t="shared" si="9"/>
        <v>0</v>
      </c>
      <c r="L304" s="193">
        <f t="shared" si="8"/>
        <v>0</v>
      </c>
    </row>
    <row r="305" spans="1:216" s="193" customFormat="1" x14ac:dyDescent="0.2">
      <c r="A305" s="437">
        <v>11</v>
      </c>
      <c r="B305" s="430" t="s">
        <v>111</v>
      </c>
      <c r="C305" s="464"/>
      <c r="D305" s="444"/>
      <c r="E305" s="195"/>
      <c r="F305" s="107">
        <f t="shared" si="10"/>
        <v>0</v>
      </c>
      <c r="G305" s="132">
        <f t="shared" si="9"/>
        <v>0</v>
      </c>
      <c r="L305" s="193">
        <f t="shared" si="8"/>
        <v>0</v>
      </c>
    </row>
    <row r="306" spans="1:216" s="193" customFormat="1" ht="27.75" customHeight="1" x14ac:dyDescent="0.2">
      <c r="A306" s="433">
        <v>11.1</v>
      </c>
      <c r="B306" s="440" t="s">
        <v>215</v>
      </c>
      <c r="C306" s="464">
        <v>1</v>
      </c>
      <c r="D306" s="358" t="s">
        <v>40</v>
      </c>
      <c r="E306" s="192"/>
      <c r="F306" s="107">
        <f t="shared" si="10"/>
        <v>0</v>
      </c>
      <c r="G306" s="132">
        <f t="shared" si="9"/>
        <v>0</v>
      </c>
      <c r="L306" s="193">
        <f t="shared" si="8"/>
        <v>0</v>
      </c>
    </row>
    <row r="307" spans="1:216" s="193" customFormat="1" ht="14.25" x14ac:dyDescent="0.2">
      <c r="A307" s="433">
        <v>11.2</v>
      </c>
      <c r="B307" s="438" t="s">
        <v>216</v>
      </c>
      <c r="C307" s="464">
        <v>6</v>
      </c>
      <c r="D307" s="314" t="s">
        <v>40</v>
      </c>
      <c r="E307" s="192"/>
      <c r="F307" s="107">
        <f t="shared" si="10"/>
        <v>0</v>
      </c>
      <c r="G307" s="132">
        <f t="shared" si="9"/>
        <v>0</v>
      </c>
      <c r="L307" s="193">
        <f t="shared" si="8"/>
        <v>0</v>
      </c>
    </row>
    <row r="308" spans="1:216" s="193" customFormat="1" ht="14.25" x14ac:dyDescent="0.2">
      <c r="A308" s="433">
        <v>11.3</v>
      </c>
      <c r="B308" s="438" t="s">
        <v>217</v>
      </c>
      <c r="C308" s="464">
        <v>3</v>
      </c>
      <c r="D308" s="314" t="s">
        <v>40</v>
      </c>
      <c r="E308" s="192"/>
      <c r="F308" s="107">
        <f t="shared" si="10"/>
        <v>0</v>
      </c>
      <c r="G308" s="132">
        <f t="shared" si="9"/>
        <v>0</v>
      </c>
      <c r="L308" s="193">
        <f t="shared" si="8"/>
        <v>0</v>
      </c>
    </row>
    <row r="309" spans="1:216" s="193" customFormat="1" ht="14.25" x14ac:dyDescent="0.2">
      <c r="A309" s="433">
        <v>11.4</v>
      </c>
      <c r="B309" s="438" t="s">
        <v>218</v>
      </c>
      <c r="C309" s="464">
        <v>3</v>
      </c>
      <c r="D309" s="314" t="s">
        <v>40</v>
      </c>
      <c r="E309" s="192"/>
      <c r="F309" s="107">
        <f t="shared" si="10"/>
        <v>0</v>
      </c>
      <c r="G309" s="132">
        <f t="shared" si="9"/>
        <v>0</v>
      </c>
      <c r="L309" s="193">
        <f t="shared" si="8"/>
        <v>0</v>
      </c>
    </row>
    <row r="310" spans="1:216" s="193" customFormat="1" ht="7.5" customHeight="1" x14ac:dyDescent="0.2">
      <c r="A310" s="433"/>
      <c r="B310" s="463"/>
      <c r="C310" s="464"/>
      <c r="D310" s="444"/>
      <c r="E310" s="192"/>
      <c r="F310" s="107">
        <f t="shared" si="10"/>
        <v>0</v>
      </c>
      <c r="G310" s="132">
        <f t="shared" si="9"/>
        <v>0</v>
      </c>
      <c r="L310" s="193">
        <f t="shared" ref="L310:L312" si="11">+E310*C310</f>
        <v>0</v>
      </c>
    </row>
    <row r="311" spans="1:216" s="193" customFormat="1" ht="14.25" x14ac:dyDescent="0.2">
      <c r="A311" s="465">
        <v>12</v>
      </c>
      <c r="B311" s="438" t="s">
        <v>219</v>
      </c>
      <c r="C311" s="466">
        <v>1</v>
      </c>
      <c r="D311" s="467" t="s">
        <v>41</v>
      </c>
      <c r="E311" s="202"/>
      <c r="F311" s="107">
        <f t="shared" si="10"/>
        <v>0</v>
      </c>
      <c r="G311" s="132">
        <f t="shared" si="9"/>
        <v>0</v>
      </c>
      <c r="L311" s="193">
        <f t="shared" si="11"/>
        <v>0</v>
      </c>
    </row>
    <row r="312" spans="1:216" s="193" customFormat="1" ht="9" customHeight="1" x14ac:dyDescent="0.2">
      <c r="A312" s="433"/>
      <c r="B312" s="463"/>
      <c r="C312" s="464"/>
      <c r="D312" s="444"/>
      <c r="E312" s="203"/>
      <c r="F312" s="107">
        <f t="shared" si="10"/>
        <v>0</v>
      </c>
      <c r="G312" s="132">
        <f t="shared" si="9"/>
        <v>0</v>
      </c>
      <c r="L312" s="193">
        <f t="shared" si="11"/>
        <v>0</v>
      </c>
    </row>
    <row r="313" spans="1:216" s="154" customFormat="1" x14ac:dyDescent="0.2">
      <c r="A313" s="33"/>
      <c r="B313" s="29" t="s">
        <v>389</v>
      </c>
      <c r="C313" s="30"/>
      <c r="D313" s="31"/>
      <c r="E313" s="32"/>
      <c r="F313" s="32">
        <f>SUM(F245:F312)</f>
        <v>0</v>
      </c>
      <c r="G313" s="132">
        <f t="shared" si="9"/>
        <v>0</v>
      </c>
      <c r="H313" s="140"/>
      <c r="I313" s="140">
        <f>SUM(G245:G311)</f>
        <v>0</v>
      </c>
      <c r="J313" s="140"/>
      <c r="K313" s="140"/>
      <c r="L313" s="140"/>
      <c r="M313" s="140"/>
    </row>
    <row r="314" spans="1:216" x14ac:dyDescent="0.2">
      <c r="A314" s="468"/>
      <c r="B314" s="293"/>
      <c r="C314" s="469"/>
      <c r="D314" s="293"/>
      <c r="E314" s="123"/>
      <c r="F314" s="107">
        <f t="shared" si="10"/>
        <v>0</v>
      </c>
      <c r="G314" s="132">
        <f t="shared" si="9"/>
        <v>0</v>
      </c>
      <c r="J314" s="122"/>
      <c r="K314" s="122"/>
      <c r="L314" s="122"/>
    </row>
    <row r="315" spans="1:216" s="127" customFormat="1" x14ac:dyDescent="0.2">
      <c r="A315" s="470" t="s">
        <v>33</v>
      </c>
      <c r="B315" s="471" t="s">
        <v>35</v>
      </c>
      <c r="C315" s="2"/>
      <c r="D315" s="299"/>
      <c r="E315" s="3"/>
      <c r="F315" s="107">
        <f t="shared" si="10"/>
        <v>0</v>
      </c>
      <c r="G315" s="132">
        <f t="shared" si="9"/>
        <v>0</v>
      </c>
      <c r="H315" s="125"/>
      <c r="I315" s="129"/>
      <c r="J315" s="122"/>
    </row>
    <row r="316" spans="1:216" s="127" customFormat="1" x14ac:dyDescent="0.2">
      <c r="A316" s="472"/>
      <c r="B316" s="15"/>
      <c r="C316" s="473"/>
      <c r="D316" s="296"/>
      <c r="E316" s="124"/>
      <c r="F316" s="107">
        <f t="shared" si="10"/>
        <v>0</v>
      </c>
      <c r="G316" s="132">
        <f t="shared" si="9"/>
        <v>0</v>
      </c>
      <c r="H316" s="125"/>
      <c r="I316" s="125"/>
      <c r="J316" s="126"/>
      <c r="K316" s="126"/>
      <c r="L316" s="126"/>
      <c r="M316" s="126"/>
      <c r="N316" s="110"/>
      <c r="O316" s="110"/>
      <c r="P316" s="110"/>
      <c r="Q316" s="110"/>
      <c r="R316" s="110"/>
      <c r="S316" s="110"/>
      <c r="T316" s="110"/>
      <c r="U316" s="110"/>
      <c r="V316" s="110"/>
      <c r="W316" s="110"/>
      <c r="X316" s="110"/>
      <c r="Y316" s="110"/>
      <c r="Z316" s="110"/>
      <c r="AA316" s="110"/>
      <c r="AB316" s="110"/>
      <c r="AC316" s="110"/>
      <c r="AD316" s="110"/>
      <c r="AE316" s="110"/>
      <c r="AF316" s="110"/>
      <c r="AG316" s="110"/>
      <c r="AH316" s="110"/>
      <c r="AI316" s="110"/>
      <c r="AJ316" s="110"/>
      <c r="AK316" s="110"/>
      <c r="AL316" s="110"/>
      <c r="AM316" s="110"/>
      <c r="AN316" s="110"/>
      <c r="AO316" s="110"/>
      <c r="AP316" s="110"/>
      <c r="AQ316" s="110"/>
      <c r="AR316" s="110"/>
      <c r="AS316" s="110"/>
      <c r="AT316" s="110"/>
      <c r="AU316" s="110"/>
      <c r="AV316" s="110"/>
      <c r="AW316" s="110"/>
      <c r="AX316" s="110"/>
      <c r="AY316" s="110"/>
      <c r="AZ316" s="110"/>
      <c r="BA316" s="110"/>
      <c r="BB316" s="110"/>
      <c r="BC316" s="110"/>
      <c r="BD316" s="110"/>
      <c r="BE316" s="110"/>
      <c r="BF316" s="110"/>
      <c r="BG316" s="110"/>
      <c r="BH316" s="110"/>
      <c r="BI316" s="110"/>
      <c r="BJ316" s="110"/>
      <c r="BK316" s="110"/>
      <c r="BL316" s="110"/>
      <c r="BM316" s="110"/>
      <c r="BN316" s="110"/>
      <c r="BO316" s="110"/>
      <c r="BP316" s="110"/>
      <c r="BQ316" s="110"/>
      <c r="BR316" s="110"/>
      <c r="BS316" s="110"/>
      <c r="BT316" s="110"/>
      <c r="BU316" s="110"/>
      <c r="BV316" s="110"/>
      <c r="BW316" s="110"/>
      <c r="BX316" s="110"/>
      <c r="BY316" s="110"/>
      <c r="BZ316" s="110"/>
      <c r="CA316" s="110"/>
      <c r="CB316" s="110"/>
      <c r="CC316" s="110"/>
      <c r="CD316" s="110"/>
      <c r="CE316" s="110"/>
      <c r="CF316" s="110"/>
      <c r="CG316" s="110"/>
      <c r="CH316" s="110"/>
      <c r="CI316" s="110"/>
      <c r="CJ316" s="110"/>
      <c r="CK316" s="110"/>
      <c r="CL316" s="110"/>
      <c r="CM316" s="110"/>
      <c r="CN316" s="110"/>
      <c r="CO316" s="110"/>
      <c r="CP316" s="110"/>
      <c r="CQ316" s="110"/>
      <c r="CR316" s="110"/>
      <c r="CS316" s="110"/>
      <c r="CT316" s="110"/>
      <c r="CU316" s="110"/>
      <c r="CV316" s="110"/>
      <c r="CW316" s="110"/>
      <c r="CX316" s="110"/>
      <c r="CY316" s="110"/>
      <c r="CZ316" s="110"/>
      <c r="DA316" s="110"/>
      <c r="DB316" s="110"/>
      <c r="DC316" s="110"/>
      <c r="DD316" s="110"/>
      <c r="DE316" s="110"/>
      <c r="DF316" s="110"/>
      <c r="DG316" s="110"/>
      <c r="DH316" s="110"/>
      <c r="DI316" s="110"/>
      <c r="DJ316" s="110"/>
      <c r="DK316" s="110"/>
      <c r="DL316" s="110"/>
      <c r="DM316" s="110"/>
      <c r="DN316" s="110"/>
      <c r="DO316" s="110"/>
      <c r="DP316" s="110"/>
      <c r="DQ316" s="110"/>
      <c r="DR316" s="110"/>
      <c r="DS316" s="110"/>
      <c r="DT316" s="110"/>
      <c r="DU316" s="110"/>
      <c r="DV316" s="110"/>
      <c r="DW316" s="110"/>
      <c r="DX316" s="110"/>
      <c r="DY316" s="110"/>
      <c r="DZ316" s="110"/>
      <c r="EA316" s="110"/>
      <c r="EB316" s="110"/>
      <c r="EC316" s="110"/>
      <c r="ED316" s="110"/>
      <c r="EE316" s="110"/>
      <c r="EF316" s="110"/>
      <c r="EG316" s="110"/>
      <c r="EH316" s="110"/>
      <c r="EI316" s="110"/>
      <c r="EJ316" s="110"/>
      <c r="EK316" s="110"/>
      <c r="EL316" s="110"/>
      <c r="EM316" s="110"/>
      <c r="EN316" s="110"/>
      <c r="EO316" s="110"/>
      <c r="EP316" s="110"/>
      <c r="EQ316" s="110"/>
      <c r="ER316" s="110"/>
      <c r="ES316" s="110"/>
      <c r="ET316" s="110"/>
      <c r="EU316" s="110"/>
      <c r="EV316" s="110"/>
      <c r="EW316" s="110"/>
      <c r="EX316" s="110"/>
      <c r="EY316" s="110"/>
      <c r="EZ316" s="110"/>
      <c r="FA316" s="110"/>
      <c r="FB316" s="110"/>
      <c r="FC316" s="110"/>
      <c r="FD316" s="110"/>
      <c r="FE316" s="110"/>
      <c r="FF316" s="110"/>
      <c r="FG316" s="110"/>
      <c r="FH316" s="110"/>
      <c r="FI316" s="110"/>
      <c r="FJ316" s="110"/>
      <c r="FK316" s="110"/>
      <c r="FL316" s="110"/>
      <c r="FM316" s="110"/>
      <c r="FN316" s="110"/>
      <c r="FO316" s="110"/>
      <c r="FP316" s="110"/>
      <c r="FQ316" s="110"/>
      <c r="FR316" s="110"/>
      <c r="FS316" s="110"/>
      <c r="FT316" s="110"/>
      <c r="FU316" s="110"/>
      <c r="FV316" s="110"/>
      <c r="FW316" s="110"/>
      <c r="FX316" s="110"/>
      <c r="FY316" s="110"/>
      <c r="FZ316" s="110"/>
      <c r="GA316" s="110"/>
      <c r="GB316" s="110"/>
      <c r="GC316" s="110"/>
      <c r="GD316" s="110"/>
      <c r="GE316" s="110"/>
      <c r="GF316" s="110"/>
      <c r="GG316" s="110"/>
      <c r="GH316" s="110"/>
      <c r="GI316" s="110"/>
      <c r="GJ316" s="110"/>
      <c r="GK316" s="110"/>
      <c r="GL316" s="110"/>
      <c r="GM316" s="110"/>
      <c r="GN316" s="110"/>
      <c r="GO316" s="110"/>
      <c r="GP316" s="110"/>
      <c r="GQ316" s="110"/>
      <c r="GR316" s="110"/>
      <c r="GS316" s="110"/>
      <c r="GT316" s="110"/>
      <c r="GU316" s="110"/>
      <c r="GV316" s="110"/>
      <c r="GW316" s="110"/>
      <c r="GX316" s="110"/>
      <c r="GY316" s="110"/>
      <c r="GZ316" s="110"/>
      <c r="HA316" s="110"/>
      <c r="HB316" s="110"/>
      <c r="HC316" s="110"/>
      <c r="HD316" s="110"/>
      <c r="HE316" s="110"/>
      <c r="HF316" s="110"/>
      <c r="HG316" s="110"/>
      <c r="HH316" s="110"/>
    </row>
    <row r="317" spans="1:216" s="127" customFormat="1" ht="14.25" x14ac:dyDescent="0.2">
      <c r="A317" s="474">
        <v>1</v>
      </c>
      <c r="B317" s="438" t="s">
        <v>152</v>
      </c>
      <c r="C317" s="2">
        <v>1695</v>
      </c>
      <c r="D317" s="299" t="s">
        <v>18</v>
      </c>
      <c r="E317" s="6"/>
      <c r="F317" s="107">
        <f t="shared" si="10"/>
        <v>0</v>
      </c>
      <c r="G317" s="132">
        <f t="shared" si="9"/>
        <v>0</v>
      </c>
      <c r="H317" s="125"/>
      <c r="I317" s="129"/>
      <c r="J317" s="122"/>
    </row>
    <row r="318" spans="1:216" s="127" customFormat="1" x14ac:dyDescent="0.2">
      <c r="A318" s="300"/>
      <c r="B318" s="16"/>
      <c r="C318" s="2"/>
      <c r="D318" s="301"/>
      <c r="E318" s="6"/>
      <c r="F318" s="107">
        <f t="shared" si="10"/>
        <v>0</v>
      </c>
      <c r="G318" s="132">
        <f t="shared" si="9"/>
        <v>0</v>
      </c>
      <c r="H318" s="125"/>
      <c r="I318" s="129"/>
      <c r="J318" s="122"/>
      <c r="M318" s="130"/>
    </row>
    <row r="319" spans="1:216" s="127" customFormat="1" x14ac:dyDescent="0.2">
      <c r="A319" s="475">
        <v>2</v>
      </c>
      <c r="B319" s="476" t="s">
        <v>27</v>
      </c>
      <c r="C319" s="477"/>
      <c r="D319" s="304"/>
      <c r="E319" s="131"/>
      <c r="F319" s="107">
        <f t="shared" si="10"/>
        <v>0</v>
      </c>
      <c r="G319" s="132">
        <f t="shared" si="9"/>
        <v>0</v>
      </c>
      <c r="H319" s="125"/>
      <c r="I319" s="129"/>
      <c r="J319" s="122"/>
    </row>
    <row r="320" spans="1:216" s="127" customFormat="1" ht="14.25" x14ac:dyDescent="0.2">
      <c r="A320" s="478">
        <v>2.1</v>
      </c>
      <c r="B320" s="438" t="s">
        <v>486</v>
      </c>
      <c r="C320" s="477">
        <v>823.5</v>
      </c>
      <c r="D320" s="304" t="s">
        <v>411</v>
      </c>
      <c r="E320" s="131"/>
      <c r="F320" s="107">
        <f t="shared" si="10"/>
        <v>0</v>
      </c>
      <c r="G320" s="132">
        <f t="shared" si="9"/>
        <v>0</v>
      </c>
      <c r="H320" s="125"/>
      <c r="I320" s="129"/>
      <c r="J320" s="122"/>
    </row>
    <row r="321" spans="1:216" s="127" customFormat="1" ht="14.25" x14ac:dyDescent="0.2">
      <c r="A321" s="478">
        <v>2.2000000000000002</v>
      </c>
      <c r="B321" s="438" t="s">
        <v>487</v>
      </c>
      <c r="C321" s="477">
        <v>1006.5</v>
      </c>
      <c r="D321" s="304" t="s">
        <v>411</v>
      </c>
      <c r="E321" s="131"/>
      <c r="F321" s="107">
        <f t="shared" si="10"/>
        <v>0</v>
      </c>
      <c r="G321" s="132">
        <f t="shared" si="9"/>
        <v>0</v>
      </c>
      <c r="H321" s="125"/>
      <c r="I321" s="129"/>
      <c r="J321" s="122"/>
    </row>
    <row r="322" spans="1:216" s="127" customFormat="1" ht="28.5" x14ac:dyDescent="0.2">
      <c r="A322" s="478">
        <v>2.2999999999999998</v>
      </c>
      <c r="B322" s="440" t="s">
        <v>488</v>
      </c>
      <c r="C322" s="477">
        <v>917.16619500000002</v>
      </c>
      <c r="D322" s="304" t="s">
        <v>412</v>
      </c>
      <c r="E322" s="205"/>
      <c r="F322" s="107">
        <f t="shared" si="10"/>
        <v>0</v>
      </c>
      <c r="G322" s="132">
        <f t="shared" si="9"/>
        <v>0</v>
      </c>
      <c r="H322" s="125"/>
      <c r="I322" s="129"/>
      <c r="J322" s="122"/>
    </row>
    <row r="323" spans="1:216" s="127" customFormat="1" ht="28.5" x14ac:dyDescent="0.2">
      <c r="A323" s="478">
        <v>2.4</v>
      </c>
      <c r="B323" s="440" t="s">
        <v>418</v>
      </c>
      <c r="C323" s="477">
        <v>1528.6103250000001</v>
      </c>
      <c r="D323" s="304" t="s">
        <v>413</v>
      </c>
      <c r="E323" s="131"/>
      <c r="F323" s="107">
        <f t="shared" si="10"/>
        <v>0</v>
      </c>
      <c r="G323" s="132">
        <f t="shared" si="9"/>
        <v>0</v>
      </c>
      <c r="H323" s="125"/>
      <c r="I323" s="129"/>
      <c r="J323" s="122"/>
    </row>
    <row r="324" spans="1:216" s="127" customFormat="1" ht="28.5" x14ac:dyDescent="0.2">
      <c r="A324" s="479">
        <v>2.5</v>
      </c>
      <c r="B324" s="450" t="s">
        <v>156</v>
      </c>
      <c r="C324" s="480">
        <v>135.6</v>
      </c>
      <c r="D324" s="481" t="s">
        <v>414</v>
      </c>
      <c r="E324" s="206"/>
      <c r="F324" s="107">
        <f t="shared" si="10"/>
        <v>0</v>
      </c>
      <c r="G324" s="132">
        <f t="shared" si="9"/>
        <v>0</v>
      </c>
      <c r="H324" s="125"/>
      <c r="I324" s="129"/>
      <c r="J324" s="122"/>
    </row>
    <row r="325" spans="1:216" s="127" customFormat="1" ht="14.25" x14ac:dyDescent="0.2">
      <c r="A325" s="478">
        <v>2.6</v>
      </c>
      <c r="B325" s="438" t="s">
        <v>157</v>
      </c>
      <c r="C325" s="477">
        <v>1525.5</v>
      </c>
      <c r="D325" s="299" t="s">
        <v>415</v>
      </c>
      <c r="E325" s="6"/>
      <c r="F325" s="107">
        <f t="shared" si="10"/>
        <v>0</v>
      </c>
      <c r="G325" s="132">
        <f t="shared" si="9"/>
        <v>0</v>
      </c>
      <c r="H325" s="125"/>
      <c r="I325" s="129"/>
      <c r="J325" s="136"/>
      <c r="K325" s="137"/>
      <c r="L325" s="137"/>
      <c r="M325" s="137"/>
    </row>
    <row r="326" spans="1:216" s="127" customFormat="1" ht="28.5" x14ac:dyDescent="0.2">
      <c r="A326" s="478">
        <v>2.7</v>
      </c>
      <c r="B326" s="305" t="s">
        <v>419</v>
      </c>
      <c r="C326" s="477">
        <v>1233.69549525</v>
      </c>
      <c r="D326" s="304" t="s">
        <v>412</v>
      </c>
      <c r="E326" s="131"/>
      <c r="F326" s="107">
        <f t="shared" si="10"/>
        <v>0</v>
      </c>
      <c r="G326" s="132">
        <f t="shared" si="9"/>
        <v>0</v>
      </c>
      <c r="H326" s="125"/>
      <c r="I326" s="129"/>
      <c r="J326" s="122"/>
    </row>
    <row r="327" spans="1:216" s="127" customFormat="1" x14ac:dyDescent="0.2">
      <c r="A327" s="1"/>
      <c r="B327" s="482"/>
      <c r="C327" s="477"/>
      <c r="D327" s="304"/>
      <c r="E327" s="6"/>
      <c r="F327" s="107">
        <f t="shared" si="10"/>
        <v>0</v>
      </c>
      <c r="G327" s="132">
        <f t="shared" si="9"/>
        <v>0</v>
      </c>
      <c r="H327" s="125"/>
      <c r="I327" s="129"/>
      <c r="J327" s="122"/>
    </row>
    <row r="328" spans="1:216" s="127" customFormat="1" x14ac:dyDescent="0.2">
      <c r="A328" s="483">
        <v>3</v>
      </c>
      <c r="B328" s="484" t="s">
        <v>20</v>
      </c>
      <c r="C328" s="477"/>
      <c r="D328" s="304"/>
      <c r="E328" s="6"/>
      <c r="F328" s="107">
        <f t="shared" si="10"/>
        <v>0</v>
      </c>
      <c r="G328" s="132">
        <f t="shared" si="9"/>
        <v>0</v>
      </c>
      <c r="H328" s="125"/>
      <c r="I328" s="129"/>
      <c r="J328" s="122"/>
    </row>
    <row r="329" spans="1:216" s="127" customFormat="1" ht="14.25" x14ac:dyDescent="0.2">
      <c r="A329" s="485">
        <v>3.1</v>
      </c>
      <c r="B329" s="438" t="s">
        <v>220</v>
      </c>
      <c r="C329" s="477">
        <v>1762.8</v>
      </c>
      <c r="D329" s="299" t="s">
        <v>18</v>
      </c>
      <c r="E329" s="6"/>
      <c r="F329" s="107">
        <f t="shared" si="10"/>
        <v>0</v>
      </c>
      <c r="G329" s="132">
        <f t="shared" si="9"/>
        <v>0</v>
      </c>
      <c r="H329" s="125"/>
      <c r="I329" s="129"/>
      <c r="J329" s="122"/>
      <c r="K329" s="135"/>
      <c r="L329" s="135">
        <f>+K329/5.79</f>
        <v>0</v>
      </c>
    </row>
    <row r="330" spans="1:216" s="138" customFormat="1" x14ac:dyDescent="0.2">
      <c r="A330" s="486"/>
      <c r="B330" s="487"/>
      <c r="C330" s="477"/>
      <c r="D330" s="299"/>
      <c r="E330" s="6"/>
      <c r="F330" s="107">
        <f t="shared" si="10"/>
        <v>0</v>
      </c>
      <c r="G330" s="132">
        <f t="shared" si="9"/>
        <v>0</v>
      </c>
      <c r="H330" s="125"/>
      <c r="I330" s="129"/>
      <c r="J330" s="122"/>
      <c r="K330" s="127"/>
      <c r="L330" s="127"/>
      <c r="M330" s="127"/>
      <c r="N330" s="127"/>
      <c r="O330" s="127"/>
      <c r="P330" s="127"/>
      <c r="Q330" s="127"/>
      <c r="R330" s="127"/>
      <c r="S330" s="127"/>
      <c r="T330" s="127"/>
      <c r="U330" s="127"/>
      <c r="V330" s="127"/>
      <c r="W330" s="127"/>
      <c r="X330" s="127"/>
      <c r="Y330" s="127"/>
      <c r="Z330" s="127"/>
      <c r="AA330" s="127"/>
      <c r="AB330" s="127"/>
      <c r="AC330" s="127"/>
      <c r="AD330" s="127"/>
      <c r="AE330" s="127"/>
      <c r="AF330" s="127"/>
      <c r="AG330" s="127"/>
      <c r="AH330" s="127"/>
      <c r="AI330" s="127"/>
      <c r="AJ330" s="127"/>
      <c r="AK330" s="127"/>
      <c r="AL330" s="127"/>
      <c r="AM330" s="127"/>
      <c r="AN330" s="127"/>
      <c r="AO330" s="127"/>
      <c r="AP330" s="127"/>
      <c r="AQ330" s="127"/>
      <c r="AR330" s="127"/>
      <c r="AS330" s="127"/>
      <c r="AT330" s="127"/>
      <c r="AU330" s="127"/>
      <c r="AV330" s="127"/>
      <c r="AW330" s="127"/>
      <c r="AX330" s="127"/>
      <c r="AY330" s="127"/>
      <c r="AZ330" s="127"/>
      <c r="BA330" s="127"/>
      <c r="BB330" s="127"/>
      <c r="BC330" s="127"/>
      <c r="BD330" s="127"/>
      <c r="BE330" s="127"/>
      <c r="BF330" s="127"/>
      <c r="BG330" s="127"/>
      <c r="BH330" s="127"/>
      <c r="BI330" s="127"/>
      <c r="BJ330" s="127"/>
      <c r="BK330" s="127"/>
      <c r="BL330" s="127"/>
      <c r="BM330" s="127"/>
      <c r="BN330" s="127"/>
      <c r="BO330" s="127"/>
      <c r="BP330" s="127"/>
      <c r="BQ330" s="127"/>
      <c r="BR330" s="127"/>
      <c r="BS330" s="127"/>
      <c r="BT330" s="127"/>
      <c r="BU330" s="127"/>
      <c r="BV330" s="127"/>
      <c r="BW330" s="127"/>
      <c r="BX330" s="127"/>
      <c r="BY330" s="127"/>
      <c r="BZ330" s="127"/>
      <c r="CA330" s="127"/>
      <c r="CB330" s="127"/>
      <c r="CC330" s="127"/>
      <c r="CD330" s="127"/>
      <c r="CE330" s="127"/>
      <c r="CF330" s="127"/>
      <c r="CG330" s="127"/>
      <c r="CH330" s="127"/>
      <c r="CI330" s="127"/>
      <c r="CJ330" s="127"/>
      <c r="CK330" s="127"/>
      <c r="CL330" s="127"/>
      <c r="CM330" s="127"/>
      <c r="CN330" s="127"/>
      <c r="CO330" s="127"/>
      <c r="CP330" s="127"/>
      <c r="CQ330" s="127"/>
      <c r="CR330" s="127"/>
      <c r="CS330" s="127"/>
      <c r="CT330" s="127"/>
      <c r="CU330" s="127"/>
      <c r="CV330" s="127"/>
      <c r="CW330" s="127"/>
      <c r="CX330" s="127"/>
      <c r="CY330" s="127"/>
      <c r="CZ330" s="127"/>
      <c r="DA330" s="127"/>
      <c r="DB330" s="127"/>
      <c r="DC330" s="127"/>
      <c r="DD330" s="127"/>
      <c r="DE330" s="127"/>
      <c r="DF330" s="127"/>
      <c r="DG330" s="127"/>
      <c r="DH330" s="127"/>
      <c r="DI330" s="127"/>
      <c r="DJ330" s="127"/>
      <c r="DK330" s="127"/>
      <c r="DL330" s="127"/>
      <c r="DM330" s="127"/>
      <c r="DN330" s="127"/>
      <c r="DO330" s="127"/>
      <c r="DP330" s="127"/>
      <c r="DQ330" s="127"/>
      <c r="DR330" s="127"/>
      <c r="DS330" s="127"/>
      <c r="DT330" s="127"/>
      <c r="DU330" s="127"/>
      <c r="DV330" s="127"/>
      <c r="DW330" s="127"/>
      <c r="DX330" s="127"/>
      <c r="DY330" s="127"/>
      <c r="DZ330" s="127"/>
      <c r="EA330" s="127"/>
      <c r="EB330" s="127"/>
      <c r="EC330" s="127"/>
      <c r="ED330" s="127"/>
      <c r="EE330" s="127"/>
      <c r="EF330" s="127"/>
      <c r="EG330" s="127"/>
      <c r="EH330" s="127"/>
      <c r="EI330" s="127"/>
      <c r="EJ330" s="127"/>
      <c r="EK330" s="127"/>
      <c r="EL330" s="127"/>
      <c r="EM330" s="127"/>
      <c r="EN330" s="127"/>
      <c r="EO330" s="127"/>
      <c r="EP330" s="127"/>
      <c r="EQ330" s="127"/>
      <c r="ER330" s="127"/>
      <c r="ES330" s="127"/>
      <c r="ET330" s="127"/>
      <c r="EU330" s="127"/>
      <c r="EV330" s="127"/>
      <c r="EW330" s="127"/>
      <c r="EX330" s="127"/>
      <c r="EY330" s="127"/>
      <c r="EZ330" s="127"/>
      <c r="FA330" s="127"/>
      <c r="FB330" s="127"/>
      <c r="FC330" s="127"/>
      <c r="FD330" s="127"/>
      <c r="FE330" s="127"/>
      <c r="FF330" s="127"/>
      <c r="FG330" s="127"/>
      <c r="FH330" s="127"/>
      <c r="FI330" s="127"/>
      <c r="FJ330" s="127"/>
      <c r="FK330" s="127"/>
      <c r="FL330" s="127"/>
      <c r="FM330" s="127"/>
      <c r="FN330" s="127"/>
      <c r="FO330" s="127"/>
      <c r="FP330" s="127"/>
      <c r="FQ330" s="127"/>
      <c r="FR330" s="127"/>
      <c r="FS330" s="127"/>
      <c r="FT330" s="127"/>
      <c r="FU330" s="127"/>
      <c r="FV330" s="127"/>
      <c r="FW330" s="127"/>
      <c r="FX330" s="127"/>
      <c r="FY330" s="127"/>
      <c r="FZ330" s="127"/>
      <c r="GA330" s="127"/>
      <c r="GB330" s="127"/>
      <c r="GC330" s="127"/>
      <c r="GD330" s="127"/>
      <c r="GE330" s="127"/>
      <c r="GF330" s="127"/>
      <c r="GG330" s="127"/>
      <c r="GH330" s="127"/>
      <c r="GI330" s="127"/>
      <c r="GJ330" s="127"/>
      <c r="GK330" s="127"/>
      <c r="GL330" s="127"/>
      <c r="GM330" s="127"/>
      <c r="GN330" s="127"/>
      <c r="GO330" s="127"/>
      <c r="GP330" s="127"/>
      <c r="GQ330" s="127"/>
      <c r="GR330" s="127"/>
      <c r="GS330" s="127"/>
      <c r="GT330" s="127"/>
      <c r="GU330" s="127"/>
      <c r="GV330" s="127"/>
      <c r="GW330" s="127"/>
      <c r="GX330" s="127"/>
      <c r="GY330" s="127"/>
      <c r="GZ330" s="127"/>
      <c r="HA330" s="127"/>
      <c r="HB330" s="127"/>
      <c r="HC330" s="127"/>
      <c r="HD330" s="127"/>
      <c r="HE330" s="127"/>
      <c r="HF330" s="127"/>
      <c r="HG330" s="127"/>
      <c r="HH330" s="127"/>
    </row>
    <row r="331" spans="1:216" s="138" customFormat="1" x14ac:dyDescent="0.2">
      <c r="A331" s="483">
        <v>4</v>
      </c>
      <c r="B331" s="484" t="s">
        <v>21</v>
      </c>
      <c r="C331" s="477"/>
      <c r="D331" s="299"/>
      <c r="E331" s="6"/>
      <c r="F331" s="107">
        <f t="shared" si="10"/>
        <v>0</v>
      </c>
      <c r="G331" s="132">
        <f t="shared" si="9"/>
        <v>0</v>
      </c>
      <c r="H331" s="125"/>
      <c r="I331" s="129"/>
      <c r="J331" s="122"/>
      <c r="K331" s="127"/>
      <c r="L331" s="127"/>
      <c r="M331" s="127"/>
      <c r="N331" s="127"/>
      <c r="O331" s="127"/>
      <c r="P331" s="127"/>
      <c r="Q331" s="127"/>
      <c r="R331" s="127"/>
      <c r="S331" s="127"/>
      <c r="T331" s="127"/>
      <c r="U331" s="127"/>
      <c r="V331" s="127"/>
      <c r="W331" s="127"/>
      <c r="X331" s="127"/>
      <c r="Y331" s="127"/>
      <c r="Z331" s="127"/>
      <c r="AA331" s="127"/>
      <c r="AB331" s="127"/>
      <c r="AC331" s="127"/>
      <c r="AD331" s="127"/>
      <c r="AE331" s="127"/>
      <c r="AF331" s="127"/>
      <c r="AG331" s="127"/>
      <c r="AH331" s="127"/>
      <c r="AI331" s="127"/>
      <c r="AJ331" s="127"/>
      <c r="AK331" s="127"/>
      <c r="AL331" s="127"/>
      <c r="AM331" s="127"/>
      <c r="AN331" s="127"/>
      <c r="AO331" s="127"/>
      <c r="AP331" s="127"/>
      <c r="AQ331" s="127"/>
      <c r="AR331" s="127"/>
      <c r="AS331" s="127"/>
      <c r="AT331" s="127"/>
      <c r="AU331" s="127"/>
      <c r="AV331" s="127"/>
      <c r="AW331" s="127"/>
      <c r="AX331" s="127"/>
      <c r="AY331" s="127"/>
      <c r="AZ331" s="127"/>
      <c r="BA331" s="127"/>
      <c r="BB331" s="127"/>
      <c r="BC331" s="127"/>
      <c r="BD331" s="127"/>
      <c r="BE331" s="127"/>
      <c r="BF331" s="127"/>
      <c r="BG331" s="127"/>
      <c r="BH331" s="127"/>
      <c r="BI331" s="127"/>
      <c r="BJ331" s="127"/>
      <c r="BK331" s="127"/>
      <c r="BL331" s="127"/>
      <c r="BM331" s="127"/>
      <c r="BN331" s="127"/>
      <c r="BO331" s="127"/>
      <c r="BP331" s="127"/>
      <c r="BQ331" s="127"/>
      <c r="BR331" s="127"/>
      <c r="BS331" s="127"/>
      <c r="BT331" s="127"/>
      <c r="BU331" s="127"/>
      <c r="BV331" s="127"/>
      <c r="BW331" s="127"/>
      <c r="BX331" s="127"/>
      <c r="BY331" s="127"/>
      <c r="BZ331" s="127"/>
      <c r="CA331" s="127"/>
      <c r="CB331" s="127"/>
      <c r="CC331" s="127"/>
      <c r="CD331" s="127"/>
      <c r="CE331" s="127"/>
      <c r="CF331" s="127"/>
      <c r="CG331" s="127"/>
      <c r="CH331" s="127"/>
      <c r="CI331" s="127"/>
      <c r="CJ331" s="127"/>
      <c r="CK331" s="127"/>
      <c r="CL331" s="127"/>
      <c r="CM331" s="127"/>
      <c r="CN331" s="127"/>
      <c r="CO331" s="127"/>
      <c r="CP331" s="127"/>
      <c r="CQ331" s="127"/>
      <c r="CR331" s="127"/>
      <c r="CS331" s="127"/>
      <c r="CT331" s="127"/>
      <c r="CU331" s="127"/>
      <c r="CV331" s="127"/>
      <c r="CW331" s="127"/>
      <c r="CX331" s="127"/>
      <c r="CY331" s="127"/>
      <c r="CZ331" s="127"/>
      <c r="DA331" s="127"/>
      <c r="DB331" s="127"/>
      <c r="DC331" s="127"/>
      <c r="DD331" s="127"/>
      <c r="DE331" s="127"/>
      <c r="DF331" s="127"/>
      <c r="DG331" s="127"/>
      <c r="DH331" s="127"/>
      <c r="DI331" s="127"/>
      <c r="DJ331" s="127"/>
      <c r="DK331" s="127"/>
      <c r="DL331" s="127"/>
      <c r="DM331" s="127"/>
      <c r="DN331" s="127"/>
      <c r="DO331" s="127"/>
      <c r="DP331" s="127"/>
      <c r="DQ331" s="127"/>
      <c r="DR331" s="127"/>
      <c r="DS331" s="127"/>
      <c r="DT331" s="127"/>
      <c r="DU331" s="127"/>
      <c r="DV331" s="127"/>
      <c r="DW331" s="127"/>
      <c r="DX331" s="127"/>
      <c r="DY331" s="127"/>
      <c r="DZ331" s="127"/>
      <c r="EA331" s="127"/>
      <c r="EB331" s="127"/>
      <c r="EC331" s="127"/>
      <c r="ED331" s="127"/>
      <c r="EE331" s="127"/>
      <c r="EF331" s="127"/>
      <c r="EG331" s="127"/>
      <c r="EH331" s="127"/>
      <c r="EI331" s="127"/>
      <c r="EJ331" s="127"/>
      <c r="EK331" s="127"/>
      <c r="EL331" s="127"/>
      <c r="EM331" s="127"/>
      <c r="EN331" s="127"/>
      <c r="EO331" s="127"/>
      <c r="EP331" s="127"/>
      <c r="EQ331" s="127"/>
      <c r="ER331" s="127"/>
      <c r="ES331" s="127"/>
      <c r="ET331" s="127"/>
      <c r="EU331" s="127"/>
      <c r="EV331" s="127"/>
      <c r="EW331" s="127"/>
      <c r="EX331" s="127"/>
      <c r="EY331" s="127"/>
      <c r="EZ331" s="127"/>
      <c r="FA331" s="127"/>
      <c r="FB331" s="127"/>
      <c r="FC331" s="127"/>
      <c r="FD331" s="127"/>
      <c r="FE331" s="127"/>
      <c r="FF331" s="127"/>
      <c r="FG331" s="127"/>
      <c r="FH331" s="127"/>
      <c r="FI331" s="127"/>
      <c r="FJ331" s="127"/>
      <c r="FK331" s="127"/>
      <c r="FL331" s="127"/>
      <c r="FM331" s="127"/>
      <c r="FN331" s="127"/>
      <c r="FO331" s="127"/>
      <c r="FP331" s="127"/>
      <c r="FQ331" s="127"/>
      <c r="FR331" s="127"/>
      <c r="FS331" s="127"/>
      <c r="FT331" s="127"/>
      <c r="FU331" s="127"/>
      <c r="FV331" s="127"/>
      <c r="FW331" s="127"/>
      <c r="FX331" s="127"/>
      <c r="FY331" s="127"/>
      <c r="FZ331" s="127"/>
      <c r="GA331" s="127"/>
      <c r="GB331" s="127"/>
      <c r="GC331" s="127"/>
      <c r="GD331" s="127"/>
      <c r="GE331" s="127"/>
      <c r="GF331" s="127"/>
      <c r="GG331" s="127"/>
      <c r="GH331" s="127"/>
      <c r="GI331" s="127"/>
      <c r="GJ331" s="127"/>
      <c r="GK331" s="127"/>
      <c r="GL331" s="127"/>
      <c r="GM331" s="127"/>
      <c r="GN331" s="127"/>
      <c r="GO331" s="127"/>
      <c r="GP331" s="127"/>
      <c r="GQ331" s="127"/>
      <c r="GR331" s="127"/>
      <c r="GS331" s="127"/>
      <c r="GT331" s="127"/>
      <c r="GU331" s="127"/>
      <c r="GV331" s="127"/>
      <c r="GW331" s="127"/>
      <c r="GX331" s="127"/>
      <c r="GY331" s="127"/>
      <c r="GZ331" s="127"/>
      <c r="HA331" s="127"/>
      <c r="HB331" s="127"/>
      <c r="HC331" s="127"/>
      <c r="HD331" s="127"/>
      <c r="HE331" s="127"/>
      <c r="HF331" s="127"/>
      <c r="HG331" s="127"/>
      <c r="HH331" s="127"/>
    </row>
    <row r="332" spans="1:216" s="139" customFormat="1" ht="14.25" x14ac:dyDescent="0.2">
      <c r="A332" s="485">
        <v>4.0999999999999996</v>
      </c>
      <c r="B332" s="438" t="s">
        <v>221</v>
      </c>
      <c r="C332" s="2">
        <v>1695</v>
      </c>
      <c r="D332" s="299" t="s">
        <v>18</v>
      </c>
      <c r="E332" s="6"/>
      <c r="F332" s="107">
        <f t="shared" si="10"/>
        <v>0</v>
      </c>
      <c r="G332" s="132">
        <f t="shared" si="9"/>
        <v>0</v>
      </c>
      <c r="H332" s="125"/>
      <c r="I332" s="129"/>
      <c r="J332" s="122"/>
      <c r="K332" s="127"/>
      <c r="L332" s="127"/>
      <c r="M332" s="127"/>
      <c r="N332" s="127"/>
      <c r="O332" s="127"/>
      <c r="P332" s="127"/>
      <c r="Q332" s="127"/>
      <c r="R332" s="127"/>
      <c r="S332" s="127"/>
      <c r="T332" s="127"/>
      <c r="U332" s="127"/>
      <c r="V332" s="127"/>
      <c r="W332" s="127"/>
      <c r="X332" s="127"/>
      <c r="Y332" s="127"/>
      <c r="Z332" s="127"/>
      <c r="AA332" s="127"/>
      <c r="AB332" s="127"/>
      <c r="AC332" s="127"/>
      <c r="AD332" s="127"/>
      <c r="AE332" s="127"/>
      <c r="AF332" s="127"/>
      <c r="AG332" s="127"/>
      <c r="AH332" s="127"/>
      <c r="AI332" s="127"/>
      <c r="AJ332" s="127"/>
      <c r="AK332" s="127"/>
      <c r="AL332" s="127"/>
      <c r="AM332" s="127"/>
      <c r="AN332" s="127"/>
      <c r="AO332" s="127"/>
      <c r="AP332" s="127"/>
      <c r="AQ332" s="127"/>
      <c r="AR332" s="127"/>
      <c r="AS332" s="127"/>
      <c r="AT332" s="127"/>
      <c r="AU332" s="127"/>
      <c r="AV332" s="127"/>
      <c r="AW332" s="127"/>
      <c r="AX332" s="127"/>
      <c r="AY332" s="127"/>
      <c r="AZ332" s="127"/>
      <c r="BA332" s="127"/>
      <c r="BB332" s="127"/>
      <c r="BC332" s="127"/>
      <c r="BD332" s="127"/>
      <c r="BE332" s="127"/>
      <c r="BF332" s="127"/>
      <c r="BG332" s="127"/>
      <c r="BH332" s="127"/>
      <c r="BI332" s="127"/>
      <c r="BJ332" s="127"/>
      <c r="BK332" s="127"/>
      <c r="BL332" s="127"/>
      <c r="BM332" s="127"/>
      <c r="BN332" s="127"/>
      <c r="BO332" s="127"/>
      <c r="BP332" s="127"/>
      <c r="BQ332" s="127"/>
      <c r="BR332" s="127"/>
      <c r="BS332" s="127"/>
      <c r="BT332" s="127"/>
      <c r="BU332" s="127"/>
      <c r="BV332" s="127"/>
      <c r="BW332" s="127"/>
      <c r="BX332" s="127"/>
      <c r="BY332" s="127"/>
      <c r="BZ332" s="127"/>
      <c r="CA332" s="127"/>
      <c r="CB332" s="127"/>
      <c r="CC332" s="127"/>
      <c r="CD332" s="127"/>
      <c r="CE332" s="127"/>
      <c r="CF332" s="127"/>
      <c r="CG332" s="127"/>
      <c r="CH332" s="127"/>
      <c r="CI332" s="127"/>
      <c r="CJ332" s="127"/>
      <c r="CK332" s="127"/>
      <c r="CL332" s="127"/>
      <c r="CM332" s="127"/>
      <c r="CN332" s="127"/>
      <c r="CO332" s="127"/>
      <c r="CP332" s="127"/>
      <c r="CQ332" s="127"/>
      <c r="CR332" s="127"/>
      <c r="CS332" s="127"/>
      <c r="CT332" s="127"/>
      <c r="CU332" s="127"/>
      <c r="CV332" s="127"/>
      <c r="CW332" s="127"/>
      <c r="CX332" s="127"/>
      <c r="CY332" s="127"/>
      <c r="CZ332" s="127"/>
      <c r="DA332" s="127"/>
      <c r="DB332" s="127"/>
      <c r="DC332" s="127"/>
      <c r="DD332" s="127"/>
      <c r="DE332" s="127"/>
      <c r="DF332" s="127"/>
      <c r="DG332" s="127"/>
      <c r="DH332" s="127"/>
      <c r="DI332" s="127"/>
      <c r="DJ332" s="127"/>
      <c r="DK332" s="127"/>
      <c r="DL332" s="127"/>
      <c r="DM332" s="127"/>
      <c r="DN332" s="127"/>
      <c r="DO332" s="127"/>
      <c r="DP332" s="127"/>
      <c r="DQ332" s="127"/>
      <c r="DR332" s="127"/>
      <c r="DS332" s="127"/>
      <c r="DT332" s="127"/>
      <c r="DU332" s="127"/>
      <c r="DV332" s="127"/>
      <c r="DW332" s="127"/>
      <c r="DX332" s="127"/>
      <c r="DY332" s="127"/>
      <c r="DZ332" s="127"/>
      <c r="EA332" s="127"/>
      <c r="EB332" s="127"/>
      <c r="EC332" s="127"/>
      <c r="ED332" s="127"/>
      <c r="EE332" s="127"/>
      <c r="EF332" s="127"/>
      <c r="EG332" s="127"/>
      <c r="EH332" s="127"/>
      <c r="EI332" s="127"/>
      <c r="EJ332" s="127"/>
      <c r="EK332" s="127"/>
      <c r="EL332" s="127"/>
      <c r="EM332" s="127"/>
      <c r="EN332" s="127"/>
      <c r="EO332" s="127"/>
      <c r="EP332" s="127"/>
      <c r="EQ332" s="127"/>
      <c r="ER332" s="127"/>
      <c r="ES332" s="127"/>
      <c r="ET332" s="127"/>
      <c r="EU332" s="127"/>
      <c r="EV332" s="127"/>
      <c r="EW332" s="127"/>
      <c r="EX332" s="127"/>
      <c r="EY332" s="127"/>
      <c r="EZ332" s="127"/>
      <c r="FA332" s="127"/>
      <c r="FB332" s="127"/>
      <c r="FC332" s="127"/>
      <c r="FD332" s="127"/>
      <c r="FE332" s="127"/>
      <c r="FF332" s="127"/>
      <c r="FG332" s="127"/>
      <c r="FH332" s="127"/>
      <c r="FI332" s="127"/>
      <c r="FJ332" s="127"/>
      <c r="FK332" s="127"/>
      <c r="FL332" s="127"/>
      <c r="FM332" s="127"/>
      <c r="FN332" s="127"/>
      <c r="FO332" s="127"/>
      <c r="FP332" s="127"/>
      <c r="FQ332" s="127"/>
      <c r="FR332" s="127"/>
      <c r="FS332" s="127"/>
      <c r="FT332" s="127"/>
      <c r="FU332" s="127"/>
      <c r="FV332" s="127"/>
      <c r="FW332" s="127"/>
      <c r="FX332" s="127"/>
      <c r="FY332" s="127"/>
      <c r="FZ332" s="127"/>
      <c r="GA332" s="127"/>
      <c r="GB332" s="127"/>
      <c r="GC332" s="127"/>
      <c r="GD332" s="127"/>
      <c r="GE332" s="127"/>
      <c r="GF332" s="127"/>
      <c r="GG332" s="127"/>
      <c r="GH332" s="127"/>
      <c r="GI332" s="127"/>
      <c r="GJ332" s="127"/>
      <c r="GK332" s="127"/>
      <c r="GL332" s="127"/>
      <c r="GM332" s="127"/>
      <c r="GN332" s="127"/>
      <c r="GO332" s="127"/>
      <c r="GP332" s="127"/>
      <c r="GQ332" s="127"/>
      <c r="GR332" s="127"/>
      <c r="GS332" s="127"/>
      <c r="GT332" s="127"/>
      <c r="GU332" s="127"/>
      <c r="GV332" s="127"/>
      <c r="GW332" s="127"/>
      <c r="GX332" s="127"/>
      <c r="GY332" s="127"/>
      <c r="GZ332" s="127"/>
      <c r="HA332" s="127"/>
      <c r="HB332" s="127"/>
      <c r="HC332" s="127"/>
      <c r="HD332" s="127"/>
      <c r="HE332" s="127"/>
      <c r="HF332" s="127"/>
      <c r="HG332" s="127"/>
      <c r="HH332" s="127"/>
    </row>
    <row r="333" spans="1:216" s="139" customFormat="1" x14ac:dyDescent="0.2">
      <c r="A333" s="485"/>
      <c r="B333" s="487"/>
      <c r="C333" s="2"/>
      <c r="D333" s="299"/>
      <c r="E333" s="6"/>
      <c r="F333" s="107">
        <f t="shared" si="10"/>
        <v>0</v>
      </c>
      <c r="G333" s="132">
        <f t="shared" ref="G333:G397" si="12">E333*C333</f>
        <v>0</v>
      </c>
      <c r="H333" s="125"/>
      <c r="I333" s="129"/>
      <c r="J333" s="122"/>
      <c r="K333" s="127"/>
      <c r="L333" s="127"/>
      <c r="M333" s="127"/>
      <c r="N333" s="127"/>
      <c r="O333" s="127"/>
      <c r="P333" s="127"/>
      <c r="Q333" s="127"/>
      <c r="R333" s="127"/>
      <c r="S333" s="127"/>
      <c r="T333" s="127"/>
      <c r="U333" s="127"/>
      <c r="V333" s="127"/>
      <c r="W333" s="127"/>
      <c r="X333" s="127"/>
      <c r="Y333" s="127"/>
      <c r="Z333" s="127"/>
      <c r="AA333" s="127"/>
      <c r="AB333" s="127"/>
      <c r="AC333" s="127"/>
      <c r="AD333" s="127"/>
      <c r="AE333" s="127"/>
      <c r="AF333" s="127"/>
      <c r="AG333" s="127"/>
      <c r="AH333" s="127"/>
      <c r="AI333" s="127"/>
      <c r="AJ333" s="127"/>
      <c r="AK333" s="127"/>
      <c r="AL333" s="127"/>
      <c r="AM333" s="127"/>
      <c r="AN333" s="127"/>
      <c r="AO333" s="127"/>
      <c r="AP333" s="127"/>
      <c r="AQ333" s="127"/>
      <c r="AR333" s="127"/>
      <c r="AS333" s="127"/>
      <c r="AT333" s="127"/>
      <c r="AU333" s="127"/>
      <c r="AV333" s="127"/>
      <c r="AW333" s="127"/>
      <c r="AX333" s="127"/>
      <c r="AY333" s="127"/>
      <c r="AZ333" s="127"/>
      <c r="BA333" s="127"/>
      <c r="BB333" s="127"/>
      <c r="BC333" s="127"/>
      <c r="BD333" s="127"/>
      <c r="BE333" s="127"/>
      <c r="BF333" s="127"/>
      <c r="BG333" s="127"/>
      <c r="BH333" s="127"/>
      <c r="BI333" s="127"/>
      <c r="BJ333" s="127"/>
      <c r="BK333" s="127"/>
      <c r="BL333" s="127"/>
      <c r="BM333" s="127"/>
      <c r="BN333" s="127"/>
      <c r="BO333" s="127"/>
      <c r="BP333" s="127"/>
      <c r="BQ333" s="127"/>
      <c r="BR333" s="127"/>
      <c r="BS333" s="127"/>
      <c r="BT333" s="127"/>
      <c r="BU333" s="127"/>
      <c r="BV333" s="127"/>
      <c r="BW333" s="127"/>
      <c r="BX333" s="127"/>
      <c r="BY333" s="127"/>
      <c r="BZ333" s="127"/>
      <c r="CA333" s="127"/>
      <c r="CB333" s="127"/>
      <c r="CC333" s="127"/>
      <c r="CD333" s="127"/>
      <c r="CE333" s="127"/>
      <c r="CF333" s="127"/>
      <c r="CG333" s="127"/>
      <c r="CH333" s="127"/>
      <c r="CI333" s="127"/>
      <c r="CJ333" s="127"/>
      <c r="CK333" s="127"/>
      <c r="CL333" s="127"/>
      <c r="CM333" s="127"/>
      <c r="CN333" s="127"/>
      <c r="CO333" s="127"/>
      <c r="CP333" s="127"/>
      <c r="CQ333" s="127"/>
      <c r="CR333" s="127"/>
      <c r="CS333" s="127"/>
      <c r="CT333" s="127"/>
      <c r="CU333" s="127"/>
      <c r="CV333" s="127"/>
      <c r="CW333" s="127"/>
      <c r="CX333" s="127"/>
      <c r="CY333" s="127"/>
      <c r="CZ333" s="127"/>
      <c r="DA333" s="127"/>
      <c r="DB333" s="127"/>
      <c r="DC333" s="127"/>
      <c r="DD333" s="127"/>
      <c r="DE333" s="127"/>
      <c r="DF333" s="127"/>
      <c r="DG333" s="127"/>
      <c r="DH333" s="127"/>
      <c r="DI333" s="127"/>
      <c r="DJ333" s="127"/>
      <c r="DK333" s="127"/>
      <c r="DL333" s="127"/>
      <c r="DM333" s="127"/>
      <c r="DN333" s="127"/>
      <c r="DO333" s="127"/>
      <c r="DP333" s="127"/>
      <c r="DQ333" s="127"/>
      <c r="DR333" s="127"/>
      <c r="DS333" s="127"/>
      <c r="DT333" s="127"/>
      <c r="DU333" s="127"/>
      <c r="DV333" s="127"/>
      <c r="DW333" s="127"/>
      <c r="DX333" s="127"/>
      <c r="DY333" s="127"/>
      <c r="DZ333" s="127"/>
      <c r="EA333" s="127"/>
      <c r="EB333" s="127"/>
      <c r="EC333" s="127"/>
      <c r="ED333" s="127"/>
      <c r="EE333" s="127"/>
      <c r="EF333" s="127"/>
      <c r="EG333" s="127"/>
      <c r="EH333" s="127"/>
      <c r="EI333" s="127"/>
      <c r="EJ333" s="127"/>
      <c r="EK333" s="127"/>
      <c r="EL333" s="127"/>
      <c r="EM333" s="127"/>
      <c r="EN333" s="127"/>
      <c r="EO333" s="127"/>
      <c r="EP333" s="127"/>
      <c r="EQ333" s="127"/>
      <c r="ER333" s="127"/>
      <c r="ES333" s="127"/>
      <c r="ET333" s="127"/>
      <c r="EU333" s="127"/>
      <c r="EV333" s="127"/>
      <c r="EW333" s="127"/>
      <c r="EX333" s="127"/>
      <c r="EY333" s="127"/>
      <c r="EZ333" s="127"/>
      <c r="FA333" s="127"/>
      <c r="FB333" s="127"/>
      <c r="FC333" s="127"/>
      <c r="FD333" s="127"/>
      <c r="FE333" s="127"/>
      <c r="FF333" s="127"/>
      <c r="FG333" s="127"/>
      <c r="FH333" s="127"/>
      <c r="FI333" s="127"/>
      <c r="FJ333" s="127"/>
      <c r="FK333" s="127"/>
      <c r="FL333" s="127"/>
      <c r="FM333" s="127"/>
      <c r="FN333" s="127"/>
      <c r="FO333" s="127"/>
      <c r="FP333" s="127"/>
      <c r="FQ333" s="127"/>
      <c r="FR333" s="127"/>
      <c r="FS333" s="127"/>
      <c r="FT333" s="127"/>
      <c r="FU333" s="127"/>
      <c r="FV333" s="127"/>
      <c r="FW333" s="127"/>
      <c r="FX333" s="127"/>
      <c r="FY333" s="127"/>
      <c r="FZ333" s="127"/>
      <c r="GA333" s="127"/>
      <c r="GB333" s="127"/>
      <c r="GC333" s="127"/>
      <c r="GD333" s="127"/>
      <c r="GE333" s="127"/>
      <c r="GF333" s="127"/>
      <c r="GG333" s="127"/>
      <c r="GH333" s="127"/>
      <c r="GI333" s="127"/>
      <c r="GJ333" s="127"/>
      <c r="GK333" s="127"/>
      <c r="GL333" s="127"/>
      <c r="GM333" s="127"/>
      <c r="GN333" s="127"/>
      <c r="GO333" s="127"/>
      <c r="GP333" s="127"/>
      <c r="GQ333" s="127"/>
      <c r="GR333" s="127"/>
      <c r="GS333" s="127"/>
      <c r="GT333" s="127"/>
      <c r="GU333" s="127"/>
      <c r="GV333" s="127"/>
      <c r="GW333" s="127"/>
      <c r="GX333" s="127"/>
      <c r="GY333" s="127"/>
      <c r="GZ333" s="127"/>
      <c r="HA333" s="127"/>
      <c r="HB333" s="127"/>
      <c r="HC333" s="127"/>
      <c r="HD333" s="127"/>
      <c r="HE333" s="127"/>
      <c r="HF333" s="127"/>
      <c r="HG333" s="127"/>
      <c r="HH333" s="127"/>
    </row>
    <row r="334" spans="1:216" s="139" customFormat="1" ht="25.5" x14ac:dyDescent="0.2">
      <c r="A334" s="483">
        <v>5</v>
      </c>
      <c r="B334" s="484" t="s">
        <v>36</v>
      </c>
      <c r="C334" s="2"/>
      <c r="D334" s="299"/>
      <c r="E334" s="6"/>
      <c r="F334" s="107">
        <f t="shared" si="10"/>
        <v>0</v>
      </c>
      <c r="G334" s="132">
        <f t="shared" si="12"/>
        <v>0</v>
      </c>
      <c r="H334" s="125"/>
      <c r="I334" s="129"/>
      <c r="J334" s="122"/>
      <c r="K334" s="127"/>
      <c r="L334" s="127"/>
      <c r="M334" s="127"/>
      <c r="N334" s="127"/>
      <c r="O334" s="127"/>
      <c r="P334" s="127"/>
      <c r="Q334" s="127"/>
      <c r="R334" s="127"/>
      <c r="S334" s="127"/>
      <c r="T334" s="127"/>
      <c r="U334" s="127"/>
      <c r="V334" s="127"/>
      <c r="W334" s="127"/>
      <c r="X334" s="127"/>
      <c r="Y334" s="127"/>
      <c r="Z334" s="127"/>
      <c r="AA334" s="127"/>
      <c r="AB334" s="127"/>
      <c r="AC334" s="127"/>
      <c r="AD334" s="127"/>
      <c r="AE334" s="127"/>
      <c r="AF334" s="127"/>
      <c r="AG334" s="127"/>
      <c r="AH334" s="127"/>
      <c r="AI334" s="127"/>
      <c r="AJ334" s="127"/>
      <c r="AK334" s="127"/>
      <c r="AL334" s="127"/>
      <c r="AM334" s="127"/>
      <c r="AN334" s="127"/>
      <c r="AO334" s="127"/>
      <c r="AP334" s="127"/>
      <c r="AQ334" s="127"/>
      <c r="AR334" s="127"/>
      <c r="AS334" s="127"/>
      <c r="AT334" s="127"/>
      <c r="AU334" s="127"/>
      <c r="AV334" s="127"/>
      <c r="AW334" s="127"/>
      <c r="AX334" s="127"/>
      <c r="AY334" s="127"/>
      <c r="AZ334" s="127"/>
      <c r="BA334" s="127"/>
      <c r="BB334" s="127"/>
      <c r="BC334" s="127"/>
      <c r="BD334" s="127"/>
      <c r="BE334" s="127"/>
      <c r="BF334" s="127"/>
      <c r="BG334" s="127"/>
      <c r="BH334" s="127"/>
      <c r="BI334" s="127"/>
      <c r="BJ334" s="127"/>
      <c r="BK334" s="127"/>
      <c r="BL334" s="127"/>
      <c r="BM334" s="127"/>
      <c r="BN334" s="127"/>
      <c r="BO334" s="127"/>
      <c r="BP334" s="127"/>
      <c r="BQ334" s="127"/>
      <c r="BR334" s="127"/>
      <c r="BS334" s="127"/>
      <c r="BT334" s="127"/>
      <c r="BU334" s="127"/>
      <c r="BV334" s="127"/>
      <c r="BW334" s="127"/>
      <c r="BX334" s="127"/>
      <c r="BY334" s="127"/>
      <c r="BZ334" s="127"/>
      <c r="CA334" s="127"/>
      <c r="CB334" s="127"/>
      <c r="CC334" s="127"/>
      <c r="CD334" s="127"/>
      <c r="CE334" s="127"/>
      <c r="CF334" s="127"/>
      <c r="CG334" s="127"/>
      <c r="CH334" s="127"/>
      <c r="CI334" s="127"/>
      <c r="CJ334" s="127"/>
      <c r="CK334" s="127"/>
      <c r="CL334" s="127"/>
      <c r="CM334" s="127"/>
      <c r="CN334" s="127"/>
      <c r="CO334" s="127"/>
      <c r="CP334" s="127"/>
      <c r="CQ334" s="127"/>
      <c r="CR334" s="127"/>
      <c r="CS334" s="127"/>
      <c r="CT334" s="127"/>
      <c r="CU334" s="127"/>
      <c r="CV334" s="127"/>
      <c r="CW334" s="127"/>
      <c r="CX334" s="127"/>
      <c r="CY334" s="127"/>
      <c r="CZ334" s="127"/>
      <c r="DA334" s="127"/>
      <c r="DB334" s="127"/>
      <c r="DC334" s="127"/>
      <c r="DD334" s="127"/>
      <c r="DE334" s="127"/>
      <c r="DF334" s="127"/>
      <c r="DG334" s="127"/>
      <c r="DH334" s="127"/>
      <c r="DI334" s="127"/>
      <c r="DJ334" s="127"/>
      <c r="DK334" s="127"/>
      <c r="DL334" s="127"/>
      <c r="DM334" s="127"/>
      <c r="DN334" s="127"/>
      <c r="DO334" s="127"/>
      <c r="DP334" s="127"/>
      <c r="DQ334" s="127"/>
      <c r="DR334" s="127"/>
      <c r="DS334" s="127"/>
      <c r="DT334" s="127"/>
      <c r="DU334" s="127"/>
      <c r="DV334" s="127"/>
      <c r="DW334" s="127"/>
      <c r="DX334" s="127"/>
      <c r="DY334" s="127"/>
      <c r="DZ334" s="127"/>
      <c r="EA334" s="127"/>
      <c r="EB334" s="127"/>
      <c r="EC334" s="127"/>
      <c r="ED334" s="127"/>
      <c r="EE334" s="127"/>
      <c r="EF334" s="127"/>
      <c r="EG334" s="127"/>
      <c r="EH334" s="127"/>
      <c r="EI334" s="127"/>
      <c r="EJ334" s="127"/>
      <c r="EK334" s="127"/>
      <c r="EL334" s="127"/>
      <c r="EM334" s="127"/>
      <c r="EN334" s="127"/>
      <c r="EO334" s="127"/>
      <c r="EP334" s="127"/>
      <c r="EQ334" s="127"/>
      <c r="ER334" s="127"/>
      <c r="ES334" s="127"/>
      <c r="ET334" s="127"/>
      <c r="EU334" s="127"/>
      <c r="EV334" s="127"/>
      <c r="EW334" s="127"/>
      <c r="EX334" s="127"/>
      <c r="EY334" s="127"/>
      <c r="EZ334" s="127"/>
      <c r="FA334" s="127"/>
      <c r="FB334" s="127"/>
      <c r="FC334" s="127"/>
      <c r="FD334" s="127"/>
      <c r="FE334" s="127"/>
      <c r="FF334" s="127"/>
      <c r="FG334" s="127"/>
      <c r="FH334" s="127"/>
      <c r="FI334" s="127"/>
      <c r="FJ334" s="127"/>
      <c r="FK334" s="127"/>
      <c r="FL334" s="127"/>
      <c r="FM334" s="127"/>
      <c r="FN334" s="127"/>
      <c r="FO334" s="127"/>
      <c r="FP334" s="127"/>
      <c r="FQ334" s="127"/>
      <c r="FR334" s="127"/>
      <c r="FS334" s="127"/>
      <c r="FT334" s="127"/>
      <c r="FU334" s="127"/>
      <c r="FV334" s="127"/>
      <c r="FW334" s="127"/>
      <c r="FX334" s="127"/>
      <c r="FY334" s="127"/>
      <c r="FZ334" s="127"/>
      <c r="GA334" s="127"/>
      <c r="GB334" s="127"/>
      <c r="GC334" s="127"/>
      <c r="GD334" s="127"/>
      <c r="GE334" s="127"/>
      <c r="GF334" s="127"/>
      <c r="GG334" s="127"/>
      <c r="GH334" s="127"/>
      <c r="GI334" s="127"/>
      <c r="GJ334" s="127"/>
      <c r="GK334" s="127"/>
      <c r="GL334" s="127"/>
      <c r="GM334" s="127"/>
      <c r="GN334" s="127"/>
      <c r="GO334" s="127"/>
      <c r="GP334" s="127"/>
      <c r="GQ334" s="127"/>
      <c r="GR334" s="127"/>
      <c r="GS334" s="127"/>
      <c r="GT334" s="127"/>
      <c r="GU334" s="127"/>
      <c r="GV334" s="127"/>
      <c r="GW334" s="127"/>
      <c r="GX334" s="127"/>
      <c r="GY334" s="127"/>
      <c r="GZ334" s="127"/>
      <c r="HA334" s="127"/>
      <c r="HB334" s="127"/>
      <c r="HC334" s="127"/>
      <c r="HD334" s="127"/>
      <c r="HE334" s="127"/>
      <c r="HF334" s="127"/>
      <c r="HG334" s="127"/>
      <c r="HH334" s="127"/>
    </row>
    <row r="335" spans="1:216" s="139" customFormat="1" ht="14.25" x14ac:dyDescent="0.2">
      <c r="A335" s="485">
        <v>5.0999999999999996</v>
      </c>
      <c r="B335" s="438" t="s">
        <v>161</v>
      </c>
      <c r="C335" s="2">
        <v>1</v>
      </c>
      <c r="D335" s="314" t="s">
        <v>40</v>
      </c>
      <c r="E335" s="3"/>
      <c r="F335" s="107">
        <f t="shared" ref="F335:F398" si="13">ROUND(E335*C335,2)</f>
        <v>0</v>
      </c>
      <c r="G335" s="132">
        <f t="shared" si="12"/>
        <v>0</v>
      </c>
      <c r="H335" s="125"/>
      <c r="I335" s="129"/>
      <c r="J335" s="122"/>
      <c r="K335" s="127"/>
      <c r="L335" s="127"/>
      <c r="M335" s="127"/>
      <c r="N335" s="127"/>
      <c r="O335" s="127"/>
      <c r="P335" s="127"/>
      <c r="Q335" s="127"/>
      <c r="R335" s="127"/>
      <c r="S335" s="127"/>
      <c r="T335" s="127"/>
      <c r="U335" s="127"/>
      <c r="V335" s="127"/>
      <c r="W335" s="127"/>
      <c r="X335" s="127"/>
      <c r="Y335" s="127"/>
      <c r="Z335" s="127"/>
      <c r="AA335" s="127"/>
      <c r="AB335" s="127"/>
      <c r="AC335" s="127"/>
      <c r="AD335" s="127"/>
      <c r="AE335" s="127"/>
      <c r="AF335" s="127"/>
      <c r="AG335" s="127"/>
      <c r="AH335" s="127"/>
      <c r="AI335" s="127"/>
      <c r="AJ335" s="127"/>
      <c r="AK335" s="127"/>
      <c r="AL335" s="127"/>
      <c r="AM335" s="127"/>
      <c r="AN335" s="127"/>
      <c r="AO335" s="127"/>
      <c r="AP335" s="127"/>
      <c r="AQ335" s="127"/>
      <c r="AR335" s="127"/>
      <c r="AS335" s="127"/>
      <c r="AT335" s="127"/>
      <c r="AU335" s="127"/>
      <c r="AV335" s="127"/>
      <c r="AW335" s="127"/>
      <c r="AX335" s="127"/>
      <c r="AY335" s="127"/>
      <c r="AZ335" s="127"/>
      <c r="BA335" s="127"/>
      <c r="BB335" s="127"/>
      <c r="BC335" s="127"/>
      <c r="BD335" s="127"/>
      <c r="BE335" s="127"/>
      <c r="BF335" s="127"/>
      <c r="BG335" s="127"/>
      <c r="BH335" s="127"/>
      <c r="BI335" s="127"/>
      <c r="BJ335" s="127"/>
      <c r="BK335" s="127"/>
      <c r="BL335" s="127"/>
      <c r="BM335" s="127"/>
      <c r="BN335" s="127"/>
      <c r="BO335" s="127"/>
      <c r="BP335" s="127"/>
      <c r="BQ335" s="127"/>
      <c r="BR335" s="127"/>
      <c r="BS335" s="127"/>
      <c r="BT335" s="127"/>
      <c r="BU335" s="127"/>
      <c r="BV335" s="127"/>
      <c r="BW335" s="127"/>
      <c r="BX335" s="127"/>
      <c r="BY335" s="127"/>
      <c r="BZ335" s="127"/>
      <c r="CA335" s="127"/>
      <c r="CB335" s="127"/>
      <c r="CC335" s="127"/>
      <c r="CD335" s="127"/>
      <c r="CE335" s="127"/>
      <c r="CF335" s="127"/>
      <c r="CG335" s="127"/>
      <c r="CH335" s="127"/>
      <c r="CI335" s="127"/>
      <c r="CJ335" s="127"/>
      <c r="CK335" s="127"/>
      <c r="CL335" s="127"/>
      <c r="CM335" s="127"/>
      <c r="CN335" s="127"/>
      <c r="CO335" s="127"/>
      <c r="CP335" s="127"/>
      <c r="CQ335" s="127"/>
      <c r="CR335" s="127"/>
      <c r="CS335" s="127"/>
      <c r="CT335" s="127"/>
      <c r="CU335" s="127"/>
      <c r="CV335" s="127"/>
      <c r="CW335" s="127"/>
      <c r="CX335" s="127"/>
      <c r="CY335" s="127"/>
      <c r="CZ335" s="127"/>
      <c r="DA335" s="127"/>
      <c r="DB335" s="127"/>
      <c r="DC335" s="127"/>
      <c r="DD335" s="127"/>
      <c r="DE335" s="127"/>
      <c r="DF335" s="127"/>
      <c r="DG335" s="127"/>
      <c r="DH335" s="127"/>
      <c r="DI335" s="127"/>
      <c r="DJ335" s="127"/>
      <c r="DK335" s="127"/>
      <c r="DL335" s="127"/>
      <c r="DM335" s="127"/>
      <c r="DN335" s="127"/>
      <c r="DO335" s="127"/>
      <c r="DP335" s="127"/>
      <c r="DQ335" s="127"/>
      <c r="DR335" s="127"/>
      <c r="DS335" s="127"/>
      <c r="DT335" s="127"/>
      <c r="DU335" s="127"/>
      <c r="DV335" s="127"/>
      <c r="DW335" s="127"/>
      <c r="DX335" s="127"/>
      <c r="DY335" s="127"/>
      <c r="DZ335" s="127"/>
      <c r="EA335" s="127"/>
      <c r="EB335" s="127"/>
      <c r="EC335" s="127"/>
      <c r="ED335" s="127"/>
      <c r="EE335" s="127"/>
      <c r="EF335" s="127"/>
      <c r="EG335" s="127"/>
      <c r="EH335" s="127"/>
      <c r="EI335" s="127"/>
      <c r="EJ335" s="127"/>
      <c r="EK335" s="127"/>
      <c r="EL335" s="127"/>
      <c r="EM335" s="127"/>
      <c r="EN335" s="127"/>
      <c r="EO335" s="127"/>
      <c r="EP335" s="127"/>
      <c r="EQ335" s="127"/>
      <c r="ER335" s="127"/>
      <c r="ES335" s="127"/>
      <c r="ET335" s="127"/>
      <c r="EU335" s="127"/>
      <c r="EV335" s="127"/>
      <c r="EW335" s="127"/>
      <c r="EX335" s="127"/>
      <c r="EY335" s="127"/>
      <c r="EZ335" s="127"/>
      <c r="FA335" s="127"/>
      <c r="FB335" s="127"/>
      <c r="FC335" s="127"/>
      <c r="FD335" s="127"/>
      <c r="FE335" s="127"/>
      <c r="FF335" s="127"/>
      <c r="FG335" s="127"/>
      <c r="FH335" s="127"/>
      <c r="FI335" s="127"/>
      <c r="FJ335" s="127"/>
      <c r="FK335" s="127"/>
      <c r="FL335" s="127"/>
      <c r="FM335" s="127"/>
      <c r="FN335" s="127"/>
      <c r="FO335" s="127"/>
      <c r="FP335" s="127"/>
      <c r="FQ335" s="127"/>
      <c r="FR335" s="127"/>
      <c r="FS335" s="127"/>
      <c r="FT335" s="127"/>
      <c r="FU335" s="127"/>
      <c r="FV335" s="127"/>
      <c r="FW335" s="127"/>
      <c r="FX335" s="127"/>
      <c r="FY335" s="127"/>
      <c r="FZ335" s="127"/>
      <c r="GA335" s="127"/>
      <c r="GB335" s="127"/>
      <c r="GC335" s="127"/>
      <c r="GD335" s="127"/>
      <c r="GE335" s="127"/>
      <c r="GF335" s="127"/>
      <c r="GG335" s="127"/>
      <c r="GH335" s="127"/>
      <c r="GI335" s="127"/>
      <c r="GJ335" s="127"/>
      <c r="GK335" s="127"/>
      <c r="GL335" s="127"/>
      <c r="GM335" s="127"/>
      <c r="GN335" s="127"/>
      <c r="GO335" s="127"/>
      <c r="GP335" s="127"/>
      <c r="GQ335" s="127"/>
      <c r="GR335" s="127"/>
      <c r="GS335" s="127"/>
      <c r="GT335" s="127"/>
      <c r="GU335" s="127"/>
      <c r="GV335" s="127"/>
      <c r="GW335" s="127"/>
      <c r="GX335" s="127"/>
      <c r="GY335" s="127"/>
      <c r="GZ335" s="127"/>
      <c r="HA335" s="127"/>
      <c r="HB335" s="127"/>
      <c r="HC335" s="127"/>
      <c r="HD335" s="127"/>
      <c r="HE335" s="127"/>
      <c r="HF335" s="127"/>
      <c r="HG335" s="127"/>
      <c r="HH335" s="127"/>
    </row>
    <row r="336" spans="1:216" s="139" customFormat="1" ht="14.25" x14ac:dyDescent="0.2">
      <c r="A336" s="485">
        <v>5.2</v>
      </c>
      <c r="B336" s="438" t="s">
        <v>224</v>
      </c>
      <c r="C336" s="2">
        <v>1</v>
      </c>
      <c r="D336" s="314" t="s">
        <v>40</v>
      </c>
      <c r="E336" s="3"/>
      <c r="F336" s="107">
        <f t="shared" si="13"/>
        <v>0</v>
      </c>
      <c r="G336" s="132">
        <f t="shared" si="12"/>
        <v>0</v>
      </c>
      <c r="H336" s="125"/>
      <c r="I336" s="129"/>
      <c r="J336" s="122"/>
      <c r="K336" s="127"/>
      <c r="L336" s="127"/>
      <c r="M336" s="127"/>
      <c r="N336" s="127"/>
      <c r="O336" s="127"/>
      <c r="P336" s="127"/>
      <c r="Q336" s="127"/>
      <c r="R336" s="127"/>
      <c r="S336" s="127"/>
      <c r="T336" s="127"/>
      <c r="U336" s="127"/>
      <c r="V336" s="127"/>
      <c r="W336" s="127"/>
      <c r="X336" s="127"/>
      <c r="Y336" s="127"/>
      <c r="Z336" s="127"/>
      <c r="AA336" s="127"/>
      <c r="AB336" s="127"/>
      <c r="AC336" s="127"/>
      <c r="AD336" s="127"/>
      <c r="AE336" s="127"/>
      <c r="AF336" s="127"/>
      <c r="AG336" s="127"/>
      <c r="AH336" s="127"/>
      <c r="AI336" s="127"/>
      <c r="AJ336" s="127"/>
      <c r="AK336" s="127"/>
      <c r="AL336" s="127"/>
      <c r="AM336" s="127"/>
      <c r="AN336" s="127"/>
      <c r="AO336" s="127"/>
      <c r="AP336" s="127"/>
      <c r="AQ336" s="127"/>
      <c r="AR336" s="127"/>
      <c r="AS336" s="127"/>
      <c r="AT336" s="127"/>
      <c r="AU336" s="127"/>
      <c r="AV336" s="127"/>
      <c r="AW336" s="127"/>
      <c r="AX336" s="127"/>
      <c r="AY336" s="127"/>
      <c r="AZ336" s="127"/>
      <c r="BA336" s="127"/>
      <c r="BB336" s="127"/>
      <c r="BC336" s="127"/>
      <c r="BD336" s="127"/>
      <c r="BE336" s="127"/>
      <c r="BF336" s="127"/>
      <c r="BG336" s="127"/>
      <c r="BH336" s="127"/>
      <c r="BI336" s="127"/>
      <c r="BJ336" s="127"/>
      <c r="BK336" s="127"/>
      <c r="BL336" s="127"/>
      <c r="BM336" s="127"/>
      <c r="BN336" s="127"/>
      <c r="BO336" s="127"/>
      <c r="BP336" s="127"/>
      <c r="BQ336" s="127"/>
      <c r="BR336" s="127"/>
      <c r="BS336" s="127"/>
      <c r="BT336" s="127"/>
      <c r="BU336" s="127"/>
      <c r="BV336" s="127"/>
      <c r="BW336" s="127"/>
      <c r="BX336" s="127"/>
      <c r="BY336" s="127"/>
      <c r="BZ336" s="127"/>
      <c r="CA336" s="127"/>
      <c r="CB336" s="127"/>
      <c r="CC336" s="127"/>
      <c r="CD336" s="127"/>
      <c r="CE336" s="127"/>
      <c r="CF336" s="127"/>
      <c r="CG336" s="127"/>
      <c r="CH336" s="127"/>
      <c r="CI336" s="127"/>
      <c r="CJ336" s="127"/>
      <c r="CK336" s="127"/>
      <c r="CL336" s="127"/>
      <c r="CM336" s="127"/>
      <c r="CN336" s="127"/>
      <c r="CO336" s="127"/>
      <c r="CP336" s="127"/>
      <c r="CQ336" s="127"/>
      <c r="CR336" s="127"/>
      <c r="CS336" s="127"/>
      <c r="CT336" s="127"/>
      <c r="CU336" s="127"/>
      <c r="CV336" s="127"/>
      <c r="CW336" s="127"/>
      <c r="CX336" s="127"/>
      <c r="CY336" s="127"/>
      <c r="CZ336" s="127"/>
      <c r="DA336" s="127"/>
      <c r="DB336" s="127"/>
      <c r="DC336" s="127"/>
      <c r="DD336" s="127"/>
      <c r="DE336" s="127"/>
      <c r="DF336" s="127"/>
      <c r="DG336" s="127"/>
      <c r="DH336" s="127"/>
      <c r="DI336" s="127"/>
      <c r="DJ336" s="127"/>
      <c r="DK336" s="127"/>
      <c r="DL336" s="127"/>
      <c r="DM336" s="127"/>
      <c r="DN336" s="127"/>
      <c r="DO336" s="127"/>
      <c r="DP336" s="127"/>
      <c r="DQ336" s="127"/>
      <c r="DR336" s="127"/>
      <c r="DS336" s="127"/>
      <c r="DT336" s="127"/>
      <c r="DU336" s="127"/>
      <c r="DV336" s="127"/>
      <c r="DW336" s="127"/>
      <c r="DX336" s="127"/>
      <c r="DY336" s="127"/>
      <c r="DZ336" s="127"/>
      <c r="EA336" s="127"/>
      <c r="EB336" s="127"/>
      <c r="EC336" s="127"/>
      <c r="ED336" s="127"/>
      <c r="EE336" s="127"/>
      <c r="EF336" s="127"/>
      <c r="EG336" s="127"/>
      <c r="EH336" s="127"/>
      <c r="EI336" s="127"/>
      <c r="EJ336" s="127"/>
      <c r="EK336" s="127"/>
      <c r="EL336" s="127"/>
      <c r="EM336" s="127"/>
      <c r="EN336" s="127"/>
      <c r="EO336" s="127"/>
      <c r="EP336" s="127"/>
      <c r="EQ336" s="127"/>
      <c r="ER336" s="127"/>
      <c r="ES336" s="127"/>
      <c r="ET336" s="127"/>
      <c r="EU336" s="127"/>
      <c r="EV336" s="127"/>
      <c r="EW336" s="127"/>
      <c r="EX336" s="127"/>
      <c r="EY336" s="127"/>
      <c r="EZ336" s="127"/>
      <c r="FA336" s="127"/>
      <c r="FB336" s="127"/>
      <c r="FC336" s="127"/>
      <c r="FD336" s="127"/>
      <c r="FE336" s="127"/>
      <c r="FF336" s="127"/>
      <c r="FG336" s="127"/>
      <c r="FH336" s="127"/>
      <c r="FI336" s="127"/>
      <c r="FJ336" s="127"/>
      <c r="FK336" s="127"/>
      <c r="FL336" s="127"/>
      <c r="FM336" s="127"/>
      <c r="FN336" s="127"/>
      <c r="FO336" s="127"/>
      <c r="FP336" s="127"/>
      <c r="FQ336" s="127"/>
      <c r="FR336" s="127"/>
      <c r="FS336" s="127"/>
      <c r="FT336" s="127"/>
      <c r="FU336" s="127"/>
      <c r="FV336" s="127"/>
      <c r="FW336" s="127"/>
      <c r="FX336" s="127"/>
      <c r="FY336" s="127"/>
      <c r="FZ336" s="127"/>
      <c r="GA336" s="127"/>
      <c r="GB336" s="127"/>
      <c r="GC336" s="127"/>
      <c r="GD336" s="127"/>
      <c r="GE336" s="127"/>
      <c r="GF336" s="127"/>
      <c r="GG336" s="127"/>
      <c r="GH336" s="127"/>
      <c r="GI336" s="127"/>
      <c r="GJ336" s="127"/>
      <c r="GK336" s="127"/>
      <c r="GL336" s="127"/>
      <c r="GM336" s="127"/>
      <c r="GN336" s="127"/>
      <c r="GO336" s="127"/>
      <c r="GP336" s="127"/>
      <c r="GQ336" s="127"/>
      <c r="GR336" s="127"/>
      <c r="GS336" s="127"/>
      <c r="GT336" s="127"/>
      <c r="GU336" s="127"/>
      <c r="GV336" s="127"/>
      <c r="GW336" s="127"/>
      <c r="GX336" s="127"/>
      <c r="GY336" s="127"/>
      <c r="GZ336" s="127"/>
      <c r="HA336" s="127"/>
      <c r="HB336" s="127"/>
      <c r="HC336" s="127"/>
      <c r="HD336" s="127"/>
      <c r="HE336" s="127"/>
      <c r="HF336" s="127"/>
      <c r="HG336" s="127"/>
      <c r="HH336" s="127"/>
    </row>
    <row r="337" spans="1:216" s="139" customFormat="1" ht="14.25" x14ac:dyDescent="0.2">
      <c r="A337" s="485">
        <v>5.3</v>
      </c>
      <c r="B337" s="438" t="s">
        <v>162</v>
      </c>
      <c r="C337" s="2">
        <v>2</v>
      </c>
      <c r="D337" s="314" t="s">
        <v>40</v>
      </c>
      <c r="E337" s="3"/>
      <c r="F337" s="107">
        <f t="shared" si="13"/>
        <v>0</v>
      </c>
      <c r="G337" s="132">
        <f t="shared" si="12"/>
        <v>0</v>
      </c>
      <c r="H337" s="125"/>
      <c r="I337" s="129"/>
      <c r="J337" s="122"/>
      <c r="K337" s="127"/>
      <c r="L337" s="127"/>
      <c r="M337" s="127"/>
      <c r="N337" s="127"/>
      <c r="O337" s="127"/>
      <c r="P337" s="127"/>
      <c r="Q337" s="127"/>
      <c r="R337" s="127"/>
      <c r="S337" s="127"/>
      <c r="T337" s="127"/>
      <c r="U337" s="127"/>
      <c r="V337" s="127"/>
      <c r="W337" s="127"/>
      <c r="X337" s="127"/>
      <c r="Y337" s="127"/>
      <c r="Z337" s="127"/>
      <c r="AA337" s="127"/>
      <c r="AB337" s="127"/>
      <c r="AC337" s="127"/>
      <c r="AD337" s="127"/>
      <c r="AE337" s="127"/>
      <c r="AF337" s="127"/>
      <c r="AG337" s="127"/>
      <c r="AH337" s="127"/>
      <c r="AI337" s="127"/>
      <c r="AJ337" s="127"/>
      <c r="AK337" s="127"/>
      <c r="AL337" s="127"/>
      <c r="AM337" s="127"/>
      <c r="AN337" s="127"/>
      <c r="AO337" s="127"/>
      <c r="AP337" s="127"/>
      <c r="AQ337" s="127"/>
      <c r="AR337" s="127"/>
      <c r="AS337" s="127"/>
      <c r="AT337" s="127"/>
      <c r="AU337" s="127"/>
      <c r="AV337" s="127"/>
      <c r="AW337" s="127"/>
      <c r="AX337" s="127"/>
      <c r="AY337" s="127"/>
      <c r="AZ337" s="127"/>
      <c r="BA337" s="127"/>
      <c r="BB337" s="127"/>
      <c r="BC337" s="127"/>
      <c r="BD337" s="127"/>
      <c r="BE337" s="127"/>
      <c r="BF337" s="127"/>
      <c r="BG337" s="127"/>
      <c r="BH337" s="127"/>
      <c r="BI337" s="127"/>
      <c r="BJ337" s="127"/>
      <c r="BK337" s="127"/>
      <c r="BL337" s="127"/>
      <c r="BM337" s="127"/>
      <c r="BN337" s="127"/>
      <c r="BO337" s="127"/>
      <c r="BP337" s="127"/>
      <c r="BQ337" s="127"/>
      <c r="BR337" s="127"/>
      <c r="BS337" s="127"/>
      <c r="BT337" s="127"/>
      <c r="BU337" s="127"/>
      <c r="BV337" s="127"/>
      <c r="BW337" s="127"/>
      <c r="BX337" s="127"/>
      <c r="BY337" s="127"/>
      <c r="BZ337" s="127"/>
      <c r="CA337" s="127"/>
      <c r="CB337" s="127"/>
      <c r="CC337" s="127"/>
      <c r="CD337" s="127"/>
      <c r="CE337" s="127"/>
      <c r="CF337" s="127"/>
      <c r="CG337" s="127"/>
      <c r="CH337" s="127"/>
      <c r="CI337" s="127"/>
      <c r="CJ337" s="127"/>
      <c r="CK337" s="127"/>
      <c r="CL337" s="127"/>
      <c r="CM337" s="127"/>
      <c r="CN337" s="127"/>
      <c r="CO337" s="127"/>
      <c r="CP337" s="127"/>
      <c r="CQ337" s="127"/>
      <c r="CR337" s="127"/>
      <c r="CS337" s="127"/>
      <c r="CT337" s="127"/>
      <c r="CU337" s="127"/>
      <c r="CV337" s="127"/>
      <c r="CW337" s="127"/>
      <c r="CX337" s="127"/>
      <c r="CY337" s="127"/>
      <c r="CZ337" s="127"/>
      <c r="DA337" s="127"/>
      <c r="DB337" s="127"/>
      <c r="DC337" s="127"/>
      <c r="DD337" s="127"/>
      <c r="DE337" s="127"/>
      <c r="DF337" s="127"/>
      <c r="DG337" s="127"/>
      <c r="DH337" s="127"/>
      <c r="DI337" s="127"/>
      <c r="DJ337" s="127"/>
      <c r="DK337" s="127"/>
      <c r="DL337" s="127"/>
      <c r="DM337" s="127"/>
      <c r="DN337" s="127"/>
      <c r="DO337" s="127"/>
      <c r="DP337" s="127"/>
      <c r="DQ337" s="127"/>
      <c r="DR337" s="127"/>
      <c r="DS337" s="127"/>
      <c r="DT337" s="127"/>
      <c r="DU337" s="127"/>
      <c r="DV337" s="127"/>
      <c r="DW337" s="127"/>
      <c r="DX337" s="127"/>
      <c r="DY337" s="127"/>
      <c r="DZ337" s="127"/>
      <c r="EA337" s="127"/>
      <c r="EB337" s="127"/>
      <c r="EC337" s="127"/>
      <c r="ED337" s="127"/>
      <c r="EE337" s="127"/>
      <c r="EF337" s="127"/>
      <c r="EG337" s="127"/>
      <c r="EH337" s="127"/>
      <c r="EI337" s="127"/>
      <c r="EJ337" s="127"/>
      <c r="EK337" s="127"/>
      <c r="EL337" s="127"/>
      <c r="EM337" s="127"/>
      <c r="EN337" s="127"/>
      <c r="EO337" s="127"/>
      <c r="EP337" s="127"/>
      <c r="EQ337" s="127"/>
      <c r="ER337" s="127"/>
      <c r="ES337" s="127"/>
      <c r="ET337" s="127"/>
      <c r="EU337" s="127"/>
      <c r="EV337" s="127"/>
      <c r="EW337" s="127"/>
      <c r="EX337" s="127"/>
      <c r="EY337" s="127"/>
      <c r="EZ337" s="127"/>
      <c r="FA337" s="127"/>
      <c r="FB337" s="127"/>
      <c r="FC337" s="127"/>
      <c r="FD337" s="127"/>
      <c r="FE337" s="127"/>
      <c r="FF337" s="127"/>
      <c r="FG337" s="127"/>
      <c r="FH337" s="127"/>
      <c r="FI337" s="127"/>
      <c r="FJ337" s="127"/>
      <c r="FK337" s="127"/>
      <c r="FL337" s="127"/>
      <c r="FM337" s="127"/>
      <c r="FN337" s="127"/>
      <c r="FO337" s="127"/>
      <c r="FP337" s="127"/>
      <c r="FQ337" s="127"/>
      <c r="FR337" s="127"/>
      <c r="FS337" s="127"/>
      <c r="FT337" s="127"/>
      <c r="FU337" s="127"/>
      <c r="FV337" s="127"/>
      <c r="FW337" s="127"/>
      <c r="FX337" s="127"/>
      <c r="FY337" s="127"/>
      <c r="FZ337" s="127"/>
      <c r="GA337" s="127"/>
      <c r="GB337" s="127"/>
      <c r="GC337" s="127"/>
      <c r="GD337" s="127"/>
      <c r="GE337" s="127"/>
      <c r="GF337" s="127"/>
      <c r="GG337" s="127"/>
      <c r="GH337" s="127"/>
      <c r="GI337" s="127"/>
      <c r="GJ337" s="127"/>
      <c r="GK337" s="127"/>
      <c r="GL337" s="127"/>
      <c r="GM337" s="127"/>
      <c r="GN337" s="127"/>
      <c r="GO337" s="127"/>
      <c r="GP337" s="127"/>
      <c r="GQ337" s="127"/>
      <c r="GR337" s="127"/>
      <c r="GS337" s="127"/>
      <c r="GT337" s="127"/>
      <c r="GU337" s="127"/>
      <c r="GV337" s="127"/>
      <c r="GW337" s="127"/>
      <c r="GX337" s="127"/>
      <c r="GY337" s="127"/>
      <c r="GZ337" s="127"/>
      <c r="HA337" s="127"/>
      <c r="HB337" s="127"/>
      <c r="HC337" s="127"/>
      <c r="HD337" s="127"/>
      <c r="HE337" s="127"/>
      <c r="HF337" s="127"/>
      <c r="HG337" s="127"/>
      <c r="HH337" s="127"/>
    </row>
    <row r="338" spans="1:216" s="139" customFormat="1" ht="14.25" x14ac:dyDescent="0.2">
      <c r="A338" s="485">
        <v>5.4</v>
      </c>
      <c r="B338" s="438" t="s">
        <v>225</v>
      </c>
      <c r="C338" s="2">
        <v>1</v>
      </c>
      <c r="D338" s="314" t="s">
        <v>40</v>
      </c>
      <c r="E338" s="3"/>
      <c r="F338" s="107">
        <f t="shared" si="13"/>
        <v>0</v>
      </c>
      <c r="G338" s="132">
        <f t="shared" si="12"/>
        <v>0</v>
      </c>
      <c r="H338" s="125"/>
      <c r="I338" s="129"/>
      <c r="J338" s="122"/>
      <c r="K338" s="127"/>
      <c r="L338" s="127"/>
      <c r="M338" s="127"/>
      <c r="N338" s="127"/>
      <c r="O338" s="127"/>
      <c r="P338" s="127"/>
      <c r="Q338" s="127"/>
      <c r="R338" s="127"/>
      <c r="S338" s="127"/>
      <c r="T338" s="127"/>
      <c r="U338" s="127"/>
      <c r="V338" s="127"/>
      <c r="W338" s="127"/>
      <c r="X338" s="127"/>
      <c r="Y338" s="127"/>
      <c r="Z338" s="127"/>
      <c r="AA338" s="127"/>
      <c r="AB338" s="127"/>
      <c r="AC338" s="127"/>
      <c r="AD338" s="127"/>
      <c r="AE338" s="127"/>
      <c r="AF338" s="127"/>
      <c r="AG338" s="127"/>
      <c r="AH338" s="127"/>
      <c r="AI338" s="127"/>
      <c r="AJ338" s="127"/>
      <c r="AK338" s="127"/>
      <c r="AL338" s="127"/>
      <c r="AM338" s="127"/>
      <c r="AN338" s="127"/>
      <c r="AO338" s="127"/>
      <c r="AP338" s="127"/>
      <c r="AQ338" s="127"/>
      <c r="AR338" s="127"/>
      <c r="AS338" s="127"/>
      <c r="AT338" s="127"/>
      <c r="AU338" s="127"/>
      <c r="AV338" s="127"/>
      <c r="AW338" s="127"/>
      <c r="AX338" s="127"/>
      <c r="AY338" s="127"/>
      <c r="AZ338" s="127"/>
      <c r="BA338" s="127"/>
      <c r="BB338" s="127"/>
      <c r="BC338" s="127"/>
      <c r="BD338" s="127"/>
      <c r="BE338" s="127"/>
      <c r="BF338" s="127"/>
      <c r="BG338" s="127"/>
      <c r="BH338" s="127"/>
      <c r="BI338" s="127"/>
      <c r="BJ338" s="127"/>
      <c r="BK338" s="127"/>
      <c r="BL338" s="127"/>
      <c r="BM338" s="127"/>
      <c r="BN338" s="127"/>
      <c r="BO338" s="127"/>
      <c r="BP338" s="127"/>
      <c r="BQ338" s="127"/>
      <c r="BR338" s="127"/>
      <c r="BS338" s="127"/>
      <c r="BT338" s="127"/>
      <c r="BU338" s="127"/>
      <c r="BV338" s="127"/>
      <c r="BW338" s="127"/>
      <c r="BX338" s="127"/>
      <c r="BY338" s="127"/>
      <c r="BZ338" s="127"/>
      <c r="CA338" s="127"/>
      <c r="CB338" s="127"/>
      <c r="CC338" s="127"/>
      <c r="CD338" s="127"/>
      <c r="CE338" s="127"/>
      <c r="CF338" s="127"/>
      <c r="CG338" s="127"/>
      <c r="CH338" s="127"/>
      <c r="CI338" s="127"/>
      <c r="CJ338" s="127"/>
      <c r="CK338" s="127"/>
      <c r="CL338" s="127"/>
      <c r="CM338" s="127"/>
      <c r="CN338" s="127"/>
      <c r="CO338" s="127"/>
      <c r="CP338" s="127"/>
      <c r="CQ338" s="127"/>
      <c r="CR338" s="127"/>
      <c r="CS338" s="127"/>
      <c r="CT338" s="127"/>
      <c r="CU338" s="127"/>
      <c r="CV338" s="127"/>
      <c r="CW338" s="127"/>
      <c r="CX338" s="127"/>
      <c r="CY338" s="127"/>
      <c r="CZ338" s="127"/>
      <c r="DA338" s="127"/>
      <c r="DB338" s="127"/>
      <c r="DC338" s="127"/>
      <c r="DD338" s="127"/>
      <c r="DE338" s="127"/>
      <c r="DF338" s="127"/>
      <c r="DG338" s="127"/>
      <c r="DH338" s="127"/>
      <c r="DI338" s="127"/>
      <c r="DJ338" s="127"/>
      <c r="DK338" s="127"/>
      <c r="DL338" s="127"/>
      <c r="DM338" s="127"/>
      <c r="DN338" s="127"/>
      <c r="DO338" s="127"/>
      <c r="DP338" s="127"/>
      <c r="DQ338" s="127"/>
      <c r="DR338" s="127"/>
      <c r="DS338" s="127"/>
      <c r="DT338" s="127"/>
      <c r="DU338" s="127"/>
      <c r="DV338" s="127"/>
      <c r="DW338" s="127"/>
      <c r="DX338" s="127"/>
      <c r="DY338" s="127"/>
      <c r="DZ338" s="127"/>
      <c r="EA338" s="127"/>
      <c r="EB338" s="127"/>
      <c r="EC338" s="127"/>
      <c r="ED338" s="127"/>
      <c r="EE338" s="127"/>
      <c r="EF338" s="127"/>
      <c r="EG338" s="127"/>
      <c r="EH338" s="127"/>
      <c r="EI338" s="127"/>
      <c r="EJ338" s="127"/>
      <c r="EK338" s="127"/>
      <c r="EL338" s="127"/>
      <c r="EM338" s="127"/>
      <c r="EN338" s="127"/>
      <c r="EO338" s="127"/>
      <c r="EP338" s="127"/>
      <c r="EQ338" s="127"/>
      <c r="ER338" s="127"/>
      <c r="ES338" s="127"/>
      <c r="ET338" s="127"/>
      <c r="EU338" s="127"/>
      <c r="EV338" s="127"/>
      <c r="EW338" s="127"/>
      <c r="EX338" s="127"/>
      <c r="EY338" s="127"/>
      <c r="EZ338" s="127"/>
      <c r="FA338" s="127"/>
      <c r="FB338" s="127"/>
      <c r="FC338" s="127"/>
      <c r="FD338" s="127"/>
      <c r="FE338" s="127"/>
      <c r="FF338" s="127"/>
      <c r="FG338" s="127"/>
      <c r="FH338" s="127"/>
      <c r="FI338" s="127"/>
      <c r="FJ338" s="127"/>
      <c r="FK338" s="127"/>
      <c r="FL338" s="127"/>
      <c r="FM338" s="127"/>
      <c r="FN338" s="127"/>
      <c r="FO338" s="127"/>
      <c r="FP338" s="127"/>
      <c r="FQ338" s="127"/>
      <c r="FR338" s="127"/>
      <c r="FS338" s="127"/>
      <c r="FT338" s="127"/>
      <c r="FU338" s="127"/>
      <c r="FV338" s="127"/>
      <c r="FW338" s="127"/>
      <c r="FX338" s="127"/>
      <c r="FY338" s="127"/>
      <c r="FZ338" s="127"/>
      <c r="GA338" s="127"/>
      <c r="GB338" s="127"/>
      <c r="GC338" s="127"/>
      <c r="GD338" s="127"/>
      <c r="GE338" s="127"/>
      <c r="GF338" s="127"/>
      <c r="GG338" s="127"/>
      <c r="GH338" s="127"/>
      <c r="GI338" s="127"/>
      <c r="GJ338" s="127"/>
      <c r="GK338" s="127"/>
      <c r="GL338" s="127"/>
      <c r="GM338" s="127"/>
      <c r="GN338" s="127"/>
      <c r="GO338" s="127"/>
      <c r="GP338" s="127"/>
      <c r="GQ338" s="127"/>
      <c r="GR338" s="127"/>
      <c r="GS338" s="127"/>
      <c r="GT338" s="127"/>
      <c r="GU338" s="127"/>
      <c r="GV338" s="127"/>
      <c r="GW338" s="127"/>
      <c r="GX338" s="127"/>
      <c r="GY338" s="127"/>
      <c r="GZ338" s="127"/>
      <c r="HA338" s="127"/>
      <c r="HB338" s="127"/>
      <c r="HC338" s="127"/>
      <c r="HD338" s="127"/>
      <c r="HE338" s="127"/>
      <c r="HF338" s="127"/>
      <c r="HG338" s="127"/>
      <c r="HH338" s="127"/>
    </row>
    <row r="339" spans="1:216" s="139" customFormat="1" ht="14.25" x14ac:dyDescent="0.2">
      <c r="A339" s="485">
        <v>5.5</v>
      </c>
      <c r="B339" s="438" t="s">
        <v>226</v>
      </c>
      <c r="C339" s="2">
        <v>2</v>
      </c>
      <c r="D339" s="314" t="s">
        <v>40</v>
      </c>
      <c r="E339" s="3"/>
      <c r="F339" s="107">
        <f t="shared" si="13"/>
        <v>0</v>
      </c>
      <c r="G339" s="132">
        <f t="shared" si="12"/>
        <v>0</v>
      </c>
      <c r="H339" s="125"/>
      <c r="I339" s="129"/>
      <c r="J339" s="122"/>
      <c r="K339" s="127"/>
      <c r="L339" s="127"/>
      <c r="M339" s="127"/>
      <c r="N339" s="127"/>
      <c r="O339" s="127"/>
      <c r="P339" s="127"/>
      <c r="Q339" s="127"/>
      <c r="R339" s="127"/>
      <c r="S339" s="127"/>
      <c r="T339" s="127"/>
      <c r="U339" s="127"/>
      <c r="V339" s="127"/>
      <c r="W339" s="127"/>
      <c r="X339" s="127"/>
      <c r="Y339" s="127"/>
      <c r="Z339" s="127"/>
      <c r="AA339" s="127"/>
      <c r="AB339" s="127"/>
      <c r="AC339" s="127"/>
      <c r="AD339" s="127"/>
      <c r="AE339" s="127"/>
      <c r="AF339" s="127"/>
      <c r="AG339" s="127"/>
      <c r="AH339" s="127"/>
      <c r="AI339" s="127"/>
      <c r="AJ339" s="127"/>
      <c r="AK339" s="127"/>
      <c r="AL339" s="127"/>
      <c r="AM339" s="127"/>
      <c r="AN339" s="127"/>
      <c r="AO339" s="127"/>
      <c r="AP339" s="127"/>
      <c r="AQ339" s="127"/>
      <c r="AR339" s="127"/>
      <c r="AS339" s="127"/>
      <c r="AT339" s="127"/>
      <c r="AU339" s="127"/>
      <c r="AV339" s="127"/>
      <c r="AW339" s="127"/>
      <c r="AX339" s="127"/>
      <c r="AY339" s="127"/>
      <c r="AZ339" s="127"/>
      <c r="BA339" s="127"/>
      <c r="BB339" s="127"/>
      <c r="BC339" s="127"/>
      <c r="BD339" s="127"/>
      <c r="BE339" s="127"/>
      <c r="BF339" s="127"/>
      <c r="BG339" s="127"/>
      <c r="BH339" s="127"/>
      <c r="BI339" s="127"/>
      <c r="BJ339" s="127"/>
      <c r="BK339" s="127"/>
      <c r="BL339" s="127"/>
      <c r="BM339" s="127"/>
      <c r="BN339" s="127"/>
      <c r="BO339" s="127"/>
      <c r="BP339" s="127"/>
      <c r="BQ339" s="127"/>
      <c r="BR339" s="127"/>
      <c r="BS339" s="127"/>
      <c r="BT339" s="127"/>
      <c r="BU339" s="127"/>
      <c r="BV339" s="127"/>
      <c r="BW339" s="127"/>
      <c r="BX339" s="127"/>
      <c r="BY339" s="127"/>
      <c r="BZ339" s="127"/>
      <c r="CA339" s="127"/>
      <c r="CB339" s="127"/>
      <c r="CC339" s="127"/>
      <c r="CD339" s="127"/>
      <c r="CE339" s="127"/>
      <c r="CF339" s="127"/>
      <c r="CG339" s="127"/>
      <c r="CH339" s="127"/>
      <c r="CI339" s="127"/>
      <c r="CJ339" s="127"/>
      <c r="CK339" s="127"/>
      <c r="CL339" s="127"/>
      <c r="CM339" s="127"/>
      <c r="CN339" s="127"/>
      <c r="CO339" s="127"/>
      <c r="CP339" s="127"/>
      <c r="CQ339" s="127"/>
      <c r="CR339" s="127"/>
      <c r="CS339" s="127"/>
      <c r="CT339" s="127"/>
      <c r="CU339" s="127"/>
      <c r="CV339" s="127"/>
      <c r="CW339" s="127"/>
      <c r="CX339" s="127"/>
      <c r="CY339" s="127"/>
      <c r="CZ339" s="127"/>
      <c r="DA339" s="127"/>
      <c r="DB339" s="127"/>
      <c r="DC339" s="127"/>
      <c r="DD339" s="127"/>
      <c r="DE339" s="127"/>
      <c r="DF339" s="127"/>
      <c r="DG339" s="127"/>
      <c r="DH339" s="127"/>
      <c r="DI339" s="127"/>
      <c r="DJ339" s="127"/>
      <c r="DK339" s="127"/>
      <c r="DL339" s="127"/>
      <c r="DM339" s="127"/>
      <c r="DN339" s="127"/>
      <c r="DO339" s="127"/>
      <c r="DP339" s="127"/>
      <c r="DQ339" s="127"/>
      <c r="DR339" s="127"/>
      <c r="DS339" s="127"/>
      <c r="DT339" s="127"/>
      <c r="DU339" s="127"/>
      <c r="DV339" s="127"/>
      <c r="DW339" s="127"/>
      <c r="DX339" s="127"/>
      <c r="DY339" s="127"/>
      <c r="DZ339" s="127"/>
      <c r="EA339" s="127"/>
      <c r="EB339" s="127"/>
      <c r="EC339" s="127"/>
      <c r="ED339" s="127"/>
      <c r="EE339" s="127"/>
      <c r="EF339" s="127"/>
      <c r="EG339" s="127"/>
      <c r="EH339" s="127"/>
      <c r="EI339" s="127"/>
      <c r="EJ339" s="127"/>
      <c r="EK339" s="127"/>
      <c r="EL339" s="127"/>
      <c r="EM339" s="127"/>
      <c r="EN339" s="127"/>
      <c r="EO339" s="127"/>
      <c r="EP339" s="127"/>
      <c r="EQ339" s="127"/>
      <c r="ER339" s="127"/>
      <c r="ES339" s="127"/>
      <c r="ET339" s="127"/>
      <c r="EU339" s="127"/>
      <c r="EV339" s="127"/>
      <c r="EW339" s="127"/>
      <c r="EX339" s="127"/>
      <c r="EY339" s="127"/>
      <c r="EZ339" s="127"/>
      <c r="FA339" s="127"/>
      <c r="FB339" s="127"/>
      <c r="FC339" s="127"/>
      <c r="FD339" s="127"/>
      <c r="FE339" s="127"/>
      <c r="FF339" s="127"/>
      <c r="FG339" s="127"/>
      <c r="FH339" s="127"/>
      <c r="FI339" s="127"/>
      <c r="FJ339" s="127"/>
      <c r="FK339" s="127"/>
      <c r="FL339" s="127"/>
      <c r="FM339" s="127"/>
      <c r="FN339" s="127"/>
      <c r="FO339" s="127"/>
      <c r="FP339" s="127"/>
      <c r="FQ339" s="127"/>
      <c r="FR339" s="127"/>
      <c r="FS339" s="127"/>
      <c r="FT339" s="127"/>
      <c r="FU339" s="127"/>
      <c r="FV339" s="127"/>
      <c r="FW339" s="127"/>
      <c r="FX339" s="127"/>
      <c r="FY339" s="127"/>
      <c r="FZ339" s="127"/>
      <c r="GA339" s="127"/>
      <c r="GB339" s="127"/>
      <c r="GC339" s="127"/>
      <c r="GD339" s="127"/>
      <c r="GE339" s="127"/>
      <c r="GF339" s="127"/>
      <c r="GG339" s="127"/>
      <c r="GH339" s="127"/>
      <c r="GI339" s="127"/>
      <c r="GJ339" s="127"/>
      <c r="GK339" s="127"/>
      <c r="GL339" s="127"/>
      <c r="GM339" s="127"/>
      <c r="GN339" s="127"/>
      <c r="GO339" s="127"/>
      <c r="GP339" s="127"/>
      <c r="GQ339" s="127"/>
      <c r="GR339" s="127"/>
      <c r="GS339" s="127"/>
      <c r="GT339" s="127"/>
      <c r="GU339" s="127"/>
      <c r="GV339" s="127"/>
      <c r="GW339" s="127"/>
      <c r="GX339" s="127"/>
      <c r="GY339" s="127"/>
      <c r="GZ339" s="127"/>
      <c r="HA339" s="127"/>
      <c r="HB339" s="127"/>
      <c r="HC339" s="127"/>
      <c r="HD339" s="127"/>
      <c r="HE339" s="127"/>
      <c r="HF339" s="127"/>
      <c r="HG339" s="127"/>
      <c r="HH339" s="127"/>
    </row>
    <row r="340" spans="1:216" s="139" customFormat="1" ht="14.25" x14ac:dyDescent="0.2">
      <c r="A340" s="485">
        <v>5.6</v>
      </c>
      <c r="B340" s="438" t="s">
        <v>227</v>
      </c>
      <c r="C340" s="2">
        <v>3</v>
      </c>
      <c r="D340" s="314" t="s">
        <v>40</v>
      </c>
      <c r="E340" s="3"/>
      <c r="F340" s="107">
        <f t="shared" si="13"/>
        <v>0</v>
      </c>
      <c r="G340" s="132">
        <f t="shared" si="12"/>
        <v>0</v>
      </c>
      <c r="H340" s="125"/>
      <c r="I340" s="129"/>
      <c r="J340" s="122"/>
      <c r="K340" s="127"/>
      <c r="L340" s="127"/>
      <c r="M340" s="127"/>
      <c r="N340" s="127"/>
      <c r="O340" s="127"/>
      <c r="P340" s="127"/>
      <c r="Q340" s="127"/>
      <c r="R340" s="127"/>
      <c r="S340" s="127"/>
      <c r="T340" s="127"/>
      <c r="U340" s="127"/>
      <c r="V340" s="127"/>
      <c r="W340" s="127"/>
      <c r="X340" s="127"/>
      <c r="Y340" s="127"/>
      <c r="Z340" s="127"/>
      <c r="AA340" s="127"/>
      <c r="AB340" s="127"/>
      <c r="AC340" s="127"/>
      <c r="AD340" s="127"/>
      <c r="AE340" s="127"/>
      <c r="AF340" s="127"/>
      <c r="AG340" s="127"/>
      <c r="AH340" s="127"/>
      <c r="AI340" s="127"/>
      <c r="AJ340" s="127"/>
      <c r="AK340" s="127"/>
      <c r="AL340" s="127"/>
      <c r="AM340" s="127"/>
      <c r="AN340" s="127"/>
      <c r="AO340" s="127"/>
      <c r="AP340" s="127"/>
      <c r="AQ340" s="127"/>
      <c r="AR340" s="127"/>
      <c r="AS340" s="127"/>
      <c r="AT340" s="127"/>
      <c r="AU340" s="127"/>
      <c r="AV340" s="127"/>
      <c r="AW340" s="127"/>
      <c r="AX340" s="127"/>
      <c r="AY340" s="127"/>
      <c r="AZ340" s="127"/>
      <c r="BA340" s="127"/>
      <c r="BB340" s="127"/>
      <c r="BC340" s="127"/>
      <c r="BD340" s="127"/>
      <c r="BE340" s="127"/>
      <c r="BF340" s="127"/>
      <c r="BG340" s="127"/>
      <c r="BH340" s="127"/>
      <c r="BI340" s="127"/>
      <c r="BJ340" s="127"/>
      <c r="BK340" s="127"/>
      <c r="BL340" s="127"/>
      <c r="BM340" s="127"/>
      <c r="BN340" s="127"/>
      <c r="BO340" s="127"/>
      <c r="BP340" s="127"/>
      <c r="BQ340" s="127"/>
      <c r="BR340" s="127"/>
      <c r="BS340" s="127"/>
      <c r="BT340" s="127"/>
      <c r="BU340" s="127"/>
      <c r="BV340" s="127"/>
      <c r="BW340" s="127"/>
      <c r="BX340" s="127"/>
      <c r="BY340" s="127"/>
      <c r="BZ340" s="127"/>
      <c r="CA340" s="127"/>
      <c r="CB340" s="127"/>
      <c r="CC340" s="127"/>
      <c r="CD340" s="127"/>
      <c r="CE340" s="127"/>
      <c r="CF340" s="127"/>
      <c r="CG340" s="127"/>
      <c r="CH340" s="127"/>
      <c r="CI340" s="127"/>
      <c r="CJ340" s="127"/>
      <c r="CK340" s="127"/>
      <c r="CL340" s="127"/>
      <c r="CM340" s="127"/>
      <c r="CN340" s="127"/>
      <c r="CO340" s="127"/>
      <c r="CP340" s="127"/>
      <c r="CQ340" s="127"/>
      <c r="CR340" s="127"/>
      <c r="CS340" s="127"/>
      <c r="CT340" s="127"/>
      <c r="CU340" s="127"/>
      <c r="CV340" s="127"/>
      <c r="CW340" s="127"/>
      <c r="CX340" s="127"/>
      <c r="CY340" s="127"/>
      <c r="CZ340" s="127"/>
      <c r="DA340" s="127"/>
      <c r="DB340" s="127"/>
      <c r="DC340" s="127"/>
      <c r="DD340" s="127"/>
      <c r="DE340" s="127"/>
      <c r="DF340" s="127"/>
      <c r="DG340" s="127"/>
      <c r="DH340" s="127"/>
      <c r="DI340" s="127"/>
      <c r="DJ340" s="127"/>
      <c r="DK340" s="127"/>
      <c r="DL340" s="127"/>
      <c r="DM340" s="127"/>
      <c r="DN340" s="127"/>
      <c r="DO340" s="127"/>
      <c r="DP340" s="127"/>
      <c r="DQ340" s="127"/>
      <c r="DR340" s="127"/>
      <c r="DS340" s="127"/>
      <c r="DT340" s="127"/>
      <c r="DU340" s="127"/>
      <c r="DV340" s="127"/>
      <c r="DW340" s="127"/>
      <c r="DX340" s="127"/>
      <c r="DY340" s="127"/>
      <c r="DZ340" s="127"/>
      <c r="EA340" s="127"/>
      <c r="EB340" s="127"/>
      <c r="EC340" s="127"/>
      <c r="ED340" s="127"/>
      <c r="EE340" s="127"/>
      <c r="EF340" s="127"/>
      <c r="EG340" s="127"/>
      <c r="EH340" s="127"/>
      <c r="EI340" s="127"/>
      <c r="EJ340" s="127"/>
      <c r="EK340" s="127"/>
      <c r="EL340" s="127"/>
      <c r="EM340" s="127"/>
      <c r="EN340" s="127"/>
      <c r="EO340" s="127"/>
      <c r="EP340" s="127"/>
      <c r="EQ340" s="127"/>
      <c r="ER340" s="127"/>
      <c r="ES340" s="127"/>
      <c r="ET340" s="127"/>
      <c r="EU340" s="127"/>
      <c r="EV340" s="127"/>
      <c r="EW340" s="127"/>
      <c r="EX340" s="127"/>
      <c r="EY340" s="127"/>
      <c r="EZ340" s="127"/>
      <c r="FA340" s="127"/>
      <c r="FB340" s="127"/>
      <c r="FC340" s="127"/>
      <c r="FD340" s="127"/>
      <c r="FE340" s="127"/>
      <c r="FF340" s="127"/>
      <c r="FG340" s="127"/>
      <c r="FH340" s="127"/>
      <c r="FI340" s="127"/>
      <c r="FJ340" s="127"/>
      <c r="FK340" s="127"/>
      <c r="FL340" s="127"/>
      <c r="FM340" s="127"/>
      <c r="FN340" s="127"/>
      <c r="FO340" s="127"/>
      <c r="FP340" s="127"/>
      <c r="FQ340" s="127"/>
      <c r="FR340" s="127"/>
      <c r="FS340" s="127"/>
      <c r="FT340" s="127"/>
      <c r="FU340" s="127"/>
      <c r="FV340" s="127"/>
      <c r="FW340" s="127"/>
      <c r="FX340" s="127"/>
      <c r="FY340" s="127"/>
      <c r="FZ340" s="127"/>
      <c r="GA340" s="127"/>
      <c r="GB340" s="127"/>
      <c r="GC340" s="127"/>
      <c r="GD340" s="127"/>
      <c r="GE340" s="127"/>
      <c r="GF340" s="127"/>
      <c r="GG340" s="127"/>
      <c r="GH340" s="127"/>
      <c r="GI340" s="127"/>
      <c r="GJ340" s="127"/>
      <c r="GK340" s="127"/>
      <c r="GL340" s="127"/>
      <c r="GM340" s="127"/>
      <c r="GN340" s="127"/>
      <c r="GO340" s="127"/>
      <c r="GP340" s="127"/>
      <c r="GQ340" s="127"/>
      <c r="GR340" s="127"/>
      <c r="GS340" s="127"/>
      <c r="GT340" s="127"/>
      <c r="GU340" s="127"/>
      <c r="GV340" s="127"/>
      <c r="GW340" s="127"/>
      <c r="GX340" s="127"/>
      <c r="GY340" s="127"/>
      <c r="GZ340" s="127"/>
      <c r="HA340" s="127"/>
      <c r="HB340" s="127"/>
      <c r="HC340" s="127"/>
      <c r="HD340" s="127"/>
      <c r="HE340" s="127"/>
      <c r="HF340" s="127"/>
      <c r="HG340" s="127"/>
      <c r="HH340" s="127"/>
    </row>
    <row r="341" spans="1:216" s="139" customFormat="1" ht="14.25" x14ac:dyDescent="0.2">
      <c r="A341" s="485">
        <v>5.7</v>
      </c>
      <c r="B341" s="438" t="s">
        <v>228</v>
      </c>
      <c r="C341" s="2">
        <v>2</v>
      </c>
      <c r="D341" s="314" t="s">
        <v>40</v>
      </c>
      <c r="E341" s="3"/>
      <c r="F341" s="107">
        <f t="shared" si="13"/>
        <v>0</v>
      </c>
      <c r="G341" s="132">
        <f t="shared" si="12"/>
        <v>0</v>
      </c>
      <c r="H341" s="125"/>
      <c r="I341" s="129"/>
      <c r="J341" s="122"/>
      <c r="K341" s="127"/>
      <c r="L341" s="127"/>
      <c r="M341" s="127"/>
      <c r="N341" s="127"/>
      <c r="O341" s="127"/>
      <c r="P341" s="127"/>
      <c r="Q341" s="127"/>
      <c r="R341" s="127"/>
      <c r="S341" s="127"/>
      <c r="T341" s="127"/>
      <c r="U341" s="127"/>
      <c r="V341" s="127"/>
      <c r="W341" s="127"/>
      <c r="X341" s="127"/>
      <c r="Y341" s="127"/>
      <c r="Z341" s="127"/>
      <c r="AA341" s="127"/>
      <c r="AB341" s="127"/>
      <c r="AC341" s="127"/>
      <c r="AD341" s="127"/>
      <c r="AE341" s="127"/>
      <c r="AF341" s="127"/>
      <c r="AG341" s="127"/>
      <c r="AH341" s="127"/>
      <c r="AI341" s="127"/>
      <c r="AJ341" s="127"/>
      <c r="AK341" s="127"/>
      <c r="AL341" s="127"/>
      <c r="AM341" s="127"/>
      <c r="AN341" s="127"/>
      <c r="AO341" s="127"/>
      <c r="AP341" s="127"/>
      <c r="AQ341" s="127"/>
      <c r="AR341" s="127"/>
      <c r="AS341" s="127"/>
      <c r="AT341" s="127"/>
      <c r="AU341" s="127"/>
      <c r="AV341" s="127"/>
      <c r="AW341" s="127"/>
      <c r="AX341" s="127"/>
      <c r="AY341" s="127"/>
      <c r="AZ341" s="127"/>
      <c r="BA341" s="127"/>
      <c r="BB341" s="127"/>
      <c r="BC341" s="127"/>
      <c r="BD341" s="127"/>
      <c r="BE341" s="127"/>
      <c r="BF341" s="127"/>
      <c r="BG341" s="127"/>
      <c r="BH341" s="127"/>
      <c r="BI341" s="127"/>
      <c r="BJ341" s="127"/>
      <c r="BK341" s="127"/>
      <c r="BL341" s="127"/>
      <c r="BM341" s="127"/>
      <c r="BN341" s="127"/>
      <c r="BO341" s="127"/>
      <c r="BP341" s="127"/>
      <c r="BQ341" s="127"/>
      <c r="BR341" s="127"/>
      <c r="BS341" s="127"/>
      <c r="BT341" s="127"/>
      <c r="BU341" s="127"/>
      <c r="BV341" s="127"/>
      <c r="BW341" s="127"/>
      <c r="BX341" s="127"/>
      <c r="BY341" s="127"/>
      <c r="BZ341" s="127"/>
      <c r="CA341" s="127"/>
      <c r="CB341" s="127"/>
      <c r="CC341" s="127"/>
      <c r="CD341" s="127"/>
      <c r="CE341" s="127"/>
      <c r="CF341" s="127"/>
      <c r="CG341" s="127"/>
      <c r="CH341" s="127"/>
      <c r="CI341" s="127"/>
      <c r="CJ341" s="127"/>
      <c r="CK341" s="127"/>
      <c r="CL341" s="127"/>
      <c r="CM341" s="127"/>
      <c r="CN341" s="127"/>
      <c r="CO341" s="127"/>
      <c r="CP341" s="127"/>
      <c r="CQ341" s="127"/>
      <c r="CR341" s="127"/>
      <c r="CS341" s="127"/>
      <c r="CT341" s="127"/>
      <c r="CU341" s="127"/>
      <c r="CV341" s="127"/>
      <c r="CW341" s="127"/>
      <c r="CX341" s="127"/>
      <c r="CY341" s="127"/>
      <c r="CZ341" s="127"/>
      <c r="DA341" s="127"/>
      <c r="DB341" s="127"/>
      <c r="DC341" s="127"/>
      <c r="DD341" s="127"/>
      <c r="DE341" s="127"/>
      <c r="DF341" s="127"/>
      <c r="DG341" s="127"/>
      <c r="DH341" s="127"/>
      <c r="DI341" s="127"/>
      <c r="DJ341" s="127"/>
      <c r="DK341" s="127"/>
      <c r="DL341" s="127"/>
      <c r="DM341" s="127"/>
      <c r="DN341" s="127"/>
      <c r="DO341" s="127"/>
      <c r="DP341" s="127"/>
      <c r="DQ341" s="127"/>
      <c r="DR341" s="127"/>
      <c r="DS341" s="127"/>
      <c r="DT341" s="127"/>
      <c r="DU341" s="127"/>
      <c r="DV341" s="127"/>
      <c r="DW341" s="127"/>
      <c r="DX341" s="127"/>
      <c r="DY341" s="127"/>
      <c r="DZ341" s="127"/>
      <c r="EA341" s="127"/>
      <c r="EB341" s="127"/>
      <c r="EC341" s="127"/>
      <c r="ED341" s="127"/>
      <c r="EE341" s="127"/>
      <c r="EF341" s="127"/>
      <c r="EG341" s="127"/>
      <c r="EH341" s="127"/>
      <c r="EI341" s="127"/>
      <c r="EJ341" s="127"/>
      <c r="EK341" s="127"/>
      <c r="EL341" s="127"/>
      <c r="EM341" s="127"/>
      <c r="EN341" s="127"/>
      <c r="EO341" s="127"/>
      <c r="EP341" s="127"/>
      <c r="EQ341" s="127"/>
      <c r="ER341" s="127"/>
      <c r="ES341" s="127"/>
      <c r="ET341" s="127"/>
      <c r="EU341" s="127"/>
      <c r="EV341" s="127"/>
      <c r="EW341" s="127"/>
      <c r="EX341" s="127"/>
      <c r="EY341" s="127"/>
      <c r="EZ341" s="127"/>
      <c r="FA341" s="127"/>
      <c r="FB341" s="127"/>
      <c r="FC341" s="127"/>
      <c r="FD341" s="127"/>
      <c r="FE341" s="127"/>
      <c r="FF341" s="127"/>
      <c r="FG341" s="127"/>
      <c r="FH341" s="127"/>
      <c r="FI341" s="127"/>
      <c r="FJ341" s="127"/>
      <c r="FK341" s="127"/>
      <c r="FL341" s="127"/>
      <c r="FM341" s="127"/>
      <c r="FN341" s="127"/>
      <c r="FO341" s="127"/>
      <c r="FP341" s="127"/>
      <c r="FQ341" s="127"/>
      <c r="FR341" s="127"/>
      <c r="FS341" s="127"/>
      <c r="FT341" s="127"/>
      <c r="FU341" s="127"/>
      <c r="FV341" s="127"/>
      <c r="FW341" s="127"/>
      <c r="FX341" s="127"/>
      <c r="FY341" s="127"/>
      <c r="FZ341" s="127"/>
      <c r="GA341" s="127"/>
      <c r="GB341" s="127"/>
      <c r="GC341" s="127"/>
      <c r="GD341" s="127"/>
      <c r="GE341" s="127"/>
      <c r="GF341" s="127"/>
      <c r="GG341" s="127"/>
      <c r="GH341" s="127"/>
      <c r="GI341" s="127"/>
      <c r="GJ341" s="127"/>
      <c r="GK341" s="127"/>
      <c r="GL341" s="127"/>
      <c r="GM341" s="127"/>
      <c r="GN341" s="127"/>
      <c r="GO341" s="127"/>
      <c r="GP341" s="127"/>
      <c r="GQ341" s="127"/>
      <c r="GR341" s="127"/>
      <c r="GS341" s="127"/>
      <c r="GT341" s="127"/>
      <c r="GU341" s="127"/>
      <c r="GV341" s="127"/>
      <c r="GW341" s="127"/>
      <c r="GX341" s="127"/>
      <c r="GY341" s="127"/>
      <c r="GZ341" s="127"/>
      <c r="HA341" s="127"/>
      <c r="HB341" s="127"/>
      <c r="HC341" s="127"/>
      <c r="HD341" s="127"/>
      <c r="HE341" s="127"/>
      <c r="HF341" s="127"/>
      <c r="HG341" s="127"/>
      <c r="HH341" s="127"/>
    </row>
    <row r="342" spans="1:216" s="139" customFormat="1" ht="14.25" x14ac:dyDescent="0.2">
      <c r="A342" s="485">
        <v>5.8</v>
      </c>
      <c r="B342" s="438" t="s">
        <v>229</v>
      </c>
      <c r="C342" s="2">
        <v>2</v>
      </c>
      <c r="D342" s="314" t="s">
        <v>40</v>
      </c>
      <c r="E342" s="3"/>
      <c r="F342" s="107">
        <f t="shared" si="13"/>
        <v>0</v>
      </c>
      <c r="G342" s="132">
        <f t="shared" si="12"/>
        <v>0</v>
      </c>
      <c r="H342" s="125"/>
      <c r="I342" s="129"/>
      <c r="J342" s="122"/>
      <c r="K342" s="127"/>
      <c r="L342" s="127"/>
      <c r="M342" s="127"/>
      <c r="N342" s="127"/>
      <c r="O342" s="127"/>
      <c r="P342" s="127"/>
      <c r="Q342" s="127"/>
      <c r="R342" s="127"/>
      <c r="S342" s="127"/>
      <c r="T342" s="127"/>
      <c r="U342" s="127"/>
      <c r="V342" s="127"/>
      <c r="W342" s="127"/>
      <c r="X342" s="127"/>
      <c r="Y342" s="127"/>
      <c r="Z342" s="127"/>
      <c r="AA342" s="127"/>
      <c r="AB342" s="127"/>
      <c r="AC342" s="127"/>
      <c r="AD342" s="127"/>
      <c r="AE342" s="127"/>
      <c r="AF342" s="127"/>
      <c r="AG342" s="127"/>
      <c r="AH342" s="127"/>
      <c r="AI342" s="127"/>
      <c r="AJ342" s="127"/>
      <c r="AK342" s="127"/>
      <c r="AL342" s="127"/>
      <c r="AM342" s="127"/>
      <c r="AN342" s="127"/>
      <c r="AO342" s="127"/>
      <c r="AP342" s="127"/>
      <c r="AQ342" s="127"/>
      <c r="AR342" s="127"/>
      <c r="AS342" s="127"/>
      <c r="AT342" s="127"/>
      <c r="AU342" s="127"/>
      <c r="AV342" s="127"/>
      <c r="AW342" s="127"/>
      <c r="AX342" s="127"/>
      <c r="AY342" s="127"/>
      <c r="AZ342" s="127"/>
      <c r="BA342" s="127"/>
      <c r="BB342" s="127"/>
      <c r="BC342" s="127"/>
      <c r="BD342" s="127"/>
      <c r="BE342" s="127"/>
      <c r="BF342" s="127"/>
      <c r="BG342" s="127"/>
      <c r="BH342" s="127"/>
      <c r="BI342" s="127"/>
      <c r="BJ342" s="127"/>
      <c r="BK342" s="127"/>
      <c r="BL342" s="127"/>
      <c r="BM342" s="127"/>
      <c r="BN342" s="127"/>
      <c r="BO342" s="127"/>
      <c r="BP342" s="127"/>
      <c r="BQ342" s="127"/>
      <c r="BR342" s="127"/>
      <c r="BS342" s="127"/>
      <c r="BT342" s="127"/>
      <c r="BU342" s="127"/>
      <c r="BV342" s="127"/>
      <c r="BW342" s="127"/>
      <c r="BX342" s="127"/>
      <c r="BY342" s="127"/>
      <c r="BZ342" s="127"/>
      <c r="CA342" s="127"/>
      <c r="CB342" s="127"/>
      <c r="CC342" s="127"/>
      <c r="CD342" s="127"/>
      <c r="CE342" s="127"/>
      <c r="CF342" s="127"/>
      <c r="CG342" s="127"/>
      <c r="CH342" s="127"/>
      <c r="CI342" s="127"/>
      <c r="CJ342" s="127"/>
      <c r="CK342" s="127"/>
      <c r="CL342" s="127"/>
      <c r="CM342" s="127"/>
      <c r="CN342" s="127"/>
      <c r="CO342" s="127"/>
      <c r="CP342" s="127"/>
      <c r="CQ342" s="127"/>
      <c r="CR342" s="127"/>
      <c r="CS342" s="127"/>
      <c r="CT342" s="127"/>
      <c r="CU342" s="127"/>
      <c r="CV342" s="127"/>
      <c r="CW342" s="127"/>
      <c r="CX342" s="127"/>
      <c r="CY342" s="127"/>
      <c r="CZ342" s="127"/>
      <c r="DA342" s="127"/>
      <c r="DB342" s="127"/>
      <c r="DC342" s="127"/>
      <c r="DD342" s="127"/>
      <c r="DE342" s="127"/>
      <c r="DF342" s="127"/>
      <c r="DG342" s="127"/>
      <c r="DH342" s="127"/>
      <c r="DI342" s="127"/>
      <c r="DJ342" s="127"/>
      <c r="DK342" s="127"/>
      <c r="DL342" s="127"/>
      <c r="DM342" s="127"/>
      <c r="DN342" s="127"/>
      <c r="DO342" s="127"/>
      <c r="DP342" s="127"/>
      <c r="DQ342" s="127"/>
      <c r="DR342" s="127"/>
      <c r="DS342" s="127"/>
      <c r="DT342" s="127"/>
      <c r="DU342" s="127"/>
      <c r="DV342" s="127"/>
      <c r="DW342" s="127"/>
      <c r="DX342" s="127"/>
      <c r="DY342" s="127"/>
      <c r="DZ342" s="127"/>
      <c r="EA342" s="127"/>
      <c r="EB342" s="127"/>
      <c r="EC342" s="127"/>
      <c r="ED342" s="127"/>
      <c r="EE342" s="127"/>
      <c r="EF342" s="127"/>
      <c r="EG342" s="127"/>
      <c r="EH342" s="127"/>
      <c r="EI342" s="127"/>
      <c r="EJ342" s="127"/>
      <c r="EK342" s="127"/>
      <c r="EL342" s="127"/>
      <c r="EM342" s="127"/>
      <c r="EN342" s="127"/>
      <c r="EO342" s="127"/>
      <c r="EP342" s="127"/>
      <c r="EQ342" s="127"/>
      <c r="ER342" s="127"/>
      <c r="ES342" s="127"/>
      <c r="ET342" s="127"/>
      <c r="EU342" s="127"/>
      <c r="EV342" s="127"/>
      <c r="EW342" s="127"/>
      <c r="EX342" s="127"/>
      <c r="EY342" s="127"/>
      <c r="EZ342" s="127"/>
      <c r="FA342" s="127"/>
      <c r="FB342" s="127"/>
      <c r="FC342" s="127"/>
      <c r="FD342" s="127"/>
      <c r="FE342" s="127"/>
      <c r="FF342" s="127"/>
      <c r="FG342" s="127"/>
      <c r="FH342" s="127"/>
      <c r="FI342" s="127"/>
      <c r="FJ342" s="127"/>
      <c r="FK342" s="127"/>
      <c r="FL342" s="127"/>
      <c r="FM342" s="127"/>
      <c r="FN342" s="127"/>
      <c r="FO342" s="127"/>
      <c r="FP342" s="127"/>
      <c r="FQ342" s="127"/>
      <c r="FR342" s="127"/>
      <c r="FS342" s="127"/>
      <c r="FT342" s="127"/>
      <c r="FU342" s="127"/>
      <c r="FV342" s="127"/>
      <c r="FW342" s="127"/>
      <c r="FX342" s="127"/>
      <c r="FY342" s="127"/>
      <c r="FZ342" s="127"/>
      <c r="GA342" s="127"/>
      <c r="GB342" s="127"/>
      <c r="GC342" s="127"/>
      <c r="GD342" s="127"/>
      <c r="GE342" s="127"/>
      <c r="GF342" s="127"/>
      <c r="GG342" s="127"/>
      <c r="GH342" s="127"/>
      <c r="GI342" s="127"/>
      <c r="GJ342" s="127"/>
      <c r="GK342" s="127"/>
      <c r="GL342" s="127"/>
      <c r="GM342" s="127"/>
      <c r="GN342" s="127"/>
      <c r="GO342" s="127"/>
      <c r="GP342" s="127"/>
      <c r="GQ342" s="127"/>
      <c r="GR342" s="127"/>
      <c r="GS342" s="127"/>
      <c r="GT342" s="127"/>
      <c r="GU342" s="127"/>
      <c r="GV342" s="127"/>
      <c r="GW342" s="127"/>
      <c r="GX342" s="127"/>
      <c r="GY342" s="127"/>
      <c r="GZ342" s="127"/>
      <c r="HA342" s="127"/>
      <c r="HB342" s="127"/>
      <c r="HC342" s="127"/>
      <c r="HD342" s="127"/>
      <c r="HE342" s="127"/>
      <c r="HF342" s="127"/>
      <c r="HG342" s="127"/>
      <c r="HH342" s="127"/>
    </row>
    <row r="343" spans="1:216" s="139" customFormat="1" ht="14.25" x14ac:dyDescent="0.2">
      <c r="A343" s="485">
        <v>5.9</v>
      </c>
      <c r="B343" s="438" t="s">
        <v>222</v>
      </c>
      <c r="C343" s="2">
        <v>12</v>
      </c>
      <c r="D343" s="314" t="s">
        <v>40</v>
      </c>
      <c r="E343" s="3"/>
      <c r="F343" s="107">
        <f t="shared" si="13"/>
        <v>0</v>
      </c>
      <c r="G343" s="132">
        <f t="shared" si="12"/>
        <v>0</v>
      </c>
      <c r="H343" s="125"/>
      <c r="I343" s="129"/>
      <c r="J343" s="122"/>
      <c r="K343" s="127"/>
      <c r="L343" s="127"/>
      <c r="M343" s="127"/>
      <c r="N343" s="127"/>
      <c r="O343" s="127"/>
      <c r="P343" s="127"/>
      <c r="Q343" s="127"/>
      <c r="R343" s="127"/>
      <c r="S343" s="127"/>
      <c r="T343" s="127"/>
      <c r="U343" s="127"/>
      <c r="V343" s="127"/>
      <c r="W343" s="127"/>
      <c r="X343" s="127"/>
      <c r="Y343" s="127"/>
      <c r="Z343" s="127"/>
      <c r="AA343" s="127"/>
      <c r="AB343" s="127"/>
      <c r="AC343" s="127"/>
      <c r="AD343" s="127"/>
      <c r="AE343" s="127"/>
      <c r="AF343" s="127"/>
      <c r="AG343" s="127"/>
      <c r="AH343" s="127"/>
      <c r="AI343" s="127"/>
      <c r="AJ343" s="127"/>
      <c r="AK343" s="127"/>
      <c r="AL343" s="127"/>
      <c r="AM343" s="127"/>
      <c r="AN343" s="127"/>
      <c r="AO343" s="127"/>
      <c r="AP343" s="127"/>
      <c r="AQ343" s="127"/>
      <c r="AR343" s="127"/>
      <c r="AS343" s="127"/>
      <c r="AT343" s="127"/>
      <c r="AU343" s="127"/>
      <c r="AV343" s="127"/>
      <c r="AW343" s="127"/>
      <c r="AX343" s="127"/>
      <c r="AY343" s="127"/>
      <c r="AZ343" s="127"/>
      <c r="BA343" s="127"/>
      <c r="BB343" s="127"/>
      <c r="BC343" s="127"/>
      <c r="BD343" s="127"/>
      <c r="BE343" s="127"/>
      <c r="BF343" s="127"/>
      <c r="BG343" s="127"/>
      <c r="BH343" s="127"/>
      <c r="BI343" s="127"/>
      <c r="BJ343" s="127"/>
      <c r="BK343" s="127"/>
      <c r="BL343" s="127"/>
      <c r="BM343" s="127"/>
      <c r="BN343" s="127"/>
      <c r="BO343" s="127"/>
      <c r="BP343" s="127"/>
      <c r="BQ343" s="127"/>
      <c r="BR343" s="127"/>
      <c r="BS343" s="127"/>
      <c r="BT343" s="127"/>
      <c r="BU343" s="127"/>
      <c r="BV343" s="127"/>
      <c r="BW343" s="127"/>
      <c r="BX343" s="127"/>
      <c r="BY343" s="127"/>
      <c r="BZ343" s="127"/>
      <c r="CA343" s="127"/>
      <c r="CB343" s="127"/>
      <c r="CC343" s="127"/>
      <c r="CD343" s="127"/>
      <c r="CE343" s="127"/>
      <c r="CF343" s="127"/>
      <c r="CG343" s="127"/>
      <c r="CH343" s="127"/>
      <c r="CI343" s="127"/>
      <c r="CJ343" s="127"/>
      <c r="CK343" s="127"/>
      <c r="CL343" s="127"/>
      <c r="CM343" s="127"/>
      <c r="CN343" s="127"/>
      <c r="CO343" s="127"/>
      <c r="CP343" s="127"/>
      <c r="CQ343" s="127"/>
      <c r="CR343" s="127"/>
      <c r="CS343" s="127"/>
      <c r="CT343" s="127"/>
      <c r="CU343" s="127"/>
      <c r="CV343" s="127"/>
      <c r="CW343" s="127"/>
      <c r="CX343" s="127"/>
      <c r="CY343" s="127"/>
      <c r="CZ343" s="127"/>
      <c r="DA343" s="127"/>
      <c r="DB343" s="127"/>
      <c r="DC343" s="127"/>
      <c r="DD343" s="127"/>
      <c r="DE343" s="127"/>
      <c r="DF343" s="127"/>
      <c r="DG343" s="127"/>
      <c r="DH343" s="127"/>
      <c r="DI343" s="127"/>
      <c r="DJ343" s="127"/>
      <c r="DK343" s="127"/>
      <c r="DL343" s="127"/>
      <c r="DM343" s="127"/>
      <c r="DN343" s="127"/>
      <c r="DO343" s="127"/>
      <c r="DP343" s="127"/>
      <c r="DQ343" s="127"/>
      <c r="DR343" s="127"/>
      <c r="DS343" s="127"/>
      <c r="DT343" s="127"/>
      <c r="DU343" s="127"/>
      <c r="DV343" s="127"/>
      <c r="DW343" s="127"/>
      <c r="DX343" s="127"/>
      <c r="DY343" s="127"/>
      <c r="DZ343" s="127"/>
      <c r="EA343" s="127"/>
      <c r="EB343" s="127"/>
      <c r="EC343" s="127"/>
      <c r="ED343" s="127"/>
      <c r="EE343" s="127"/>
      <c r="EF343" s="127"/>
      <c r="EG343" s="127"/>
      <c r="EH343" s="127"/>
      <c r="EI343" s="127"/>
      <c r="EJ343" s="127"/>
      <c r="EK343" s="127"/>
      <c r="EL343" s="127"/>
      <c r="EM343" s="127"/>
      <c r="EN343" s="127"/>
      <c r="EO343" s="127"/>
      <c r="EP343" s="127"/>
      <c r="EQ343" s="127"/>
      <c r="ER343" s="127"/>
      <c r="ES343" s="127"/>
      <c r="ET343" s="127"/>
      <c r="EU343" s="127"/>
      <c r="EV343" s="127"/>
      <c r="EW343" s="127"/>
      <c r="EX343" s="127"/>
      <c r="EY343" s="127"/>
      <c r="EZ343" s="127"/>
      <c r="FA343" s="127"/>
      <c r="FB343" s="127"/>
      <c r="FC343" s="127"/>
      <c r="FD343" s="127"/>
      <c r="FE343" s="127"/>
      <c r="FF343" s="127"/>
      <c r="FG343" s="127"/>
      <c r="FH343" s="127"/>
      <c r="FI343" s="127"/>
      <c r="FJ343" s="127"/>
      <c r="FK343" s="127"/>
      <c r="FL343" s="127"/>
      <c r="FM343" s="127"/>
      <c r="FN343" s="127"/>
      <c r="FO343" s="127"/>
      <c r="FP343" s="127"/>
      <c r="FQ343" s="127"/>
      <c r="FR343" s="127"/>
      <c r="FS343" s="127"/>
      <c r="FT343" s="127"/>
      <c r="FU343" s="127"/>
      <c r="FV343" s="127"/>
      <c r="FW343" s="127"/>
      <c r="FX343" s="127"/>
      <c r="FY343" s="127"/>
      <c r="FZ343" s="127"/>
      <c r="GA343" s="127"/>
      <c r="GB343" s="127"/>
      <c r="GC343" s="127"/>
      <c r="GD343" s="127"/>
      <c r="GE343" s="127"/>
      <c r="GF343" s="127"/>
      <c r="GG343" s="127"/>
      <c r="GH343" s="127"/>
      <c r="GI343" s="127"/>
      <c r="GJ343" s="127"/>
      <c r="GK343" s="127"/>
      <c r="GL343" s="127"/>
      <c r="GM343" s="127"/>
      <c r="GN343" s="127"/>
      <c r="GO343" s="127"/>
      <c r="GP343" s="127"/>
      <c r="GQ343" s="127"/>
      <c r="GR343" s="127"/>
      <c r="GS343" s="127"/>
      <c r="GT343" s="127"/>
      <c r="GU343" s="127"/>
      <c r="GV343" s="127"/>
      <c r="GW343" s="127"/>
      <c r="GX343" s="127"/>
      <c r="GY343" s="127"/>
      <c r="GZ343" s="127"/>
      <c r="HA343" s="127"/>
      <c r="HB343" s="127"/>
      <c r="HC343" s="127"/>
      <c r="HD343" s="127"/>
      <c r="HE343" s="127"/>
      <c r="HF343" s="127"/>
      <c r="HG343" s="127"/>
      <c r="HH343" s="127"/>
    </row>
    <row r="344" spans="1:216" s="139" customFormat="1" ht="14.25" x14ac:dyDescent="0.2">
      <c r="A344" s="488">
        <v>5.0999999999999996</v>
      </c>
      <c r="B344" s="438" t="s">
        <v>223</v>
      </c>
      <c r="C344" s="2">
        <v>11</v>
      </c>
      <c r="D344" s="314" t="s">
        <v>40</v>
      </c>
      <c r="E344" s="6"/>
      <c r="F344" s="107">
        <f t="shared" si="13"/>
        <v>0</v>
      </c>
      <c r="G344" s="132">
        <f t="shared" si="12"/>
        <v>0</v>
      </c>
      <c r="H344" s="125"/>
      <c r="I344" s="129"/>
      <c r="J344" s="122"/>
      <c r="K344" s="127"/>
      <c r="L344" s="127"/>
      <c r="M344" s="127"/>
      <c r="N344" s="127"/>
      <c r="O344" s="127"/>
      <c r="P344" s="127"/>
      <c r="Q344" s="127"/>
      <c r="R344" s="127"/>
      <c r="S344" s="127"/>
      <c r="T344" s="127"/>
      <c r="U344" s="127"/>
      <c r="V344" s="127"/>
      <c r="W344" s="127"/>
      <c r="X344" s="127"/>
      <c r="Y344" s="127"/>
      <c r="Z344" s="127"/>
      <c r="AA344" s="127"/>
      <c r="AB344" s="127"/>
      <c r="AC344" s="127"/>
      <c r="AD344" s="127"/>
      <c r="AE344" s="127"/>
      <c r="AF344" s="127"/>
      <c r="AG344" s="127"/>
      <c r="AH344" s="127"/>
      <c r="AI344" s="127"/>
      <c r="AJ344" s="127"/>
      <c r="AK344" s="127"/>
      <c r="AL344" s="127"/>
      <c r="AM344" s="127"/>
      <c r="AN344" s="127"/>
      <c r="AO344" s="127"/>
      <c r="AP344" s="127"/>
      <c r="AQ344" s="127"/>
      <c r="AR344" s="127"/>
      <c r="AS344" s="127"/>
      <c r="AT344" s="127"/>
      <c r="AU344" s="127"/>
      <c r="AV344" s="127"/>
      <c r="AW344" s="127"/>
      <c r="AX344" s="127"/>
      <c r="AY344" s="127"/>
      <c r="AZ344" s="127"/>
      <c r="BA344" s="127"/>
      <c r="BB344" s="127"/>
      <c r="BC344" s="127"/>
      <c r="BD344" s="127"/>
      <c r="BE344" s="127"/>
      <c r="BF344" s="127"/>
      <c r="BG344" s="127"/>
      <c r="BH344" s="127"/>
      <c r="BI344" s="127"/>
      <c r="BJ344" s="127"/>
      <c r="BK344" s="127"/>
      <c r="BL344" s="127"/>
      <c r="BM344" s="127"/>
      <c r="BN344" s="127"/>
      <c r="BO344" s="127"/>
      <c r="BP344" s="127"/>
      <c r="BQ344" s="127"/>
      <c r="BR344" s="127"/>
      <c r="BS344" s="127"/>
      <c r="BT344" s="127"/>
      <c r="BU344" s="127"/>
      <c r="BV344" s="127"/>
      <c r="BW344" s="127"/>
      <c r="BX344" s="127"/>
      <c r="BY344" s="127"/>
      <c r="BZ344" s="127"/>
      <c r="CA344" s="127"/>
      <c r="CB344" s="127"/>
      <c r="CC344" s="127"/>
      <c r="CD344" s="127"/>
      <c r="CE344" s="127"/>
      <c r="CF344" s="127"/>
      <c r="CG344" s="127"/>
      <c r="CH344" s="127"/>
      <c r="CI344" s="127"/>
      <c r="CJ344" s="127"/>
      <c r="CK344" s="127"/>
      <c r="CL344" s="127"/>
      <c r="CM344" s="127"/>
      <c r="CN344" s="127"/>
      <c r="CO344" s="127"/>
      <c r="CP344" s="127"/>
      <c r="CQ344" s="127"/>
      <c r="CR344" s="127"/>
      <c r="CS344" s="127"/>
      <c r="CT344" s="127"/>
      <c r="CU344" s="127"/>
      <c r="CV344" s="127"/>
      <c r="CW344" s="127"/>
      <c r="CX344" s="127"/>
      <c r="CY344" s="127"/>
      <c r="CZ344" s="127"/>
      <c r="DA344" s="127"/>
      <c r="DB344" s="127"/>
      <c r="DC344" s="127"/>
      <c r="DD344" s="127"/>
      <c r="DE344" s="127"/>
      <c r="DF344" s="127"/>
      <c r="DG344" s="127"/>
      <c r="DH344" s="127"/>
      <c r="DI344" s="127"/>
      <c r="DJ344" s="127"/>
      <c r="DK344" s="127"/>
      <c r="DL344" s="127"/>
      <c r="DM344" s="127"/>
      <c r="DN344" s="127"/>
      <c r="DO344" s="127"/>
      <c r="DP344" s="127"/>
      <c r="DQ344" s="127"/>
      <c r="DR344" s="127"/>
      <c r="DS344" s="127"/>
      <c r="DT344" s="127"/>
      <c r="DU344" s="127"/>
      <c r="DV344" s="127"/>
      <c r="DW344" s="127"/>
      <c r="DX344" s="127"/>
      <c r="DY344" s="127"/>
      <c r="DZ344" s="127"/>
      <c r="EA344" s="127"/>
      <c r="EB344" s="127"/>
      <c r="EC344" s="127"/>
      <c r="ED344" s="127"/>
      <c r="EE344" s="127"/>
      <c r="EF344" s="127"/>
      <c r="EG344" s="127"/>
      <c r="EH344" s="127"/>
      <c r="EI344" s="127"/>
      <c r="EJ344" s="127"/>
      <c r="EK344" s="127"/>
      <c r="EL344" s="127"/>
      <c r="EM344" s="127"/>
      <c r="EN344" s="127"/>
      <c r="EO344" s="127"/>
      <c r="EP344" s="127"/>
      <c r="EQ344" s="127"/>
      <c r="ER344" s="127"/>
      <c r="ES344" s="127"/>
      <c r="ET344" s="127"/>
      <c r="EU344" s="127"/>
      <c r="EV344" s="127"/>
      <c r="EW344" s="127"/>
      <c r="EX344" s="127"/>
      <c r="EY344" s="127"/>
      <c r="EZ344" s="127"/>
      <c r="FA344" s="127"/>
      <c r="FB344" s="127"/>
      <c r="FC344" s="127"/>
      <c r="FD344" s="127"/>
      <c r="FE344" s="127"/>
      <c r="FF344" s="127"/>
      <c r="FG344" s="127"/>
      <c r="FH344" s="127"/>
      <c r="FI344" s="127"/>
      <c r="FJ344" s="127"/>
      <c r="FK344" s="127"/>
      <c r="FL344" s="127"/>
      <c r="FM344" s="127"/>
      <c r="FN344" s="127"/>
      <c r="FO344" s="127"/>
      <c r="FP344" s="127"/>
      <c r="FQ344" s="127"/>
      <c r="FR344" s="127"/>
      <c r="FS344" s="127"/>
      <c r="FT344" s="127"/>
      <c r="FU344" s="127"/>
      <c r="FV344" s="127"/>
      <c r="FW344" s="127"/>
      <c r="FX344" s="127"/>
      <c r="FY344" s="127"/>
      <c r="FZ344" s="127"/>
      <c r="GA344" s="127"/>
      <c r="GB344" s="127"/>
      <c r="GC344" s="127"/>
      <c r="GD344" s="127"/>
      <c r="GE344" s="127"/>
      <c r="GF344" s="127"/>
      <c r="GG344" s="127"/>
      <c r="GH344" s="127"/>
      <c r="GI344" s="127"/>
      <c r="GJ344" s="127"/>
      <c r="GK344" s="127"/>
      <c r="GL344" s="127"/>
      <c r="GM344" s="127"/>
      <c r="GN344" s="127"/>
      <c r="GO344" s="127"/>
      <c r="GP344" s="127"/>
      <c r="GQ344" s="127"/>
      <c r="GR344" s="127"/>
      <c r="GS344" s="127"/>
      <c r="GT344" s="127"/>
      <c r="GU344" s="127"/>
      <c r="GV344" s="127"/>
      <c r="GW344" s="127"/>
      <c r="GX344" s="127"/>
      <c r="GY344" s="127"/>
      <c r="GZ344" s="127"/>
      <c r="HA344" s="127"/>
      <c r="HB344" s="127"/>
      <c r="HC344" s="127"/>
      <c r="HD344" s="127"/>
      <c r="HE344" s="127"/>
      <c r="HF344" s="127"/>
      <c r="HG344" s="127"/>
      <c r="HH344" s="127"/>
    </row>
    <row r="345" spans="1:216" s="139" customFormat="1" ht="10.5" customHeight="1" x14ac:dyDescent="0.2">
      <c r="A345" s="485"/>
      <c r="B345" s="487"/>
      <c r="C345" s="2"/>
      <c r="D345" s="299"/>
      <c r="E345" s="6"/>
      <c r="F345" s="107">
        <f t="shared" si="13"/>
        <v>0</v>
      </c>
      <c r="G345" s="132">
        <f t="shared" si="12"/>
        <v>0</v>
      </c>
      <c r="H345" s="125"/>
      <c r="I345" s="129"/>
      <c r="J345" s="122"/>
      <c r="K345" s="129"/>
      <c r="L345" s="122"/>
      <c r="M345" s="129"/>
      <c r="N345" s="127"/>
      <c r="O345" s="127"/>
      <c r="P345" s="127"/>
      <c r="Q345" s="127"/>
      <c r="R345" s="127"/>
      <c r="S345" s="127"/>
      <c r="T345" s="127"/>
      <c r="U345" s="127"/>
      <c r="V345" s="127"/>
      <c r="W345" s="127"/>
      <c r="X345" s="127"/>
      <c r="Y345" s="127"/>
      <c r="Z345" s="127"/>
      <c r="AA345" s="127"/>
      <c r="AB345" s="127"/>
      <c r="AC345" s="127"/>
      <c r="AD345" s="127"/>
      <c r="AE345" s="127"/>
      <c r="AF345" s="127"/>
      <c r="AG345" s="127"/>
      <c r="AH345" s="127"/>
      <c r="AI345" s="127"/>
      <c r="AJ345" s="127"/>
      <c r="AK345" s="127"/>
      <c r="AL345" s="127"/>
      <c r="AM345" s="127"/>
      <c r="AN345" s="127"/>
      <c r="AO345" s="127"/>
      <c r="AP345" s="127"/>
      <c r="AQ345" s="127"/>
      <c r="AR345" s="127"/>
      <c r="AS345" s="127"/>
      <c r="AT345" s="127"/>
      <c r="AU345" s="127"/>
      <c r="AV345" s="127"/>
      <c r="AW345" s="127"/>
      <c r="AX345" s="127"/>
      <c r="AY345" s="127"/>
      <c r="AZ345" s="127"/>
      <c r="BA345" s="127"/>
      <c r="BB345" s="127"/>
      <c r="BC345" s="127"/>
      <c r="BD345" s="127"/>
      <c r="BE345" s="127"/>
      <c r="BF345" s="127"/>
      <c r="BG345" s="127"/>
      <c r="BH345" s="127"/>
      <c r="BI345" s="127"/>
      <c r="BJ345" s="127"/>
      <c r="BK345" s="127"/>
      <c r="BL345" s="127"/>
      <c r="BM345" s="127"/>
      <c r="BN345" s="127"/>
      <c r="BO345" s="127"/>
      <c r="BP345" s="127"/>
      <c r="BQ345" s="127"/>
      <c r="BR345" s="127"/>
      <c r="BS345" s="127"/>
      <c r="BT345" s="127"/>
      <c r="BU345" s="127"/>
      <c r="BV345" s="127"/>
      <c r="BW345" s="127"/>
      <c r="BX345" s="127"/>
      <c r="BY345" s="127"/>
      <c r="BZ345" s="127"/>
      <c r="CA345" s="127"/>
      <c r="CB345" s="127"/>
      <c r="CC345" s="127"/>
      <c r="CD345" s="127"/>
      <c r="CE345" s="127"/>
      <c r="CF345" s="127"/>
      <c r="CG345" s="127"/>
      <c r="CH345" s="127"/>
      <c r="CI345" s="127"/>
      <c r="CJ345" s="127"/>
      <c r="CK345" s="127"/>
      <c r="CL345" s="127"/>
      <c r="CM345" s="127"/>
      <c r="CN345" s="127"/>
      <c r="CO345" s="127"/>
      <c r="CP345" s="127"/>
      <c r="CQ345" s="127"/>
      <c r="CR345" s="127"/>
      <c r="CS345" s="127"/>
      <c r="CT345" s="127"/>
      <c r="CU345" s="127"/>
      <c r="CV345" s="127"/>
      <c r="CW345" s="127"/>
      <c r="CX345" s="127"/>
      <c r="CY345" s="127"/>
      <c r="CZ345" s="127"/>
      <c r="DA345" s="127"/>
      <c r="DB345" s="127"/>
      <c r="DC345" s="127"/>
      <c r="DD345" s="127"/>
      <c r="DE345" s="127"/>
      <c r="DF345" s="127"/>
      <c r="DG345" s="127"/>
      <c r="DH345" s="127"/>
      <c r="DI345" s="127"/>
      <c r="DJ345" s="127"/>
      <c r="DK345" s="127"/>
      <c r="DL345" s="127"/>
      <c r="DM345" s="127"/>
      <c r="DN345" s="127"/>
      <c r="DO345" s="127"/>
      <c r="DP345" s="127"/>
      <c r="DQ345" s="127"/>
      <c r="DR345" s="127"/>
      <c r="DS345" s="127"/>
      <c r="DT345" s="127"/>
      <c r="DU345" s="127"/>
      <c r="DV345" s="127"/>
      <c r="DW345" s="127"/>
      <c r="DX345" s="127"/>
      <c r="DY345" s="127"/>
      <c r="DZ345" s="127"/>
      <c r="EA345" s="127"/>
      <c r="EB345" s="127"/>
      <c r="EC345" s="127"/>
      <c r="ED345" s="127"/>
      <c r="EE345" s="127"/>
      <c r="EF345" s="127"/>
      <c r="EG345" s="127"/>
      <c r="EH345" s="127"/>
      <c r="EI345" s="127"/>
      <c r="EJ345" s="127"/>
      <c r="EK345" s="127"/>
      <c r="EL345" s="127"/>
      <c r="EM345" s="127"/>
      <c r="EN345" s="127"/>
      <c r="EO345" s="127"/>
      <c r="EP345" s="127"/>
      <c r="EQ345" s="127"/>
      <c r="ER345" s="127"/>
      <c r="ES345" s="127"/>
      <c r="ET345" s="127"/>
      <c r="EU345" s="127"/>
      <c r="EV345" s="127"/>
      <c r="EW345" s="127"/>
      <c r="EX345" s="127"/>
      <c r="EY345" s="127"/>
      <c r="EZ345" s="127"/>
      <c r="FA345" s="127"/>
      <c r="FB345" s="127"/>
      <c r="FC345" s="127"/>
      <c r="FD345" s="127"/>
      <c r="FE345" s="127"/>
      <c r="FF345" s="127"/>
      <c r="FG345" s="127"/>
      <c r="FH345" s="127"/>
      <c r="FI345" s="127"/>
      <c r="FJ345" s="127"/>
      <c r="FK345" s="127"/>
      <c r="FL345" s="127"/>
      <c r="FM345" s="127"/>
      <c r="FN345" s="127"/>
      <c r="FO345" s="127"/>
      <c r="FP345" s="127"/>
      <c r="FQ345" s="127"/>
      <c r="FR345" s="127"/>
      <c r="FS345" s="127"/>
      <c r="FT345" s="127"/>
      <c r="FU345" s="127"/>
      <c r="FV345" s="127"/>
      <c r="FW345" s="127"/>
      <c r="FX345" s="127"/>
      <c r="FY345" s="127"/>
      <c r="FZ345" s="127"/>
      <c r="GA345" s="127"/>
      <c r="GB345" s="127"/>
      <c r="GC345" s="127"/>
      <c r="GD345" s="127"/>
      <c r="GE345" s="127"/>
      <c r="GF345" s="127"/>
      <c r="GG345" s="127"/>
      <c r="GH345" s="127"/>
      <c r="GI345" s="127"/>
      <c r="GJ345" s="127"/>
      <c r="GK345" s="127"/>
      <c r="GL345" s="127"/>
      <c r="GM345" s="127"/>
      <c r="GN345" s="127"/>
      <c r="GO345" s="127"/>
      <c r="GP345" s="127"/>
      <c r="GQ345" s="127"/>
      <c r="GR345" s="127"/>
      <c r="GS345" s="127"/>
      <c r="GT345" s="127"/>
      <c r="GU345" s="127"/>
      <c r="GV345" s="127"/>
      <c r="GW345" s="127"/>
      <c r="GX345" s="127"/>
      <c r="GY345" s="127"/>
      <c r="GZ345" s="127"/>
      <c r="HA345" s="127"/>
      <c r="HB345" s="127"/>
      <c r="HC345" s="127"/>
      <c r="HD345" s="127"/>
      <c r="HE345" s="127"/>
      <c r="HF345" s="127"/>
      <c r="HG345" s="127"/>
      <c r="HH345" s="127"/>
    </row>
    <row r="346" spans="1:216" s="127" customFormat="1" x14ac:dyDescent="0.2">
      <c r="A346" s="483">
        <v>6</v>
      </c>
      <c r="B346" s="489" t="s">
        <v>28</v>
      </c>
      <c r="C346" s="473"/>
      <c r="D346" s="490"/>
      <c r="E346" s="207"/>
      <c r="F346" s="107">
        <f t="shared" si="13"/>
        <v>0</v>
      </c>
      <c r="G346" s="132">
        <f t="shared" si="12"/>
        <v>0</v>
      </c>
      <c r="H346" s="125"/>
      <c r="I346" s="129"/>
      <c r="J346" s="129"/>
      <c r="K346" s="136"/>
      <c r="L346" s="122"/>
      <c r="M346" s="129"/>
      <c r="N346" s="139"/>
      <c r="O346" s="139"/>
      <c r="P346" s="139"/>
      <c r="Q346" s="139"/>
      <c r="R346" s="139"/>
      <c r="S346" s="139"/>
      <c r="T346" s="139"/>
      <c r="U346" s="139"/>
      <c r="V346" s="139"/>
      <c r="W346" s="139"/>
      <c r="X346" s="139"/>
      <c r="Y346" s="139"/>
      <c r="Z346" s="139"/>
      <c r="AA346" s="139"/>
      <c r="AB346" s="139"/>
      <c r="AC346" s="139"/>
      <c r="AD346" s="139"/>
      <c r="AE346" s="139"/>
      <c r="AF346" s="139"/>
      <c r="AG346" s="139"/>
      <c r="AH346" s="139"/>
      <c r="AI346" s="139"/>
      <c r="AJ346" s="139"/>
      <c r="AK346" s="139"/>
      <c r="AL346" s="139"/>
      <c r="AM346" s="139"/>
      <c r="AN346" s="139"/>
      <c r="AO346" s="139"/>
      <c r="AP346" s="139"/>
      <c r="AQ346" s="139"/>
      <c r="AR346" s="139"/>
      <c r="AS346" s="139"/>
      <c r="AT346" s="139"/>
      <c r="AU346" s="139"/>
      <c r="AV346" s="139"/>
      <c r="AW346" s="139"/>
      <c r="AX346" s="139"/>
      <c r="AY346" s="139"/>
      <c r="AZ346" s="139"/>
      <c r="BA346" s="139"/>
      <c r="BB346" s="139"/>
      <c r="BC346" s="139"/>
      <c r="BD346" s="139"/>
      <c r="BE346" s="139"/>
      <c r="BF346" s="139"/>
      <c r="BG346" s="139"/>
      <c r="BH346" s="139"/>
      <c r="BI346" s="139"/>
      <c r="BJ346" s="139"/>
      <c r="BK346" s="139"/>
      <c r="BL346" s="139"/>
      <c r="BM346" s="139"/>
      <c r="BN346" s="139"/>
      <c r="BO346" s="139"/>
      <c r="BP346" s="139"/>
      <c r="BQ346" s="139"/>
      <c r="BR346" s="139"/>
      <c r="BS346" s="139"/>
      <c r="BT346" s="139"/>
      <c r="BU346" s="139"/>
      <c r="BV346" s="139"/>
      <c r="BW346" s="139"/>
      <c r="BX346" s="139"/>
      <c r="BY346" s="139"/>
      <c r="BZ346" s="139"/>
      <c r="CA346" s="139"/>
      <c r="CB346" s="139"/>
      <c r="CC346" s="139"/>
      <c r="CD346" s="139"/>
      <c r="CE346" s="139"/>
      <c r="CF346" s="139"/>
      <c r="CG346" s="139"/>
      <c r="CH346" s="139"/>
      <c r="CI346" s="139"/>
      <c r="CJ346" s="139"/>
      <c r="CK346" s="139"/>
      <c r="CL346" s="139"/>
      <c r="CM346" s="139"/>
      <c r="CN346" s="139"/>
      <c r="CO346" s="139"/>
      <c r="CP346" s="139"/>
      <c r="CQ346" s="139"/>
      <c r="CR346" s="139"/>
      <c r="CS346" s="139"/>
      <c r="CT346" s="139"/>
      <c r="CU346" s="139"/>
      <c r="CV346" s="139"/>
      <c r="CW346" s="139"/>
      <c r="CX346" s="139"/>
      <c r="CY346" s="139"/>
      <c r="CZ346" s="139"/>
      <c r="DA346" s="139"/>
      <c r="DB346" s="139"/>
      <c r="DC346" s="139"/>
      <c r="DD346" s="139"/>
      <c r="DE346" s="139"/>
      <c r="DF346" s="139"/>
      <c r="DG346" s="139"/>
      <c r="DH346" s="139"/>
      <c r="DI346" s="139"/>
      <c r="DJ346" s="139"/>
      <c r="DK346" s="139"/>
      <c r="DL346" s="139"/>
      <c r="DM346" s="139"/>
      <c r="DN346" s="139"/>
      <c r="DO346" s="139"/>
      <c r="DP346" s="139"/>
      <c r="DQ346" s="139"/>
      <c r="DR346" s="139"/>
      <c r="DS346" s="139"/>
      <c r="DT346" s="139"/>
      <c r="DU346" s="139"/>
      <c r="DV346" s="139"/>
      <c r="DW346" s="139"/>
      <c r="DX346" s="139"/>
      <c r="DY346" s="139"/>
      <c r="DZ346" s="139"/>
      <c r="EA346" s="139"/>
      <c r="EB346" s="139"/>
      <c r="EC346" s="139"/>
      <c r="ED346" s="139"/>
      <c r="EE346" s="139"/>
      <c r="EF346" s="139"/>
      <c r="EG346" s="139"/>
      <c r="EH346" s="139"/>
      <c r="EI346" s="139"/>
      <c r="EJ346" s="139"/>
      <c r="EK346" s="139"/>
      <c r="EL346" s="139"/>
      <c r="EM346" s="139"/>
      <c r="EN346" s="139"/>
      <c r="EO346" s="139"/>
      <c r="EP346" s="139"/>
      <c r="EQ346" s="139"/>
      <c r="ER346" s="139"/>
      <c r="ES346" s="139"/>
      <c r="ET346" s="139"/>
      <c r="EU346" s="139"/>
      <c r="EV346" s="139"/>
      <c r="EW346" s="139"/>
      <c r="EX346" s="139"/>
      <c r="EY346" s="139"/>
      <c r="EZ346" s="139"/>
      <c r="FA346" s="139"/>
      <c r="FB346" s="139"/>
      <c r="FC346" s="139"/>
      <c r="FD346" s="139"/>
      <c r="FE346" s="139"/>
      <c r="FF346" s="139"/>
      <c r="FG346" s="139"/>
      <c r="FH346" s="139"/>
      <c r="FI346" s="139"/>
      <c r="FJ346" s="139"/>
      <c r="FK346" s="139"/>
      <c r="FL346" s="139"/>
      <c r="FM346" s="139"/>
      <c r="FN346" s="139"/>
      <c r="FO346" s="139"/>
      <c r="FP346" s="139"/>
      <c r="FQ346" s="139"/>
      <c r="FR346" s="139"/>
      <c r="FS346" s="139"/>
      <c r="FT346" s="139"/>
      <c r="FU346" s="139"/>
      <c r="FV346" s="139"/>
      <c r="FW346" s="139"/>
      <c r="FX346" s="139"/>
      <c r="FY346" s="139"/>
      <c r="FZ346" s="139"/>
      <c r="GA346" s="139"/>
      <c r="GB346" s="139"/>
      <c r="GC346" s="139"/>
      <c r="GD346" s="139"/>
      <c r="GE346" s="139"/>
      <c r="GF346" s="139"/>
      <c r="GG346" s="139"/>
      <c r="GH346" s="139"/>
      <c r="GI346" s="139"/>
      <c r="GJ346" s="139"/>
      <c r="GK346" s="139"/>
      <c r="GL346" s="139"/>
      <c r="GM346" s="139"/>
      <c r="GN346" s="139"/>
      <c r="GO346" s="139"/>
      <c r="GP346" s="139"/>
      <c r="GQ346" s="139"/>
      <c r="GR346" s="139"/>
      <c r="GS346" s="139"/>
      <c r="GT346" s="139"/>
      <c r="GU346" s="139"/>
      <c r="GV346" s="139"/>
      <c r="GW346" s="139"/>
      <c r="GX346" s="139"/>
      <c r="GY346" s="139"/>
      <c r="GZ346" s="139"/>
      <c r="HA346" s="139"/>
      <c r="HB346" s="139"/>
      <c r="HC346" s="139"/>
      <c r="HD346" s="139"/>
      <c r="HE346" s="139"/>
      <c r="HF346" s="139"/>
      <c r="HG346" s="139"/>
      <c r="HH346" s="139"/>
    </row>
    <row r="347" spans="1:216" s="127" customFormat="1" ht="46.5" customHeight="1" x14ac:dyDescent="0.2">
      <c r="A347" s="4">
        <v>7.3</v>
      </c>
      <c r="B347" s="491" t="s">
        <v>230</v>
      </c>
      <c r="C347" s="492">
        <v>3</v>
      </c>
      <c r="D347" s="336" t="s">
        <v>40</v>
      </c>
      <c r="E347" s="208"/>
      <c r="F347" s="107">
        <f t="shared" si="13"/>
        <v>0</v>
      </c>
      <c r="G347" s="132">
        <f t="shared" si="12"/>
        <v>0</v>
      </c>
      <c r="H347" s="125">
        <f>1496.24*60</f>
        <v>89774.399999999994</v>
      </c>
      <c r="I347" s="125"/>
      <c r="J347" s="209"/>
      <c r="K347" s="126"/>
      <c r="L347" s="126"/>
      <c r="M347" s="126"/>
      <c r="N347" s="110"/>
      <c r="O347" s="110"/>
      <c r="P347" s="110"/>
      <c r="Q347" s="110"/>
      <c r="R347" s="110"/>
      <c r="S347" s="110"/>
      <c r="T347" s="110"/>
      <c r="U347" s="110"/>
      <c r="V347" s="110"/>
      <c r="W347" s="110"/>
      <c r="X347" s="110"/>
      <c r="Y347" s="110"/>
      <c r="Z347" s="110"/>
      <c r="AA347" s="110"/>
      <c r="AB347" s="110"/>
      <c r="AC347" s="110"/>
      <c r="AD347" s="110"/>
      <c r="AE347" s="110"/>
      <c r="AF347" s="110"/>
      <c r="AG347" s="110"/>
      <c r="AH347" s="110"/>
      <c r="AI347" s="110"/>
      <c r="AJ347" s="110"/>
      <c r="AK347" s="110"/>
      <c r="AL347" s="110"/>
      <c r="AM347" s="110"/>
      <c r="AN347" s="110"/>
      <c r="AO347" s="110"/>
      <c r="AP347" s="110"/>
      <c r="AQ347" s="110"/>
      <c r="AR347" s="110"/>
      <c r="AS347" s="110"/>
      <c r="AT347" s="110"/>
      <c r="AU347" s="110"/>
      <c r="AV347" s="110"/>
      <c r="AW347" s="110"/>
      <c r="AX347" s="110"/>
      <c r="AY347" s="110"/>
      <c r="AZ347" s="110"/>
      <c r="BA347" s="110"/>
      <c r="BB347" s="110"/>
      <c r="BC347" s="110"/>
      <c r="BD347" s="110"/>
      <c r="BE347" s="110"/>
      <c r="BF347" s="110"/>
      <c r="BG347" s="110"/>
      <c r="BH347" s="110"/>
      <c r="BI347" s="110"/>
      <c r="BJ347" s="110"/>
      <c r="BK347" s="110"/>
      <c r="BL347" s="110"/>
      <c r="BM347" s="110"/>
      <c r="BN347" s="110"/>
      <c r="BO347" s="110"/>
      <c r="BP347" s="110"/>
      <c r="BQ347" s="110"/>
      <c r="BR347" s="110"/>
      <c r="BS347" s="110"/>
      <c r="BT347" s="110"/>
      <c r="BU347" s="110"/>
      <c r="BV347" s="110"/>
      <c r="BW347" s="110"/>
      <c r="BX347" s="110"/>
      <c r="BY347" s="110"/>
      <c r="BZ347" s="110"/>
      <c r="CA347" s="110"/>
      <c r="CB347" s="110"/>
      <c r="CC347" s="110"/>
      <c r="CD347" s="110"/>
      <c r="CE347" s="110"/>
      <c r="CF347" s="110"/>
      <c r="CG347" s="110"/>
      <c r="CH347" s="110"/>
      <c r="CI347" s="110"/>
      <c r="CJ347" s="110"/>
      <c r="CK347" s="110"/>
      <c r="CL347" s="110"/>
      <c r="CM347" s="110"/>
      <c r="CN347" s="110"/>
      <c r="CO347" s="110"/>
      <c r="CP347" s="110"/>
      <c r="CQ347" s="110"/>
      <c r="CR347" s="110"/>
      <c r="CS347" s="110"/>
      <c r="CT347" s="110"/>
      <c r="CU347" s="110"/>
      <c r="CV347" s="110"/>
      <c r="CW347" s="110"/>
      <c r="CX347" s="110"/>
      <c r="CY347" s="110"/>
      <c r="CZ347" s="110"/>
      <c r="DA347" s="110"/>
      <c r="DB347" s="110"/>
      <c r="DC347" s="110"/>
      <c r="DD347" s="110"/>
      <c r="DE347" s="110"/>
      <c r="DF347" s="110"/>
      <c r="DG347" s="110"/>
      <c r="DH347" s="110"/>
      <c r="DI347" s="110"/>
      <c r="DJ347" s="110"/>
      <c r="DK347" s="110"/>
      <c r="DL347" s="110"/>
      <c r="DM347" s="110"/>
      <c r="DN347" s="110"/>
      <c r="DO347" s="110"/>
      <c r="DP347" s="110"/>
      <c r="DQ347" s="110"/>
      <c r="DR347" s="110"/>
      <c r="DS347" s="110"/>
      <c r="DT347" s="110"/>
      <c r="DU347" s="110"/>
      <c r="DV347" s="110"/>
      <c r="DW347" s="110"/>
      <c r="DX347" s="110"/>
      <c r="DY347" s="110"/>
      <c r="DZ347" s="110"/>
      <c r="EA347" s="110"/>
      <c r="EB347" s="110"/>
      <c r="EC347" s="110"/>
      <c r="ED347" s="110"/>
      <c r="EE347" s="110"/>
      <c r="EF347" s="110"/>
      <c r="EG347" s="110"/>
      <c r="EH347" s="110"/>
      <c r="EI347" s="110"/>
      <c r="EJ347" s="110"/>
      <c r="EK347" s="110"/>
      <c r="EL347" s="110"/>
      <c r="EM347" s="110"/>
      <c r="EN347" s="110"/>
      <c r="EO347" s="110"/>
      <c r="EP347" s="110"/>
      <c r="EQ347" s="110"/>
      <c r="ER347" s="110"/>
      <c r="ES347" s="110"/>
      <c r="ET347" s="110"/>
      <c r="EU347" s="110"/>
      <c r="EV347" s="110"/>
      <c r="EW347" s="110"/>
      <c r="EX347" s="110"/>
      <c r="EY347" s="110"/>
      <c r="EZ347" s="110"/>
      <c r="FA347" s="110"/>
      <c r="FB347" s="110"/>
      <c r="FC347" s="110"/>
      <c r="FD347" s="110"/>
      <c r="FE347" s="110"/>
      <c r="FF347" s="110"/>
      <c r="FG347" s="110"/>
      <c r="FH347" s="110"/>
      <c r="FI347" s="110"/>
      <c r="FJ347" s="110"/>
      <c r="FK347" s="110"/>
      <c r="FL347" s="110"/>
      <c r="FM347" s="110"/>
      <c r="FN347" s="110"/>
      <c r="FO347" s="110"/>
      <c r="FP347" s="110"/>
      <c r="FQ347" s="110"/>
      <c r="FR347" s="110"/>
      <c r="FS347" s="110"/>
      <c r="FT347" s="110"/>
      <c r="FU347" s="110"/>
      <c r="FV347" s="110"/>
      <c r="FW347" s="110"/>
      <c r="FX347" s="110"/>
      <c r="FY347" s="110"/>
      <c r="FZ347" s="110"/>
      <c r="GA347" s="110"/>
      <c r="GB347" s="110"/>
      <c r="GC347" s="110"/>
      <c r="GD347" s="110"/>
      <c r="GE347" s="110"/>
      <c r="GF347" s="110"/>
      <c r="GG347" s="110"/>
      <c r="GH347" s="110"/>
      <c r="GI347" s="110"/>
      <c r="GJ347" s="110"/>
      <c r="GK347" s="110"/>
      <c r="GL347" s="110"/>
      <c r="GM347" s="110"/>
      <c r="GN347" s="110"/>
      <c r="GO347" s="110"/>
      <c r="GP347" s="110"/>
      <c r="GQ347" s="110"/>
      <c r="GR347" s="110"/>
      <c r="GS347" s="110"/>
      <c r="GT347" s="110"/>
      <c r="GU347" s="110"/>
      <c r="GV347" s="110"/>
      <c r="GW347" s="110"/>
      <c r="GX347" s="110"/>
      <c r="GY347" s="110"/>
      <c r="GZ347" s="110"/>
      <c r="HA347" s="110"/>
      <c r="HB347" s="110"/>
      <c r="HC347" s="110"/>
      <c r="HD347" s="110"/>
      <c r="HE347" s="110"/>
      <c r="HF347" s="110"/>
      <c r="HG347" s="110"/>
      <c r="HH347" s="110"/>
    </row>
    <row r="348" spans="1:216" s="127" customFormat="1" ht="31.5" customHeight="1" x14ac:dyDescent="0.2">
      <c r="A348" s="4">
        <v>7.4</v>
      </c>
      <c r="B348" s="491" t="s">
        <v>231</v>
      </c>
      <c r="C348" s="492">
        <v>2</v>
      </c>
      <c r="D348" s="336" t="s">
        <v>40</v>
      </c>
      <c r="E348" s="208"/>
      <c r="F348" s="107">
        <f t="shared" si="13"/>
        <v>0</v>
      </c>
      <c r="G348" s="132">
        <f t="shared" si="12"/>
        <v>0</v>
      </c>
      <c r="H348" s="129"/>
      <c r="I348" s="125"/>
      <c r="J348" s="209">
        <f>1038.4+10854.27+869.63</f>
        <v>12762.3</v>
      </c>
      <c r="K348" s="126"/>
      <c r="L348" s="126"/>
      <c r="M348" s="126"/>
      <c r="N348" s="139"/>
      <c r="O348" s="139"/>
      <c r="P348" s="139"/>
      <c r="Q348" s="139"/>
      <c r="R348" s="139"/>
      <c r="S348" s="139"/>
      <c r="T348" s="139"/>
      <c r="U348" s="139"/>
      <c r="V348" s="139"/>
      <c r="W348" s="139"/>
      <c r="X348" s="139"/>
      <c r="Y348" s="139"/>
      <c r="Z348" s="139"/>
      <c r="AA348" s="139"/>
      <c r="AB348" s="139"/>
      <c r="AC348" s="139"/>
      <c r="AD348" s="139"/>
      <c r="AE348" s="139"/>
      <c r="AF348" s="139"/>
      <c r="AG348" s="139"/>
      <c r="AH348" s="139"/>
      <c r="AI348" s="139"/>
      <c r="AJ348" s="139"/>
      <c r="AK348" s="139"/>
      <c r="AL348" s="139"/>
      <c r="AM348" s="139"/>
      <c r="AN348" s="139"/>
      <c r="AO348" s="139"/>
      <c r="AP348" s="139"/>
      <c r="AQ348" s="139"/>
      <c r="AR348" s="139"/>
      <c r="AS348" s="139"/>
      <c r="AT348" s="139"/>
      <c r="AU348" s="139"/>
      <c r="AV348" s="139"/>
      <c r="AW348" s="139"/>
      <c r="AX348" s="139"/>
      <c r="AY348" s="139"/>
      <c r="AZ348" s="139"/>
      <c r="BA348" s="139"/>
      <c r="BB348" s="139"/>
      <c r="BC348" s="139"/>
      <c r="BD348" s="139"/>
      <c r="BE348" s="139"/>
      <c r="BF348" s="139"/>
      <c r="BG348" s="139"/>
      <c r="BH348" s="139"/>
      <c r="BI348" s="139"/>
      <c r="BJ348" s="139"/>
      <c r="BK348" s="139"/>
      <c r="BL348" s="139"/>
      <c r="BM348" s="139"/>
      <c r="BN348" s="139"/>
      <c r="BO348" s="139"/>
      <c r="BP348" s="139"/>
      <c r="BQ348" s="139"/>
      <c r="BR348" s="139"/>
      <c r="BS348" s="139"/>
      <c r="BT348" s="139"/>
      <c r="BU348" s="139"/>
      <c r="BV348" s="139"/>
      <c r="BW348" s="139"/>
      <c r="BX348" s="139"/>
      <c r="BY348" s="139"/>
      <c r="BZ348" s="139"/>
      <c r="CA348" s="139"/>
      <c r="CB348" s="139"/>
      <c r="CC348" s="139"/>
      <c r="CD348" s="139"/>
      <c r="CE348" s="139"/>
      <c r="CF348" s="139"/>
      <c r="CG348" s="139"/>
      <c r="CH348" s="139"/>
      <c r="CI348" s="139"/>
      <c r="CJ348" s="139"/>
      <c r="CK348" s="139"/>
      <c r="CL348" s="139"/>
      <c r="CM348" s="139"/>
      <c r="CN348" s="139"/>
      <c r="CO348" s="139"/>
      <c r="CP348" s="139"/>
      <c r="CQ348" s="139"/>
      <c r="CR348" s="139"/>
      <c r="CS348" s="139"/>
      <c r="CT348" s="139"/>
      <c r="CU348" s="139"/>
      <c r="CV348" s="139"/>
      <c r="CW348" s="139"/>
      <c r="CX348" s="139"/>
      <c r="CY348" s="139"/>
      <c r="CZ348" s="139"/>
      <c r="DA348" s="139"/>
      <c r="DB348" s="139"/>
      <c r="DC348" s="139"/>
      <c r="DD348" s="139"/>
      <c r="DE348" s="139"/>
      <c r="DF348" s="139"/>
      <c r="DG348" s="139"/>
      <c r="DH348" s="139"/>
      <c r="DI348" s="139"/>
      <c r="DJ348" s="139"/>
      <c r="DK348" s="139"/>
      <c r="DL348" s="139"/>
      <c r="DM348" s="139"/>
      <c r="DN348" s="139"/>
      <c r="DO348" s="139"/>
      <c r="DP348" s="139"/>
      <c r="DQ348" s="139"/>
      <c r="DR348" s="139"/>
      <c r="DS348" s="139"/>
      <c r="DT348" s="139"/>
      <c r="DU348" s="139"/>
      <c r="DV348" s="139"/>
      <c r="DW348" s="139"/>
      <c r="DX348" s="139"/>
      <c r="DY348" s="139"/>
      <c r="DZ348" s="139"/>
      <c r="EA348" s="139"/>
      <c r="EB348" s="139"/>
      <c r="EC348" s="139"/>
      <c r="ED348" s="139"/>
      <c r="EE348" s="139"/>
      <c r="EF348" s="139"/>
      <c r="EG348" s="139"/>
      <c r="EH348" s="139"/>
      <c r="EI348" s="139"/>
      <c r="EJ348" s="139"/>
      <c r="EK348" s="139"/>
      <c r="EL348" s="139"/>
      <c r="EM348" s="139"/>
      <c r="EN348" s="139"/>
      <c r="EO348" s="139"/>
      <c r="EP348" s="139"/>
      <c r="EQ348" s="139"/>
      <c r="ER348" s="139"/>
      <c r="ES348" s="139"/>
      <c r="ET348" s="139"/>
      <c r="EU348" s="139"/>
      <c r="EV348" s="139"/>
      <c r="EW348" s="139"/>
      <c r="EX348" s="139"/>
      <c r="EY348" s="139"/>
      <c r="EZ348" s="139"/>
      <c r="FA348" s="139"/>
      <c r="FB348" s="139"/>
      <c r="FC348" s="139"/>
      <c r="FD348" s="139"/>
      <c r="FE348" s="139"/>
      <c r="FF348" s="139"/>
      <c r="FG348" s="139"/>
      <c r="FH348" s="139"/>
      <c r="FI348" s="139"/>
      <c r="FJ348" s="139"/>
      <c r="FK348" s="139"/>
      <c r="FL348" s="139"/>
      <c r="FM348" s="139"/>
      <c r="FN348" s="139"/>
      <c r="FO348" s="139"/>
      <c r="FP348" s="139"/>
      <c r="FQ348" s="139"/>
      <c r="FR348" s="139"/>
      <c r="FS348" s="139"/>
      <c r="FT348" s="139"/>
      <c r="FU348" s="139"/>
      <c r="FV348" s="139"/>
      <c r="FW348" s="139"/>
      <c r="FX348" s="139"/>
      <c r="FY348" s="139"/>
      <c r="FZ348" s="139"/>
      <c r="GA348" s="139"/>
      <c r="GB348" s="139"/>
      <c r="GC348" s="139"/>
      <c r="GD348" s="139"/>
      <c r="GE348" s="139"/>
      <c r="GF348" s="139"/>
      <c r="GG348" s="139"/>
      <c r="GH348" s="139"/>
      <c r="GI348" s="139"/>
      <c r="GJ348" s="139"/>
      <c r="GK348" s="139"/>
      <c r="GL348" s="139"/>
      <c r="GM348" s="139"/>
      <c r="GN348" s="139"/>
      <c r="GO348" s="139"/>
      <c r="GP348" s="139"/>
      <c r="GQ348" s="139"/>
      <c r="GR348" s="139"/>
      <c r="GS348" s="139"/>
      <c r="GT348" s="139"/>
      <c r="GU348" s="139"/>
      <c r="GV348" s="139"/>
      <c r="GW348" s="139"/>
      <c r="GX348" s="139"/>
      <c r="GY348" s="139"/>
      <c r="GZ348" s="139"/>
      <c r="HA348" s="139"/>
      <c r="HB348" s="139"/>
      <c r="HC348" s="139"/>
      <c r="HD348" s="139"/>
      <c r="HE348" s="139"/>
      <c r="HF348" s="139"/>
      <c r="HG348" s="139"/>
    </row>
    <row r="349" spans="1:216" s="127" customFormat="1" ht="44.25" customHeight="1" x14ac:dyDescent="0.2">
      <c r="A349" s="4">
        <v>7.2</v>
      </c>
      <c r="B349" s="493" t="s">
        <v>232</v>
      </c>
      <c r="C349" s="492">
        <v>4</v>
      </c>
      <c r="D349" s="336" t="s">
        <v>40</v>
      </c>
      <c r="E349" s="208"/>
      <c r="F349" s="107">
        <f t="shared" si="13"/>
        <v>0</v>
      </c>
      <c r="G349" s="132">
        <f t="shared" si="12"/>
        <v>0</v>
      </c>
      <c r="H349" s="129"/>
      <c r="I349" s="125"/>
      <c r="J349" s="209"/>
      <c r="K349" s="126"/>
      <c r="L349" s="126"/>
      <c r="M349" s="126"/>
      <c r="N349" s="139"/>
      <c r="O349" s="139"/>
      <c r="P349" s="139"/>
      <c r="Q349" s="139"/>
      <c r="R349" s="139"/>
      <c r="S349" s="139"/>
      <c r="T349" s="139"/>
      <c r="U349" s="139"/>
      <c r="V349" s="139"/>
      <c r="W349" s="139"/>
      <c r="X349" s="139"/>
      <c r="Y349" s="139"/>
      <c r="Z349" s="139"/>
      <c r="AA349" s="139"/>
      <c r="AB349" s="139"/>
      <c r="AC349" s="139"/>
      <c r="AD349" s="139"/>
      <c r="AE349" s="139"/>
      <c r="AF349" s="139"/>
      <c r="AG349" s="139"/>
      <c r="AH349" s="139"/>
      <c r="AI349" s="139"/>
      <c r="AJ349" s="139"/>
      <c r="AK349" s="139"/>
      <c r="AL349" s="139"/>
      <c r="AM349" s="139"/>
      <c r="AN349" s="139"/>
      <c r="AO349" s="139"/>
      <c r="AP349" s="139"/>
      <c r="AQ349" s="139"/>
      <c r="AR349" s="139"/>
      <c r="AS349" s="139"/>
      <c r="AT349" s="139"/>
      <c r="AU349" s="139"/>
      <c r="AV349" s="139"/>
      <c r="AW349" s="139"/>
      <c r="AX349" s="139"/>
      <c r="AY349" s="139"/>
      <c r="AZ349" s="139"/>
      <c r="BA349" s="139"/>
      <c r="BB349" s="139"/>
      <c r="BC349" s="139"/>
      <c r="BD349" s="139"/>
      <c r="BE349" s="139"/>
      <c r="BF349" s="139"/>
      <c r="BG349" s="139"/>
      <c r="BH349" s="139"/>
      <c r="BI349" s="139"/>
      <c r="BJ349" s="139"/>
      <c r="BK349" s="139"/>
      <c r="BL349" s="139"/>
      <c r="BM349" s="139"/>
      <c r="BN349" s="139"/>
      <c r="BO349" s="139"/>
      <c r="BP349" s="139"/>
      <c r="BQ349" s="139"/>
      <c r="BR349" s="139"/>
      <c r="BS349" s="139"/>
      <c r="BT349" s="139"/>
      <c r="BU349" s="139"/>
      <c r="BV349" s="139"/>
      <c r="BW349" s="139"/>
      <c r="BX349" s="139"/>
      <c r="BY349" s="139"/>
      <c r="BZ349" s="139"/>
      <c r="CA349" s="139"/>
      <c r="CB349" s="139"/>
      <c r="CC349" s="139"/>
      <c r="CD349" s="139"/>
      <c r="CE349" s="139"/>
      <c r="CF349" s="139"/>
      <c r="CG349" s="139"/>
      <c r="CH349" s="139"/>
      <c r="CI349" s="139"/>
      <c r="CJ349" s="139"/>
      <c r="CK349" s="139"/>
      <c r="CL349" s="139"/>
      <c r="CM349" s="139"/>
      <c r="CN349" s="139"/>
      <c r="CO349" s="139"/>
      <c r="CP349" s="139"/>
      <c r="CQ349" s="139"/>
      <c r="CR349" s="139"/>
      <c r="CS349" s="139"/>
      <c r="CT349" s="139"/>
      <c r="CU349" s="139"/>
      <c r="CV349" s="139"/>
      <c r="CW349" s="139"/>
      <c r="CX349" s="139"/>
      <c r="CY349" s="139"/>
      <c r="CZ349" s="139"/>
      <c r="DA349" s="139"/>
      <c r="DB349" s="139"/>
      <c r="DC349" s="139"/>
      <c r="DD349" s="139"/>
      <c r="DE349" s="139"/>
      <c r="DF349" s="139"/>
      <c r="DG349" s="139"/>
      <c r="DH349" s="139"/>
      <c r="DI349" s="139"/>
      <c r="DJ349" s="139"/>
      <c r="DK349" s="139"/>
      <c r="DL349" s="139"/>
      <c r="DM349" s="139"/>
      <c r="DN349" s="139"/>
      <c r="DO349" s="139"/>
      <c r="DP349" s="139"/>
      <c r="DQ349" s="139"/>
      <c r="DR349" s="139"/>
      <c r="DS349" s="139"/>
      <c r="DT349" s="139"/>
      <c r="DU349" s="139"/>
      <c r="DV349" s="139"/>
      <c r="DW349" s="139"/>
      <c r="DX349" s="139"/>
      <c r="DY349" s="139"/>
      <c r="DZ349" s="139"/>
      <c r="EA349" s="139"/>
      <c r="EB349" s="139"/>
      <c r="EC349" s="139"/>
      <c r="ED349" s="139"/>
      <c r="EE349" s="139"/>
      <c r="EF349" s="139"/>
      <c r="EG349" s="139"/>
      <c r="EH349" s="139"/>
      <c r="EI349" s="139"/>
      <c r="EJ349" s="139"/>
      <c r="EK349" s="139"/>
      <c r="EL349" s="139"/>
      <c r="EM349" s="139"/>
      <c r="EN349" s="139"/>
      <c r="EO349" s="139"/>
      <c r="EP349" s="139"/>
      <c r="EQ349" s="139"/>
      <c r="ER349" s="139"/>
      <c r="ES349" s="139"/>
      <c r="ET349" s="139"/>
      <c r="EU349" s="139"/>
      <c r="EV349" s="139"/>
      <c r="EW349" s="139"/>
      <c r="EX349" s="139"/>
      <c r="EY349" s="139"/>
      <c r="EZ349" s="139"/>
      <c r="FA349" s="139"/>
      <c r="FB349" s="139"/>
      <c r="FC349" s="139"/>
      <c r="FD349" s="139"/>
      <c r="FE349" s="139"/>
      <c r="FF349" s="139"/>
      <c r="FG349" s="139"/>
      <c r="FH349" s="139"/>
      <c r="FI349" s="139"/>
      <c r="FJ349" s="139"/>
      <c r="FK349" s="139"/>
      <c r="FL349" s="139"/>
      <c r="FM349" s="139"/>
      <c r="FN349" s="139"/>
      <c r="FO349" s="139"/>
      <c r="FP349" s="139"/>
      <c r="FQ349" s="139"/>
      <c r="FR349" s="139"/>
      <c r="FS349" s="139"/>
      <c r="FT349" s="139"/>
      <c r="FU349" s="139"/>
      <c r="FV349" s="139"/>
      <c r="FW349" s="139"/>
      <c r="FX349" s="139"/>
      <c r="FY349" s="139"/>
      <c r="FZ349" s="139"/>
      <c r="GA349" s="139"/>
      <c r="GB349" s="139"/>
      <c r="GC349" s="139"/>
      <c r="GD349" s="139"/>
      <c r="GE349" s="139"/>
      <c r="GF349" s="139"/>
      <c r="GG349" s="139"/>
      <c r="GH349" s="139"/>
      <c r="GI349" s="139"/>
      <c r="GJ349" s="139"/>
      <c r="GK349" s="139"/>
      <c r="GL349" s="139"/>
      <c r="GM349" s="139"/>
      <c r="GN349" s="139"/>
      <c r="GO349" s="139"/>
      <c r="GP349" s="139"/>
      <c r="GQ349" s="139"/>
      <c r="GR349" s="139"/>
      <c r="GS349" s="139"/>
      <c r="GT349" s="139"/>
      <c r="GU349" s="139"/>
      <c r="GV349" s="139"/>
      <c r="GW349" s="139"/>
      <c r="GX349" s="139"/>
      <c r="GY349" s="139"/>
      <c r="GZ349" s="139"/>
      <c r="HA349" s="139"/>
      <c r="HB349" s="139"/>
      <c r="HC349" s="139"/>
      <c r="HD349" s="139"/>
      <c r="HE349" s="139"/>
      <c r="HF349" s="139"/>
      <c r="HG349" s="139"/>
    </row>
    <row r="350" spans="1:216" s="211" customFormat="1" ht="42.75" x14ac:dyDescent="0.2">
      <c r="A350" s="494">
        <v>8.6</v>
      </c>
      <c r="B350" s="493" t="s">
        <v>233</v>
      </c>
      <c r="C350" s="495">
        <v>4</v>
      </c>
      <c r="D350" s="336" t="s">
        <v>40</v>
      </c>
      <c r="E350" s="208"/>
      <c r="F350" s="107">
        <f t="shared" si="13"/>
        <v>0</v>
      </c>
      <c r="G350" s="132">
        <f t="shared" si="12"/>
        <v>0</v>
      </c>
      <c r="H350" s="210"/>
      <c r="I350" s="125"/>
      <c r="J350" s="209"/>
      <c r="K350" s="126"/>
      <c r="L350" s="126"/>
      <c r="M350" s="126"/>
    </row>
    <row r="351" spans="1:216" s="127" customFormat="1" ht="28.5" x14ac:dyDescent="0.2">
      <c r="A351" s="4">
        <v>7.7</v>
      </c>
      <c r="B351" s="440" t="s">
        <v>234</v>
      </c>
      <c r="C351" s="496">
        <v>6</v>
      </c>
      <c r="D351" s="358" t="s">
        <v>40</v>
      </c>
      <c r="E351" s="208"/>
      <c r="F351" s="107">
        <f t="shared" si="13"/>
        <v>0</v>
      </c>
      <c r="G351" s="132">
        <f t="shared" si="12"/>
        <v>0</v>
      </c>
      <c r="H351" s="129"/>
      <c r="I351" s="125"/>
      <c r="J351" s="209"/>
      <c r="K351" s="126"/>
      <c r="L351" s="126"/>
      <c r="M351" s="126"/>
      <c r="N351" s="139"/>
      <c r="O351" s="139"/>
      <c r="P351" s="139"/>
      <c r="Q351" s="139"/>
      <c r="R351" s="139"/>
      <c r="S351" s="139"/>
      <c r="T351" s="139"/>
      <c r="U351" s="139"/>
      <c r="V351" s="139"/>
      <c r="W351" s="139"/>
      <c r="X351" s="139"/>
      <c r="Y351" s="139"/>
      <c r="Z351" s="139"/>
      <c r="AA351" s="139"/>
      <c r="AB351" s="139"/>
      <c r="AC351" s="139"/>
      <c r="AD351" s="139"/>
      <c r="AE351" s="139"/>
      <c r="AF351" s="139"/>
      <c r="AG351" s="139"/>
      <c r="AH351" s="139"/>
      <c r="AI351" s="139"/>
      <c r="AJ351" s="139"/>
      <c r="AK351" s="139"/>
      <c r="AL351" s="139"/>
      <c r="AM351" s="139"/>
      <c r="AN351" s="139"/>
      <c r="AO351" s="139"/>
      <c r="AP351" s="139"/>
      <c r="AQ351" s="139"/>
      <c r="AR351" s="139"/>
      <c r="AS351" s="139"/>
      <c r="AT351" s="139"/>
      <c r="AU351" s="139"/>
      <c r="AV351" s="139"/>
      <c r="AW351" s="139"/>
      <c r="AX351" s="139"/>
      <c r="AY351" s="139"/>
      <c r="AZ351" s="139"/>
      <c r="BA351" s="139"/>
      <c r="BB351" s="139"/>
      <c r="BC351" s="139"/>
      <c r="BD351" s="139"/>
      <c r="BE351" s="139"/>
      <c r="BF351" s="139"/>
      <c r="BG351" s="139"/>
      <c r="BH351" s="139"/>
      <c r="BI351" s="139"/>
      <c r="BJ351" s="139"/>
      <c r="BK351" s="139"/>
      <c r="BL351" s="139"/>
      <c r="BM351" s="139"/>
      <c r="BN351" s="139"/>
      <c r="BO351" s="139"/>
      <c r="BP351" s="139"/>
      <c r="BQ351" s="139"/>
      <c r="BR351" s="139"/>
      <c r="BS351" s="139"/>
      <c r="BT351" s="139"/>
      <c r="BU351" s="139"/>
      <c r="BV351" s="139"/>
      <c r="BW351" s="139"/>
      <c r="BX351" s="139"/>
      <c r="BY351" s="139"/>
      <c r="BZ351" s="139"/>
      <c r="CA351" s="139"/>
      <c r="CB351" s="139"/>
      <c r="CC351" s="139"/>
      <c r="CD351" s="139"/>
      <c r="CE351" s="139"/>
      <c r="CF351" s="139"/>
      <c r="CG351" s="139"/>
      <c r="CH351" s="139"/>
      <c r="CI351" s="139"/>
      <c r="CJ351" s="139"/>
      <c r="CK351" s="139"/>
      <c r="CL351" s="139"/>
      <c r="CM351" s="139"/>
      <c r="CN351" s="139"/>
      <c r="CO351" s="139"/>
      <c r="CP351" s="139"/>
      <c r="CQ351" s="139"/>
      <c r="CR351" s="139"/>
      <c r="CS351" s="139"/>
      <c r="CT351" s="139"/>
      <c r="CU351" s="139"/>
      <c r="CV351" s="139"/>
      <c r="CW351" s="139"/>
      <c r="CX351" s="139"/>
      <c r="CY351" s="139"/>
      <c r="CZ351" s="139"/>
      <c r="DA351" s="139"/>
      <c r="DB351" s="139"/>
      <c r="DC351" s="139"/>
      <c r="DD351" s="139"/>
      <c r="DE351" s="139"/>
      <c r="DF351" s="139"/>
      <c r="DG351" s="139"/>
      <c r="DH351" s="139"/>
      <c r="DI351" s="139"/>
      <c r="DJ351" s="139"/>
      <c r="DK351" s="139"/>
      <c r="DL351" s="139"/>
      <c r="DM351" s="139"/>
      <c r="DN351" s="139"/>
      <c r="DO351" s="139"/>
      <c r="DP351" s="139"/>
      <c r="DQ351" s="139"/>
      <c r="DR351" s="139"/>
      <c r="DS351" s="139"/>
      <c r="DT351" s="139"/>
      <c r="DU351" s="139"/>
      <c r="DV351" s="139"/>
      <c r="DW351" s="139"/>
      <c r="DX351" s="139"/>
      <c r="DY351" s="139"/>
      <c r="DZ351" s="139"/>
      <c r="EA351" s="139"/>
      <c r="EB351" s="139"/>
      <c r="EC351" s="139"/>
      <c r="ED351" s="139"/>
      <c r="EE351" s="139"/>
      <c r="EF351" s="139"/>
      <c r="EG351" s="139"/>
      <c r="EH351" s="139"/>
      <c r="EI351" s="139"/>
      <c r="EJ351" s="139"/>
      <c r="EK351" s="139"/>
      <c r="EL351" s="139"/>
      <c r="EM351" s="139"/>
      <c r="EN351" s="139"/>
      <c r="EO351" s="139"/>
      <c r="EP351" s="139"/>
      <c r="EQ351" s="139"/>
      <c r="ER351" s="139"/>
      <c r="ES351" s="139"/>
      <c r="ET351" s="139"/>
      <c r="EU351" s="139"/>
      <c r="EV351" s="139"/>
      <c r="EW351" s="139"/>
      <c r="EX351" s="139"/>
      <c r="EY351" s="139"/>
      <c r="EZ351" s="139"/>
      <c r="FA351" s="139"/>
      <c r="FB351" s="139"/>
      <c r="FC351" s="139"/>
      <c r="FD351" s="139"/>
      <c r="FE351" s="139"/>
      <c r="FF351" s="139"/>
      <c r="FG351" s="139"/>
      <c r="FH351" s="139"/>
      <c r="FI351" s="139"/>
      <c r="FJ351" s="139"/>
      <c r="FK351" s="139"/>
      <c r="FL351" s="139"/>
      <c r="FM351" s="139"/>
      <c r="FN351" s="139"/>
      <c r="FO351" s="139"/>
      <c r="FP351" s="139"/>
      <c r="FQ351" s="139"/>
      <c r="FR351" s="139"/>
      <c r="FS351" s="139"/>
      <c r="FT351" s="139"/>
      <c r="FU351" s="139"/>
      <c r="FV351" s="139"/>
      <c r="FW351" s="139"/>
      <c r="FX351" s="139"/>
      <c r="FY351" s="139"/>
      <c r="FZ351" s="139"/>
      <c r="GA351" s="139"/>
      <c r="GB351" s="139"/>
      <c r="GC351" s="139"/>
      <c r="GD351" s="139"/>
      <c r="GE351" s="139"/>
      <c r="GF351" s="139"/>
      <c r="GG351" s="139"/>
      <c r="GH351" s="139"/>
      <c r="GI351" s="139"/>
      <c r="GJ351" s="139"/>
      <c r="GK351" s="139"/>
      <c r="GL351" s="139"/>
      <c r="GM351" s="139"/>
      <c r="GN351" s="139"/>
      <c r="GO351" s="139"/>
      <c r="GP351" s="139"/>
      <c r="GQ351" s="139"/>
      <c r="GR351" s="139"/>
      <c r="GS351" s="139"/>
      <c r="GT351" s="139"/>
      <c r="GU351" s="139"/>
      <c r="GV351" s="139"/>
      <c r="GW351" s="139"/>
      <c r="GX351" s="139"/>
      <c r="GY351" s="139"/>
      <c r="GZ351" s="139"/>
      <c r="HA351" s="139"/>
      <c r="HB351" s="139"/>
      <c r="HC351" s="139"/>
      <c r="HD351" s="139"/>
      <c r="HE351" s="139"/>
      <c r="HF351" s="139"/>
      <c r="HG351" s="139"/>
    </row>
    <row r="352" spans="1:216" s="139" customFormat="1" x14ac:dyDescent="0.2">
      <c r="A352" s="485"/>
      <c r="B352" s="497"/>
      <c r="C352" s="498"/>
      <c r="D352" s="299"/>
      <c r="E352" s="3"/>
      <c r="F352" s="107">
        <f t="shared" si="13"/>
        <v>0</v>
      </c>
      <c r="G352" s="132">
        <f t="shared" si="12"/>
        <v>0</v>
      </c>
      <c r="H352" s="125"/>
      <c r="I352" s="129"/>
      <c r="J352" s="122"/>
      <c r="K352" s="129"/>
      <c r="L352" s="122"/>
      <c r="M352" s="129"/>
      <c r="N352" s="127"/>
      <c r="O352" s="127"/>
      <c r="P352" s="127"/>
      <c r="Q352" s="127"/>
      <c r="R352" s="127"/>
      <c r="S352" s="127"/>
      <c r="T352" s="127"/>
      <c r="U352" s="127"/>
      <c r="V352" s="127"/>
      <c r="W352" s="127"/>
      <c r="X352" s="127"/>
      <c r="Y352" s="127"/>
      <c r="Z352" s="127"/>
      <c r="AA352" s="127"/>
      <c r="AB352" s="127"/>
      <c r="AC352" s="127"/>
      <c r="AD352" s="127"/>
      <c r="AE352" s="127"/>
      <c r="AF352" s="127"/>
      <c r="AG352" s="127"/>
      <c r="AH352" s="127"/>
      <c r="AI352" s="127"/>
      <c r="AJ352" s="127"/>
      <c r="AK352" s="127"/>
      <c r="AL352" s="127"/>
      <c r="AM352" s="127"/>
      <c r="AN352" s="127"/>
      <c r="AO352" s="127"/>
      <c r="AP352" s="127"/>
      <c r="AQ352" s="127"/>
      <c r="AR352" s="127"/>
      <c r="AS352" s="127"/>
      <c r="AT352" s="127"/>
      <c r="AU352" s="127"/>
      <c r="AV352" s="127"/>
      <c r="AW352" s="127"/>
      <c r="AX352" s="127"/>
      <c r="AY352" s="127"/>
      <c r="AZ352" s="127"/>
      <c r="BA352" s="127"/>
      <c r="BB352" s="127"/>
      <c r="BC352" s="127"/>
      <c r="BD352" s="127"/>
      <c r="BE352" s="127"/>
      <c r="BF352" s="127"/>
      <c r="BG352" s="127"/>
      <c r="BH352" s="127"/>
      <c r="BI352" s="127"/>
      <c r="BJ352" s="127"/>
      <c r="BK352" s="127"/>
      <c r="BL352" s="127"/>
      <c r="BM352" s="127"/>
      <c r="BN352" s="127"/>
      <c r="BO352" s="127"/>
      <c r="BP352" s="127"/>
      <c r="BQ352" s="127"/>
      <c r="BR352" s="127"/>
      <c r="BS352" s="127"/>
      <c r="BT352" s="127"/>
      <c r="BU352" s="127"/>
      <c r="BV352" s="127"/>
      <c r="BW352" s="127"/>
      <c r="BX352" s="127"/>
      <c r="BY352" s="127"/>
      <c r="BZ352" s="127"/>
      <c r="CA352" s="127"/>
      <c r="CB352" s="127"/>
      <c r="CC352" s="127"/>
      <c r="CD352" s="127"/>
      <c r="CE352" s="127"/>
      <c r="CF352" s="127"/>
      <c r="CG352" s="127"/>
      <c r="CH352" s="127"/>
      <c r="CI352" s="127"/>
      <c r="CJ352" s="127"/>
      <c r="CK352" s="127"/>
      <c r="CL352" s="127"/>
      <c r="CM352" s="127"/>
      <c r="CN352" s="127"/>
      <c r="CO352" s="127"/>
      <c r="CP352" s="127"/>
      <c r="CQ352" s="127"/>
      <c r="CR352" s="127"/>
      <c r="CS352" s="127"/>
      <c r="CT352" s="127"/>
      <c r="CU352" s="127"/>
      <c r="CV352" s="127"/>
      <c r="CW352" s="127"/>
      <c r="CX352" s="127"/>
      <c r="CY352" s="127"/>
      <c r="CZ352" s="127"/>
      <c r="DA352" s="127"/>
      <c r="DB352" s="127"/>
      <c r="DC352" s="127"/>
      <c r="DD352" s="127"/>
      <c r="DE352" s="127"/>
      <c r="DF352" s="127"/>
      <c r="DG352" s="127"/>
      <c r="DH352" s="127"/>
      <c r="DI352" s="127"/>
      <c r="DJ352" s="127"/>
      <c r="DK352" s="127"/>
      <c r="DL352" s="127"/>
      <c r="DM352" s="127"/>
      <c r="DN352" s="127"/>
      <c r="DO352" s="127"/>
      <c r="DP352" s="127"/>
      <c r="DQ352" s="127"/>
      <c r="DR352" s="127"/>
      <c r="DS352" s="127"/>
      <c r="DT352" s="127"/>
      <c r="DU352" s="127"/>
      <c r="DV352" s="127"/>
      <c r="DW352" s="127"/>
      <c r="DX352" s="127"/>
      <c r="DY352" s="127"/>
      <c r="DZ352" s="127"/>
      <c r="EA352" s="127"/>
      <c r="EB352" s="127"/>
      <c r="EC352" s="127"/>
      <c r="ED352" s="127"/>
      <c r="EE352" s="127"/>
      <c r="EF352" s="127"/>
      <c r="EG352" s="127"/>
      <c r="EH352" s="127"/>
      <c r="EI352" s="127"/>
      <c r="EJ352" s="127"/>
      <c r="EK352" s="127"/>
      <c r="EL352" s="127"/>
      <c r="EM352" s="127"/>
      <c r="EN352" s="127"/>
      <c r="EO352" s="127"/>
      <c r="EP352" s="127"/>
      <c r="EQ352" s="127"/>
      <c r="ER352" s="127"/>
      <c r="ES352" s="127"/>
      <c r="ET352" s="127"/>
      <c r="EU352" s="127"/>
      <c r="EV352" s="127"/>
      <c r="EW352" s="127"/>
      <c r="EX352" s="127"/>
      <c r="EY352" s="127"/>
      <c r="EZ352" s="127"/>
      <c r="FA352" s="127"/>
      <c r="FB352" s="127"/>
      <c r="FC352" s="127"/>
      <c r="FD352" s="127"/>
      <c r="FE352" s="127"/>
      <c r="FF352" s="127"/>
      <c r="FG352" s="127"/>
      <c r="FH352" s="127"/>
      <c r="FI352" s="127"/>
      <c r="FJ352" s="127"/>
      <c r="FK352" s="127"/>
      <c r="FL352" s="127"/>
      <c r="FM352" s="127"/>
      <c r="FN352" s="127"/>
      <c r="FO352" s="127"/>
      <c r="FP352" s="127"/>
      <c r="FQ352" s="127"/>
      <c r="FR352" s="127"/>
      <c r="FS352" s="127"/>
      <c r="FT352" s="127"/>
      <c r="FU352" s="127"/>
      <c r="FV352" s="127"/>
      <c r="FW352" s="127"/>
      <c r="FX352" s="127"/>
      <c r="FY352" s="127"/>
      <c r="FZ352" s="127"/>
      <c r="GA352" s="127"/>
      <c r="GB352" s="127"/>
      <c r="GC352" s="127"/>
      <c r="GD352" s="127"/>
      <c r="GE352" s="127"/>
      <c r="GF352" s="127"/>
      <c r="GG352" s="127"/>
      <c r="GH352" s="127"/>
      <c r="GI352" s="127"/>
      <c r="GJ352" s="127"/>
      <c r="GK352" s="127"/>
      <c r="GL352" s="127"/>
      <c r="GM352" s="127"/>
      <c r="GN352" s="127"/>
      <c r="GO352" s="127"/>
      <c r="GP352" s="127"/>
      <c r="GQ352" s="127"/>
      <c r="GR352" s="127"/>
      <c r="GS352" s="127"/>
      <c r="GT352" s="127"/>
      <c r="GU352" s="127"/>
      <c r="GV352" s="127"/>
      <c r="GW352" s="127"/>
      <c r="GX352" s="127"/>
      <c r="GY352" s="127"/>
      <c r="GZ352" s="127"/>
      <c r="HA352" s="127"/>
      <c r="HB352" s="127"/>
      <c r="HC352" s="127"/>
      <c r="HD352" s="127"/>
      <c r="HE352" s="127"/>
      <c r="HF352" s="127"/>
      <c r="HG352" s="127"/>
      <c r="HH352" s="127"/>
    </row>
    <row r="353" spans="1:13" s="127" customFormat="1" x14ac:dyDescent="0.2">
      <c r="A353" s="483">
        <v>7</v>
      </c>
      <c r="B353" s="499" t="s">
        <v>22</v>
      </c>
      <c r="C353" s="500"/>
      <c r="D353" s="304"/>
      <c r="E353" s="3"/>
      <c r="F353" s="107">
        <f t="shared" si="13"/>
        <v>0</v>
      </c>
      <c r="G353" s="132">
        <f t="shared" si="12"/>
        <v>0</v>
      </c>
      <c r="H353" s="125"/>
      <c r="I353" s="129"/>
      <c r="J353" s="122"/>
    </row>
    <row r="354" spans="1:13" s="127" customFormat="1" ht="14.25" x14ac:dyDescent="0.2">
      <c r="A354" s="310">
        <v>7.1</v>
      </c>
      <c r="B354" s="321" t="s">
        <v>220</v>
      </c>
      <c r="C354" s="2">
        <v>1695</v>
      </c>
      <c r="D354" s="299" t="s">
        <v>18</v>
      </c>
      <c r="E354" s="6"/>
      <c r="F354" s="107">
        <f t="shared" si="13"/>
        <v>0</v>
      </c>
      <c r="G354" s="132">
        <f t="shared" si="12"/>
        <v>0</v>
      </c>
      <c r="H354" s="125"/>
      <c r="I354" s="129"/>
      <c r="J354" s="122"/>
    </row>
    <row r="355" spans="1:13" s="127" customFormat="1" x14ac:dyDescent="0.2">
      <c r="A355" s="316"/>
      <c r="B355" s="319"/>
      <c r="C355" s="477"/>
      <c r="D355" s="299"/>
      <c r="E355" s="3"/>
      <c r="F355" s="107">
        <f t="shared" si="13"/>
        <v>0</v>
      </c>
      <c r="G355" s="132">
        <f t="shared" si="12"/>
        <v>0</v>
      </c>
      <c r="H355" s="125"/>
      <c r="I355" s="129"/>
      <c r="J355" s="122"/>
    </row>
    <row r="356" spans="1:13" s="127" customFormat="1" ht="71.25" x14ac:dyDescent="0.2">
      <c r="A356" s="316">
        <v>10</v>
      </c>
      <c r="B356" s="427" t="s">
        <v>489</v>
      </c>
      <c r="C356" s="501">
        <v>1695</v>
      </c>
      <c r="D356" s="318" t="s">
        <v>18</v>
      </c>
      <c r="E356" s="27"/>
      <c r="F356" s="107">
        <f t="shared" si="13"/>
        <v>0</v>
      </c>
      <c r="G356" s="132">
        <f t="shared" si="12"/>
        <v>0</v>
      </c>
      <c r="H356" s="125"/>
      <c r="I356" s="129"/>
      <c r="J356" s="122"/>
    </row>
    <row r="357" spans="1:13" s="127" customFormat="1" ht="28.5" x14ac:dyDescent="0.2">
      <c r="A357" s="316">
        <v>11</v>
      </c>
      <c r="B357" s="326" t="s">
        <v>158</v>
      </c>
      <c r="C357" s="501">
        <v>1695</v>
      </c>
      <c r="D357" s="318" t="s">
        <v>18</v>
      </c>
      <c r="E357" s="27"/>
      <c r="F357" s="107">
        <f t="shared" si="13"/>
        <v>0</v>
      </c>
      <c r="G357" s="132">
        <f t="shared" si="12"/>
        <v>0</v>
      </c>
      <c r="H357" s="125"/>
      <c r="I357" s="129"/>
      <c r="J357" s="122"/>
    </row>
    <row r="358" spans="1:13" s="127" customFormat="1" x14ac:dyDescent="0.2">
      <c r="A358" s="316"/>
      <c r="B358" s="319"/>
      <c r="C358" s="2"/>
      <c r="D358" s="299"/>
      <c r="E358" s="3"/>
      <c r="F358" s="107">
        <f t="shared" si="13"/>
        <v>0</v>
      </c>
      <c r="G358" s="132">
        <f t="shared" si="12"/>
        <v>0</v>
      </c>
      <c r="H358" s="125"/>
      <c r="I358" s="129"/>
      <c r="J358" s="122"/>
    </row>
    <row r="359" spans="1:13" s="127" customFormat="1" x14ac:dyDescent="0.2">
      <c r="A359" s="502"/>
      <c r="B359" s="29" t="s">
        <v>34</v>
      </c>
      <c r="C359" s="503"/>
      <c r="D359" s="504"/>
      <c r="E359" s="212"/>
      <c r="F359" s="212">
        <f>SUM(F314:F358)</f>
        <v>0</v>
      </c>
      <c r="G359" s="132">
        <f t="shared" si="12"/>
        <v>0</v>
      </c>
      <c r="H359" s="125"/>
      <c r="I359" s="129">
        <f>SUM(G314:G357)</f>
        <v>0</v>
      </c>
      <c r="J359" s="122"/>
    </row>
    <row r="360" spans="1:13" s="127" customFormat="1" x14ac:dyDescent="0.2">
      <c r="A360" s="488"/>
      <c r="B360" s="505"/>
      <c r="C360" s="477"/>
      <c r="D360" s="299"/>
      <c r="E360" s="3"/>
      <c r="F360" s="107">
        <f t="shared" si="13"/>
        <v>0</v>
      </c>
      <c r="G360" s="132">
        <f t="shared" si="12"/>
        <v>0</v>
      </c>
      <c r="H360" s="125"/>
      <c r="I360" s="129"/>
      <c r="J360" s="122"/>
    </row>
    <row r="361" spans="1:13" s="215" customFormat="1" x14ac:dyDescent="0.2">
      <c r="A361" s="506" t="s">
        <v>39</v>
      </c>
      <c r="B361" s="507" t="s">
        <v>89</v>
      </c>
      <c r="C361" s="508"/>
      <c r="D361" s="509"/>
      <c r="E361" s="213"/>
      <c r="F361" s="107">
        <f t="shared" si="13"/>
        <v>0</v>
      </c>
      <c r="G361" s="132">
        <f t="shared" si="12"/>
        <v>0</v>
      </c>
      <c r="H361" s="214"/>
      <c r="I361" s="214"/>
      <c r="J361" s="214"/>
      <c r="K361" s="214"/>
      <c r="L361" s="214"/>
      <c r="M361" s="214"/>
    </row>
    <row r="362" spans="1:13" s="215" customFormat="1" x14ac:dyDescent="0.2">
      <c r="A362" s="506"/>
      <c r="B362" s="510"/>
      <c r="C362" s="508"/>
      <c r="D362" s="509"/>
      <c r="E362" s="216"/>
      <c r="F362" s="107">
        <f t="shared" si="13"/>
        <v>0</v>
      </c>
      <c r="G362" s="132">
        <f t="shared" si="12"/>
        <v>0</v>
      </c>
      <c r="H362" s="214"/>
      <c r="I362" s="214"/>
      <c r="J362" s="214"/>
      <c r="K362" s="214"/>
      <c r="L362" s="214"/>
      <c r="M362" s="214"/>
    </row>
    <row r="363" spans="1:13" s="215" customFormat="1" ht="14.25" x14ac:dyDescent="0.2">
      <c r="A363" s="511">
        <v>1</v>
      </c>
      <c r="B363" s="326" t="s">
        <v>163</v>
      </c>
      <c r="C363" s="512">
        <v>2</v>
      </c>
      <c r="D363" s="336" t="s">
        <v>40</v>
      </c>
      <c r="E363" s="217"/>
      <c r="F363" s="107">
        <f t="shared" si="13"/>
        <v>0</v>
      </c>
      <c r="G363" s="132">
        <f t="shared" si="12"/>
        <v>0</v>
      </c>
      <c r="H363" s="214"/>
      <c r="I363" s="214"/>
      <c r="J363" s="214"/>
      <c r="K363" s="214"/>
      <c r="L363" s="214"/>
      <c r="M363" s="214"/>
    </row>
    <row r="364" spans="1:13" s="214" customFormat="1" x14ac:dyDescent="0.2">
      <c r="A364" s="513"/>
      <c r="B364" s="514"/>
      <c r="C364" s="515"/>
      <c r="D364" s="516"/>
      <c r="E364" s="218"/>
      <c r="F364" s="107">
        <f t="shared" si="13"/>
        <v>0</v>
      </c>
      <c r="G364" s="132">
        <f t="shared" si="12"/>
        <v>0</v>
      </c>
    </row>
    <row r="365" spans="1:13" s="142" customFormat="1" x14ac:dyDescent="0.2">
      <c r="A365" s="48" t="s">
        <v>133</v>
      </c>
      <c r="B365" s="7" t="s">
        <v>46</v>
      </c>
      <c r="C365" s="8"/>
      <c r="D365" s="9"/>
      <c r="E365" s="11"/>
      <c r="F365" s="107">
        <f t="shared" si="13"/>
        <v>0</v>
      </c>
      <c r="G365" s="132">
        <f t="shared" si="12"/>
        <v>0</v>
      </c>
      <c r="H365" s="143"/>
      <c r="I365" s="143"/>
      <c r="J365" s="143"/>
      <c r="K365" s="143"/>
      <c r="L365" s="143"/>
      <c r="M365" s="143"/>
    </row>
    <row r="366" spans="1:13" s="142" customFormat="1" ht="14.25" x14ac:dyDescent="0.2">
      <c r="A366" s="44" t="s">
        <v>134</v>
      </c>
      <c r="B366" s="326" t="s">
        <v>235</v>
      </c>
      <c r="C366" s="45">
        <v>6009.8</v>
      </c>
      <c r="D366" s="46" t="s">
        <v>423</v>
      </c>
      <c r="E366" s="42"/>
      <c r="F366" s="107">
        <f t="shared" si="13"/>
        <v>0</v>
      </c>
      <c r="G366" s="132">
        <f t="shared" si="12"/>
        <v>0</v>
      </c>
      <c r="H366" s="143"/>
      <c r="I366" s="143"/>
      <c r="J366" s="143"/>
      <c r="K366" s="143"/>
      <c r="L366" s="143"/>
      <c r="M366" s="143"/>
    </row>
    <row r="367" spans="1:13" s="146" customFormat="1" ht="28.5" x14ac:dyDescent="0.2">
      <c r="A367" s="517">
        <v>2.2000000000000002</v>
      </c>
      <c r="B367" s="326" t="s">
        <v>165</v>
      </c>
      <c r="C367" s="518">
        <v>149.85</v>
      </c>
      <c r="D367" s="328" t="s">
        <v>424</v>
      </c>
      <c r="E367" s="147"/>
      <c r="F367" s="107">
        <f t="shared" si="13"/>
        <v>0</v>
      </c>
      <c r="G367" s="132">
        <f t="shared" si="12"/>
        <v>0</v>
      </c>
      <c r="H367" s="145"/>
    </row>
    <row r="368" spans="1:13" s="142" customFormat="1" ht="28.5" x14ac:dyDescent="0.2">
      <c r="A368" s="44" t="s">
        <v>135</v>
      </c>
      <c r="B368" s="326" t="s">
        <v>419</v>
      </c>
      <c r="C368" s="518">
        <v>7031.94</v>
      </c>
      <c r="D368" s="328" t="s">
        <v>425</v>
      </c>
      <c r="E368" s="147"/>
      <c r="F368" s="107">
        <f t="shared" si="13"/>
        <v>0</v>
      </c>
      <c r="G368" s="132">
        <f t="shared" si="12"/>
        <v>0</v>
      </c>
    </row>
    <row r="369" spans="1:185" s="220" customFormat="1" x14ac:dyDescent="0.2">
      <c r="A369" s="519"/>
      <c r="B369" s="520"/>
      <c r="C369" s="512"/>
      <c r="D369" s="521"/>
      <c r="E369" s="217"/>
      <c r="F369" s="107">
        <f t="shared" si="13"/>
        <v>0</v>
      </c>
      <c r="G369" s="132">
        <f t="shared" si="12"/>
        <v>0</v>
      </c>
      <c r="H369" s="219"/>
      <c r="I369" s="219"/>
      <c r="J369" s="219"/>
      <c r="K369" s="219"/>
      <c r="L369" s="219"/>
      <c r="M369" s="219"/>
    </row>
    <row r="370" spans="1:185" s="146" customFormat="1" x14ac:dyDescent="0.2">
      <c r="A370" s="522">
        <v>3</v>
      </c>
      <c r="B370" s="510" t="s">
        <v>19</v>
      </c>
      <c r="C370" s="523"/>
      <c r="D370" s="524"/>
      <c r="E370" s="217"/>
      <c r="F370" s="107">
        <f t="shared" si="13"/>
        <v>0</v>
      </c>
      <c r="G370" s="132">
        <f t="shared" si="12"/>
        <v>0</v>
      </c>
      <c r="H370" s="145"/>
    </row>
    <row r="371" spans="1:185" s="146" customFormat="1" ht="14.25" x14ac:dyDescent="0.2">
      <c r="A371" s="525">
        <v>3.1</v>
      </c>
      <c r="B371" s="326" t="s">
        <v>236</v>
      </c>
      <c r="C371" s="523">
        <v>493.93364800000006</v>
      </c>
      <c r="D371" s="324" t="s">
        <v>423</v>
      </c>
      <c r="E371" s="144"/>
      <c r="F371" s="107">
        <f t="shared" si="13"/>
        <v>0</v>
      </c>
      <c r="G371" s="132">
        <f t="shared" si="12"/>
        <v>0</v>
      </c>
      <c r="H371" s="145"/>
    </row>
    <row r="372" spans="1:185" s="146" customFormat="1" ht="28.5" x14ac:dyDescent="0.2">
      <c r="A372" s="517">
        <v>3.2</v>
      </c>
      <c r="B372" s="326" t="s">
        <v>165</v>
      </c>
      <c r="C372" s="518">
        <v>81.716148000000032</v>
      </c>
      <c r="D372" s="328" t="s">
        <v>424</v>
      </c>
      <c r="E372" s="147"/>
      <c r="F372" s="107">
        <f t="shared" si="13"/>
        <v>0</v>
      </c>
      <c r="G372" s="132">
        <f t="shared" si="12"/>
        <v>0</v>
      </c>
      <c r="H372" s="145"/>
    </row>
    <row r="373" spans="1:185" s="142" customFormat="1" ht="28.5" x14ac:dyDescent="0.2">
      <c r="A373" s="517">
        <v>3.3</v>
      </c>
      <c r="B373" s="326" t="s">
        <v>419</v>
      </c>
      <c r="C373" s="518">
        <v>535.8827500000001</v>
      </c>
      <c r="D373" s="328" t="s">
        <v>425</v>
      </c>
      <c r="E373" s="147"/>
      <c r="F373" s="107">
        <f t="shared" si="13"/>
        <v>0</v>
      </c>
      <c r="G373" s="132">
        <f t="shared" si="12"/>
        <v>0</v>
      </c>
    </row>
    <row r="374" spans="1:185" s="222" customFormat="1" x14ac:dyDescent="0.2">
      <c r="A374" s="526"/>
      <c r="B374" s="527"/>
      <c r="C374" s="528"/>
      <c r="D374" s="529"/>
      <c r="E374" s="217"/>
      <c r="F374" s="107">
        <f t="shared" si="13"/>
        <v>0</v>
      </c>
      <c r="G374" s="132">
        <f t="shared" si="12"/>
        <v>0</v>
      </c>
      <c r="H374" s="221"/>
      <c r="I374" s="221"/>
      <c r="J374" s="221"/>
      <c r="K374" s="221"/>
      <c r="L374" s="221"/>
      <c r="M374" s="221"/>
    </row>
    <row r="375" spans="1:185" s="222" customFormat="1" x14ac:dyDescent="0.2">
      <c r="A375" s="522">
        <v>4</v>
      </c>
      <c r="B375" s="530" t="s">
        <v>495</v>
      </c>
      <c r="C375" s="24"/>
      <c r="D375" s="531"/>
      <c r="E375" s="217"/>
      <c r="F375" s="107">
        <f t="shared" si="13"/>
        <v>0</v>
      </c>
      <c r="G375" s="132">
        <f t="shared" si="12"/>
        <v>0</v>
      </c>
      <c r="H375" s="221"/>
      <c r="I375" s="221"/>
      <c r="J375" s="221"/>
      <c r="K375" s="221"/>
      <c r="L375" s="221"/>
      <c r="M375" s="221"/>
    </row>
    <row r="376" spans="1:185" s="222" customFormat="1" ht="14.25" x14ac:dyDescent="0.2">
      <c r="A376" s="532">
        <v>4.0999999999999996</v>
      </c>
      <c r="B376" s="326" t="s">
        <v>516</v>
      </c>
      <c r="C376" s="24">
        <v>2.48</v>
      </c>
      <c r="D376" s="531" t="s">
        <v>427</v>
      </c>
      <c r="E376" s="3"/>
      <c r="F376" s="107">
        <f t="shared" si="13"/>
        <v>0</v>
      </c>
      <c r="G376" s="132">
        <f t="shared" si="12"/>
        <v>0</v>
      </c>
      <c r="H376" s="221"/>
      <c r="I376" s="221"/>
      <c r="J376" s="221"/>
      <c r="K376" s="221"/>
      <c r="L376" s="221"/>
      <c r="M376" s="221"/>
    </row>
    <row r="377" spans="1:185" s="222" customFormat="1" ht="14.25" x14ac:dyDescent="0.2">
      <c r="A377" s="532">
        <v>4.3</v>
      </c>
      <c r="B377" s="326" t="s">
        <v>517</v>
      </c>
      <c r="C377" s="24">
        <v>26.6</v>
      </c>
      <c r="D377" s="531" t="s">
        <v>427</v>
      </c>
      <c r="E377" s="3"/>
      <c r="F377" s="107">
        <f t="shared" si="13"/>
        <v>0</v>
      </c>
      <c r="G377" s="132">
        <f t="shared" si="12"/>
        <v>0</v>
      </c>
      <c r="H377" s="221"/>
      <c r="I377" s="221"/>
      <c r="J377" s="221"/>
      <c r="K377" s="221"/>
      <c r="L377" s="221"/>
      <c r="M377" s="221"/>
    </row>
    <row r="378" spans="1:185" s="222" customFormat="1" ht="14.25" x14ac:dyDescent="0.2">
      <c r="A378" s="532">
        <v>4.4000000000000004</v>
      </c>
      <c r="B378" s="326" t="s">
        <v>518</v>
      </c>
      <c r="C378" s="24">
        <v>29.04</v>
      </c>
      <c r="D378" s="531" t="s">
        <v>427</v>
      </c>
      <c r="E378" s="3"/>
      <c r="F378" s="107">
        <f t="shared" si="13"/>
        <v>0</v>
      </c>
      <c r="G378" s="132">
        <f t="shared" si="12"/>
        <v>0</v>
      </c>
      <c r="H378" s="221"/>
      <c r="I378" s="221"/>
      <c r="J378" s="221"/>
      <c r="K378" s="221"/>
      <c r="L378" s="221"/>
      <c r="M378" s="221"/>
    </row>
    <row r="379" spans="1:185" s="222" customFormat="1" ht="14.25" x14ac:dyDescent="0.2">
      <c r="A379" s="532">
        <v>4.5</v>
      </c>
      <c r="B379" s="326" t="s">
        <v>519</v>
      </c>
      <c r="C379" s="24">
        <v>69.099999999999994</v>
      </c>
      <c r="D379" s="531" t="s">
        <v>427</v>
      </c>
      <c r="E379" s="3"/>
      <c r="F379" s="107">
        <f t="shared" si="13"/>
        <v>0</v>
      </c>
      <c r="G379" s="132">
        <f t="shared" si="12"/>
        <v>0</v>
      </c>
      <c r="H379" s="221"/>
      <c r="I379" s="221"/>
      <c r="J379" s="221"/>
      <c r="K379" s="221"/>
      <c r="L379" s="221"/>
      <c r="M379" s="221"/>
    </row>
    <row r="380" spans="1:185" s="222" customFormat="1" ht="14.25" x14ac:dyDescent="0.2">
      <c r="A380" s="532">
        <v>4.5999999999999996</v>
      </c>
      <c r="B380" s="326" t="s">
        <v>520</v>
      </c>
      <c r="C380" s="24">
        <v>2.94</v>
      </c>
      <c r="D380" s="531" t="s">
        <v>427</v>
      </c>
      <c r="E380" s="3"/>
      <c r="F380" s="107">
        <f t="shared" si="13"/>
        <v>0</v>
      </c>
      <c r="G380" s="132">
        <f t="shared" si="12"/>
        <v>0</v>
      </c>
      <c r="H380" s="221"/>
      <c r="I380" s="221"/>
      <c r="J380" s="221"/>
      <c r="K380" s="221"/>
      <c r="L380" s="221"/>
      <c r="M380" s="221"/>
    </row>
    <row r="381" spans="1:185" s="222" customFormat="1" ht="14.25" x14ac:dyDescent="0.2">
      <c r="A381" s="532">
        <v>4.7</v>
      </c>
      <c r="B381" s="326" t="s">
        <v>521</v>
      </c>
      <c r="C381" s="24">
        <v>5.89</v>
      </c>
      <c r="D381" s="531" t="s">
        <v>427</v>
      </c>
      <c r="E381" s="3"/>
      <c r="F381" s="107">
        <f t="shared" si="13"/>
        <v>0</v>
      </c>
      <c r="G381" s="132">
        <f t="shared" si="12"/>
        <v>0</v>
      </c>
      <c r="H381" s="221"/>
      <c r="I381" s="221"/>
      <c r="J381" s="221"/>
      <c r="K381" s="221"/>
      <c r="L381" s="221"/>
      <c r="M381" s="221"/>
    </row>
    <row r="382" spans="1:185" s="222" customFormat="1" ht="14.25" x14ac:dyDescent="0.2">
      <c r="A382" s="532">
        <v>4.8</v>
      </c>
      <c r="B382" s="326" t="s">
        <v>522</v>
      </c>
      <c r="C382" s="24">
        <v>4.2</v>
      </c>
      <c r="D382" s="531" t="s">
        <v>427</v>
      </c>
      <c r="E382" s="3"/>
      <c r="F382" s="107">
        <f t="shared" si="13"/>
        <v>0</v>
      </c>
      <c r="G382" s="132">
        <f t="shared" si="12"/>
        <v>0</v>
      </c>
      <c r="H382" s="221"/>
      <c r="I382" s="221"/>
      <c r="J382" s="221"/>
      <c r="K382" s="221"/>
      <c r="L382" s="221"/>
      <c r="M382" s="221"/>
    </row>
    <row r="383" spans="1:185" s="222" customFormat="1" ht="14.25" x14ac:dyDescent="0.2">
      <c r="A383" s="532">
        <v>4.9000000000000004</v>
      </c>
      <c r="B383" s="326" t="s">
        <v>523</v>
      </c>
      <c r="C383" s="24">
        <v>27.67</v>
      </c>
      <c r="D383" s="531" t="s">
        <v>427</v>
      </c>
      <c r="E383" s="3"/>
      <c r="F383" s="107">
        <f t="shared" si="13"/>
        <v>0</v>
      </c>
      <c r="G383" s="132">
        <f t="shared" si="12"/>
        <v>0</v>
      </c>
      <c r="H383" s="221"/>
      <c r="I383" s="221"/>
      <c r="J383" s="221"/>
      <c r="K383" s="221"/>
      <c r="L383" s="221"/>
      <c r="M383" s="221"/>
    </row>
    <row r="384" spans="1:185" s="149" customFormat="1" ht="14.25" x14ac:dyDescent="0.2">
      <c r="A384" s="533">
        <v>4.0999999999999996</v>
      </c>
      <c r="B384" s="326" t="s">
        <v>502</v>
      </c>
      <c r="C384" s="24">
        <v>7.26</v>
      </c>
      <c r="D384" s="531" t="s">
        <v>427</v>
      </c>
      <c r="E384" s="3"/>
      <c r="F384" s="107">
        <f t="shared" si="13"/>
        <v>0</v>
      </c>
      <c r="G384" s="132">
        <f t="shared" si="12"/>
        <v>0</v>
      </c>
      <c r="H384" s="223"/>
      <c r="I384" s="221"/>
      <c r="J384" s="223">
        <f>I384*0.05</f>
        <v>0</v>
      </c>
      <c r="K384" s="223"/>
      <c r="L384" s="223"/>
      <c r="M384" s="223"/>
      <c r="N384" s="224"/>
      <c r="O384" s="224"/>
      <c r="P384" s="224"/>
      <c r="Q384" s="224"/>
      <c r="R384" s="224"/>
      <c r="S384" s="224"/>
      <c r="T384" s="224"/>
      <c r="U384" s="224"/>
      <c r="V384" s="224"/>
      <c r="W384" s="224"/>
      <c r="X384" s="224"/>
      <c r="Y384" s="224"/>
      <c r="Z384" s="224"/>
      <c r="AA384" s="224"/>
      <c r="AB384" s="224"/>
      <c r="AC384" s="224"/>
      <c r="AD384" s="224"/>
      <c r="AE384" s="224"/>
      <c r="AF384" s="224"/>
      <c r="AG384" s="224"/>
      <c r="AH384" s="224"/>
      <c r="AI384" s="224"/>
      <c r="AJ384" s="224"/>
      <c r="AK384" s="224"/>
      <c r="AL384" s="224"/>
      <c r="AM384" s="224"/>
      <c r="AN384" s="224"/>
      <c r="AO384" s="224"/>
      <c r="AP384" s="224"/>
      <c r="AQ384" s="224"/>
      <c r="AR384" s="224"/>
      <c r="AS384" s="224"/>
      <c r="AT384" s="224"/>
      <c r="AU384" s="224"/>
      <c r="AV384" s="224"/>
      <c r="AW384" s="224"/>
      <c r="AX384" s="224"/>
      <c r="AY384" s="224"/>
      <c r="AZ384" s="224"/>
      <c r="BA384" s="224"/>
      <c r="BB384" s="224"/>
      <c r="BC384" s="224"/>
      <c r="BD384" s="224"/>
      <c r="BE384" s="224"/>
      <c r="BF384" s="224"/>
      <c r="BG384" s="224"/>
      <c r="BH384" s="224"/>
      <c r="BI384" s="224"/>
      <c r="BJ384" s="224"/>
      <c r="BK384" s="224"/>
      <c r="BL384" s="224"/>
      <c r="BM384" s="224"/>
      <c r="BN384" s="224"/>
      <c r="BO384" s="224"/>
      <c r="BP384" s="224"/>
      <c r="BQ384" s="224"/>
      <c r="BR384" s="224"/>
      <c r="BS384" s="224"/>
      <c r="BT384" s="224"/>
      <c r="BU384" s="224"/>
      <c r="BV384" s="224"/>
      <c r="BW384" s="224"/>
      <c r="BX384" s="224"/>
      <c r="BY384" s="224"/>
      <c r="BZ384" s="224"/>
      <c r="CA384" s="224"/>
      <c r="CB384" s="224"/>
      <c r="CC384" s="224"/>
      <c r="CD384" s="224"/>
      <c r="CE384" s="224"/>
      <c r="CF384" s="224"/>
      <c r="CG384" s="224"/>
      <c r="CH384" s="224"/>
      <c r="CI384" s="224"/>
      <c r="CJ384" s="224"/>
      <c r="CK384" s="224"/>
      <c r="CL384" s="224"/>
      <c r="CM384" s="224"/>
      <c r="CN384" s="224"/>
      <c r="CO384" s="224"/>
      <c r="CP384" s="224"/>
      <c r="CQ384" s="224"/>
      <c r="CR384" s="224"/>
      <c r="CS384" s="224"/>
      <c r="CT384" s="224"/>
      <c r="CU384" s="224"/>
      <c r="CV384" s="224"/>
      <c r="CW384" s="224"/>
      <c r="CX384" s="224"/>
      <c r="CY384" s="224"/>
      <c r="CZ384" s="224"/>
      <c r="DA384" s="224"/>
      <c r="DB384" s="224"/>
      <c r="DC384" s="224"/>
      <c r="DD384" s="224"/>
      <c r="DE384" s="224"/>
      <c r="DF384" s="224"/>
      <c r="DG384" s="224"/>
      <c r="DH384" s="224"/>
      <c r="DI384" s="224"/>
      <c r="DJ384" s="224"/>
      <c r="DK384" s="224"/>
      <c r="DL384" s="224"/>
      <c r="DM384" s="224"/>
      <c r="DN384" s="224"/>
      <c r="DO384" s="224"/>
      <c r="DP384" s="224"/>
      <c r="DQ384" s="224"/>
      <c r="DR384" s="224"/>
      <c r="DS384" s="224"/>
      <c r="DT384" s="224"/>
      <c r="DU384" s="224"/>
      <c r="DV384" s="224"/>
      <c r="DW384" s="224"/>
      <c r="DX384" s="224"/>
      <c r="DY384" s="224"/>
      <c r="DZ384" s="224"/>
      <c r="EA384" s="224"/>
      <c r="EB384" s="224"/>
      <c r="EC384" s="224"/>
      <c r="ED384" s="224"/>
      <c r="EE384" s="224"/>
      <c r="EF384" s="224"/>
      <c r="EG384" s="224"/>
      <c r="EH384" s="224"/>
      <c r="EI384" s="224"/>
      <c r="EJ384" s="224"/>
      <c r="EK384" s="224"/>
      <c r="EL384" s="224"/>
      <c r="EM384" s="224"/>
      <c r="EN384" s="224"/>
      <c r="EO384" s="224"/>
      <c r="EP384" s="224"/>
      <c r="EQ384" s="224"/>
      <c r="ER384" s="224"/>
      <c r="ES384" s="224"/>
      <c r="ET384" s="224"/>
      <c r="EU384" s="224"/>
      <c r="EV384" s="224"/>
      <c r="EW384" s="224"/>
      <c r="EX384" s="224"/>
      <c r="EY384" s="224"/>
      <c r="EZ384" s="224"/>
      <c r="FA384" s="224"/>
      <c r="FB384" s="224"/>
      <c r="FC384" s="224"/>
      <c r="FD384" s="224"/>
      <c r="FE384" s="224"/>
      <c r="FF384" s="224"/>
      <c r="FG384" s="224"/>
      <c r="FH384" s="224"/>
      <c r="FI384" s="224"/>
      <c r="FJ384" s="224"/>
      <c r="FK384" s="224"/>
      <c r="FL384" s="224"/>
      <c r="FM384" s="224"/>
      <c r="FN384" s="224"/>
      <c r="FO384" s="224"/>
      <c r="FP384" s="224"/>
      <c r="FQ384" s="224"/>
      <c r="FR384" s="224"/>
      <c r="FS384" s="224"/>
      <c r="FT384" s="224"/>
      <c r="FU384" s="224"/>
      <c r="FV384" s="224"/>
      <c r="FW384" s="224"/>
      <c r="FX384" s="224"/>
      <c r="FY384" s="224"/>
      <c r="FZ384" s="224"/>
      <c r="GA384" s="224"/>
      <c r="GB384" s="224"/>
      <c r="GC384" s="224"/>
    </row>
    <row r="385" spans="1:211" s="227" customFormat="1" x14ac:dyDescent="0.2">
      <c r="A385" s="534"/>
      <c r="B385" s="535"/>
      <c r="C385" s="512"/>
      <c r="D385" s="536"/>
      <c r="E385" s="217"/>
      <c r="F385" s="107">
        <f t="shared" si="13"/>
        <v>0</v>
      </c>
      <c r="G385" s="132">
        <f t="shared" si="12"/>
        <v>0</v>
      </c>
      <c r="H385" s="225"/>
      <c r="I385" s="225">
        <f>I384*0.05</f>
        <v>0</v>
      </c>
      <c r="J385" s="225"/>
      <c r="K385" s="225"/>
      <c r="L385" s="225"/>
      <c r="M385" s="225"/>
      <c r="N385" s="226"/>
      <c r="O385" s="226"/>
      <c r="P385" s="226"/>
      <c r="Q385" s="226"/>
      <c r="R385" s="226"/>
      <c r="S385" s="226"/>
      <c r="T385" s="226"/>
      <c r="U385" s="226"/>
      <c r="V385" s="226"/>
      <c r="W385" s="226"/>
      <c r="X385" s="226"/>
      <c r="Y385" s="226"/>
      <c r="Z385" s="226"/>
      <c r="AA385" s="226"/>
      <c r="AB385" s="226"/>
      <c r="AC385" s="226"/>
      <c r="AD385" s="226"/>
      <c r="AE385" s="226"/>
      <c r="AF385" s="226"/>
      <c r="AG385" s="226"/>
      <c r="AH385" s="226"/>
      <c r="AI385" s="226"/>
      <c r="AJ385" s="226"/>
      <c r="AK385" s="226"/>
      <c r="AL385" s="226"/>
      <c r="AM385" s="226"/>
      <c r="AN385" s="226"/>
      <c r="AO385" s="226"/>
      <c r="AP385" s="226"/>
      <c r="AQ385" s="226"/>
      <c r="AR385" s="226"/>
      <c r="AS385" s="226"/>
      <c r="AT385" s="226"/>
      <c r="AU385" s="226"/>
      <c r="AV385" s="226"/>
      <c r="AW385" s="226"/>
      <c r="AX385" s="226"/>
      <c r="AY385" s="226"/>
      <c r="AZ385" s="226"/>
      <c r="BA385" s="226"/>
      <c r="BB385" s="226"/>
      <c r="BC385" s="226"/>
      <c r="BD385" s="226"/>
      <c r="BE385" s="226"/>
      <c r="BF385" s="226"/>
      <c r="BG385" s="226"/>
      <c r="BH385" s="226"/>
      <c r="BI385" s="226"/>
      <c r="BJ385" s="226"/>
      <c r="BK385" s="226"/>
      <c r="BL385" s="226"/>
      <c r="BM385" s="226"/>
      <c r="BN385" s="226"/>
      <c r="BO385" s="226"/>
      <c r="BP385" s="226"/>
      <c r="BQ385" s="226"/>
      <c r="BR385" s="226"/>
      <c r="BS385" s="226"/>
      <c r="BT385" s="226"/>
      <c r="BU385" s="226"/>
      <c r="BV385" s="226"/>
      <c r="BW385" s="226"/>
      <c r="BX385" s="226"/>
      <c r="BY385" s="226"/>
      <c r="BZ385" s="226"/>
      <c r="CA385" s="226"/>
      <c r="CB385" s="226"/>
      <c r="CC385" s="226"/>
      <c r="CD385" s="226"/>
      <c r="CE385" s="226"/>
      <c r="CF385" s="226"/>
      <c r="CG385" s="226"/>
      <c r="CH385" s="226"/>
      <c r="CI385" s="226"/>
      <c r="CJ385" s="226"/>
      <c r="CK385" s="226"/>
      <c r="CL385" s="226"/>
      <c r="CM385" s="226"/>
      <c r="CN385" s="226"/>
      <c r="CO385" s="226"/>
      <c r="CP385" s="226"/>
      <c r="CQ385" s="226"/>
      <c r="CR385" s="226"/>
      <c r="CS385" s="226"/>
      <c r="CT385" s="226"/>
      <c r="CU385" s="226"/>
      <c r="CV385" s="226"/>
      <c r="CW385" s="226"/>
      <c r="CX385" s="226"/>
      <c r="CY385" s="226"/>
      <c r="CZ385" s="226"/>
      <c r="DA385" s="226"/>
      <c r="DB385" s="226"/>
      <c r="DC385" s="226"/>
      <c r="DD385" s="226"/>
      <c r="DE385" s="226"/>
      <c r="DF385" s="226"/>
      <c r="DG385" s="226"/>
      <c r="DH385" s="226"/>
      <c r="DI385" s="226"/>
      <c r="DJ385" s="226"/>
      <c r="DK385" s="226"/>
      <c r="DL385" s="226"/>
      <c r="DM385" s="226"/>
      <c r="DN385" s="226"/>
      <c r="DO385" s="226"/>
      <c r="DP385" s="226"/>
      <c r="DQ385" s="226"/>
      <c r="DR385" s="226"/>
      <c r="DS385" s="226"/>
      <c r="DT385" s="226"/>
      <c r="DU385" s="226"/>
      <c r="DV385" s="226"/>
      <c r="DW385" s="226"/>
      <c r="DX385" s="226"/>
      <c r="DY385" s="226"/>
      <c r="DZ385" s="226"/>
      <c r="EA385" s="226"/>
      <c r="EB385" s="226"/>
      <c r="EC385" s="226"/>
      <c r="ED385" s="226"/>
      <c r="EE385" s="226"/>
      <c r="EF385" s="226"/>
      <c r="EG385" s="226"/>
      <c r="EH385" s="226"/>
      <c r="EI385" s="226"/>
      <c r="EJ385" s="226"/>
      <c r="EK385" s="226"/>
      <c r="EL385" s="226"/>
      <c r="EM385" s="226"/>
      <c r="EN385" s="226"/>
      <c r="EO385" s="226"/>
      <c r="EP385" s="226"/>
      <c r="EQ385" s="226"/>
      <c r="ER385" s="226"/>
      <c r="ES385" s="226"/>
      <c r="ET385" s="226"/>
      <c r="EU385" s="226"/>
      <c r="EV385" s="226"/>
      <c r="EW385" s="226"/>
      <c r="EX385" s="226"/>
      <c r="EY385" s="226"/>
      <c r="EZ385" s="226"/>
      <c r="FA385" s="226"/>
      <c r="FB385" s="226"/>
      <c r="FC385" s="226"/>
      <c r="FD385" s="226"/>
      <c r="FE385" s="226"/>
      <c r="FF385" s="226"/>
      <c r="FG385" s="226"/>
      <c r="FH385" s="226"/>
      <c r="FI385" s="226"/>
      <c r="FJ385" s="226"/>
      <c r="FK385" s="226"/>
      <c r="FL385" s="226"/>
      <c r="FM385" s="226"/>
      <c r="FN385" s="226"/>
      <c r="FO385" s="226"/>
      <c r="FP385" s="226"/>
      <c r="FQ385" s="226"/>
      <c r="FR385" s="226"/>
      <c r="FS385" s="226"/>
      <c r="FT385" s="226"/>
      <c r="FU385" s="226"/>
      <c r="FV385" s="226"/>
      <c r="FW385" s="226"/>
      <c r="FX385" s="226"/>
      <c r="FY385" s="226"/>
      <c r="FZ385" s="226"/>
      <c r="GA385" s="226"/>
      <c r="GB385" s="226"/>
      <c r="GC385" s="226"/>
      <c r="GD385" s="226"/>
      <c r="GE385" s="226"/>
      <c r="GF385" s="226"/>
      <c r="GG385" s="226"/>
      <c r="GH385" s="226"/>
      <c r="GI385" s="226"/>
      <c r="GJ385" s="226"/>
      <c r="GK385" s="226"/>
      <c r="GL385" s="226"/>
      <c r="GM385" s="226"/>
      <c r="GN385" s="226"/>
      <c r="GO385" s="226"/>
      <c r="GP385" s="226"/>
      <c r="GQ385" s="226"/>
      <c r="GR385" s="226"/>
      <c r="GS385" s="226"/>
      <c r="GT385" s="226"/>
      <c r="GU385" s="226"/>
      <c r="GV385" s="226"/>
      <c r="GW385" s="226"/>
      <c r="GX385" s="226"/>
      <c r="GY385" s="226"/>
      <c r="GZ385" s="226"/>
      <c r="HA385" s="226"/>
      <c r="HB385" s="226"/>
      <c r="HC385" s="226"/>
    </row>
    <row r="386" spans="1:211" s="230" customFormat="1" x14ac:dyDescent="0.2">
      <c r="A386" s="537">
        <v>5</v>
      </c>
      <c r="B386" s="537" t="s">
        <v>47</v>
      </c>
      <c r="C386" s="538"/>
      <c r="D386" s="538"/>
      <c r="E386" s="217"/>
      <c r="F386" s="107">
        <f t="shared" si="13"/>
        <v>0</v>
      </c>
      <c r="G386" s="132">
        <f t="shared" si="12"/>
        <v>0</v>
      </c>
      <c r="H386" s="229"/>
      <c r="I386" s="229"/>
      <c r="J386" s="229"/>
      <c r="K386" s="229"/>
      <c r="L386" s="229"/>
      <c r="M386" s="229"/>
    </row>
    <row r="387" spans="1:211" s="227" customFormat="1" ht="28.5" x14ac:dyDescent="0.2">
      <c r="A387" s="539">
        <v>5.0999999999999996</v>
      </c>
      <c r="B387" s="326" t="s">
        <v>237</v>
      </c>
      <c r="C387" s="540">
        <v>230.68</v>
      </c>
      <c r="D387" s="328" t="s">
        <v>416</v>
      </c>
      <c r="E387" s="232"/>
      <c r="F387" s="107">
        <f t="shared" si="13"/>
        <v>0</v>
      </c>
      <c r="G387" s="132">
        <f t="shared" si="12"/>
        <v>0</v>
      </c>
      <c r="H387" s="225"/>
      <c r="I387" s="225"/>
      <c r="J387" s="225"/>
      <c r="K387" s="225"/>
      <c r="L387" s="225"/>
      <c r="M387" s="225"/>
      <c r="N387" s="226"/>
      <c r="O387" s="226"/>
      <c r="P387" s="226"/>
      <c r="Q387" s="226"/>
      <c r="R387" s="226"/>
      <c r="S387" s="226"/>
      <c r="T387" s="226"/>
      <c r="U387" s="226"/>
      <c r="V387" s="226"/>
      <c r="W387" s="226"/>
      <c r="X387" s="226"/>
      <c r="Y387" s="226"/>
      <c r="Z387" s="226"/>
      <c r="AA387" s="226"/>
      <c r="AB387" s="226"/>
      <c r="AC387" s="226"/>
      <c r="AD387" s="226"/>
      <c r="AE387" s="226"/>
      <c r="AF387" s="226"/>
      <c r="AG387" s="226"/>
      <c r="AH387" s="226"/>
      <c r="AI387" s="226"/>
      <c r="AJ387" s="226"/>
      <c r="AK387" s="226"/>
      <c r="AL387" s="226"/>
      <c r="AM387" s="226"/>
      <c r="AN387" s="226"/>
      <c r="AO387" s="226"/>
      <c r="AP387" s="226"/>
      <c r="AQ387" s="226"/>
      <c r="AR387" s="226"/>
      <c r="AS387" s="226"/>
      <c r="AT387" s="226"/>
      <c r="AU387" s="226"/>
      <c r="AV387" s="226"/>
      <c r="AW387" s="226"/>
      <c r="AX387" s="226"/>
      <c r="AY387" s="226"/>
      <c r="AZ387" s="226"/>
      <c r="BA387" s="226"/>
      <c r="BB387" s="226"/>
      <c r="BC387" s="226"/>
      <c r="BD387" s="226"/>
      <c r="BE387" s="226"/>
      <c r="BF387" s="226"/>
      <c r="BG387" s="226"/>
      <c r="BH387" s="226"/>
      <c r="BI387" s="226"/>
      <c r="BJ387" s="226"/>
      <c r="BK387" s="226"/>
      <c r="BL387" s="226"/>
      <c r="BM387" s="226"/>
      <c r="BN387" s="226"/>
      <c r="BO387" s="226"/>
      <c r="BP387" s="226"/>
      <c r="BQ387" s="226"/>
      <c r="BR387" s="226"/>
      <c r="BS387" s="226"/>
      <c r="BT387" s="226"/>
      <c r="BU387" s="226"/>
      <c r="BV387" s="226"/>
      <c r="BW387" s="226"/>
      <c r="BX387" s="226"/>
      <c r="BY387" s="226"/>
      <c r="BZ387" s="226"/>
      <c r="CA387" s="226"/>
      <c r="CB387" s="226"/>
      <c r="CC387" s="226"/>
      <c r="CD387" s="226"/>
      <c r="CE387" s="226"/>
      <c r="CF387" s="226"/>
      <c r="CG387" s="226"/>
      <c r="CH387" s="226"/>
      <c r="CI387" s="226"/>
      <c r="CJ387" s="226"/>
      <c r="CK387" s="226"/>
      <c r="CL387" s="226"/>
      <c r="CM387" s="226"/>
      <c r="CN387" s="226"/>
      <c r="CO387" s="226"/>
      <c r="CP387" s="226"/>
      <c r="CQ387" s="226"/>
      <c r="CR387" s="226"/>
      <c r="CS387" s="226"/>
      <c r="CT387" s="226"/>
      <c r="CU387" s="226"/>
      <c r="CV387" s="226"/>
      <c r="CW387" s="226"/>
      <c r="CX387" s="226"/>
      <c r="CY387" s="226"/>
      <c r="CZ387" s="226"/>
      <c r="DA387" s="226"/>
      <c r="DB387" s="226"/>
      <c r="DC387" s="226"/>
      <c r="DD387" s="226"/>
      <c r="DE387" s="226"/>
      <c r="DF387" s="226"/>
      <c r="DG387" s="226"/>
      <c r="DH387" s="226"/>
      <c r="DI387" s="226"/>
      <c r="DJ387" s="226"/>
      <c r="DK387" s="226"/>
      <c r="DL387" s="226"/>
      <c r="DM387" s="226"/>
      <c r="DN387" s="226"/>
      <c r="DO387" s="226"/>
      <c r="DP387" s="226"/>
      <c r="DQ387" s="226"/>
      <c r="DR387" s="226"/>
      <c r="DS387" s="226"/>
      <c r="DT387" s="226"/>
      <c r="DU387" s="226"/>
      <c r="DV387" s="226"/>
      <c r="DW387" s="226"/>
      <c r="DX387" s="226"/>
      <c r="DY387" s="226"/>
      <c r="DZ387" s="226"/>
      <c r="EA387" s="226"/>
      <c r="EB387" s="226"/>
      <c r="EC387" s="226"/>
      <c r="ED387" s="226"/>
      <c r="EE387" s="226"/>
      <c r="EF387" s="226"/>
      <c r="EG387" s="226"/>
      <c r="EH387" s="226"/>
      <c r="EI387" s="226"/>
      <c r="EJ387" s="226"/>
      <c r="EK387" s="226"/>
      <c r="EL387" s="226"/>
      <c r="EM387" s="226"/>
      <c r="EN387" s="226"/>
      <c r="EO387" s="226"/>
      <c r="EP387" s="226"/>
      <c r="EQ387" s="226"/>
      <c r="ER387" s="226"/>
      <c r="ES387" s="226"/>
      <c r="ET387" s="226"/>
      <c r="EU387" s="226"/>
      <c r="EV387" s="226"/>
      <c r="EW387" s="226"/>
      <c r="EX387" s="226"/>
      <c r="EY387" s="226"/>
      <c r="EZ387" s="226"/>
      <c r="FA387" s="226"/>
      <c r="FB387" s="226"/>
      <c r="FC387" s="226"/>
      <c r="FD387" s="226"/>
      <c r="FE387" s="226"/>
      <c r="FF387" s="226"/>
      <c r="FG387" s="226"/>
      <c r="FH387" s="226"/>
      <c r="FI387" s="226"/>
      <c r="FJ387" s="226"/>
      <c r="FK387" s="226"/>
      <c r="FL387" s="226"/>
      <c r="FM387" s="226"/>
      <c r="FN387" s="226"/>
      <c r="FO387" s="226"/>
      <c r="FP387" s="226"/>
      <c r="FQ387" s="226"/>
      <c r="FR387" s="226"/>
      <c r="FS387" s="226"/>
      <c r="FT387" s="226"/>
      <c r="FU387" s="226"/>
      <c r="FV387" s="226"/>
      <c r="FW387" s="226"/>
      <c r="FX387" s="226"/>
      <c r="FY387" s="226"/>
      <c r="FZ387" s="226"/>
      <c r="GA387" s="226"/>
      <c r="GB387" s="226"/>
      <c r="GC387" s="226"/>
      <c r="GD387" s="226"/>
      <c r="GE387" s="226"/>
      <c r="GF387" s="226"/>
      <c r="GG387" s="226"/>
      <c r="GH387" s="226"/>
      <c r="GI387" s="226"/>
      <c r="GJ387" s="226"/>
      <c r="GK387" s="226"/>
      <c r="GL387" s="226"/>
      <c r="GM387" s="226"/>
      <c r="GN387" s="226"/>
      <c r="GO387" s="226"/>
      <c r="GP387" s="226"/>
      <c r="GQ387" s="226"/>
      <c r="GR387" s="226"/>
      <c r="GS387" s="226"/>
      <c r="GT387" s="226"/>
      <c r="GU387" s="226"/>
      <c r="GV387" s="226"/>
      <c r="GW387" s="226"/>
      <c r="GX387" s="226"/>
      <c r="GY387" s="226"/>
      <c r="GZ387" s="226"/>
      <c r="HA387" s="226"/>
      <c r="HB387" s="226"/>
      <c r="HC387" s="226"/>
    </row>
    <row r="388" spans="1:211" s="149" customFormat="1" ht="14.25" x14ac:dyDescent="0.2">
      <c r="A388" s="541">
        <v>5.2</v>
      </c>
      <c r="B388" s="326" t="s">
        <v>238</v>
      </c>
      <c r="C388" s="518">
        <v>58.2</v>
      </c>
      <c r="D388" s="542" t="s">
        <v>18</v>
      </c>
      <c r="E388" s="232"/>
      <c r="F388" s="107">
        <f t="shared" si="13"/>
        <v>0</v>
      </c>
      <c r="G388" s="132">
        <f t="shared" si="12"/>
        <v>0</v>
      </c>
      <c r="H388" s="223"/>
      <c r="I388" s="223"/>
      <c r="J388" s="223"/>
      <c r="K388" s="223"/>
      <c r="L388" s="223"/>
      <c r="M388" s="223"/>
      <c r="N388" s="224"/>
      <c r="O388" s="224"/>
      <c r="P388" s="224"/>
      <c r="Q388" s="224"/>
      <c r="R388" s="224"/>
      <c r="S388" s="224"/>
      <c r="T388" s="224"/>
      <c r="U388" s="224"/>
      <c r="V388" s="224"/>
      <c r="W388" s="224"/>
      <c r="X388" s="224"/>
      <c r="Y388" s="224"/>
      <c r="Z388" s="224"/>
      <c r="AA388" s="224"/>
      <c r="AB388" s="224"/>
      <c r="AC388" s="224"/>
      <c r="AD388" s="224"/>
      <c r="AE388" s="224"/>
      <c r="AF388" s="224"/>
      <c r="AG388" s="224"/>
      <c r="AH388" s="224"/>
      <c r="AI388" s="224"/>
      <c r="AJ388" s="224"/>
      <c r="AK388" s="224"/>
      <c r="AL388" s="224"/>
      <c r="AM388" s="224"/>
      <c r="AN388" s="224"/>
      <c r="AO388" s="224"/>
      <c r="AP388" s="224"/>
      <c r="AQ388" s="224"/>
      <c r="AR388" s="224"/>
      <c r="AS388" s="224"/>
      <c r="AT388" s="224"/>
      <c r="AU388" s="224"/>
      <c r="AV388" s="224"/>
      <c r="AW388" s="224"/>
      <c r="AX388" s="224"/>
      <c r="AY388" s="224"/>
      <c r="AZ388" s="224"/>
      <c r="BA388" s="224"/>
      <c r="BB388" s="224"/>
      <c r="BC388" s="224"/>
      <c r="BD388" s="224"/>
      <c r="BE388" s="224"/>
      <c r="BF388" s="224"/>
      <c r="BG388" s="224"/>
      <c r="BH388" s="224"/>
      <c r="BI388" s="224"/>
      <c r="BJ388" s="224"/>
      <c r="BK388" s="224"/>
      <c r="BL388" s="224"/>
      <c r="BM388" s="224"/>
      <c r="BN388" s="224"/>
      <c r="BO388" s="224"/>
      <c r="BP388" s="224"/>
      <c r="BQ388" s="224"/>
      <c r="BR388" s="224"/>
      <c r="BS388" s="224"/>
      <c r="BT388" s="224"/>
      <c r="BU388" s="224"/>
      <c r="BV388" s="224"/>
      <c r="BW388" s="224"/>
      <c r="BX388" s="224"/>
      <c r="BY388" s="224"/>
      <c r="BZ388" s="224"/>
      <c r="CA388" s="224"/>
      <c r="CB388" s="224"/>
      <c r="CC388" s="224"/>
      <c r="CD388" s="224"/>
      <c r="CE388" s="224"/>
      <c r="CF388" s="224"/>
      <c r="CG388" s="224"/>
      <c r="CH388" s="224"/>
      <c r="CI388" s="224"/>
      <c r="CJ388" s="224"/>
      <c r="CK388" s="224"/>
      <c r="CL388" s="224"/>
      <c r="CM388" s="224"/>
      <c r="CN388" s="224"/>
      <c r="CO388" s="224"/>
      <c r="CP388" s="224"/>
      <c r="CQ388" s="224"/>
      <c r="CR388" s="224"/>
      <c r="CS388" s="224"/>
      <c r="CT388" s="224"/>
      <c r="CU388" s="224"/>
      <c r="CV388" s="224"/>
      <c r="CW388" s="224"/>
      <c r="CX388" s="224"/>
      <c r="CY388" s="224"/>
      <c r="CZ388" s="224"/>
      <c r="DA388" s="224"/>
      <c r="DB388" s="224"/>
      <c r="DC388" s="224"/>
      <c r="DD388" s="224"/>
      <c r="DE388" s="224"/>
      <c r="DF388" s="224"/>
      <c r="DG388" s="224"/>
      <c r="DH388" s="224"/>
      <c r="DI388" s="224"/>
      <c r="DJ388" s="224"/>
      <c r="DK388" s="224"/>
      <c r="DL388" s="224"/>
      <c r="DM388" s="224"/>
      <c r="DN388" s="224"/>
      <c r="DO388" s="224"/>
      <c r="DP388" s="224"/>
      <c r="DQ388" s="224"/>
      <c r="DR388" s="224"/>
      <c r="DS388" s="224"/>
      <c r="DT388" s="224"/>
      <c r="DU388" s="224"/>
      <c r="DV388" s="224"/>
      <c r="DW388" s="224"/>
      <c r="DX388" s="224"/>
      <c r="DY388" s="224"/>
      <c r="DZ388" s="224"/>
      <c r="EA388" s="224"/>
      <c r="EB388" s="224"/>
      <c r="EC388" s="224"/>
      <c r="ED388" s="224"/>
      <c r="EE388" s="224"/>
      <c r="EF388" s="224"/>
      <c r="EG388" s="224"/>
      <c r="EH388" s="224"/>
      <c r="EI388" s="224"/>
      <c r="EJ388" s="224"/>
      <c r="EK388" s="224"/>
      <c r="EL388" s="224"/>
      <c r="EM388" s="224"/>
      <c r="EN388" s="224"/>
      <c r="EO388" s="224"/>
      <c r="EP388" s="224"/>
      <c r="EQ388" s="224"/>
      <c r="ER388" s="224"/>
      <c r="ES388" s="224"/>
      <c r="ET388" s="224"/>
      <c r="EU388" s="224"/>
      <c r="EV388" s="224"/>
      <c r="EW388" s="224"/>
      <c r="EX388" s="224"/>
      <c r="EY388" s="224"/>
      <c r="EZ388" s="224"/>
      <c r="FA388" s="224"/>
      <c r="FB388" s="224"/>
      <c r="FC388" s="224"/>
      <c r="FD388" s="224"/>
      <c r="FE388" s="224"/>
      <c r="FF388" s="224"/>
      <c r="FG388" s="224"/>
      <c r="FH388" s="224"/>
      <c r="FI388" s="224"/>
      <c r="FJ388" s="224"/>
      <c r="FK388" s="224"/>
      <c r="FL388" s="224"/>
      <c r="FM388" s="224"/>
      <c r="FN388" s="224"/>
      <c r="FO388" s="224"/>
      <c r="FP388" s="224"/>
      <c r="FQ388" s="224"/>
      <c r="FR388" s="224"/>
      <c r="FS388" s="224"/>
      <c r="FT388" s="224"/>
      <c r="FU388" s="224"/>
      <c r="FV388" s="224"/>
      <c r="FW388" s="224"/>
      <c r="FX388" s="224"/>
      <c r="FY388" s="224"/>
      <c r="FZ388" s="224"/>
      <c r="GA388" s="224"/>
      <c r="GB388" s="224"/>
      <c r="GC388" s="224"/>
    </row>
    <row r="389" spans="1:211" s="234" customFormat="1" x14ac:dyDescent="0.2">
      <c r="A389" s="534"/>
      <c r="B389" s="535"/>
      <c r="C389" s="512"/>
      <c r="D389" s="536"/>
      <c r="E389" s="217"/>
      <c r="F389" s="107">
        <f t="shared" si="13"/>
        <v>0</v>
      </c>
      <c r="G389" s="132">
        <f t="shared" si="12"/>
        <v>0</v>
      </c>
      <c r="H389" s="233"/>
      <c r="I389" s="233"/>
      <c r="J389" s="233"/>
      <c r="K389" s="233"/>
    </row>
    <row r="390" spans="1:211" s="234" customFormat="1" x14ac:dyDescent="0.2">
      <c r="A390" s="522">
        <v>6</v>
      </c>
      <c r="B390" s="543" t="s">
        <v>48</v>
      </c>
      <c r="C390" s="24"/>
      <c r="D390" s="544"/>
      <c r="E390" s="217"/>
      <c r="F390" s="107">
        <f t="shared" si="13"/>
        <v>0</v>
      </c>
      <c r="G390" s="132">
        <f t="shared" si="12"/>
        <v>0</v>
      </c>
      <c r="H390" s="233">
        <f>0.4*0.4*5.15</f>
        <v>0.82400000000000018</v>
      </c>
      <c r="I390" s="233"/>
      <c r="J390" s="233"/>
      <c r="K390" s="233"/>
    </row>
    <row r="391" spans="1:211" s="234" customFormat="1" ht="14.25" x14ac:dyDescent="0.2">
      <c r="A391" s="545">
        <v>6.1</v>
      </c>
      <c r="B391" s="326" t="s">
        <v>239</v>
      </c>
      <c r="C391" s="24">
        <v>343.51</v>
      </c>
      <c r="D391" s="544" t="s">
        <v>416</v>
      </c>
      <c r="E391" s="217"/>
      <c r="F391" s="107">
        <f t="shared" si="13"/>
        <v>0</v>
      </c>
      <c r="G391" s="132">
        <f t="shared" si="12"/>
        <v>0</v>
      </c>
      <c r="H391" s="233">
        <f>H390*4</f>
        <v>3.2960000000000007</v>
      </c>
      <c r="I391" s="221"/>
      <c r="J391" s="233"/>
      <c r="K391" s="233"/>
    </row>
    <row r="392" spans="1:211" s="234" customFormat="1" ht="14.25" x14ac:dyDescent="0.2">
      <c r="A392" s="545">
        <v>6.2</v>
      </c>
      <c r="B392" s="326" t="s">
        <v>490</v>
      </c>
      <c r="C392" s="24">
        <v>236.07</v>
      </c>
      <c r="D392" s="544" t="s">
        <v>416</v>
      </c>
      <c r="E392" s="217"/>
      <c r="F392" s="107">
        <f t="shared" si="13"/>
        <v>0</v>
      </c>
      <c r="G392" s="132">
        <f t="shared" si="12"/>
        <v>0</v>
      </c>
      <c r="H392" s="233"/>
      <c r="I392" s="221"/>
      <c r="J392" s="233"/>
      <c r="K392" s="233"/>
    </row>
    <row r="393" spans="1:211" s="234" customFormat="1" ht="14.25" x14ac:dyDescent="0.2">
      <c r="A393" s="545">
        <v>6.3</v>
      </c>
      <c r="B393" s="326" t="s">
        <v>240</v>
      </c>
      <c r="C393" s="24">
        <v>157.0009</v>
      </c>
      <c r="D393" s="544" t="s">
        <v>416</v>
      </c>
      <c r="E393" s="217"/>
      <c r="F393" s="107">
        <f t="shared" si="13"/>
        <v>0</v>
      </c>
      <c r="G393" s="132">
        <f t="shared" si="12"/>
        <v>0</v>
      </c>
      <c r="H393" s="233"/>
      <c r="I393" s="221"/>
      <c r="J393" s="233"/>
      <c r="K393" s="233"/>
    </row>
    <row r="394" spans="1:211" s="234" customFormat="1" ht="14.25" x14ac:dyDescent="0.2">
      <c r="A394" s="545">
        <v>6.4</v>
      </c>
      <c r="B394" s="326" t="s">
        <v>241</v>
      </c>
      <c r="C394" s="24">
        <v>231.20000000000002</v>
      </c>
      <c r="D394" s="544" t="s">
        <v>18</v>
      </c>
      <c r="E394" s="217"/>
      <c r="F394" s="107">
        <f t="shared" si="13"/>
        <v>0</v>
      </c>
      <c r="G394" s="132">
        <f t="shared" si="12"/>
        <v>0</v>
      </c>
      <c r="H394" s="233"/>
      <c r="I394" s="221"/>
      <c r="J394" s="233"/>
      <c r="K394" s="233"/>
    </row>
    <row r="395" spans="1:211" s="234" customFormat="1" ht="28.5" x14ac:dyDescent="0.2">
      <c r="A395" s="545">
        <v>6.5</v>
      </c>
      <c r="B395" s="326" t="s">
        <v>491</v>
      </c>
      <c r="C395" s="34">
        <v>932</v>
      </c>
      <c r="D395" s="546" t="s">
        <v>416</v>
      </c>
      <c r="E395" s="232"/>
      <c r="F395" s="107">
        <f t="shared" si="13"/>
        <v>0</v>
      </c>
      <c r="G395" s="132">
        <f t="shared" si="12"/>
        <v>0</v>
      </c>
      <c r="H395" s="233"/>
      <c r="I395" s="221"/>
      <c r="J395" s="233"/>
      <c r="K395" s="233"/>
    </row>
    <row r="396" spans="1:211" s="234" customFormat="1" ht="14.25" x14ac:dyDescent="0.2">
      <c r="A396" s="545">
        <v>6.6</v>
      </c>
      <c r="B396" s="326" t="s">
        <v>242</v>
      </c>
      <c r="C396" s="24">
        <v>184.47</v>
      </c>
      <c r="D396" s="544" t="s">
        <v>416</v>
      </c>
      <c r="E396" s="217"/>
      <c r="F396" s="107">
        <f t="shared" si="13"/>
        <v>0</v>
      </c>
      <c r="G396" s="132">
        <f t="shared" si="12"/>
        <v>0</v>
      </c>
      <c r="H396" s="233"/>
      <c r="I396" s="221"/>
      <c r="J396" s="233"/>
      <c r="K396" s="233"/>
    </row>
    <row r="397" spans="1:211" s="149" customFormat="1" ht="42.75" x14ac:dyDescent="0.2">
      <c r="A397" s="545">
        <v>6.7</v>
      </c>
      <c r="B397" s="326" t="s">
        <v>477</v>
      </c>
      <c r="C397" s="34">
        <v>34.92</v>
      </c>
      <c r="D397" s="546" t="s">
        <v>416</v>
      </c>
      <c r="E397" s="232"/>
      <c r="F397" s="107">
        <f t="shared" si="13"/>
        <v>0</v>
      </c>
      <c r="G397" s="132">
        <f t="shared" si="12"/>
        <v>0</v>
      </c>
      <c r="H397" s="214"/>
      <c r="I397" s="214"/>
      <c r="J397" s="214"/>
      <c r="K397" s="214"/>
      <c r="L397" s="214"/>
      <c r="M397" s="214"/>
      <c r="N397" s="215"/>
      <c r="O397" s="215"/>
      <c r="P397" s="215"/>
      <c r="Q397" s="215"/>
      <c r="R397" s="215"/>
      <c r="S397" s="215"/>
      <c r="T397" s="215"/>
      <c r="U397" s="215"/>
      <c r="V397" s="215"/>
      <c r="W397" s="215"/>
      <c r="X397" s="215"/>
      <c r="Y397" s="215"/>
      <c r="Z397" s="215"/>
      <c r="AA397" s="215"/>
      <c r="AB397" s="215"/>
      <c r="AC397" s="215"/>
      <c r="AD397" s="215"/>
      <c r="AE397" s="215"/>
      <c r="AF397" s="215"/>
      <c r="AG397" s="215"/>
      <c r="AH397" s="215"/>
      <c r="AI397" s="215"/>
      <c r="AJ397" s="215"/>
      <c r="AK397" s="215"/>
      <c r="AL397" s="215"/>
      <c r="AM397" s="215"/>
      <c r="AN397" s="215"/>
      <c r="AO397" s="215"/>
      <c r="AP397" s="215"/>
      <c r="AQ397" s="215"/>
      <c r="AR397" s="215"/>
      <c r="AS397" s="215"/>
      <c r="AT397" s="215"/>
      <c r="AU397" s="215"/>
      <c r="AV397" s="215"/>
      <c r="AW397" s="215"/>
      <c r="AX397" s="215"/>
      <c r="AY397" s="215"/>
      <c r="AZ397" s="215"/>
      <c r="BA397" s="215"/>
      <c r="BB397" s="215"/>
      <c r="BC397" s="215"/>
      <c r="BD397" s="215"/>
      <c r="BE397" s="215"/>
      <c r="BF397" s="215"/>
      <c r="BG397" s="215"/>
      <c r="BH397" s="215"/>
      <c r="BI397" s="215"/>
      <c r="BJ397" s="215"/>
      <c r="BK397" s="215"/>
      <c r="BL397" s="215"/>
      <c r="BM397" s="215"/>
      <c r="BN397" s="215"/>
      <c r="BO397" s="215"/>
      <c r="BP397" s="215"/>
      <c r="BQ397" s="215"/>
      <c r="BR397" s="215"/>
      <c r="BS397" s="215"/>
      <c r="BT397" s="215"/>
      <c r="BU397" s="215"/>
      <c r="BV397" s="215"/>
      <c r="BW397" s="215"/>
      <c r="BX397" s="215"/>
      <c r="BY397" s="215"/>
      <c r="BZ397" s="215"/>
      <c r="CA397" s="215"/>
      <c r="CB397" s="215"/>
      <c r="CC397" s="215"/>
      <c r="CD397" s="215"/>
      <c r="CE397" s="215"/>
      <c r="CF397" s="215"/>
      <c r="CG397" s="215"/>
      <c r="CH397" s="215"/>
      <c r="CI397" s="215"/>
      <c r="CJ397" s="215"/>
      <c r="CK397" s="215"/>
      <c r="CL397" s="215"/>
      <c r="CM397" s="215"/>
      <c r="CN397" s="215"/>
      <c r="CO397" s="215"/>
      <c r="CP397" s="215"/>
      <c r="CQ397" s="215"/>
      <c r="CR397" s="215"/>
      <c r="CS397" s="215"/>
      <c r="CT397" s="215"/>
      <c r="CU397" s="215"/>
      <c r="CV397" s="215"/>
      <c r="CW397" s="215"/>
      <c r="CX397" s="215"/>
      <c r="CY397" s="215"/>
      <c r="CZ397" s="215"/>
      <c r="DA397" s="215"/>
      <c r="DB397" s="215"/>
      <c r="DC397" s="215"/>
      <c r="DD397" s="215"/>
      <c r="DE397" s="215"/>
      <c r="DF397" s="215"/>
      <c r="DG397" s="215"/>
      <c r="DH397" s="215"/>
      <c r="DI397" s="215"/>
      <c r="DJ397" s="215"/>
      <c r="DK397" s="215"/>
      <c r="DL397" s="215"/>
      <c r="DM397" s="215"/>
      <c r="DN397" s="215"/>
      <c r="DO397" s="215"/>
      <c r="DP397" s="215"/>
      <c r="DQ397" s="215"/>
      <c r="DR397" s="215"/>
      <c r="DS397" s="215"/>
      <c r="DT397" s="215"/>
      <c r="DU397" s="215"/>
      <c r="DV397" s="215"/>
      <c r="DW397" s="215"/>
      <c r="DX397" s="215"/>
      <c r="DY397" s="215"/>
      <c r="DZ397" s="215"/>
      <c r="EA397" s="215"/>
      <c r="EB397" s="215"/>
      <c r="EC397" s="215"/>
      <c r="ED397" s="215"/>
      <c r="EE397" s="215"/>
      <c r="EF397" s="215"/>
      <c r="EG397" s="215"/>
      <c r="EH397" s="215"/>
      <c r="EI397" s="215"/>
      <c r="EJ397" s="215"/>
      <c r="EK397" s="215"/>
      <c r="EL397" s="215"/>
      <c r="EM397" s="215"/>
      <c r="EN397" s="215"/>
      <c r="EO397" s="215"/>
      <c r="EP397" s="215"/>
      <c r="EQ397" s="215"/>
      <c r="ER397" s="215"/>
      <c r="ES397" s="215"/>
      <c r="ET397" s="215"/>
      <c r="EU397" s="215"/>
      <c r="EV397" s="215"/>
      <c r="EW397" s="215"/>
      <c r="EX397" s="215"/>
      <c r="EY397" s="215"/>
      <c r="EZ397" s="215"/>
      <c r="FA397" s="215"/>
      <c r="FB397" s="215"/>
      <c r="FC397" s="215"/>
      <c r="FD397" s="215"/>
      <c r="FE397" s="215"/>
      <c r="FF397" s="215"/>
      <c r="FG397" s="215"/>
      <c r="FH397" s="215"/>
      <c r="FI397" s="215"/>
      <c r="FJ397" s="215"/>
      <c r="FK397" s="215"/>
      <c r="FL397" s="215"/>
      <c r="FM397" s="215"/>
      <c r="FN397" s="215"/>
      <c r="FO397" s="215"/>
      <c r="FP397" s="215"/>
      <c r="FQ397" s="215"/>
      <c r="FR397" s="215"/>
      <c r="FS397" s="215"/>
      <c r="FT397" s="215"/>
      <c r="FU397" s="215"/>
      <c r="FV397" s="215"/>
      <c r="FW397" s="215"/>
      <c r="FX397" s="215"/>
      <c r="FY397" s="215"/>
      <c r="FZ397" s="215"/>
      <c r="GA397" s="215"/>
      <c r="GB397" s="215"/>
      <c r="GC397" s="215"/>
    </row>
    <row r="398" spans="1:211" s="149" customFormat="1" x14ac:dyDescent="0.2">
      <c r="A398" s="547"/>
      <c r="B398" s="520"/>
      <c r="C398" s="512"/>
      <c r="D398" s="521"/>
      <c r="E398" s="217"/>
      <c r="F398" s="107">
        <f t="shared" si="13"/>
        <v>0</v>
      </c>
      <c r="G398" s="132">
        <f t="shared" ref="G398:G456" si="14">E398*C398</f>
        <v>0</v>
      </c>
      <c r="H398" s="214"/>
      <c r="I398" s="214"/>
      <c r="J398" s="214"/>
      <c r="K398" s="214"/>
      <c r="L398" s="214"/>
      <c r="M398" s="214"/>
      <c r="N398" s="215"/>
      <c r="O398" s="215"/>
      <c r="P398" s="215"/>
      <c r="Q398" s="215"/>
      <c r="R398" s="215"/>
      <c r="S398" s="215"/>
      <c r="T398" s="215"/>
      <c r="U398" s="215"/>
      <c r="V398" s="215"/>
      <c r="W398" s="215"/>
      <c r="X398" s="215"/>
      <c r="Y398" s="215"/>
      <c r="Z398" s="215"/>
      <c r="AA398" s="215"/>
      <c r="AB398" s="215"/>
      <c r="AC398" s="215"/>
      <c r="AD398" s="215"/>
      <c r="AE398" s="215"/>
      <c r="AF398" s="215"/>
      <c r="AG398" s="215"/>
      <c r="AH398" s="215"/>
      <c r="AI398" s="215"/>
      <c r="AJ398" s="215"/>
      <c r="AK398" s="215"/>
      <c r="AL398" s="215"/>
      <c r="AM398" s="215"/>
      <c r="AN398" s="215"/>
      <c r="AO398" s="215"/>
      <c r="AP398" s="215"/>
      <c r="AQ398" s="215"/>
      <c r="AR398" s="215"/>
      <c r="AS398" s="215"/>
      <c r="AT398" s="215"/>
      <c r="AU398" s="215"/>
      <c r="AV398" s="215"/>
      <c r="AW398" s="215"/>
      <c r="AX398" s="215"/>
      <c r="AY398" s="215"/>
      <c r="AZ398" s="215"/>
      <c r="BA398" s="215"/>
      <c r="BB398" s="215"/>
      <c r="BC398" s="215"/>
      <c r="BD398" s="215"/>
      <c r="BE398" s="215"/>
      <c r="BF398" s="215"/>
      <c r="BG398" s="215"/>
      <c r="BH398" s="215"/>
      <c r="BI398" s="215"/>
      <c r="BJ398" s="215"/>
      <c r="BK398" s="215"/>
      <c r="BL398" s="215"/>
      <c r="BM398" s="215"/>
      <c r="BN398" s="215"/>
      <c r="BO398" s="215"/>
      <c r="BP398" s="215"/>
      <c r="BQ398" s="215"/>
      <c r="BR398" s="215"/>
      <c r="BS398" s="215"/>
      <c r="BT398" s="215"/>
      <c r="BU398" s="215"/>
      <c r="BV398" s="215"/>
      <c r="BW398" s="215"/>
      <c r="BX398" s="215"/>
      <c r="BY398" s="215"/>
      <c r="BZ398" s="215"/>
      <c r="CA398" s="215"/>
      <c r="CB398" s="215"/>
      <c r="CC398" s="215"/>
      <c r="CD398" s="215"/>
      <c r="CE398" s="215"/>
      <c r="CF398" s="215"/>
      <c r="CG398" s="215"/>
      <c r="CH398" s="215"/>
      <c r="CI398" s="215"/>
      <c r="CJ398" s="215"/>
      <c r="CK398" s="215"/>
      <c r="CL398" s="215"/>
      <c r="CM398" s="215"/>
      <c r="CN398" s="215"/>
      <c r="CO398" s="215"/>
      <c r="CP398" s="215"/>
      <c r="CQ398" s="215"/>
      <c r="CR398" s="215"/>
      <c r="CS398" s="215"/>
      <c r="CT398" s="215"/>
      <c r="CU398" s="215"/>
      <c r="CV398" s="215"/>
      <c r="CW398" s="215"/>
      <c r="CX398" s="215"/>
      <c r="CY398" s="215"/>
      <c r="CZ398" s="215"/>
      <c r="DA398" s="215"/>
      <c r="DB398" s="215"/>
      <c r="DC398" s="215"/>
      <c r="DD398" s="215"/>
      <c r="DE398" s="215"/>
      <c r="DF398" s="215"/>
      <c r="DG398" s="215"/>
      <c r="DH398" s="215"/>
      <c r="DI398" s="215"/>
      <c r="DJ398" s="215"/>
      <c r="DK398" s="215"/>
      <c r="DL398" s="215"/>
      <c r="DM398" s="215"/>
      <c r="DN398" s="215"/>
      <c r="DO398" s="215"/>
      <c r="DP398" s="215"/>
      <c r="DQ398" s="215"/>
      <c r="DR398" s="215"/>
      <c r="DS398" s="215"/>
      <c r="DT398" s="215"/>
      <c r="DU398" s="215"/>
      <c r="DV398" s="215"/>
      <c r="DW398" s="215"/>
      <c r="DX398" s="215"/>
      <c r="DY398" s="215"/>
      <c r="DZ398" s="215"/>
      <c r="EA398" s="215"/>
      <c r="EB398" s="215"/>
      <c r="EC398" s="215"/>
      <c r="ED398" s="215"/>
      <c r="EE398" s="215"/>
      <c r="EF398" s="215"/>
      <c r="EG398" s="215"/>
      <c r="EH398" s="215"/>
      <c r="EI398" s="215"/>
      <c r="EJ398" s="215"/>
      <c r="EK398" s="215"/>
      <c r="EL398" s="215"/>
      <c r="EM398" s="215"/>
      <c r="EN398" s="215"/>
      <c r="EO398" s="215"/>
      <c r="EP398" s="215"/>
      <c r="EQ398" s="215"/>
      <c r="ER398" s="215"/>
      <c r="ES398" s="215"/>
      <c r="ET398" s="215"/>
      <c r="EU398" s="215"/>
      <c r="EV398" s="215"/>
      <c r="EW398" s="215"/>
      <c r="EX398" s="215"/>
      <c r="EY398" s="215"/>
      <c r="EZ398" s="215"/>
      <c r="FA398" s="215"/>
      <c r="FB398" s="215"/>
      <c r="FC398" s="215"/>
      <c r="FD398" s="215"/>
      <c r="FE398" s="215"/>
      <c r="FF398" s="215"/>
      <c r="FG398" s="215"/>
      <c r="FH398" s="215"/>
      <c r="FI398" s="215"/>
      <c r="FJ398" s="215"/>
      <c r="FK398" s="215"/>
      <c r="FL398" s="215"/>
      <c r="FM398" s="215"/>
      <c r="FN398" s="215"/>
      <c r="FO398" s="215"/>
      <c r="FP398" s="215"/>
      <c r="FQ398" s="215"/>
      <c r="FR398" s="215"/>
      <c r="FS398" s="215"/>
      <c r="FT398" s="215"/>
      <c r="FU398" s="215"/>
      <c r="FV398" s="215"/>
      <c r="FW398" s="215"/>
      <c r="FX398" s="215"/>
      <c r="FY398" s="215"/>
      <c r="FZ398" s="215"/>
      <c r="GA398" s="215"/>
      <c r="GB398" s="215"/>
      <c r="GC398" s="215"/>
    </row>
    <row r="399" spans="1:211" s="149" customFormat="1" ht="38.25" x14ac:dyDescent="0.2">
      <c r="A399" s="548">
        <v>7</v>
      </c>
      <c r="B399" s="510" t="s">
        <v>49</v>
      </c>
      <c r="C399" s="512"/>
      <c r="D399" s="536"/>
      <c r="E399" s="217"/>
      <c r="F399" s="107">
        <f t="shared" ref="F399:F462" si="15">ROUND(E399*C399,2)</f>
        <v>0</v>
      </c>
      <c r="G399" s="132">
        <f t="shared" si="14"/>
        <v>0</v>
      </c>
      <c r="H399" s="214"/>
      <c r="I399" s="214"/>
      <c r="J399" s="214"/>
      <c r="K399" s="214"/>
      <c r="L399" s="214"/>
      <c r="M399" s="214"/>
      <c r="N399" s="215"/>
      <c r="O399" s="215"/>
      <c r="P399" s="215"/>
      <c r="Q399" s="215"/>
      <c r="R399" s="215"/>
      <c r="S399" s="215"/>
      <c r="T399" s="215"/>
      <c r="U399" s="215"/>
      <c r="V399" s="215"/>
      <c r="W399" s="215"/>
      <c r="X399" s="215"/>
      <c r="Y399" s="215"/>
      <c r="Z399" s="215"/>
      <c r="AA399" s="215"/>
      <c r="AB399" s="215"/>
      <c r="AC399" s="215"/>
      <c r="AD399" s="215"/>
      <c r="AE399" s="215"/>
      <c r="AF399" s="215"/>
      <c r="AG399" s="215"/>
      <c r="AH399" s="215"/>
      <c r="AI399" s="215"/>
      <c r="AJ399" s="215"/>
      <c r="AK399" s="215"/>
      <c r="AL399" s="215"/>
      <c r="AM399" s="215"/>
      <c r="AN399" s="215"/>
      <c r="AO399" s="215"/>
      <c r="AP399" s="215"/>
      <c r="AQ399" s="215"/>
      <c r="AR399" s="215"/>
      <c r="AS399" s="215"/>
      <c r="AT399" s="215"/>
      <c r="AU399" s="215"/>
      <c r="AV399" s="215"/>
      <c r="AW399" s="215"/>
      <c r="AX399" s="215"/>
      <c r="AY399" s="215"/>
      <c r="AZ399" s="215"/>
      <c r="BA399" s="215"/>
      <c r="BB399" s="215"/>
      <c r="BC399" s="215"/>
      <c r="BD399" s="215"/>
      <c r="BE399" s="215"/>
      <c r="BF399" s="215"/>
      <c r="BG399" s="215"/>
      <c r="BH399" s="215"/>
      <c r="BI399" s="215"/>
      <c r="BJ399" s="215"/>
      <c r="BK399" s="215"/>
      <c r="BL399" s="215"/>
      <c r="BM399" s="215"/>
      <c r="BN399" s="215"/>
      <c r="BO399" s="215"/>
      <c r="BP399" s="215"/>
      <c r="BQ399" s="215"/>
      <c r="BR399" s="215"/>
      <c r="BS399" s="215"/>
      <c r="BT399" s="215"/>
      <c r="BU399" s="215"/>
      <c r="BV399" s="215"/>
      <c r="BW399" s="215"/>
      <c r="BX399" s="215"/>
      <c r="BY399" s="215"/>
      <c r="BZ399" s="215"/>
      <c r="CA399" s="215"/>
      <c r="CB399" s="215"/>
      <c r="CC399" s="215"/>
      <c r="CD399" s="215"/>
      <c r="CE399" s="215"/>
      <c r="CF399" s="215"/>
      <c r="CG399" s="215"/>
      <c r="CH399" s="215"/>
      <c r="CI399" s="215"/>
      <c r="CJ399" s="215"/>
      <c r="CK399" s="215"/>
      <c r="CL399" s="215"/>
      <c r="CM399" s="215"/>
      <c r="CN399" s="215"/>
      <c r="CO399" s="215"/>
      <c r="CP399" s="215"/>
      <c r="CQ399" s="215"/>
      <c r="CR399" s="215"/>
      <c r="CS399" s="215"/>
      <c r="CT399" s="215"/>
      <c r="CU399" s="215"/>
      <c r="CV399" s="215"/>
      <c r="CW399" s="215"/>
      <c r="CX399" s="215"/>
      <c r="CY399" s="215"/>
      <c r="CZ399" s="215"/>
      <c r="DA399" s="215"/>
      <c r="DB399" s="215"/>
      <c r="DC399" s="215"/>
      <c r="DD399" s="215"/>
      <c r="DE399" s="215"/>
      <c r="DF399" s="215"/>
      <c r="DG399" s="215"/>
      <c r="DH399" s="215"/>
      <c r="DI399" s="215"/>
      <c r="DJ399" s="215"/>
      <c r="DK399" s="215"/>
      <c r="DL399" s="215"/>
      <c r="DM399" s="215"/>
      <c r="DN399" s="215"/>
      <c r="DO399" s="215"/>
      <c r="DP399" s="215"/>
      <c r="DQ399" s="215"/>
      <c r="DR399" s="215"/>
      <c r="DS399" s="215"/>
      <c r="DT399" s="215"/>
      <c r="DU399" s="215"/>
      <c r="DV399" s="215"/>
      <c r="DW399" s="215"/>
      <c r="DX399" s="215"/>
      <c r="DY399" s="215"/>
      <c r="DZ399" s="215"/>
      <c r="EA399" s="215"/>
      <c r="EB399" s="215"/>
      <c r="EC399" s="215"/>
      <c r="ED399" s="215"/>
      <c r="EE399" s="215"/>
      <c r="EF399" s="215"/>
      <c r="EG399" s="215"/>
      <c r="EH399" s="215"/>
      <c r="EI399" s="215"/>
      <c r="EJ399" s="215"/>
      <c r="EK399" s="215"/>
      <c r="EL399" s="215"/>
      <c r="EM399" s="215"/>
      <c r="EN399" s="215"/>
      <c r="EO399" s="215"/>
      <c r="EP399" s="215"/>
      <c r="EQ399" s="215"/>
      <c r="ER399" s="215"/>
      <c r="ES399" s="215"/>
      <c r="ET399" s="215"/>
      <c r="EU399" s="215"/>
      <c r="EV399" s="215"/>
      <c r="EW399" s="215"/>
      <c r="EX399" s="215"/>
      <c r="EY399" s="215"/>
      <c r="EZ399" s="215"/>
      <c r="FA399" s="215"/>
      <c r="FB399" s="215"/>
      <c r="FC399" s="215"/>
      <c r="FD399" s="215"/>
      <c r="FE399" s="215"/>
      <c r="FF399" s="215"/>
      <c r="FG399" s="215"/>
      <c r="FH399" s="215"/>
      <c r="FI399" s="215"/>
      <c r="FJ399" s="215"/>
      <c r="FK399" s="215"/>
      <c r="FL399" s="215"/>
      <c r="FM399" s="215"/>
      <c r="FN399" s="215"/>
      <c r="FO399" s="215"/>
      <c r="FP399" s="215"/>
      <c r="FQ399" s="215"/>
      <c r="FR399" s="215"/>
      <c r="FS399" s="215"/>
      <c r="FT399" s="215"/>
      <c r="FU399" s="215"/>
      <c r="FV399" s="215"/>
      <c r="FW399" s="215"/>
      <c r="FX399" s="215"/>
      <c r="FY399" s="215"/>
      <c r="FZ399" s="215"/>
      <c r="GA399" s="215"/>
      <c r="GB399" s="215"/>
      <c r="GC399" s="215"/>
    </row>
    <row r="400" spans="1:211" s="230" customFormat="1" x14ac:dyDescent="0.2">
      <c r="A400" s="549">
        <v>7.1</v>
      </c>
      <c r="B400" s="510" t="s">
        <v>50</v>
      </c>
      <c r="C400" s="512"/>
      <c r="D400" s="536"/>
      <c r="E400" s="217"/>
      <c r="F400" s="107">
        <f t="shared" si="15"/>
        <v>0</v>
      </c>
      <c r="G400" s="132">
        <f t="shared" si="14"/>
        <v>0</v>
      </c>
    </row>
    <row r="401" spans="1:9" s="230" customFormat="1" ht="28.5" x14ac:dyDescent="0.2">
      <c r="A401" s="545" t="s">
        <v>51</v>
      </c>
      <c r="B401" s="326" t="s">
        <v>243</v>
      </c>
      <c r="C401" s="24">
        <v>4.9000000000000004</v>
      </c>
      <c r="D401" s="544" t="s">
        <v>18</v>
      </c>
      <c r="E401" s="6"/>
      <c r="F401" s="107">
        <f t="shared" si="15"/>
        <v>0</v>
      </c>
      <c r="G401" s="132">
        <f t="shared" si="14"/>
        <v>0</v>
      </c>
    </row>
    <row r="402" spans="1:9" s="230" customFormat="1" ht="28.5" x14ac:dyDescent="0.2">
      <c r="A402" s="545" t="s">
        <v>52</v>
      </c>
      <c r="B402" s="326" t="s">
        <v>244</v>
      </c>
      <c r="C402" s="24">
        <v>3.9</v>
      </c>
      <c r="D402" s="544" t="s">
        <v>18</v>
      </c>
      <c r="E402" s="6"/>
      <c r="F402" s="107">
        <f t="shared" si="15"/>
        <v>0</v>
      </c>
      <c r="G402" s="132">
        <f t="shared" si="14"/>
        <v>0</v>
      </c>
    </row>
    <row r="403" spans="1:9" s="230" customFormat="1" ht="18.75" customHeight="1" x14ac:dyDescent="0.2">
      <c r="A403" s="513" t="s">
        <v>53</v>
      </c>
      <c r="B403" s="386" t="s">
        <v>245</v>
      </c>
      <c r="C403" s="92">
        <v>1</v>
      </c>
      <c r="D403" s="550" t="s">
        <v>40</v>
      </c>
      <c r="E403" s="91"/>
      <c r="F403" s="107">
        <f t="shared" si="15"/>
        <v>0</v>
      </c>
      <c r="G403" s="132">
        <f t="shared" si="14"/>
        <v>0</v>
      </c>
    </row>
    <row r="404" spans="1:9" s="230" customFormat="1" ht="28.5" x14ac:dyDescent="0.2">
      <c r="A404" s="545" t="s">
        <v>410</v>
      </c>
      <c r="B404" s="326" t="s">
        <v>246</v>
      </c>
      <c r="C404" s="24">
        <v>2</v>
      </c>
      <c r="D404" s="336" t="s">
        <v>40</v>
      </c>
      <c r="E404" s="6"/>
      <c r="F404" s="107">
        <f t="shared" si="15"/>
        <v>0</v>
      </c>
      <c r="G404" s="132">
        <f t="shared" si="14"/>
        <v>0</v>
      </c>
      <c r="I404" s="230">
        <f>2.65+0.35</f>
        <v>3</v>
      </c>
    </row>
    <row r="405" spans="1:9" s="230" customFormat="1" ht="14.25" x14ac:dyDescent="0.2">
      <c r="A405" s="545" t="s">
        <v>54</v>
      </c>
      <c r="B405" s="326" t="s">
        <v>247</v>
      </c>
      <c r="C405" s="24">
        <v>1</v>
      </c>
      <c r="D405" s="336" t="s">
        <v>40</v>
      </c>
      <c r="E405" s="6"/>
      <c r="F405" s="107">
        <f t="shared" si="15"/>
        <v>0</v>
      </c>
      <c r="G405" s="132">
        <f t="shared" si="14"/>
        <v>0</v>
      </c>
      <c r="I405" s="230">
        <f>10*2.5</f>
        <v>25</v>
      </c>
    </row>
    <row r="406" spans="1:9" s="230" customFormat="1" ht="14.25" x14ac:dyDescent="0.2">
      <c r="A406" s="545" t="s">
        <v>55</v>
      </c>
      <c r="B406" s="326" t="s">
        <v>248</v>
      </c>
      <c r="C406" s="24">
        <v>2</v>
      </c>
      <c r="D406" s="336" t="s">
        <v>40</v>
      </c>
      <c r="E406" s="6"/>
      <c r="F406" s="107">
        <f t="shared" si="15"/>
        <v>0</v>
      </c>
      <c r="G406" s="132">
        <f t="shared" si="14"/>
        <v>0</v>
      </c>
      <c r="I406" s="230">
        <f>2.65+1.25</f>
        <v>3.9</v>
      </c>
    </row>
    <row r="407" spans="1:9" s="230" customFormat="1" ht="42.75" x14ac:dyDescent="0.2">
      <c r="A407" s="545" t="s">
        <v>56</v>
      </c>
      <c r="B407" s="551" t="s">
        <v>391</v>
      </c>
      <c r="C407" s="34">
        <v>1</v>
      </c>
      <c r="D407" s="336" t="s">
        <v>40</v>
      </c>
      <c r="E407" s="27"/>
      <c r="F407" s="107">
        <f t="shared" si="15"/>
        <v>0</v>
      </c>
      <c r="G407" s="132">
        <f t="shared" si="14"/>
        <v>0</v>
      </c>
    </row>
    <row r="408" spans="1:9" s="230" customFormat="1" ht="14.25" x14ac:dyDescent="0.2">
      <c r="A408" s="545" t="s">
        <v>57</v>
      </c>
      <c r="B408" s="326" t="s">
        <v>249</v>
      </c>
      <c r="C408" s="24">
        <v>1</v>
      </c>
      <c r="D408" s="336" t="s">
        <v>40</v>
      </c>
      <c r="E408" s="6"/>
      <c r="F408" s="107">
        <f t="shared" si="15"/>
        <v>0</v>
      </c>
      <c r="G408" s="132">
        <f t="shared" si="14"/>
        <v>0</v>
      </c>
    </row>
    <row r="409" spans="1:9" s="230" customFormat="1" x14ac:dyDescent="0.2">
      <c r="A409" s="545"/>
      <c r="B409" s="24"/>
      <c r="C409" s="544"/>
      <c r="D409" s="552"/>
      <c r="E409" s="25"/>
      <c r="F409" s="107">
        <f t="shared" si="15"/>
        <v>0</v>
      </c>
      <c r="G409" s="132">
        <f t="shared" si="14"/>
        <v>0</v>
      </c>
    </row>
    <row r="410" spans="1:9" s="230" customFormat="1" x14ac:dyDescent="0.2">
      <c r="A410" s="553">
        <v>7.2</v>
      </c>
      <c r="B410" s="26" t="s">
        <v>58</v>
      </c>
      <c r="C410" s="544"/>
      <c r="D410" s="552"/>
      <c r="E410" s="25"/>
      <c r="F410" s="107">
        <f t="shared" si="15"/>
        <v>0</v>
      </c>
      <c r="G410" s="132">
        <f t="shared" si="14"/>
        <v>0</v>
      </c>
    </row>
    <row r="411" spans="1:9" s="230" customFormat="1" ht="28.5" x14ac:dyDescent="0.2">
      <c r="A411" s="545" t="s">
        <v>59</v>
      </c>
      <c r="B411" s="551" t="s">
        <v>393</v>
      </c>
      <c r="C411" s="24">
        <v>13</v>
      </c>
      <c r="D411" s="544" t="s">
        <v>18</v>
      </c>
      <c r="E411" s="217"/>
      <c r="F411" s="107">
        <f t="shared" si="15"/>
        <v>0</v>
      </c>
      <c r="G411" s="132">
        <f t="shared" si="14"/>
        <v>0</v>
      </c>
    </row>
    <row r="412" spans="1:9" s="230" customFormat="1" ht="28.5" x14ac:dyDescent="0.2">
      <c r="A412" s="545" t="s">
        <v>60</v>
      </c>
      <c r="B412" s="551" t="s">
        <v>394</v>
      </c>
      <c r="C412" s="24">
        <v>3.9</v>
      </c>
      <c r="D412" s="544" t="s">
        <v>18</v>
      </c>
      <c r="E412" s="217"/>
      <c r="F412" s="107">
        <f t="shared" si="15"/>
        <v>0</v>
      </c>
      <c r="G412" s="132">
        <f t="shared" si="14"/>
        <v>0</v>
      </c>
    </row>
    <row r="413" spans="1:9" s="230" customFormat="1" ht="14.25" x14ac:dyDescent="0.2">
      <c r="A413" s="545" t="s">
        <v>61</v>
      </c>
      <c r="B413" s="551" t="s">
        <v>396</v>
      </c>
      <c r="C413" s="24">
        <v>2</v>
      </c>
      <c r="D413" s="336" t="s">
        <v>40</v>
      </c>
      <c r="E413" s="217"/>
      <c r="F413" s="107">
        <f t="shared" si="15"/>
        <v>0</v>
      </c>
      <c r="G413" s="132">
        <f t="shared" si="14"/>
        <v>0</v>
      </c>
    </row>
    <row r="414" spans="1:9" s="230" customFormat="1" ht="15" customHeight="1" x14ac:dyDescent="0.2">
      <c r="A414" s="545" t="s">
        <v>62</v>
      </c>
      <c r="B414" s="551" t="s">
        <v>395</v>
      </c>
      <c r="C414" s="24">
        <v>3</v>
      </c>
      <c r="D414" s="336" t="s">
        <v>40</v>
      </c>
      <c r="E414" s="217"/>
      <c r="F414" s="107">
        <f t="shared" si="15"/>
        <v>0</v>
      </c>
      <c r="G414" s="132">
        <f t="shared" si="14"/>
        <v>0</v>
      </c>
    </row>
    <row r="415" spans="1:9" s="230" customFormat="1" ht="14.25" x14ac:dyDescent="0.2">
      <c r="A415" s="545" t="s">
        <v>63</v>
      </c>
      <c r="B415" s="551" t="s">
        <v>397</v>
      </c>
      <c r="C415" s="24">
        <v>1</v>
      </c>
      <c r="D415" s="336" t="s">
        <v>40</v>
      </c>
      <c r="E415" s="217"/>
      <c r="F415" s="107">
        <f t="shared" si="15"/>
        <v>0</v>
      </c>
      <c r="G415" s="132">
        <f t="shared" si="14"/>
        <v>0</v>
      </c>
    </row>
    <row r="416" spans="1:9" s="230" customFormat="1" ht="14.25" x14ac:dyDescent="0.2">
      <c r="A416" s="545" t="s">
        <v>64</v>
      </c>
      <c r="B416" s="551" t="s">
        <v>250</v>
      </c>
      <c r="C416" s="24">
        <v>3</v>
      </c>
      <c r="D416" s="336" t="s">
        <v>40</v>
      </c>
      <c r="E416" s="217"/>
      <c r="F416" s="107">
        <f t="shared" si="15"/>
        <v>0</v>
      </c>
      <c r="G416" s="132">
        <f t="shared" si="14"/>
        <v>0</v>
      </c>
    </row>
    <row r="417" spans="1:7" s="235" customFormat="1" ht="42.75" x14ac:dyDescent="0.2">
      <c r="A417" s="545" t="s">
        <v>65</v>
      </c>
      <c r="B417" s="551" t="s">
        <v>398</v>
      </c>
      <c r="C417" s="34">
        <v>1</v>
      </c>
      <c r="D417" s="336" t="s">
        <v>40</v>
      </c>
      <c r="E417" s="232"/>
      <c r="F417" s="107">
        <f t="shared" si="15"/>
        <v>0</v>
      </c>
      <c r="G417" s="132">
        <f t="shared" si="14"/>
        <v>0</v>
      </c>
    </row>
    <row r="418" spans="1:7" s="230" customFormat="1" ht="16.5" customHeight="1" x14ac:dyDescent="0.2">
      <c r="A418" s="545" t="s">
        <v>66</v>
      </c>
      <c r="B418" s="554" t="s">
        <v>249</v>
      </c>
      <c r="C418" s="24">
        <v>1</v>
      </c>
      <c r="D418" s="336" t="s">
        <v>40</v>
      </c>
      <c r="E418" s="217"/>
      <c r="F418" s="107">
        <f t="shared" si="15"/>
        <v>0</v>
      </c>
      <c r="G418" s="132">
        <f t="shared" si="14"/>
        <v>0</v>
      </c>
    </row>
    <row r="419" spans="1:7" s="230" customFormat="1" ht="6.75" customHeight="1" x14ac:dyDescent="0.2">
      <c r="A419" s="545"/>
      <c r="B419" s="555"/>
      <c r="C419" s="24"/>
      <c r="D419" s="544"/>
      <c r="E419" s="217"/>
      <c r="F419" s="107">
        <f t="shared" si="15"/>
        <v>0</v>
      </c>
      <c r="G419" s="132">
        <f t="shared" si="14"/>
        <v>0</v>
      </c>
    </row>
    <row r="420" spans="1:7" s="230" customFormat="1" x14ac:dyDescent="0.2">
      <c r="A420" s="553">
        <v>7.3</v>
      </c>
      <c r="B420" s="26" t="s">
        <v>67</v>
      </c>
      <c r="C420" s="544"/>
      <c r="D420" s="552"/>
      <c r="E420" s="25"/>
      <c r="F420" s="107">
        <f t="shared" si="15"/>
        <v>0</v>
      </c>
      <c r="G420" s="132">
        <f t="shared" si="14"/>
        <v>0</v>
      </c>
    </row>
    <row r="421" spans="1:7" s="230" customFormat="1" ht="28.5" x14ac:dyDescent="0.2">
      <c r="A421" s="545" t="s">
        <v>68</v>
      </c>
      <c r="B421" s="551" t="s">
        <v>399</v>
      </c>
      <c r="C421" s="24">
        <v>2.5</v>
      </c>
      <c r="D421" s="544" t="s">
        <v>18</v>
      </c>
      <c r="E421" s="217"/>
      <c r="F421" s="107">
        <f t="shared" si="15"/>
        <v>0</v>
      </c>
      <c r="G421" s="132">
        <f t="shared" si="14"/>
        <v>0</v>
      </c>
    </row>
    <row r="422" spans="1:7" s="230" customFormat="1" ht="15.75" customHeight="1" x14ac:dyDescent="0.2">
      <c r="A422" s="545" t="s">
        <v>69</v>
      </c>
      <c r="B422" s="551" t="s">
        <v>400</v>
      </c>
      <c r="C422" s="24">
        <v>1</v>
      </c>
      <c r="D422" s="336" t="s">
        <v>40</v>
      </c>
      <c r="E422" s="217"/>
      <c r="F422" s="107">
        <f t="shared" si="15"/>
        <v>0</v>
      </c>
      <c r="G422" s="132">
        <f t="shared" si="14"/>
        <v>0</v>
      </c>
    </row>
    <row r="423" spans="1:7" s="230" customFormat="1" ht="18" customHeight="1" x14ac:dyDescent="0.2">
      <c r="A423" s="545" t="s">
        <v>70</v>
      </c>
      <c r="B423" s="554" t="s">
        <v>409</v>
      </c>
      <c r="C423" s="24">
        <v>1</v>
      </c>
      <c r="D423" s="336" t="s">
        <v>40</v>
      </c>
      <c r="E423" s="217"/>
      <c r="F423" s="107">
        <f t="shared" si="15"/>
        <v>0</v>
      </c>
      <c r="G423" s="132">
        <f t="shared" si="14"/>
        <v>0</v>
      </c>
    </row>
    <row r="424" spans="1:7" s="230" customFormat="1" ht="42.75" x14ac:dyDescent="0.2">
      <c r="A424" s="545" t="s">
        <v>71</v>
      </c>
      <c r="B424" s="551" t="s">
        <v>251</v>
      </c>
      <c r="C424" s="24">
        <v>1</v>
      </c>
      <c r="D424" s="358" t="s">
        <v>40</v>
      </c>
      <c r="E424" s="217"/>
      <c r="F424" s="107">
        <f t="shared" si="15"/>
        <v>0</v>
      </c>
      <c r="G424" s="132">
        <f t="shared" si="14"/>
        <v>0</v>
      </c>
    </row>
    <row r="425" spans="1:7" s="230" customFormat="1" ht="14.25" x14ac:dyDescent="0.2">
      <c r="A425" s="545" t="s">
        <v>72</v>
      </c>
      <c r="B425" s="551" t="s">
        <v>250</v>
      </c>
      <c r="C425" s="24">
        <v>2</v>
      </c>
      <c r="D425" s="336" t="s">
        <v>40</v>
      </c>
      <c r="E425" s="217"/>
      <c r="F425" s="107">
        <f t="shared" si="15"/>
        <v>0</v>
      </c>
      <c r="G425" s="132">
        <f t="shared" si="14"/>
        <v>0</v>
      </c>
    </row>
    <row r="426" spans="1:7" s="230" customFormat="1" ht="42.75" x14ac:dyDescent="0.2">
      <c r="A426" s="545" t="s">
        <v>136</v>
      </c>
      <c r="B426" s="551" t="s">
        <v>398</v>
      </c>
      <c r="C426" s="34">
        <v>1</v>
      </c>
      <c r="D426" s="336" t="s">
        <v>40</v>
      </c>
      <c r="E426" s="232"/>
      <c r="F426" s="107">
        <f t="shared" si="15"/>
        <v>0</v>
      </c>
      <c r="G426" s="132">
        <f t="shared" si="14"/>
        <v>0</v>
      </c>
    </row>
    <row r="427" spans="1:7" s="230" customFormat="1" ht="28.5" x14ac:dyDescent="0.2">
      <c r="A427" s="545" t="s">
        <v>137</v>
      </c>
      <c r="B427" s="551" t="s">
        <v>492</v>
      </c>
      <c r="C427" s="34">
        <v>1</v>
      </c>
      <c r="D427" s="336" t="s">
        <v>40</v>
      </c>
      <c r="E427" s="232"/>
      <c r="F427" s="107">
        <f t="shared" si="15"/>
        <v>0</v>
      </c>
      <c r="G427" s="132">
        <f t="shared" si="14"/>
        <v>0</v>
      </c>
    </row>
    <row r="428" spans="1:7" s="230" customFormat="1" ht="10.5" customHeight="1" x14ac:dyDescent="0.2">
      <c r="A428" s="545"/>
      <c r="B428" s="555"/>
      <c r="C428" s="24"/>
      <c r="D428" s="336"/>
      <c r="E428" s="217"/>
      <c r="F428" s="107">
        <f t="shared" si="15"/>
        <v>0</v>
      </c>
      <c r="G428" s="132">
        <f t="shared" si="14"/>
        <v>0</v>
      </c>
    </row>
    <row r="429" spans="1:7" s="230" customFormat="1" x14ac:dyDescent="0.2">
      <c r="A429" s="553">
        <v>7.4</v>
      </c>
      <c r="B429" s="26" t="s">
        <v>73</v>
      </c>
      <c r="C429" s="544"/>
      <c r="D429" s="552"/>
      <c r="E429" s="25"/>
      <c r="F429" s="107">
        <f t="shared" si="15"/>
        <v>0</v>
      </c>
      <c r="G429" s="132">
        <f t="shared" si="14"/>
        <v>0</v>
      </c>
    </row>
    <row r="430" spans="1:7" s="230" customFormat="1" ht="28.5" x14ac:dyDescent="0.2">
      <c r="A430" s="545" t="s">
        <v>74</v>
      </c>
      <c r="B430" s="556" t="s">
        <v>401</v>
      </c>
      <c r="C430" s="34">
        <v>10</v>
      </c>
      <c r="D430" s="546" t="s">
        <v>18</v>
      </c>
      <c r="E430" s="27"/>
      <c r="F430" s="107">
        <f t="shared" si="15"/>
        <v>0</v>
      </c>
      <c r="G430" s="132">
        <f t="shared" si="14"/>
        <v>0</v>
      </c>
    </row>
    <row r="431" spans="1:7" s="230" customFormat="1" ht="28.5" x14ac:dyDescent="0.2">
      <c r="A431" s="545" t="s">
        <v>75</v>
      </c>
      <c r="B431" s="556" t="s">
        <v>402</v>
      </c>
      <c r="C431" s="34">
        <v>4.62</v>
      </c>
      <c r="D431" s="546" t="s">
        <v>18</v>
      </c>
      <c r="E431" s="27"/>
      <c r="F431" s="107">
        <f t="shared" si="15"/>
        <v>0</v>
      </c>
      <c r="G431" s="132">
        <f t="shared" si="14"/>
        <v>0</v>
      </c>
    </row>
    <row r="432" spans="1:7" s="230" customFormat="1" ht="14.25" x14ac:dyDescent="0.2">
      <c r="A432" s="545" t="s">
        <v>76</v>
      </c>
      <c r="B432" s="556" t="s">
        <v>403</v>
      </c>
      <c r="C432" s="34">
        <v>200</v>
      </c>
      <c r="D432" s="546" t="s">
        <v>18</v>
      </c>
      <c r="E432" s="27"/>
      <c r="F432" s="107">
        <f t="shared" si="15"/>
        <v>0</v>
      </c>
      <c r="G432" s="132">
        <f t="shared" si="14"/>
        <v>0</v>
      </c>
    </row>
    <row r="433" spans="1:185" s="230" customFormat="1" ht="14.25" x14ac:dyDescent="0.2">
      <c r="A433" s="545" t="s">
        <v>77</v>
      </c>
      <c r="B433" s="556" t="s">
        <v>404</v>
      </c>
      <c r="C433" s="34">
        <v>2</v>
      </c>
      <c r="D433" s="336" t="s">
        <v>40</v>
      </c>
      <c r="E433" s="27"/>
      <c r="F433" s="107">
        <f t="shared" si="15"/>
        <v>0</v>
      </c>
      <c r="G433" s="132">
        <f t="shared" si="14"/>
        <v>0</v>
      </c>
    </row>
    <row r="434" spans="1:185" s="230" customFormat="1" ht="14.25" customHeight="1" x14ac:dyDescent="0.2">
      <c r="A434" s="545" t="s">
        <v>78</v>
      </c>
      <c r="B434" s="556" t="s">
        <v>405</v>
      </c>
      <c r="C434" s="34">
        <v>3</v>
      </c>
      <c r="D434" s="336" t="s">
        <v>40</v>
      </c>
      <c r="E434" s="27"/>
      <c r="F434" s="107">
        <f t="shared" si="15"/>
        <v>0</v>
      </c>
      <c r="G434" s="132">
        <f t="shared" si="14"/>
        <v>0</v>
      </c>
    </row>
    <row r="435" spans="1:185" s="230" customFormat="1" ht="14.25" x14ac:dyDescent="0.2">
      <c r="A435" s="545" t="s">
        <v>79</v>
      </c>
      <c r="B435" s="556" t="s">
        <v>406</v>
      </c>
      <c r="C435" s="34">
        <v>1</v>
      </c>
      <c r="D435" s="336" t="s">
        <v>40</v>
      </c>
      <c r="E435" s="27"/>
      <c r="F435" s="107">
        <f t="shared" si="15"/>
        <v>0</v>
      </c>
      <c r="G435" s="132">
        <f t="shared" si="14"/>
        <v>0</v>
      </c>
    </row>
    <row r="436" spans="1:185" s="230" customFormat="1" ht="14.25" x14ac:dyDescent="0.2">
      <c r="A436" s="545" t="s">
        <v>80</v>
      </c>
      <c r="B436" s="556" t="s">
        <v>407</v>
      </c>
      <c r="C436" s="34">
        <v>2</v>
      </c>
      <c r="D436" s="336" t="s">
        <v>40</v>
      </c>
      <c r="E436" s="27"/>
      <c r="F436" s="107">
        <f t="shared" si="15"/>
        <v>0</v>
      </c>
      <c r="G436" s="132">
        <f t="shared" si="14"/>
        <v>0</v>
      </c>
    </row>
    <row r="437" spans="1:185" s="230" customFormat="1" ht="14.25" x14ac:dyDescent="0.2">
      <c r="A437" s="545" t="s">
        <v>81</v>
      </c>
      <c r="B437" s="556" t="s">
        <v>250</v>
      </c>
      <c r="C437" s="34">
        <v>3</v>
      </c>
      <c r="D437" s="336" t="s">
        <v>40</v>
      </c>
      <c r="E437" s="27"/>
      <c r="F437" s="107">
        <f t="shared" si="15"/>
        <v>0</v>
      </c>
      <c r="G437" s="132">
        <f t="shared" si="14"/>
        <v>0</v>
      </c>
    </row>
    <row r="438" spans="1:185" s="230" customFormat="1" ht="42.75" x14ac:dyDescent="0.2">
      <c r="A438" s="545" t="s">
        <v>82</v>
      </c>
      <c r="B438" s="556" t="s">
        <v>408</v>
      </c>
      <c r="C438" s="34">
        <v>1</v>
      </c>
      <c r="D438" s="336" t="s">
        <v>40</v>
      </c>
      <c r="E438" s="27"/>
      <c r="F438" s="107">
        <f t="shared" si="15"/>
        <v>0</v>
      </c>
      <c r="G438" s="132">
        <f t="shared" si="14"/>
        <v>0</v>
      </c>
    </row>
    <row r="439" spans="1:185" ht="28.5" x14ac:dyDescent="0.2">
      <c r="A439" s="545" t="s">
        <v>83</v>
      </c>
      <c r="B439" s="556" t="s">
        <v>493</v>
      </c>
      <c r="C439" s="34">
        <v>1</v>
      </c>
      <c r="D439" s="336" t="s">
        <v>40</v>
      </c>
      <c r="E439" s="27"/>
      <c r="F439" s="107">
        <f t="shared" si="15"/>
        <v>0</v>
      </c>
      <c r="G439" s="132">
        <f t="shared" si="14"/>
        <v>0</v>
      </c>
      <c r="H439" s="214"/>
      <c r="I439" s="214"/>
      <c r="J439" s="214"/>
      <c r="K439" s="214"/>
      <c r="L439" s="214"/>
      <c r="M439" s="214"/>
      <c r="N439" s="215"/>
      <c r="O439" s="215"/>
      <c r="P439" s="215"/>
      <c r="Q439" s="215"/>
      <c r="R439" s="215"/>
      <c r="S439" s="215"/>
      <c r="T439" s="215"/>
      <c r="U439" s="215"/>
      <c r="V439" s="215"/>
      <c r="W439" s="215"/>
      <c r="X439" s="215"/>
      <c r="Y439" s="215"/>
      <c r="Z439" s="215"/>
      <c r="AA439" s="215"/>
      <c r="AB439" s="215"/>
      <c r="AC439" s="215"/>
      <c r="AD439" s="215"/>
      <c r="AE439" s="215"/>
      <c r="AF439" s="215"/>
      <c r="AG439" s="215"/>
      <c r="AH439" s="215"/>
      <c r="AI439" s="215"/>
      <c r="AJ439" s="215"/>
      <c r="AK439" s="215"/>
      <c r="AL439" s="215"/>
      <c r="AM439" s="215"/>
      <c r="AN439" s="215"/>
      <c r="AO439" s="215"/>
      <c r="AP439" s="215"/>
      <c r="AQ439" s="215"/>
      <c r="AR439" s="215"/>
      <c r="AS439" s="215"/>
      <c r="AT439" s="215"/>
      <c r="AU439" s="215"/>
      <c r="AV439" s="215"/>
      <c r="AW439" s="215"/>
      <c r="AX439" s="215"/>
      <c r="AY439" s="215"/>
      <c r="AZ439" s="215"/>
      <c r="BA439" s="215"/>
      <c r="BB439" s="215"/>
      <c r="BC439" s="215"/>
      <c r="BD439" s="215"/>
      <c r="BE439" s="215"/>
      <c r="BF439" s="215"/>
      <c r="BG439" s="215"/>
      <c r="BH439" s="215"/>
      <c r="BI439" s="215"/>
      <c r="BJ439" s="215"/>
      <c r="BK439" s="215"/>
      <c r="BL439" s="215"/>
      <c r="BM439" s="215"/>
      <c r="BN439" s="215"/>
      <c r="BO439" s="215"/>
      <c r="BP439" s="215"/>
      <c r="BQ439" s="215"/>
      <c r="BR439" s="215"/>
      <c r="BS439" s="215"/>
      <c r="BT439" s="215"/>
      <c r="BU439" s="215"/>
      <c r="BV439" s="215"/>
      <c r="BW439" s="215"/>
      <c r="BX439" s="215"/>
      <c r="BY439" s="215"/>
      <c r="BZ439" s="215"/>
      <c r="CA439" s="215"/>
      <c r="CB439" s="215"/>
      <c r="CC439" s="215"/>
      <c r="CD439" s="215"/>
      <c r="CE439" s="215"/>
      <c r="CF439" s="215"/>
      <c r="CG439" s="215"/>
      <c r="CH439" s="215"/>
      <c r="CI439" s="215"/>
      <c r="CJ439" s="215"/>
      <c r="CK439" s="215"/>
      <c r="CL439" s="215"/>
      <c r="CM439" s="215"/>
      <c r="CN439" s="215"/>
      <c r="CO439" s="215"/>
      <c r="CP439" s="215"/>
      <c r="CQ439" s="215"/>
      <c r="CR439" s="215"/>
      <c r="CS439" s="215"/>
      <c r="CT439" s="215"/>
      <c r="CU439" s="215"/>
      <c r="CV439" s="215"/>
      <c r="CW439" s="215"/>
      <c r="CX439" s="215"/>
      <c r="CY439" s="215"/>
      <c r="CZ439" s="215"/>
      <c r="DA439" s="215"/>
      <c r="DB439" s="215"/>
      <c r="DC439" s="215"/>
      <c r="DD439" s="215"/>
      <c r="DE439" s="215"/>
      <c r="DF439" s="215"/>
      <c r="DG439" s="215"/>
      <c r="DH439" s="215"/>
      <c r="DI439" s="215"/>
      <c r="DJ439" s="215"/>
      <c r="DK439" s="215"/>
      <c r="DL439" s="215"/>
      <c r="DM439" s="215"/>
      <c r="DN439" s="215"/>
      <c r="DO439" s="215"/>
      <c r="DP439" s="215"/>
      <c r="DQ439" s="215"/>
      <c r="DR439" s="215"/>
      <c r="DS439" s="215"/>
      <c r="DT439" s="215"/>
      <c r="DU439" s="215"/>
      <c r="DV439" s="215"/>
      <c r="DW439" s="215"/>
      <c r="DX439" s="215"/>
      <c r="DY439" s="215"/>
      <c r="DZ439" s="215"/>
      <c r="EA439" s="215"/>
      <c r="EB439" s="215"/>
      <c r="EC439" s="215"/>
      <c r="ED439" s="215"/>
      <c r="EE439" s="215"/>
      <c r="EF439" s="215"/>
      <c r="EG439" s="215"/>
      <c r="EH439" s="215"/>
      <c r="EI439" s="215"/>
      <c r="EJ439" s="215"/>
      <c r="EK439" s="215"/>
      <c r="EL439" s="215"/>
      <c r="EM439" s="215"/>
      <c r="EN439" s="215"/>
      <c r="EO439" s="215"/>
      <c r="EP439" s="215"/>
      <c r="EQ439" s="215"/>
      <c r="ER439" s="215"/>
      <c r="ES439" s="215"/>
      <c r="ET439" s="215"/>
      <c r="EU439" s="215"/>
      <c r="EV439" s="215"/>
      <c r="EW439" s="215"/>
      <c r="EX439" s="215"/>
      <c r="EY439" s="215"/>
      <c r="EZ439" s="215"/>
      <c r="FA439" s="215"/>
      <c r="FB439" s="215"/>
      <c r="FC439" s="215"/>
      <c r="FD439" s="215"/>
      <c r="FE439" s="215"/>
      <c r="FF439" s="215"/>
      <c r="FG439" s="215"/>
      <c r="FH439" s="215"/>
      <c r="FI439" s="215"/>
      <c r="FJ439" s="215"/>
      <c r="FK439" s="215"/>
      <c r="FL439" s="215"/>
      <c r="FM439" s="215"/>
      <c r="FN439" s="215"/>
      <c r="FO439" s="215"/>
      <c r="FP439" s="215"/>
      <c r="FQ439" s="215"/>
      <c r="FR439" s="215"/>
      <c r="FS439" s="215"/>
      <c r="FT439" s="215"/>
      <c r="FU439" s="215"/>
      <c r="FV439" s="215"/>
      <c r="FW439" s="215"/>
      <c r="FX439" s="215"/>
      <c r="FY439" s="215"/>
      <c r="FZ439" s="215"/>
      <c r="GA439" s="215"/>
      <c r="GB439" s="215"/>
      <c r="GC439" s="215"/>
    </row>
    <row r="440" spans="1:185" ht="9" customHeight="1" x14ac:dyDescent="0.2">
      <c r="A440" s="513"/>
      <c r="B440" s="386"/>
      <c r="C440" s="92"/>
      <c r="D440" s="557"/>
      <c r="E440" s="218"/>
      <c r="F440" s="107">
        <f t="shared" si="15"/>
        <v>0</v>
      </c>
      <c r="G440" s="132"/>
      <c r="H440" s="214"/>
      <c r="I440" s="214"/>
      <c r="J440" s="214"/>
      <c r="K440" s="214"/>
      <c r="L440" s="214"/>
      <c r="M440" s="214"/>
      <c r="N440" s="215"/>
      <c r="O440" s="215"/>
      <c r="P440" s="215"/>
      <c r="Q440" s="215"/>
      <c r="R440" s="215"/>
      <c r="S440" s="215"/>
      <c r="T440" s="215"/>
      <c r="U440" s="215"/>
      <c r="V440" s="215"/>
      <c r="W440" s="215"/>
      <c r="X440" s="215"/>
      <c r="Y440" s="215"/>
      <c r="Z440" s="215"/>
      <c r="AA440" s="215"/>
      <c r="AB440" s="215"/>
      <c r="AC440" s="215"/>
      <c r="AD440" s="215"/>
      <c r="AE440" s="215"/>
      <c r="AF440" s="215"/>
      <c r="AG440" s="215"/>
      <c r="AH440" s="215"/>
      <c r="AI440" s="215"/>
      <c r="AJ440" s="215"/>
      <c r="AK440" s="215"/>
      <c r="AL440" s="215"/>
      <c r="AM440" s="215"/>
      <c r="AN440" s="215"/>
      <c r="AO440" s="215"/>
      <c r="AP440" s="215"/>
      <c r="AQ440" s="215"/>
      <c r="AR440" s="215"/>
      <c r="AS440" s="215"/>
      <c r="AT440" s="215"/>
      <c r="AU440" s="215"/>
      <c r="AV440" s="215"/>
      <c r="AW440" s="215"/>
      <c r="AX440" s="215"/>
      <c r="AY440" s="215"/>
      <c r="AZ440" s="215"/>
      <c r="BA440" s="215"/>
      <c r="BB440" s="215"/>
      <c r="BC440" s="215"/>
      <c r="BD440" s="215"/>
      <c r="BE440" s="215"/>
      <c r="BF440" s="215"/>
      <c r="BG440" s="215"/>
      <c r="BH440" s="215"/>
      <c r="BI440" s="215"/>
      <c r="BJ440" s="215"/>
      <c r="BK440" s="215"/>
      <c r="BL440" s="215"/>
      <c r="BM440" s="215"/>
      <c r="BN440" s="215"/>
      <c r="BO440" s="215"/>
      <c r="BP440" s="215"/>
      <c r="BQ440" s="215"/>
      <c r="BR440" s="215"/>
      <c r="BS440" s="215"/>
      <c r="BT440" s="215"/>
      <c r="BU440" s="215"/>
      <c r="BV440" s="215"/>
      <c r="BW440" s="215"/>
      <c r="BX440" s="215"/>
      <c r="BY440" s="215"/>
      <c r="BZ440" s="215"/>
      <c r="CA440" s="215"/>
      <c r="CB440" s="215"/>
      <c r="CC440" s="215"/>
      <c r="CD440" s="215"/>
      <c r="CE440" s="215"/>
      <c r="CF440" s="215"/>
      <c r="CG440" s="215"/>
      <c r="CH440" s="215"/>
      <c r="CI440" s="215"/>
      <c r="CJ440" s="215"/>
      <c r="CK440" s="215"/>
      <c r="CL440" s="215"/>
      <c r="CM440" s="215"/>
      <c r="CN440" s="215"/>
      <c r="CO440" s="215"/>
      <c r="CP440" s="215"/>
      <c r="CQ440" s="215"/>
      <c r="CR440" s="215"/>
      <c r="CS440" s="215"/>
      <c r="CT440" s="215"/>
      <c r="CU440" s="215"/>
      <c r="CV440" s="215"/>
      <c r="CW440" s="215"/>
      <c r="CX440" s="215"/>
      <c r="CY440" s="215"/>
      <c r="CZ440" s="215"/>
      <c r="DA440" s="215"/>
      <c r="DB440" s="215"/>
      <c r="DC440" s="215"/>
      <c r="DD440" s="215"/>
      <c r="DE440" s="215"/>
      <c r="DF440" s="215"/>
      <c r="DG440" s="215"/>
      <c r="DH440" s="215"/>
      <c r="DI440" s="215"/>
      <c r="DJ440" s="215"/>
      <c r="DK440" s="215"/>
      <c r="DL440" s="215"/>
      <c r="DM440" s="215"/>
      <c r="DN440" s="215"/>
      <c r="DO440" s="215"/>
      <c r="DP440" s="215"/>
      <c r="DQ440" s="215"/>
      <c r="DR440" s="215"/>
      <c r="DS440" s="215"/>
      <c r="DT440" s="215"/>
      <c r="DU440" s="215"/>
      <c r="DV440" s="215"/>
      <c r="DW440" s="215"/>
      <c r="DX440" s="215"/>
      <c r="DY440" s="215"/>
      <c r="DZ440" s="215"/>
      <c r="EA440" s="215"/>
      <c r="EB440" s="215"/>
      <c r="EC440" s="215"/>
      <c r="ED440" s="215"/>
      <c r="EE440" s="215"/>
      <c r="EF440" s="215"/>
      <c r="EG440" s="215"/>
      <c r="EH440" s="215"/>
      <c r="EI440" s="215"/>
      <c r="EJ440" s="215"/>
      <c r="EK440" s="215"/>
      <c r="EL440" s="215"/>
      <c r="EM440" s="215"/>
      <c r="EN440" s="215"/>
      <c r="EO440" s="215"/>
      <c r="EP440" s="215"/>
      <c r="EQ440" s="215"/>
      <c r="ER440" s="215"/>
      <c r="ES440" s="215"/>
      <c r="ET440" s="215"/>
      <c r="EU440" s="215"/>
      <c r="EV440" s="215"/>
      <c r="EW440" s="215"/>
      <c r="EX440" s="215"/>
      <c r="EY440" s="215"/>
      <c r="EZ440" s="215"/>
      <c r="FA440" s="215"/>
      <c r="FB440" s="215"/>
      <c r="FC440" s="215"/>
      <c r="FD440" s="215"/>
      <c r="FE440" s="215"/>
      <c r="FF440" s="215"/>
      <c r="FG440" s="215"/>
      <c r="FH440" s="215"/>
      <c r="FI440" s="215"/>
      <c r="FJ440" s="215"/>
      <c r="FK440" s="215"/>
      <c r="FL440" s="215"/>
      <c r="FM440" s="215"/>
      <c r="FN440" s="215"/>
      <c r="FO440" s="215"/>
      <c r="FP440" s="215"/>
      <c r="FQ440" s="215"/>
      <c r="FR440" s="215"/>
      <c r="FS440" s="215"/>
      <c r="FT440" s="215"/>
      <c r="FU440" s="215"/>
      <c r="FV440" s="215"/>
      <c r="FW440" s="215"/>
      <c r="FX440" s="215"/>
      <c r="FY440" s="215"/>
      <c r="FZ440" s="215"/>
      <c r="GA440" s="215"/>
      <c r="GB440" s="215"/>
      <c r="GC440" s="215"/>
    </row>
    <row r="441" spans="1:185" x14ac:dyDescent="0.2">
      <c r="A441" s="549">
        <v>7.5</v>
      </c>
      <c r="B441" s="558" t="s">
        <v>101</v>
      </c>
      <c r="C441" s="512"/>
      <c r="D441" s="536"/>
      <c r="E441" s="217"/>
      <c r="F441" s="107">
        <f t="shared" si="15"/>
        <v>0</v>
      </c>
      <c r="G441" s="132">
        <f t="shared" si="14"/>
        <v>0</v>
      </c>
      <c r="H441" s="214"/>
      <c r="I441" s="214">
        <f>4.9+13+2.5+10+200</f>
        <v>230.4</v>
      </c>
      <c r="J441" s="214">
        <f>C401</f>
        <v>4.9000000000000004</v>
      </c>
      <c r="K441" s="214">
        <f>C411+C421</f>
        <v>15.5</v>
      </c>
      <c r="L441" s="214">
        <f>C430+C432</f>
        <v>210</v>
      </c>
      <c r="M441" s="214"/>
      <c r="N441" s="215"/>
      <c r="O441" s="215"/>
      <c r="P441" s="215"/>
      <c r="Q441" s="215"/>
      <c r="R441" s="215"/>
      <c r="S441" s="215"/>
      <c r="T441" s="215"/>
      <c r="U441" s="215"/>
      <c r="V441" s="215"/>
      <c r="W441" s="215"/>
      <c r="X441" s="215"/>
      <c r="Y441" s="215"/>
      <c r="Z441" s="215"/>
      <c r="AA441" s="215"/>
      <c r="AB441" s="215"/>
      <c r="AC441" s="215"/>
      <c r="AD441" s="215"/>
      <c r="AE441" s="215"/>
      <c r="AF441" s="215"/>
      <c r="AG441" s="215"/>
      <c r="AH441" s="215"/>
      <c r="AI441" s="215"/>
      <c r="AJ441" s="215"/>
      <c r="AK441" s="215"/>
      <c r="AL441" s="215"/>
      <c r="AM441" s="215"/>
      <c r="AN441" s="215"/>
      <c r="AO441" s="215"/>
      <c r="AP441" s="215"/>
      <c r="AQ441" s="215"/>
      <c r="AR441" s="215"/>
      <c r="AS441" s="215"/>
      <c r="AT441" s="215"/>
      <c r="AU441" s="215"/>
      <c r="AV441" s="215"/>
      <c r="AW441" s="215"/>
      <c r="AX441" s="215"/>
      <c r="AY441" s="215"/>
      <c r="AZ441" s="215"/>
      <c r="BA441" s="215"/>
      <c r="BB441" s="215"/>
      <c r="BC441" s="215"/>
      <c r="BD441" s="215"/>
      <c r="BE441" s="215"/>
      <c r="BF441" s="215"/>
      <c r="BG441" s="215"/>
      <c r="BH441" s="215"/>
      <c r="BI441" s="215"/>
      <c r="BJ441" s="215"/>
      <c r="BK441" s="215"/>
      <c r="BL441" s="215"/>
      <c r="BM441" s="215"/>
      <c r="BN441" s="215"/>
      <c r="BO441" s="215"/>
      <c r="BP441" s="215"/>
      <c r="BQ441" s="215"/>
      <c r="BR441" s="215"/>
      <c r="BS441" s="215"/>
      <c r="BT441" s="215"/>
      <c r="BU441" s="215"/>
      <c r="BV441" s="215"/>
      <c r="BW441" s="215"/>
      <c r="BX441" s="215"/>
      <c r="BY441" s="215"/>
      <c r="BZ441" s="215"/>
      <c r="CA441" s="215"/>
      <c r="CB441" s="215"/>
      <c r="CC441" s="215"/>
      <c r="CD441" s="215"/>
      <c r="CE441" s="215"/>
      <c r="CF441" s="215"/>
      <c r="CG441" s="215"/>
      <c r="CH441" s="215"/>
      <c r="CI441" s="215"/>
      <c r="CJ441" s="215"/>
      <c r="CK441" s="215"/>
      <c r="CL441" s="215"/>
      <c r="CM441" s="215"/>
      <c r="CN441" s="215"/>
      <c r="CO441" s="215"/>
      <c r="CP441" s="215"/>
      <c r="CQ441" s="215"/>
      <c r="CR441" s="215"/>
      <c r="CS441" s="215"/>
      <c r="CT441" s="215"/>
      <c r="CU441" s="215"/>
      <c r="CV441" s="215"/>
      <c r="CW441" s="215"/>
      <c r="CX441" s="215"/>
      <c r="CY441" s="215"/>
      <c r="CZ441" s="215"/>
      <c r="DA441" s="215"/>
      <c r="DB441" s="215"/>
      <c r="DC441" s="215"/>
      <c r="DD441" s="215"/>
      <c r="DE441" s="215"/>
      <c r="DF441" s="215"/>
      <c r="DG441" s="215"/>
      <c r="DH441" s="215"/>
      <c r="DI441" s="215"/>
      <c r="DJ441" s="215"/>
      <c r="DK441" s="215"/>
      <c r="DL441" s="215"/>
      <c r="DM441" s="215"/>
      <c r="DN441" s="215"/>
      <c r="DO441" s="215"/>
      <c r="DP441" s="215"/>
      <c r="DQ441" s="215"/>
      <c r="DR441" s="215"/>
      <c r="DS441" s="215"/>
      <c r="DT441" s="215"/>
      <c r="DU441" s="215"/>
      <c r="DV441" s="215"/>
      <c r="DW441" s="215"/>
      <c r="DX441" s="215"/>
      <c r="DY441" s="215"/>
      <c r="DZ441" s="215"/>
      <c r="EA441" s="215"/>
      <c r="EB441" s="215"/>
      <c r="EC441" s="215"/>
      <c r="ED441" s="215"/>
      <c r="EE441" s="215"/>
      <c r="EF441" s="215"/>
      <c r="EG441" s="215"/>
      <c r="EH441" s="215"/>
      <c r="EI441" s="215"/>
      <c r="EJ441" s="215"/>
      <c r="EK441" s="215"/>
      <c r="EL441" s="215"/>
      <c r="EM441" s="215"/>
      <c r="EN441" s="215"/>
      <c r="EO441" s="215"/>
      <c r="EP441" s="215"/>
      <c r="EQ441" s="215"/>
      <c r="ER441" s="215"/>
      <c r="ES441" s="215"/>
      <c r="ET441" s="215"/>
      <c r="EU441" s="215"/>
      <c r="EV441" s="215"/>
      <c r="EW441" s="215"/>
      <c r="EX441" s="215"/>
      <c r="EY441" s="215"/>
      <c r="EZ441" s="215"/>
      <c r="FA441" s="215"/>
      <c r="FB441" s="215"/>
      <c r="FC441" s="215"/>
      <c r="FD441" s="215"/>
      <c r="FE441" s="215"/>
      <c r="FF441" s="215"/>
      <c r="FG441" s="215"/>
      <c r="FH441" s="215"/>
      <c r="FI441" s="215"/>
      <c r="FJ441" s="215"/>
      <c r="FK441" s="215"/>
      <c r="FL441" s="215"/>
      <c r="FM441" s="215"/>
      <c r="FN441" s="215"/>
      <c r="FO441" s="215"/>
      <c r="FP441" s="215"/>
      <c r="FQ441" s="215"/>
      <c r="FR441" s="215"/>
      <c r="FS441" s="215"/>
      <c r="FT441" s="215"/>
      <c r="FU441" s="215"/>
      <c r="FV441" s="215"/>
      <c r="FW441" s="215"/>
      <c r="FX441" s="215"/>
      <c r="FY441" s="215"/>
      <c r="FZ441" s="215"/>
      <c r="GA441" s="215"/>
      <c r="GB441" s="215"/>
      <c r="GC441" s="215"/>
    </row>
    <row r="442" spans="1:185" ht="14.25" x14ac:dyDescent="0.2">
      <c r="A442" s="559" t="s">
        <v>84</v>
      </c>
      <c r="B442" s="326" t="s">
        <v>152</v>
      </c>
      <c r="C442" s="512">
        <v>230.4</v>
      </c>
      <c r="D442" s="536" t="s">
        <v>427</v>
      </c>
      <c r="E442" s="217"/>
      <c r="F442" s="107">
        <f t="shared" si="15"/>
        <v>0</v>
      </c>
      <c r="G442" s="132">
        <f t="shared" si="14"/>
        <v>0</v>
      </c>
      <c r="H442" s="214"/>
      <c r="I442" s="214"/>
      <c r="J442" s="214"/>
      <c r="K442" s="214"/>
      <c r="L442" s="214"/>
      <c r="M442" s="214"/>
      <c r="N442" s="215"/>
      <c r="O442" s="215"/>
      <c r="P442" s="215"/>
      <c r="Q442" s="215"/>
      <c r="R442" s="215"/>
      <c r="S442" s="215"/>
      <c r="T442" s="215"/>
      <c r="U442" s="215"/>
      <c r="V442" s="215"/>
      <c r="W442" s="215"/>
      <c r="X442" s="215"/>
      <c r="Y442" s="215"/>
      <c r="Z442" s="215"/>
      <c r="AA442" s="215"/>
      <c r="AB442" s="215"/>
      <c r="AC442" s="215"/>
      <c r="AD442" s="215"/>
      <c r="AE442" s="215"/>
      <c r="AF442" s="215"/>
      <c r="AG442" s="215"/>
      <c r="AH442" s="215"/>
      <c r="AI442" s="215"/>
      <c r="AJ442" s="215"/>
      <c r="AK442" s="215"/>
      <c r="AL442" s="215"/>
      <c r="AM442" s="215"/>
      <c r="AN442" s="215"/>
      <c r="AO442" s="215"/>
      <c r="AP442" s="215"/>
      <c r="AQ442" s="215"/>
      <c r="AR442" s="215"/>
      <c r="AS442" s="215"/>
      <c r="AT442" s="215"/>
      <c r="AU442" s="215"/>
      <c r="AV442" s="215"/>
      <c r="AW442" s="215"/>
      <c r="AX442" s="215"/>
      <c r="AY442" s="215"/>
      <c r="AZ442" s="215"/>
      <c r="BA442" s="215"/>
      <c r="BB442" s="215"/>
      <c r="BC442" s="215"/>
      <c r="BD442" s="215"/>
      <c r="BE442" s="215"/>
      <c r="BF442" s="215"/>
      <c r="BG442" s="215"/>
      <c r="BH442" s="215"/>
      <c r="BI442" s="215"/>
      <c r="BJ442" s="215"/>
      <c r="BK442" s="215"/>
      <c r="BL442" s="215"/>
      <c r="BM442" s="215"/>
      <c r="BN442" s="215"/>
      <c r="BO442" s="215"/>
      <c r="BP442" s="215"/>
      <c r="BQ442" s="215"/>
      <c r="BR442" s="215"/>
      <c r="BS442" s="215"/>
      <c r="BT442" s="215"/>
      <c r="BU442" s="215"/>
      <c r="BV442" s="215"/>
      <c r="BW442" s="215"/>
      <c r="BX442" s="215"/>
      <c r="BY442" s="215"/>
      <c r="BZ442" s="215"/>
      <c r="CA442" s="215"/>
      <c r="CB442" s="215"/>
      <c r="CC442" s="215"/>
      <c r="CD442" s="215"/>
      <c r="CE442" s="215"/>
      <c r="CF442" s="215"/>
      <c r="CG442" s="215"/>
      <c r="CH442" s="215"/>
      <c r="CI442" s="215"/>
      <c r="CJ442" s="215"/>
      <c r="CK442" s="215"/>
      <c r="CL442" s="215"/>
      <c r="CM442" s="215"/>
      <c r="CN442" s="215"/>
      <c r="CO442" s="215"/>
      <c r="CP442" s="215"/>
      <c r="CQ442" s="215"/>
      <c r="CR442" s="215"/>
      <c r="CS442" s="215"/>
      <c r="CT442" s="215"/>
      <c r="CU442" s="215"/>
      <c r="CV442" s="215"/>
      <c r="CW442" s="215"/>
      <c r="CX442" s="215"/>
      <c r="CY442" s="215"/>
      <c r="CZ442" s="215"/>
      <c r="DA442" s="215"/>
      <c r="DB442" s="215"/>
      <c r="DC442" s="215"/>
      <c r="DD442" s="215"/>
      <c r="DE442" s="215"/>
      <c r="DF442" s="215"/>
      <c r="DG442" s="215"/>
      <c r="DH442" s="215"/>
      <c r="DI442" s="215"/>
      <c r="DJ442" s="215"/>
      <c r="DK442" s="215"/>
      <c r="DL442" s="215"/>
      <c r="DM442" s="215"/>
      <c r="DN442" s="215"/>
      <c r="DO442" s="215"/>
      <c r="DP442" s="215"/>
      <c r="DQ442" s="215"/>
      <c r="DR442" s="215"/>
      <c r="DS442" s="215"/>
      <c r="DT442" s="215"/>
      <c r="DU442" s="215"/>
      <c r="DV442" s="215"/>
      <c r="DW442" s="215"/>
      <c r="DX442" s="215"/>
      <c r="DY442" s="215"/>
      <c r="DZ442" s="215"/>
      <c r="EA442" s="215"/>
      <c r="EB442" s="215"/>
      <c r="EC442" s="215"/>
      <c r="ED442" s="215"/>
      <c r="EE442" s="215"/>
      <c r="EF442" s="215"/>
      <c r="EG442" s="215"/>
      <c r="EH442" s="215"/>
      <c r="EI442" s="215"/>
      <c r="EJ442" s="215"/>
      <c r="EK442" s="215"/>
      <c r="EL442" s="215"/>
      <c r="EM442" s="215"/>
      <c r="EN442" s="215"/>
      <c r="EO442" s="215"/>
      <c r="EP442" s="215"/>
      <c r="EQ442" s="215"/>
      <c r="ER442" s="215"/>
      <c r="ES442" s="215"/>
      <c r="ET442" s="215"/>
      <c r="EU442" s="215"/>
      <c r="EV442" s="215"/>
      <c r="EW442" s="215"/>
      <c r="EX442" s="215"/>
      <c r="EY442" s="215"/>
      <c r="EZ442" s="215"/>
      <c r="FA442" s="215"/>
      <c r="FB442" s="215"/>
      <c r="FC442" s="215"/>
      <c r="FD442" s="215"/>
      <c r="FE442" s="215"/>
      <c r="FF442" s="215"/>
      <c r="FG442" s="215"/>
      <c r="FH442" s="215"/>
      <c r="FI442" s="215"/>
      <c r="FJ442" s="215"/>
      <c r="FK442" s="215"/>
      <c r="FL442" s="215"/>
      <c r="FM442" s="215"/>
      <c r="FN442" s="215"/>
      <c r="FO442" s="215"/>
      <c r="FP442" s="215"/>
      <c r="FQ442" s="215"/>
      <c r="FR442" s="215"/>
      <c r="FS442" s="215"/>
      <c r="FT442" s="215"/>
      <c r="FU442" s="215"/>
      <c r="FV442" s="215"/>
      <c r="FW442" s="215"/>
      <c r="FX442" s="215"/>
      <c r="FY442" s="215"/>
      <c r="FZ442" s="215"/>
      <c r="GA442" s="215"/>
      <c r="GB442" s="215"/>
      <c r="GC442" s="215"/>
    </row>
    <row r="443" spans="1:185" ht="14.25" x14ac:dyDescent="0.2">
      <c r="A443" s="559" t="s">
        <v>85</v>
      </c>
      <c r="B443" s="326" t="s">
        <v>252</v>
      </c>
      <c r="C443" s="512">
        <v>205.28200000000001</v>
      </c>
      <c r="D443" s="536" t="s">
        <v>427</v>
      </c>
      <c r="E443" s="217"/>
      <c r="F443" s="107">
        <f t="shared" si="15"/>
        <v>0</v>
      </c>
      <c r="G443" s="132">
        <f t="shared" si="14"/>
        <v>0</v>
      </c>
      <c r="H443" s="214"/>
      <c r="I443" s="214"/>
      <c r="J443" s="214"/>
      <c r="K443" s="214"/>
      <c r="L443" s="214"/>
      <c r="M443" s="214"/>
      <c r="N443" s="215"/>
      <c r="O443" s="215"/>
      <c r="P443" s="215"/>
      <c r="Q443" s="215"/>
      <c r="R443" s="215"/>
      <c r="S443" s="215"/>
      <c r="T443" s="215"/>
      <c r="U443" s="215"/>
      <c r="V443" s="215"/>
      <c r="W443" s="215"/>
      <c r="X443" s="215"/>
      <c r="Y443" s="215"/>
      <c r="Z443" s="215"/>
      <c r="AA443" s="215"/>
      <c r="AB443" s="215"/>
      <c r="AC443" s="215"/>
      <c r="AD443" s="215"/>
      <c r="AE443" s="215"/>
      <c r="AF443" s="215"/>
      <c r="AG443" s="215"/>
      <c r="AH443" s="215"/>
      <c r="AI443" s="215"/>
      <c r="AJ443" s="215"/>
      <c r="AK443" s="215"/>
      <c r="AL443" s="215"/>
      <c r="AM443" s="215"/>
      <c r="AN443" s="215"/>
      <c r="AO443" s="215"/>
      <c r="AP443" s="215"/>
      <c r="AQ443" s="215"/>
      <c r="AR443" s="215"/>
      <c r="AS443" s="215"/>
      <c r="AT443" s="215"/>
      <c r="AU443" s="215"/>
      <c r="AV443" s="215"/>
      <c r="AW443" s="215"/>
      <c r="AX443" s="215"/>
      <c r="AY443" s="215"/>
      <c r="AZ443" s="215"/>
      <c r="BA443" s="215"/>
      <c r="BB443" s="215"/>
      <c r="BC443" s="215"/>
      <c r="BD443" s="215"/>
      <c r="BE443" s="215"/>
      <c r="BF443" s="215"/>
      <c r="BG443" s="215"/>
      <c r="BH443" s="215"/>
      <c r="BI443" s="215"/>
      <c r="BJ443" s="215"/>
      <c r="BK443" s="215"/>
      <c r="BL443" s="215"/>
      <c r="BM443" s="215"/>
      <c r="BN443" s="215"/>
      <c r="BO443" s="215"/>
      <c r="BP443" s="215"/>
      <c r="BQ443" s="215"/>
      <c r="BR443" s="215"/>
      <c r="BS443" s="215"/>
      <c r="BT443" s="215"/>
      <c r="BU443" s="215"/>
      <c r="BV443" s="215"/>
      <c r="BW443" s="215"/>
      <c r="BX443" s="215"/>
      <c r="BY443" s="215"/>
      <c r="BZ443" s="215"/>
      <c r="CA443" s="215"/>
      <c r="CB443" s="215"/>
      <c r="CC443" s="215"/>
      <c r="CD443" s="215"/>
      <c r="CE443" s="215"/>
      <c r="CF443" s="215"/>
      <c r="CG443" s="215"/>
      <c r="CH443" s="215"/>
      <c r="CI443" s="215"/>
      <c r="CJ443" s="215"/>
      <c r="CK443" s="215"/>
      <c r="CL443" s="215"/>
      <c r="CM443" s="215"/>
      <c r="CN443" s="215"/>
      <c r="CO443" s="215"/>
      <c r="CP443" s="215"/>
      <c r="CQ443" s="215"/>
      <c r="CR443" s="215"/>
      <c r="CS443" s="215"/>
      <c r="CT443" s="215"/>
      <c r="CU443" s="215"/>
      <c r="CV443" s="215"/>
      <c r="CW443" s="215"/>
      <c r="CX443" s="215"/>
      <c r="CY443" s="215"/>
      <c r="CZ443" s="215"/>
      <c r="DA443" s="215"/>
      <c r="DB443" s="215"/>
      <c r="DC443" s="215"/>
      <c r="DD443" s="215"/>
      <c r="DE443" s="215"/>
      <c r="DF443" s="215"/>
      <c r="DG443" s="215"/>
      <c r="DH443" s="215"/>
      <c r="DI443" s="215"/>
      <c r="DJ443" s="215"/>
      <c r="DK443" s="215"/>
      <c r="DL443" s="215"/>
      <c r="DM443" s="215"/>
      <c r="DN443" s="215"/>
      <c r="DO443" s="215"/>
      <c r="DP443" s="215"/>
      <c r="DQ443" s="215"/>
      <c r="DR443" s="215"/>
      <c r="DS443" s="215"/>
      <c r="DT443" s="215"/>
      <c r="DU443" s="215"/>
      <c r="DV443" s="215"/>
      <c r="DW443" s="215"/>
      <c r="DX443" s="215"/>
      <c r="DY443" s="215"/>
      <c r="DZ443" s="215"/>
      <c r="EA443" s="215"/>
      <c r="EB443" s="215"/>
      <c r="EC443" s="215"/>
      <c r="ED443" s="215"/>
      <c r="EE443" s="215"/>
      <c r="EF443" s="215"/>
      <c r="EG443" s="215"/>
      <c r="EH443" s="215"/>
      <c r="EI443" s="215"/>
      <c r="EJ443" s="215"/>
      <c r="EK443" s="215"/>
      <c r="EL443" s="215"/>
      <c r="EM443" s="215"/>
      <c r="EN443" s="215"/>
      <c r="EO443" s="215"/>
      <c r="EP443" s="215"/>
      <c r="EQ443" s="215"/>
      <c r="ER443" s="215"/>
      <c r="ES443" s="215"/>
      <c r="ET443" s="215"/>
      <c r="EU443" s="215"/>
      <c r="EV443" s="215"/>
      <c r="EW443" s="215"/>
      <c r="EX443" s="215"/>
      <c r="EY443" s="215"/>
      <c r="EZ443" s="215"/>
      <c r="FA443" s="215"/>
      <c r="FB443" s="215"/>
      <c r="FC443" s="215"/>
      <c r="FD443" s="215"/>
      <c r="FE443" s="215"/>
      <c r="FF443" s="215"/>
      <c r="FG443" s="215"/>
      <c r="FH443" s="215"/>
      <c r="FI443" s="215"/>
      <c r="FJ443" s="215"/>
      <c r="FK443" s="215"/>
      <c r="FL443" s="215"/>
      <c r="FM443" s="215"/>
      <c r="FN443" s="215"/>
      <c r="FO443" s="215"/>
      <c r="FP443" s="215"/>
      <c r="FQ443" s="215"/>
      <c r="FR443" s="215"/>
      <c r="FS443" s="215"/>
      <c r="FT443" s="215"/>
      <c r="FU443" s="215"/>
      <c r="FV443" s="215"/>
      <c r="FW443" s="215"/>
      <c r="FX443" s="215"/>
      <c r="FY443" s="215"/>
      <c r="FZ443" s="215"/>
      <c r="GA443" s="215"/>
      <c r="GB443" s="215"/>
      <c r="GC443" s="215"/>
    </row>
    <row r="444" spans="1:185" ht="14.25" x14ac:dyDescent="0.2">
      <c r="A444" s="559" t="s">
        <v>86</v>
      </c>
      <c r="B444" s="326" t="s">
        <v>253</v>
      </c>
      <c r="C444" s="512">
        <v>16.2545</v>
      </c>
      <c r="D444" s="536" t="s">
        <v>427</v>
      </c>
      <c r="E444" s="151"/>
      <c r="F444" s="107">
        <f t="shared" si="15"/>
        <v>0</v>
      </c>
      <c r="G444" s="132">
        <f t="shared" si="14"/>
        <v>0</v>
      </c>
      <c r="H444" s="214"/>
      <c r="I444" s="214"/>
      <c r="J444" s="214"/>
      <c r="K444" s="214"/>
      <c r="L444" s="214"/>
      <c r="M444" s="214"/>
      <c r="N444" s="215"/>
      <c r="O444" s="215"/>
      <c r="P444" s="215"/>
      <c r="Q444" s="215"/>
      <c r="R444" s="215"/>
      <c r="S444" s="215"/>
      <c r="T444" s="215"/>
      <c r="U444" s="215"/>
      <c r="V444" s="215"/>
      <c r="W444" s="215"/>
      <c r="X444" s="215"/>
      <c r="Y444" s="215"/>
      <c r="Z444" s="215"/>
      <c r="AA444" s="215"/>
      <c r="AB444" s="215"/>
      <c r="AC444" s="215"/>
      <c r="AD444" s="215"/>
      <c r="AE444" s="215"/>
      <c r="AF444" s="215"/>
      <c r="AG444" s="215"/>
      <c r="AH444" s="215"/>
      <c r="AI444" s="215"/>
      <c r="AJ444" s="215"/>
      <c r="AK444" s="215"/>
      <c r="AL444" s="215"/>
      <c r="AM444" s="215"/>
      <c r="AN444" s="215"/>
      <c r="AO444" s="215"/>
      <c r="AP444" s="215"/>
      <c r="AQ444" s="215"/>
      <c r="AR444" s="215"/>
      <c r="AS444" s="215"/>
      <c r="AT444" s="215"/>
      <c r="AU444" s="215"/>
      <c r="AV444" s="215"/>
      <c r="AW444" s="215"/>
      <c r="AX444" s="215"/>
      <c r="AY444" s="215"/>
      <c r="AZ444" s="215"/>
      <c r="BA444" s="215"/>
      <c r="BB444" s="215"/>
      <c r="BC444" s="215"/>
      <c r="BD444" s="215"/>
      <c r="BE444" s="215"/>
      <c r="BF444" s="215"/>
      <c r="BG444" s="215"/>
      <c r="BH444" s="215"/>
      <c r="BI444" s="215"/>
      <c r="BJ444" s="215"/>
      <c r="BK444" s="215"/>
      <c r="BL444" s="215"/>
      <c r="BM444" s="215"/>
      <c r="BN444" s="215"/>
      <c r="BO444" s="215"/>
      <c r="BP444" s="215"/>
      <c r="BQ444" s="215"/>
      <c r="BR444" s="215"/>
      <c r="BS444" s="215"/>
      <c r="BT444" s="215"/>
      <c r="BU444" s="215"/>
      <c r="BV444" s="215"/>
      <c r="BW444" s="215"/>
      <c r="BX444" s="215"/>
      <c r="BY444" s="215"/>
      <c r="BZ444" s="215"/>
      <c r="CA444" s="215"/>
      <c r="CB444" s="215"/>
      <c r="CC444" s="215"/>
      <c r="CD444" s="215"/>
      <c r="CE444" s="215"/>
      <c r="CF444" s="215"/>
      <c r="CG444" s="215"/>
      <c r="CH444" s="215"/>
      <c r="CI444" s="215"/>
      <c r="CJ444" s="215"/>
      <c r="CK444" s="215"/>
      <c r="CL444" s="215"/>
      <c r="CM444" s="215"/>
      <c r="CN444" s="215"/>
      <c r="CO444" s="215"/>
      <c r="CP444" s="215"/>
      <c r="CQ444" s="215"/>
      <c r="CR444" s="215"/>
      <c r="CS444" s="215"/>
      <c r="CT444" s="215"/>
      <c r="CU444" s="215"/>
      <c r="CV444" s="215"/>
      <c r="CW444" s="215"/>
      <c r="CX444" s="215"/>
      <c r="CY444" s="215"/>
      <c r="CZ444" s="215"/>
      <c r="DA444" s="215"/>
      <c r="DB444" s="215"/>
      <c r="DC444" s="215"/>
      <c r="DD444" s="215"/>
      <c r="DE444" s="215"/>
      <c r="DF444" s="215"/>
      <c r="DG444" s="215"/>
      <c r="DH444" s="215"/>
      <c r="DI444" s="215"/>
      <c r="DJ444" s="215"/>
      <c r="DK444" s="215"/>
      <c r="DL444" s="215"/>
      <c r="DM444" s="215"/>
      <c r="DN444" s="215"/>
      <c r="DO444" s="215"/>
      <c r="DP444" s="215"/>
      <c r="DQ444" s="215"/>
      <c r="DR444" s="215"/>
      <c r="DS444" s="215"/>
      <c r="DT444" s="215"/>
      <c r="DU444" s="215"/>
      <c r="DV444" s="215"/>
      <c r="DW444" s="215"/>
      <c r="DX444" s="215"/>
      <c r="DY444" s="215"/>
      <c r="DZ444" s="215"/>
      <c r="EA444" s="215"/>
      <c r="EB444" s="215"/>
      <c r="EC444" s="215"/>
      <c r="ED444" s="215"/>
      <c r="EE444" s="215"/>
      <c r="EF444" s="215"/>
      <c r="EG444" s="215"/>
      <c r="EH444" s="215"/>
      <c r="EI444" s="215"/>
      <c r="EJ444" s="215"/>
      <c r="EK444" s="215"/>
      <c r="EL444" s="215"/>
      <c r="EM444" s="215"/>
      <c r="EN444" s="215"/>
      <c r="EO444" s="215"/>
      <c r="EP444" s="215"/>
      <c r="EQ444" s="215"/>
      <c r="ER444" s="215"/>
      <c r="ES444" s="215"/>
      <c r="ET444" s="215"/>
      <c r="EU444" s="215"/>
      <c r="EV444" s="215"/>
      <c r="EW444" s="215"/>
      <c r="EX444" s="215"/>
      <c r="EY444" s="215"/>
      <c r="EZ444" s="215"/>
      <c r="FA444" s="215"/>
      <c r="FB444" s="215"/>
      <c r="FC444" s="215"/>
      <c r="FD444" s="215"/>
      <c r="FE444" s="215"/>
      <c r="FF444" s="215"/>
      <c r="FG444" s="215"/>
      <c r="FH444" s="215"/>
      <c r="FI444" s="215"/>
      <c r="FJ444" s="215"/>
      <c r="FK444" s="215"/>
      <c r="FL444" s="215"/>
      <c r="FM444" s="215"/>
      <c r="FN444" s="215"/>
      <c r="FO444" s="215"/>
      <c r="FP444" s="215"/>
      <c r="FQ444" s="215"/>
      <c r="FR444" s="215"/>
      <c r="FS444" s="215"/>
      <c r="FT444" s="215"/>
      <c r="FU444" s="215"/>
      <c r="FV444" s="215"/>
      <c r="FW444" s="215"/>
      <c r="FX444" s="215"/>
      <c r="FY444" s="215"/>
      <c r="FZ444" s="215"/>
      <c r="GA444" s="215"/>
      <c r="GB444" s="215"/>
      <c r="GC444" s="215"/>
    </row>
    <row r="445" spans="1:185" ht="14.25" x14ac:dyDescent="0.2">
      <c r="A445" s="559" t="s">
        <v>87</v>
      </c>
      <c r="B445" s="326" t="s">
        <v>254</v>
      </c>
      <c r="C445" s="512">
        <v>175.44122149999998</v>
      </c>
      <c r="D445" s="536" t="s">
        <v>427</v>
      </c>
      <c r="E445" s="217"/>
      <c r="F445" s="107">
        <f t="shared" si="15"/>
        <v>0</v>
      </c>
      <c r="G445" s="132">
        <f t="shared" si="14"/>
        <v>0</v>
      </c>
      <c r="H445" s="214"/>
      <c r="I445" s="214"/>
      <c r="J445" s="214"/>
      <c r="K445" s="214"/>
      <c r="L445" s="214"/>
      <c r="M445" s="214"/>
      <c r="N445" s="236"/>
      <c r="O445" s="236"/>
      <c r="P445" s="236"/>
      <c r="Q445" s="236"/>
      <c r="R445" s="236"/>
      <c r="S445" s="236"/>
      <c r="T445" s="236"/>
      <c r="U445" s="236"/>
      <c r="V445" s="236"/>
      <c r="W445" s="236"/>
      <c r="X445" s="236"/>
      <c r="Y445" s="236"/>
      <c r="Z445" s="236"/>
      <c r="AA445" s="236"/>
      <c r="AB445" s="236"/>
      <c r="AC445" s="236"/>
      <c r="AD445" s="236"/>
      <c r="AE445" s="236"/>
      <c r="AF445" s="236"/>
      <c r="AG445" s="236"/>
      <c r="AH445" s="236"/>
      <c r="AI445" s="236"/>
      <c r="AJ445" s="236"/>
      <c r="AK445" s="236"/>
      <c r="AL445" s="236"/>
      <c r="AM445" s="236"/>
      <c r="AN445" s="236"/>
      <c r="AO445" s="236"/>
      <c r="AP445" s="236"/>
      <c r="AQ445" s="236"/>
      <c r="AR445" s="236"/>
      <c r="AS445" s="236"/>
      <c r="AT445" s="236"/>
      <c r="AU445" s="236"/>
      <c r="AV445" s="236"/>
      <c r="AW445" s="236"/>
      <c r="AX445" s="236"/>
      <c r="AY445" s="236"/>
      <c r="AZ445" s="236"/>
      <c r="BA445" s="236"/>
      <c r="BB445" s="236"/>
      <c r="BC445" s="236"/>
      <c r="BD445" s="236"/>
      <c r="BE445" s="236"/>
      <c r="BF445" s="236"/>
      <c r="BG445" s="236"/>
      <c r="BH445" s="236"/>
      <c r="BI445" s="236"/>
      <c r="BJ445" s="236"/>
      <c r="BK445" s="236"/>
      <c r="BL445" s="236"/>
      <c r="BM445" s="236"/>
      <c r="BN445" s="236"/>
      <c r="BO445" s="236"/>
      <c r="BP445" s="236"/>
      <c r="BQ445" s="236"/>
      <c r="BR445" s="236"/>
      <c r="BS445" s="236"/>
      <c r="BT445" s="236"/>
      <c r="BU445" s="236"/>
      <c r="BV445" s="236"/>
      <c r="BW445" s="236"/>
      <c r="BX445" s="236"/>
      <c r="BY445" s="236"/>
      <c r="BZ445" s="236"/>
      <c r="CA445" s="236"/>
      <c r="CB445" s="236"/>
      <c r="CC445" s="236"/>
      <c r="CD445" s="236"/>
      <c r="CE445" s="236"/>
      <c r="CF445" s="236"/>
      <c r="CG445" s="236"/>
      <c r="CH445" s="236"/>
      <c r="CI445" s="236"/>
      <c r="CJ445" s="236"/>
      <c r="CK445" s="236"/>
      <c r="CL445" s="236"/>
      <c r="CM445" s="236"/>
      <c r="CN445" s="236"/>
      <c r="CO445" s="236"/>
      <c r="CP445" s="236"/>
      <c r="CQ445" s="236"/>
      <c r="CR445" s="236"/>
      <c r="CS445" s="236"/>
      <c r="CT445" s="236"/>
      <c r="CU445" s="236"/>
      <c r="CV445" s="236"/>
      <c r="CW445" s="236"/>
      <c r="CX445" s="236"/>
      <c r="CY445" s="236"/>
      <c r="CZ445" s="236"/>
      <c r="DA445" s="236"/>
      <c r="DB445" s="236"/>
      <c r="DC445" s="236"/>
      <c r="DD445" s="236"/>
      <c r="DE445" s="236"/>
      <c r="DF445" s="236"/>
      <c r="DG445" s="236"/>
      <c r="DH445" s="236"/>
      <c r="DI445" s="236"/>
      <c r="DJ445" s="236"/>
      <c r="DK445" s="236"/>
      <c r="DL445" s="236"/>
      <c r="DM445" s="236"/>
      <c r="DN445" s="236"/>
      <c r="DO445" s="236"/>
      <c r="DP445" s="236"/>
      <c r="DQ445" s="236"/>
      <c r="DR445" s="236"/>
      <c r="DS445" s="236"/>
      <c r="DT445" s="236"/>
      <c r="DU445" s="236"/>
      <c r="DV445" s="236"/>
      <c r="DW445" s="236"/>
      <c r="DX445" s="236"/>
      <c r="DY445" s="236"/>
      <c r="DZ445" s="236"/>
      <c r="EA445" s="236"/>
      <c r="EB445" s="236"/>
      <c r="EC445" s="236"/>
      <c r="ED445" s="236"/>
      <c r="EE445" s="236"/>
      <c r="EF445" s="236"/>
      <c r="EG445" s="236"/>
      <c r="EH445" s="236"/>
      <c r="EI445" s="236"/>
      <c r="EJ445" s="236"/>
      <c r="EK445" s="236"/>
      <c r="EL445" s="236"/>
      <c r="EM445" s="236"/>
      <c r="EN445" s="236"/>
      <c r="EO445" s="236"/>
      <c r="EP445" s="236"/>
      <c r="EQ445" s="236"/>
      <c r="ER445" s="236"/>
      <c r="ES445" s="236"/>
      <c r="ET445" s="236"/>
      <c r="EU445" s="236"/>
      <c r="EV445" s="236"/>
      <c r="EW445" s="236"/>
      <c r="EX445" s="236"/>
      <c r="EY445" s="236"/>
      <c r="EZ445" s="236"/>
      <c r="FA445" s="236"/>
      <c r="FB445" s="236"/>
      <c r="FC445" s="236"/>
      <c r="FD445" s="236"/>
      <c r="FE445" s="236"/>
      <c r="FF445" s="236"/>
      <c r="FG445" s="236"/>
      <c r="FH445" s="236"/>
      <c r="FI445" s="236"/>
      <c r="FJ445" s="236"/>
      <c r="FK445" s="236"/>
      <c r="FL445" s="236"/>
      <c r="FM445" s="236"/>
      <c r="FN445" s="236"/>
      <c r="FO445" s="236"/>
      <c r="FP445" s="236"/>
      <c r="FQ445" s="236"/>
      <c r="FR445" s="236"/>
      <c r="FS445" s="236"/>
      <c r="FT445" s="236"/>
      <c r="FU445" s="236"/>
      <c r="FV445" s="236"/>
      <c r="FW445" s="236"/>
      <c r="FX445" s="236"/>
      <c r="FY445" s="236"/>
      <c r="FZ445" s="236"/>
      <c r="GA445" s="236"/>
      <c r="GB445" s="236"/>
      <c r="GC445" s="236"/>
    </row>
    <row r="446" spans="1:185" ht="28.5" x14ac:dyDescent="0.2">
      <c r="A446" s="559" t="s">
        <v>259</v>
      </c>
      <c r="B446" s="326" t="s">
        <v>419</v>
      </c>
      <c r="C446" s="512">
        <v>35.808934200000031</v>
      </c>
      <c r="D446" s="536" t="s">
        <v>427</v>
      </c>
      <c r="E446" s="217"/>
      <c r="F446" s="107">
        <f t="shared" si="15"/>
        <v>0</v>
      </c>
      <c r="G446" s="132">
        <f t="shared" si="14"/>
        <v>0</v>
      </c>
      <c r="H446" s="214"/>
      <c r="I446" s="214"/>
      <c r="J446" s="214"/>
      <c r="K446" s="214"/>
      <c r="L446" s="214"/>
      <c r="M446" s="214"/>
      <c r="N446" s="214"/>
      <c r="O446" s="214"/>
      <c r="P446" s="214"/>
      <c r="Q446" s="214"/>
      <c r="R446" s="214"/>
      <c r="S446" s="214"/>
      <c r="T446" s="214"/>
      <c r="U446" s="214"/>
      <c r="V446" s="214"/>
      <c r="W446" s="214"/>
      <c r="X446" s="214"/>
      <c r="Y446" s="214"/>
      <c r="Z446" s="214"/>
      <c r="AA446" s="214"/>
      <c r="AB446" s="214"/>
      <c r="AC446" s="214"/>
      <c r="AD446" s="214"/>
      <c r="AE446" s="214"/>
      <c r="AF446" s="214"/>
      <c r="AG446" s="214"/>
      <c r="AH446" s="214"/>
      <c r="AI446" s="214"/>
      <c r="AJ446" s="214"/>
      <c r="AK446" s="214"/>
      <c r="AL446" s="214"/>
      <c r="AM446" s="214"/>
      <c r="AN446" s="214"/>
      <c r="AO446" s="214"/>
      <c r="AP446" s="214"/>
      <c r="AQ446" s="214"/>
      <c r="AR446" s="214"/>
      <c r="AS446" s="214"/>
      <c r="AT446" s="214"/>
      <c r="AU446" s="214"/>
      <c r="AV446" s="214"/>
      <c r="AW446" s="214"/>
      <c r="AX446" s="214"/>
      <c r="AY446" s="214"/>
      <c r="AZ446" s="214"/>
      <c r="BA446" s="214"/>
      <c r="BB446" s="214"/>
      <c r="BC446" s="214"/>
      <c r="BD446" s="214"/>
      <c r="BE446" s="214"/>
      <c r="BF446" s="214"/>
      <c r="BG446" s="214"/>
      <c r="BH446" s="214"/>
      <c r="BI446" s="214"/>
      <c r="BJ446" s="214"/>
      <c r="BK446" s="214"/>
      <c r="BL446" s="214"/>
      <c r="BM446" s="214"/>
      <c r="BN446" s="214"/>
      <c r="BO446" s="214"/>
      <c r="BP446" s="214"/>
      <c r="BQ446" s="214"/>
      <c r="BR446" s="214"/>
      <c r="BS446" s="214"/>
      <c r="BT446" s="214"/>
      <c r="BU446" s="214"/>
      <c r="BV446" s="214"/>
      <c r="BW446" s="214"/>
      <c r="BX446" s="214"/>
      <c r="BY446" s="214"/>
      <c r="BZ446" s="214"/>
      <c r="CA446" s="214"/>
      <c r="CB446" s="214"/>
      <c r="CC446" s="214"/>
      <c r="CD446" s="214"/>
      <c r="CE446" s="214"/>
      <c r="CF446" s="214"/>
      <c r="CG446" s="214"/>
      <c r="CH446" s="214"/>
      <c r="CI446" s="214"/>
      <c r="CJ446" s="214"/>
      <c r="CK446" s="214"/>
      <c r="CL446" s="214"/>
      <c r="CM446" s="214"/>
      <c r="CN446" s="214"/>
      <c r="CO446" s="214"/>
      <c r="CP446" s="214"/>
      <c r="CQ446" s="214"/>
      <c r="CR446" s="214"/>
      <c r="CS446" s="214"/>
      <c r="CT446" s="214"/>
      <c r="CU446" s="214"/>
      <c r="CV446" s="214"/>
      <c r="CW446" s="214"/>
      <c r="CX446" s="214"/>
      <c r="CY446" s="214"/>
      <c r="CZ446" s="214"/>
      <c r="DA446" s="214"/>
      <c r="DB446" s="214"/>
      <c r="DC446" s="214"/>
      <c r="DD446" s="214"/>
      <c r="DE446" s="214"/>
      <c r="DF446" s="214"/>
      <c r="DG446" s="214"/>
      <c r="DH446" s="214"/>
      <c r="DI446" s="214"/>
      <c r="DJ446" s="214"/>
      <c r="DK446" s="214"/>
      <c r="DL446" s="214"/>
      <c r="DM446" s="214"/>
      <c r="DN446" s="214"/>
      <c r="DO446" s="214"/>
      <c r="DP446" s="214"/>
      <c r="DQ446" s="214"/>
      <c r="DR446" s="214"/>
      <c r="DS446" s="214"/>
      <c r="DT446" s="214"/>
      <c r="DU446" s="214"/>
      <c r="DV446" s="214"/>
      <c r="DW446" s="214"/>
      <c r="DX446" s="214"/>
      <c r="DY446" s="214"/>
      <c r="DZ446" s="214"/>
      <c r="EA446" s="214"/>
      <c r="EB446" s="214"/>
      <c r="EC446" s="214"/>
      <c r="ED446" s="214"/>
      <c r="EE446" s="214"/>
      <c r="EF446" s="214"/>
      <c r="EG446" s="214"/>
      <c r="EH446" s="214"/>
      <c r="EI446" s="214"/>
      <c r="EJ446" s="214"/>
      <c r="EK446" s="214"/>
      <c r="EL446" s="214"/>
      <c r="EM446" s="214"/>
      <c r="EN446" s="214"/>
      <c r="EO446" s="214"/>
      <c r="EP446" s="214"/>
      <c r="EQ446" s="214"/>
      <c r="ER446" s="214"/>
      <c r="ES446" s="214"/>
      <c r="ET446" s="214"/>
      <c r="EU446" s="214"/>
      <c r="EV446" s="214"/>
      <c r="EW446" s="214"/>
      <c r="EX446" s="214"/>
      <c r="EY446" s="214"/>
      <c r="EZ446" s="214"/>
      <c r="FA446" s="214"/>
      <c r="FB446" s="214"/>
      <c r="FC446" s="214"/>
      <c r="FD446" s="214"/>
      <c r="FE446" s="214"/>
      <c r="FF446" s="214"/>
      <c r="FG446" s="214"/>
      <c r="FH446" s="214"/>
      <c r="FI446" s="214"/>
      <c r="FJ446" s="214"/>
      <c r="FK446" s="214"/>
      <c r="FL446" s="214"/>
      <c r="FM446" s="214"/>
      <c r="FN446" s="214"/>
      <c r="FO446" s="214"/>
      <c r="FP446" s="214"/>
      <c r="FQ446" s="214"/>
      <c r="FR446" s="214"/>
      <c r="FS446" s="214"/>
      <c r="FT446" s="214"/>
      <c r="FU446" s="214"/>
      <c r="FV446" s="214"/>
      <c r="FW446" s="214"/>
      <c r="FX446" s="214"/>
      <c r="FY446" s="214"/>
      <c r="FZ446" s="214"/>
      <c r="GA446" s="214"/>
      <c r="GB446" s="214"/>
      <c r="GC446" s="214"/>
    </row>
    <row r="447" spans="1:185" s="237" customFormat="1" ht="9" customHeight="1" x14ac:dyDescent="0.2">
      <c r="A447" s="559"/>
      <c r="B447" s="520"/>
      <c r="C447" s="512"/>
      <c r="D447" s="536"/>
      <c r="E447" s="217"/>
      <c r="F447" s="107">
        <f t="shared" si="15"/>
        <v>0</v>
      </c>
      <c r="G447" s="132">
        <f t="shared" si="14"/>
        <v>0</v>
      </c>
      <c r="H447" s="145">
        <f>+G447-F448</f>
        <v>0</v>
      </c>
      <c r="J447" s="238"/>
      <c r="K447" s="239"/>
      <c r="L447" s="239"/>
    </row>
    <row r="448" spans="1:185" s="237" customFormat="1" x14ac:dyDescent="0.2">
      <c r="A448" s="560">
        <v>8</v>
      </c>
      <c r="B448" s="561" t="s">
        <v>88</v>
      </c>
      <c r="C448" s="523"/>
      <c r="D448" s="324"/>
      <c r="E448" s="144"/>
      <c r="F448" s="107">
        <f t="shared" si="15"/>
        <v>0</v>
      </c>
      <c r="G448" s="132">
        <f t="shared" si="14"/>
        <v>0</v>
      </c>
      <c r="H448" s="145">
        <f>+G448-F449</f>
        <v>0</v>
      </c>
      <c r="J448" s="238"/>
      <c r="K448" s="239"/>
      <c r="L448" s="239"/>
    </row>
    <row r="449" spans="1:214" s="239" customFormat="1" ht="11.45" customHeight="1" x14ac:dyDescent="0.2">
      <c r="A449" s="525">
        <v>8.1</v>
      </c>
      <c r="B449" s="326" t="s">
        <v>255</v>
      </c>
      <c r="C449" s="523">
        <v>1</v>
      </c>
      <c r="D449" s="336" t="s">
        <v>40</v>
      </c>
      <c r="E449" s="144"/>
      <c r="F449" s="107">
        <f t="shared" si="15"/>
        <v>0</v>
      </c>
      <c r="G449" s="132">
        <f t="shared" si="14"/>
        <v>0</v>
      </c>
      <c r="H449" s="145"/>
      <c r="I449" s="239">
        <f>1711*1.1</f>
        <v>1882.1000000000001</v>
      </c>
      <c r="J449" s="239">
        <f>2360*1.1</f>
        <v>2596</v>
      </c>
      <c r="K449" s="239">
        <f>+J449*2</f>
        <v>5192</v>
      </c>
    </row>
    <row r="450" spans="1:214" s="230" customFormat="1" ht="25.9" customHeight="1" x14ac:dyDescent="0.2">
      <c r="A450" s="562">
        <v>8.3000000000000007</v>
      </c>
      <c r="B450" s="326" t="s">
        <v>256</v>
      </c>
      <c r="C450" s="540">
        <v>1</v>
      </c>
      <c r="D450" s="336" t="s">
        <v>40</v>
      </c>
      <c r="E450" s="231"/>
      <c r="F450" s="107">
        <f t="shared" si="15"/>
        <v>0</v>
      </c>
      <c r="G450" s="132">
        <f t="shared" si="14"/>
        <v>0</v>
      </c>
    </row>
    <row r="451" spans="1:214" s="239" customFormat="1" ht="14.25" x14ac:dyDescent="0.2">
      <c r="A451" s="563"/>
      <c r="B451" s="326"/>
      <c r="C451" s="564"/>
      <c r="D451" s="336"/>
      <c r="E451" s="240"/>
      <c r="F451" s="107">
        <f t="shared" si="15"/>
        <v>0</v>
      </c>
      <c r="G451" s="132">
        <f t="shared" si="14"/>
        <v>0</v>
      </c>
      <c r="H451" s="145">
        <f>+G451-F452</f>
        <v>0</v>
      </c>
    </row>
    <row r="452" spans="1:214" s="239" customFormat="1" ht="14.25" x14ac:dyDescent="0.2">
      <c r="A452" s="565">
        <v>10</v>
      </c>
      <c r="B452" s="326" t="s">
        <v>260</v>
      </c>
      <c r="C452" s="538">
        <v>1</v>
      </c>
      <c r="D452" s="336" t="s">
        <v>40</v>
      </c>
      <c r="E452" s="228"/>
      <c r="F452" s="107">
        <f t="shared" si="15"/>
        <v>0</v>
      </c>
      <c r="G452" s="132">
        <f t="shared" si="14"/>
        <v>0</v>
      </c>
      <c r="H452" s="145" t="e">
        <f>+G452-#REF!</f>
        <v>#REF!</v>
      </c>
    </row>
    <row r="453" spans="1:214" s="245" customFormat="1" ht="15" collapsed="1" x14ac:dyDescent="0.2">
      <c r="A453" s="566">
        <v>11</v>
      </c>
      <c r="B453" s="326" t="s">
        <v>257</v>
      </c>
      <c r="C453" s="567">
        <v>1</v>
      </c>
      <c r="D453" s="336" t="s">
        <v>40</v>
      </c>
      <c r="E453" s="241"/>
      <c r="F453" s="107">
        <f t="shared" si="15"/>
        <v>0</v>
      </c>
      <c r="G453" s="132">
        <f t="shared" si="14"/>
        <v>0</v>
      </c>
      <c r="H453" s="242"/>
      <c r="I453" s="243"/>
      <c r="J453" s="242"/>
      <c r="K453" s="242"/>
      <c r="L453" s="242"/>
      <c r="M453" s="242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  <c r="AJ453" s="244"/>
      <c r="AK453" s="244"/>
      <c r="AL453" s="244"/>
      <c r="AM453" s="244"/>
      <c r="AN453" s="244"/>
      <c r="AO453" s="244"/>
      <c r="AP453" s="244"/>
      <c r="AQ453" s="244"/>
      <c r="AR453" s="244"/>
      <c r="AS453" s="244"/>
      <c r="AT453" s="244"/>
      <c r="AU453" s="244"/>
      <c r="AV453" s="244"/>
      <c r="AW453" s="244"/>
      <c r="AX453" s="244"/>
      <c r="AY453" s="244"/>
      <c r="AZ453" s="244"/>
      <c r="BA453" s="244"/>
      <c r="BB453" s="244"/>
      <c r="BC453" s="244"/>
      <c r="BD453" s="244"/>
      <c r="BE453" s="244"/>
      <c r="BF453" s="244"/>
      <c r="BG453" s="244"/>
      <c r="BH453" s="244"/>
      <c r="BI453" s="244"/>
      <c r="BJ453" s="244"/>
      <c r="BK453" s="244"/>
      <c r="BL453" s="244"/>
      <c r="BM453" s="244"/>
      <c r="BN453" s="244"/>
      <c r="BO453" s="244"/>
      <c r="BP453" s="244"/>
      <c r="BQ453" s="244"/>
      <c r="BR453" s="244"/>
      <c r="BS453" s="244"/>
      <c r="BT453" s="244"/>
      <c r="BU453" s="244"/>
      <c r="BV453" s="244"/>
      <c r="BW453" s="244"/>
      <c r="BX453" s="244"/>
      <c r="BY453" s="244"/>
      <c r="BZ453" s="244"/>
      <c r="CA453" s="244"/>
      <c r="CB453" s="244"/>
      <c r="CC453" s="244"/>
      <c r="CD453" s="244"/>
      <c r="CE453" s="244"/>
      <c r="CF453" s="244"/>
      <c r="CG453" s="244"/>
      <c r="CH453" s="244"/>
      <c r="CI453" s="244"/>
      <c r="CJ453" s="244"/>
      <c r="CK453" s="244"/>
      <c r="CL453" s="244"/>
      <c r="CM453" s="244"/>
      <c r="CN453" s="244"/>
      <c r="CO453" s="244"/>
      <c r="CP453" s="244"/>
      <c r="CQ453" s="244"/>
      <c r="CR453" s="244"/>
      <c r="CS453" s="244"/>
      <c r="CT453" s="244"/>
      <c r="CU453" s="244"/>
      <c r="CV453" s="244"/>
      <c r="CW453" s="244"/>
      <c r="CX453" s="244"/>
      <c r="CY453" s="244"/>
      <c r="CZ453" s="244"/>
      <c r="DA453" s="244"/>
      <c r="DB453" s="244"/>
      <c r="DC453" s="244"/>
      <c r="DD453" s="244"/>
      <c r="DE453" s="244"/>
      <c r="DF453" s="244"/>
      <c r="DG453" s="244"/>
      <c r="DH453" s="244"/>
      <c r="DI453" s="244"/>
      <c r="DJ453" s="244"/>
      <c r="DK453" s="244"/>
      <c r="DL453" s="244"/>
      <c r="DM453" s="244"/>
      <c r="DN453" s="244"/>
      <c r="DO453" s="244"/>
      <c r="DP453" s="244"/>
      <c r="DQ453" s="244"/>
      <c r="DR453" s="244"/>
      <c r="DS453" s="244"/>
      <c r="DT453" s="244"/>
      <c r="DU453" s="244"/>
      <c r="DV453" s="244"/>
      <c r="DW453" s="244"/>
      <c r="DX453" s="244"/>
      <c r="DY453" s="244"/>
      <c r="DZ453" s="244"/>
      <c r="EA453" s="244"/>
      <c r="EB453" s="244"/>
      <c r="EC453" s="244"/>
      <c r="ED453" s="244"/>
      <c r="EE453" s="244"/>
      <c r="EF453" s="244"/>
      <c r="EG453" s="244"/>
      <c r="EH453" s="244"/>
      <c r="EI453" s="244"/>
      <c r="EJ453" s="244"/>
      <c r="EK453" s="244"/>
      <c r="EL453" s="244"/>
      <c r="EM453" s="244"/>
      <c r="EN453" s="244"/>
      <c r="EO453" s="244"/>
      <c r="EP453" s="244"/>
      <c r="EQ453" s="244"/>
      <c r="ER453" s="244"/>
      <c r="ES453" s="244"/>
      <c r="ET453" s="244"/>
      <c r="EU453" s="244"/>
      <c r="EV453" s="244"/>
      <c r="EW453" s="244"/>
      <c r="EX453" s="244"/>
      <c r="EY453" s="244"/>
      <c r="EZ453" s="244"/>
      <c r="FA453" s="244"/>
      <c r="FB453" s="244"/>
      <c r="FC453" s="244"/>
      <c r="FD453" s="244"/>
      <c r="FE453" s="244"/>
      <c r="FF453" s="244"/>
      <c r="FG453" s="244"/>
      <c r="FH453" s="244"/>
      <c r="FI453" s="244"/>
      <c r="FJ453" s="244"/>
      <c r="FK453" s="244"/>
      <c r="FL453" s="244"/>
      <c r="FM453" s="244"/>
      <c r="FN453" s="244"/>
      <c r="FO453" s="244"/>
      <c r="FP453" s="244"/>
      <c r="FQ453" s="244"/>
      <c r="FR453" s="244"/>
      <c r="FS453" s="244"/>
      <c r="FT453" s="244"/>
      <c r="FU453" s="244"/>
      <c r="FV453" s="244"/>
      <c r="FW453" s="244"/>
      <c r="FX453" s="244"/>
      <c r="FY453" s="244"/>
      <c r="FZ453" s="244"/>
      <c r="GA453" s="244"/>
      <c r="GB453" s="244"/>
      <c r="GC453" s="244"/>
      <c r="GD453" s="244"/>
      <c r="GE453" s="244"/>
      <c r="GF453" s="244"/>
      <c r="GG453" s="244"/>
      <c r="GH453" s="244"/>
      <c r="GI453" s="244"/>
      <c r="GJ453" s="244"/>
      <c r="GK453" s="244"/>
      <c r="GL453" s="244"/>
      <c r="GM453" s="244"/>
      <c r="GN453" s="244"/>
      <c r="GO453" s="244"/>
      <c r="GP453" s="244"/>
      <c r="GQ453" s="244"/>
      <c r="GR453" s="244"/>
      <c r="GS453" s="244"/>
      <c r="GT453" s="244"/>
      <c r="GU453" s="244"/>
      <c r="GV453" s="244"/>
      <c r="GW453" s="244"/>
      <c r="GX453" s="244"/>
      <c r="GY453" s="244"/>
      <c r="GZ453" s="244"/>
      <c r="HA453" s="244"/>
      <c r="HB453" s="244"/>
      <c r="HC453" s="244"/>
    </row>
    <row r="454" spans="1:214" s="247" customFormat="1" ht="15" x14ac:dyDescent="0.2">
      <c r="A454" s="568">
        <v>13</v>
      </c>
      <c r="B454" s="326" t="s">
        <v>494</v>
      </c>
      <c r="C454" s="569">
        <v>260</v>
      </c>
      <c r="D454" s="570" t="s">
        <v>416</v>
      </c>
      <c r="E454" s="246"/>
      <c r="F454" s="107">
        <f t="shared" si="15"/>
        <v>0</v>
      </c>
      <c r="G454" s="132">
        <f t="shared" si="14"/>
        <v>0</v>
      </c>
      <c r="H454" s="145">
        <f>+G455-F455</f>
        <v>0</v>
      </c>
      <c r="I454" s="245"/>
      <c r="J454" s="245"/>
      <c r="K454" s="245"/>
      <c r="L454" s="245"/>
      <c r="M454" s="245"/>
      <c r="N454" s="245"/>
      <c r="O454" s="245"/>
      <c r="P454" s="245"/>
      <c r="Q454" s="245"/>
      <c r="R454" s="245"/>
      <c r="S454" s="245"/>
      <c r="T454" s="245"/>
      <c r="U454" s="245"/>
      <c r="V454" s="245"/>
      <c r="W454" s="245"/>
      <c r="X454" s="245"/>
      <c r="Y454" s="245"/>
      <c r="Z454" s="245"/>
      <c r="AA454" s="245"/>
      <c r="AB454" s="245"/>
      <c r="AC454" s="245"/>
      <c r="AD454" s="245"/>
      <c r="AE454" s="245"/>
      <c r="AF454" s="245"/>
      <c r="AG454" s="245"/>
      <c r="AH454" s="245"/>
      <c r="AI454" s="245"/>
      <c r="AJ454" s="245"/>
      <c r="AK454" s="245"/>
      <c r="AL454" s="245"/>
      <c r="AM454" s="245"/>
      <c r="AN454" s="245"/>
      <c r="AO454" s="245"/>
      <c r="AP454" s="245"/>
      <c r="AQ454" s="245"/>
      <c r="AR454" s="245"/>
      <c r="AS454" s="245"/>
      <c r="AT454" s="245"/>
      <c r="AU454" s="245"/>
      <c r="AV454" s="245"/>
      <c r="AW454" s="245"/>
      <c r="AX454" s="245"/>
      <c r="AY454" s="245"/>
      <c r="AZ454" s="245"/>
      <c r="BA454" s="245"/>
      <c r="BB454" s="245"/>
      <c r="BC454" s="245"/>
      <c r="BD454" s="245"/>
      <c r="BE454" s="245"/>
      <c r="BF454" s="245"/>
      <c r="BG454" s="245"/>
      <c r="BH454" s="245"/>
      <c r="BI454" s="245"/>
      <c r="BJ454" s="245"/>
      <c r="BK454" s="245"/>
      <c r="BL454" s="245"/>
      <c r="BM454" s="245"/>
      <c r="BN454" s="245"/>
      <c r="BO454" s="245"/>
      <c r="BP454" s="245"/>
      <c r="BQ454" s="245"/>
      <c r="BR454" s="245"/>
      <c r="BS454" s="245"/>
      <c r="BT454" s="245"/>
      <c r="BU454" s="245"/>
      <c r="BV454" s="245"/>
      <c r="BW454" s="245"/>
      <c r="BX454" s="245"/>
      <c r="BY454" s="245"/>
      <c r="BZ454" s="245"/>
      <c r="CA454" s="245"/>
      <c r="CB454" s="245"/>
      <c r="CC454" s="245"/>
      <c r="CD454" s="245"/>
      <c r="CE454" s="245"/>
      <c r="CF454" s="245"/>
      <c r="CG454" s="245"/>
      <c r="CH454" s="245"/>
      <c r="CI454" s="245"/>
      <c r="CJ454" s="245"/>
      <c r="CK454" s="245"/>
      <c r="CL454" s="245"/>
      <c r="CM454" s="245"/>
      <c r="CN454" s="245"/>
      <c r="CO454" s="245"/>
      <c r="CP454" s="245"/>
      <c r="CQ454" s="245"/>
      <c r="CR454" s="245"/>
      <c r="CS454" s="245"/>
      <c r="CT454" s="245"/>
      <c r="CU454" s="245"/>
      <c r="CV454" s="245"/>
      <c r="CW454" s="245"/>
      <c r="CX454" s="245"/>
      <c r="CY454" s="245"/>
      <c r="CZ454" s="245"/>
      <c r="DA454" s="245"/>
      <c r="DB454" s="245"/>
      <c r="DC454" s="245"/>
      <c r="DD454" s="245"/>
      <c r="DE454" s="245"/>
      <c r="DF454" s="245"/>
      <c r="DG454" s="245"/>
      <c r="DH454" s="245"/>
      <c r="DI454" s="245"/>
      <c r="DJ454" s="245"/>
      <c r="DK454" s="245"/>
      <c r="DL454" s="245"/>
      <c r="DM454" s="245"/>
      <c r="DN454" s="245"/>
      <c r="DO454" s="245"/>
      <c r="DP454" s="245"/>
      <c r="DQ454" s="245"/>
      <c r="DR454" s="245"/>
      <c r="DS454" s="245"/>
      <c r="DT454" s="245"/>
      <c r="DU454" s="245"/>
      <c r="DV454" s="245"/>
      <c r="DW454" s="245"/>
      <c r="DX454" s="245"/>
      <c r="DY454" s="245"/>
      <c r="DZ454" s="245"/>
      <c r="EA454" s="245"/>
      <c r="EB454" s="245"/>
      <c r="EC454" s="245"/>
      <c r="ED454" s="245"/>
      <c r="EE454" s="245"/>
      <c r="EF454" s="245"/>
      <c r="EG454" s="245"/>
      <c r="EH454" s="245"/>
      <c r="EI454" s="245"/>
      <c r="EJ454" s="245"/>
      <c r="EK454" s="245"/>
      <c r="EL454" s="245"/>
      <c r="EM454" s="245"/>
      <c r="EN454" s="245"/>
      <c r="EO454" s="245"/>
      <c r="EP454" s="245"/>
      <c r="EQ454" s="245"/>
      <c r="ER454" s="245"/>
      <c r="ES454" s="245"/>
      <c r="ET454" s="245"/>
      <c r="EU454" s="245"/>
      <c r="EV454" s="245"/>
      <c r="EW454" s="245"/>
      <c r="EX454" s="245"/>
      <c r="EY454" s="245"/>
      <c r="EZ454" s="245"/>
      <c r="FA454" s="245"/>
      <c r="FB454" s="245"/>
      <c r="FC454" s="245"/>
      <c r="FD454" s="245"/>
      <c r="FE454" s="245"/>
      <c r="FF454" s="245"/>
      <c r="FG454" s="245"/>
      <c r="FH454" s="245"/>
      <c r="FI454" s="245"/>
      <c r="FJ454" s="245"/>
      <c r="FK454" s="245"/>
      <c r="FL454" s="245"/>
      <c r="FM454" s="245"/>
      <c r="FN454" s="245"/>
      <c r="FO454" s="245"/>
      <c r="FP454" s="245"/>
      <c r="FQ454" s="245"/>
      <c r="FR454" s="245"/>
      <c r="FS454" s="245"/>
      <c r="FT454" s="245"/>
      <c r="FU454" s="245"/>
      <c r="FV454" s="245"/>
      <c r="FW454" s="245"/>
      <c r="FX454" s="245"/>
      <c r="FY454" s="245"/>
      <c r="FZ454" s="245"/>
      <c r="GA454" s="245"/>
      <c r="GB454" s="245"/>
      <c r="GC454" s="245"/>
      <c r="GD454" s="245"/>
      <c r="GE454" s="245"/>
      <c r="GF454" s="245"/>
      <c r="GG454" s="245"/>
      <c r="GH454" s="245"/>
      <c r="GI454" s="245"/>
      <c r="GJ454" s="245"/>
      <c r="GK454" s="245"/>
      <c r="GL454" s="245"/>
      <c r="GM454" s="245"/>
      <c r="GN454" s="245"/>
      <c r="GO454" s="245"/>
      <c r="GP454" s="245"/>
      <c r="GQ454" s="245"/>
      <c r="GR454" s="245"/>
      <c r="GS454" s="245"/>
      <c r="GT454" s="245"/>
      <c r="GU454" s="245"/>
      <c r="GV454" s="245"/>
      <c r="GW454" s="245"/>
      <c r="GX454" s="245"/>
      <c r="GY454" s="245"/>
      <c r="GZ454" s="245"/>
      <c r="HA454" s="245"/>
      <c r="HB454" s="245"/>
      <c r="HC454" s="245"/>
      <c r="HD454" s="245"/>
      <c r="HE454" s="245"/>
      <c r="HF454" s="245"/>
    </row>
    <row r="455" spans="1:214" ht="14.25" collapsed="1" x14ac:dyDescent="0.2">
      <c r="A455" s="571">
        <v>14</v>
      </c>
      <c r="B455" s="326" t="s">
        <v>258</v>
      </c>
      <c r="C455" s="572">
        <v>1</v>
      </c>
      <c r="D455" s="336" t="s">
        <v>40</v>
      </c>
      <c r="E455" s="248"/>
      <c r="F455" s="107">
        <f t="shared" si="15"/>
        <v>0</v>
      </c>
      <c r="G455" s="132">
        <f t="shared" si="14"/>
        <v>0</v>
      </c>
      <c r="H455" s="214">
        <f>SUM(G361:G455)</f>
        <v>0</v>
      </c>
      <c r="I455" s="214">
        <f>H455-F456</f>
        <v>0</v>
      </c>
      <c r="J455" s="214"/>
      <c r="K455" s="214"/>
      <c r="L455" s="214"/>
      <c r="M455" s="214"/>
      <c r="N455" s="215"/>
      <c r="O455" s="215"/>
      <c r="P455" s="215"/>
      <c r="Q455" s="215"/>
      <c r="R455" s="215"/>
      <c r="S455" s="215"/>
      <c r="T455" s="215"/>
      <c r="U455" s="215"/>
      <c r="V455" s="215"/>
      <c r="W455" s="215"/>
      <c r="X455" s="215"/>
      <c r="Y455" s="215"/>
      <c r="Z455" s="215"/>
      <c r="AA455" s="215"/>
      <c r="AB455" s="215"/>
      <c r="AC455" s="215"/>
      <c r="AD455" s="215"/>
      <c r="AE455" s="215"/>
      <c r="AF455" s="215"/>
      <c r="AG455" s="215"/>
      <c r="AH455" s="215"/>
      <c r="AI455" s="215"/>
      <c r="AJ455" s="215"/>
      <c r="AK455" s="215"/>
      <c r="AL455" s="215"/>
      <c r="AM455" s="215"/>
      <c r="AN455" s="215"/>
      <c r="AO455" s="215"/>
      <c r="AP455" s="215"/>
      <c r="AQ455" s="215"/>
      <c r="AR455" s="215"/>
      <c r="AS455" s="215"/>
      <c r="AT455" s="215"/>
      <c r="AU455" s="215"/>
      <c r="AV455" s="215"/>
      <c r="AW455" s="215"/>
      <c r="AX455" s="215"/>
      <c r="AY455" s="215"/>
      <c r="AZ455" s="215"/>
      <c r="BA455" s="215"/>
      <c r="BB455" s="215"/>
      <c r="BC455" s="215"/>
      <c r="BD455" s="215"/>
      <c r="BE455" s="215"/>
      <c r="BF455" s="215"/>
      <c r="BG455" s="215"/>
      <c r="BH455" s="215"/>
      <c r="BI455" s="215"/>
      <c r="BJ455" s="215"/>
      <c r="BK455" s="215"/>
      <c r="BL455" s="215"/>
      <c r="BM455" s="215"/>
      <c r="BN455" s="215"/>
      <c r="BO455" s="215"/>
      <c r="BP455" s="215"/>
      <c r="BQ455" s="215"/>
      <c r="BR455" s="215"/>
      <c r="BS455" s="215"/>
      <c r="BT455" s="215"/>
      <c r="BU455" s="215"/>
      <c r="BV455" s="215"/>
      <c r="BW455" s="215"/>
      <c r="BX455" s="215"/>
      <c r="BY455" s="215"/>
      <c r="BZ455" s="215"/>
      <c r="CA455" s="215"/>
      <c r="CB455" s="215"/>
      <c r="CC455" s="215"/>
      <c r="CD455" s="215"/>
      <c r="CE455" s="215"/>
      <c r="CF455" s="215"/>
      <c r="CG455" s="215"/>
      <c r="CH455" s="215"/>
      <c r="CI455" s="215"/>
      <c r="CJ455" s="215"/>
      <c r="CK455" s="215"/>
      <c r="CL455" s="215"/>
      <c r="CM455" s="215"/>
      <c r="CN455" s="215"/>
      <c r="CO455" s="215"/>
      <c r="CP455" s="215"/>
      <c r="CQ455" s="215"/>
      <c r="CR455" s="215"/>
      <c r="CS455" s="215"/>
      <c r="CT455" s="215"/>
      <c r="CU455" s="215"/>
      <c r="CV455" s="215"/>
      <c r="CW455" s="215"/>
      <c r="CX455" s="215"/>
      <c r="CY455" s="215"/>
      <c r="CZ455" s="215"/>
      <c r="DA455" s="215"/>
      <c r="DB455" s="215"/>
      <c r="DC455" s="215"/>
      <c r="DD455" s="215"/>
      <c r="DE455" s="215"/>
      <c r="DF455" s="215"/>
      <c r="DG455" s="215"/>
      <c r="DH455" s="215"/>
      <c r="DI455" s="215"/>
      <c r="DJ455" s="215"/>
      <c r="DK455" s="215"/>
      <c r="DL455" s="215"/>
      <c r="DM455" s="215"/>
      <c r="DN455" s="215"/>
      <c r="DO455" s="215"/>
      <c r="DP455" s="215"/>
      <c r="DQ455" s="215"/>
      <c r="DR455" s="215"/>
      <c r="DS455" s="215"/>
      <c r="DT455" s="215"/>
      <c r="DU455" s="215"/>
      <c r="DV455" s="215"/>
      <c r="DW455" s="215"/>
      <c r="DX455" s="215"/>
      <c r="DY455" s="215"/>
      <c r="DZ455" s="215"/>
      <c r="EA455" s="215"/>
      <c r="EB455" s="215"/>
      <c r="EC455" s="215"/>
      <c r="ED455" s="215"/>
      <c r="EE455" s="215"/>
      <c r="EF455" s="215"/>
      <c r="EG455" s="215"/>
      <c r="EH455" s="215"/>
      <c r="EI455" s="215"/>
      <c r="EJ455" s="215"/>
      <c r="EK455" s="215"/>
      <c r="EL455" s="215"/>
      <c r="EM455" s="215"/>
      <c r="EN455" s="215"/>
      <c r="EO455" s="215"/>
      <c r="EP455" s="215"/>
      <c r="EQ455" s="215"/>
      <c r="ER455" s="215"/>
      <c r="ES455" s="215"/>
      <c r="ET455" s="215"/>
      <c r="EU455" s="215"/>
      <c r="EV455" s="215"/>
      <c r="EW455" s="215"/>
      <c r="EX455" s="215"/>
      <c r="EY455" s="215"/>
      <c r="EZ455" s="215"/>
      <c r="FA455" s="215"/>
      <c r="FB455" s="215"/>
      <c r="FC455" s="215"/>
      <c r="FD455" s="215"/>
      <c r="FE455" s="215"/>
      <c r="FF455" s="215"/>
      <c r="FG455" s="215"/>
      <c r="FH455" s="215"/>
      <c r="FI455" s="215"/>
      <c r="FJ455" s="215"/>
      <c r="FK455" s="215"/>
      <c r="FL455" s="215"/>
      <c r="FM455" s="215"/>
      <c r="FN455" s="215"/>
      <c r="FO455" s="215"/>
      <c r="FP455" s="215"/>
      <c r="FQ455" s="215"/>
      <c r="FR455" s="215"/>
      <c r="FS455" s="215"/>
      <c r="FT455" s="215"/>
      <c r="FU455" s="215"/>
      <c r="FV455" s="215"/>
      <c r="FW455" s="215"/>
      <c r="FX455" s="215"/>
      <c r="FY455" s="215"/>
      <c r="FZ455" s="215"/>
      <c r="GA455" s="215"/>
      <c r="GB455" s="215"/>
      <c r="GC455" s="215"/>
    </row>
    <row r="456" spans="1:214" s="127" customFormat="1" x14ac:dyDescent="0.2">
      <c r="A456" s="502"/>
      <c r="B456" s="29" t="s">
        <v>130</v>
      </c>
      <c r="C456" s="503"/>
      <c r="D456" s="504"/>
      <c r="E456" s="212"/>
      <c r="F456" s="212">
        <f>SUM(F360:F455)</f>
        <v>0</v>
      </c>
      <c r="G456" s="132">
        <f t="shared" si="14"/>
        <v>0</v>
      </c>
      <c r="H456" s="125"/>
      <c r="I456" s="129"/>
      <c r="J456" s="122"/>
    </row>
    <row r="457" spans="1:214" x14ac:dyDescent="0.2">
      <c r="A457" s="573"/>
      <c r="B457" s="574"/>
      <c r="C457" s="572"/>
      <c r="D457" s="575"/>
      <c r="E457" s="248"/>
      <c r="F457" s="107">
        <f t="shared" si="15"/>
        <v>0</v>
      </c>
      <c r="G457" s="125"/>
      <c r="H457" s="214"/>
      <c r="I457" s="214"/>
      <c r="J457" s="214"/>
      <c r="K457" s="214"/>
      <c r="L457" s="214"/>
      <c r="M457" s="214"/>
      <c r="N457" s="214"/>
      <c r="O457" s="214"/>
      <c r="P457" s="214"/>
      <c r="Q457" s="214"/>
      <c r="R457" s="214"/>
      <c r="S457" s="214"/>
      <c r="T457" s="214"/>
      <c r="U457" s="214"/>
      <c r="V457" s="214"/>
      <c r="W457" s="214"/>
      <c r="X457" s="214"/>
      <c r="Y457" s="214"/>
      <c r="Z457" s="214"/>
      <c r="AA457" s="214"/>
      <c r="AB457" s="214"/>
      <c r="AC457" s="214"/>
      <c r="AD457" s="214"/>
      <c r="AE457" s="214"/>
      <c r="AF457" s="214"/>
      <c r="AG457" s="214"/>
      <c r="AH457" s="214"/>
      <c r="AI457" s="214"/>
      <c r="AJ457" s="214"/>
      <c r="AK457" s="214"/>
      <c r="AL457" s="214"/>
      <c r="AM457" s="214"/>
      <c r="AN457" s="214"/>
      <c r="AO457" s="214"/>
      <c r="AP457" s="214"/>
      <c r="AQ457" s="214"/>
      <c r="AR457" s="214"/>
      <c r="AS457" s="214"/>
      <c r="AT457" s="214"/>
      <c r="AU457" s="214"/>
      <c r="AV457" s="214"/>
      <c r="AW457" s="214"/>
      <c r="AX457" s="214"/>
      <c r="AY457" s="214"/>
      <c r="AZ457" s="214"/>
      <c r="BA457" s="214"/>
      <c r="BB457" s="214"/>
      <c r="BC457" s="214"/>
      <c r="BD457" s="214"/>
      <c r="BE457" s="214"/>
      <c r="BF457" s="214"/>
      <c r="BG457" s="214"/>
      <c r="BH457" s="214"/>
      <c r="BI457" s="214"/>
      <c r="BJ457" s="214"/>
      <c r="BK457" s="214"/>
      <c r="BL457" s="214"/>
      <c r="BM457" s="214"/>
      <c r="BN457" s="214"/>
      <c r="BO457" s="214"/>
      <c r="BP457" s="214"/>
      <c r="BQ457" s="214"/>
      <c r="BR457" s="214"/>
      <c r="BS457" s="214"/>
      <c r="BT457" s="214"/>
      <c r="BU457" s="214"/>
      <c r="BV457" s="214"/>
      <c r="BW457" s="214"/>
      <c r="BX457" s="214"/>
      <c r="BY457" s="214"/>
      <c r="BZ457" s="214"/>
      <c r="CA457" s="214"/>
      <c r="CB457" s="214"/>
      <c r="CC457" s="214"/>
      <c r="CD457" s="214"/>
      <c r="CE457" s="214"/>
      <c r="CF457" s="214"/>
      <c r="CG457" s="214"/>
      <c r="CH457" s="214"/>
      <c r="CI457" s="214"/>
      <c r="CJ457" s="214"/>
      <c r="CK457" s="214"/>
      <c r="CL457" s="214"/>
      <c r="CM457" s="214"/>
      <c r="CN457" s="214"/>
      <c r="CO457" s="214"/>
      <c r="CP457" s="214"/>
      <c r="CQ457" s="214"/>
      <c r="CR457" s="214"/>
      <c r="CS457" s="214"/>
      <c r="CT457" s="214"/>
      <c r="CU457" s="214"/>
      <c r="CV457" s="214"/>
      <c r="CW457" s="214"/>
      <c r="CX457" s="214"/>
      <c r="CY457" s="214"/>
      <c r="CZ457" s="214"/>
      <c r="DA457" s="214"/>
      <c r="DB457" s="214"/>
      <c r="DC457" s="214"/>
      <c r="DD457" s="214"/>
      <c r="DE457" s="214"/>
      <c r="DF457" s="214"/>
      <c r="DG457" s="214"/>
      <c r="DH457" s="214"/>
      <c r="DI457" s="214"/>
      <c r="DJ457" s="214"/>
      <c r="DK457" s="214"/>
      <c r="DL457" s="214"/>
      <c r="DM457" s="214"/>
      <c r="DN457" s="214"/>
      <c r="DO457" s="214"/>
      <c r="DP457" s="214"/>
      <c r="DQ457" s="214"/>
      <c r="DR457" s="214"/>
      <c r="DS457" s="214"/>
      <c r="DT457" s="214"/>
      <c r="DU457" s="214"/>
      <c r="DV457" s="214"/>
      <c r="DW457" s="214"/>
      <c r="DX457" s="214"/>
      <c r="DY457" s="214"/>
      <c r="DZ457" s="214"/>
      <c r="EA457" s="214"/>
      <c r="EB457" s="214"/>
      <c r="EC457" s="214"/>
      <c r="ED457" s="214"/>
      <c r="EE457" s="214"/>
      <c r="EF457" s="214"/>
      <c r="EG457" s="214"/>
      <c r="EH457" s="214"/>
      <c r="EI457" s="214"/>
      <c r="EJ457" s="214"/>
      <c r="EK457" s="214"/>
      <c r="EL457" s="214"/>
      <c r="EM457" s="214"/>
      <c r="EN457" s="214"/>
      <c r="EO457" s="214"/>
      <c r="EP457" s="214"/>
      <c r="EQ457" s="214"/>
      <c r="ER457" s="214"/>
      <c r="ES457" s="214"/>
      <c r="ET457" s="214"/>
      <c r="EU457" s="214"/>
      <c r="EV457" s="214"/>
      <c r="EW457" s="214"/>
      <c r="EX457" s="214"/>
      <c r="EY457" s="214"/>
      <c r="EZ457" s="214"/>
      <c r="FA457" s="214"/>
      <c r="FB457" s="214"/>
      <c r="FC457" s="214"/>
      <c r="FD457" s="214"/>
      <c r="FE457" s="214"/>
      <c r="FF457" s="214"/>
      <c r="FG457" s="214"/>
      <c r="FH457" s="214"/>
      <c r="FI457" s="214"/>
      <c r="FJ457" s="214"/>
      <c r="FK457" s="214"/>
      <c r="FL457" s="214"/>
      <c r="FM457" s="214"/>
      <c r="FN457" s="214"/>
      <c r="FO457" s="214"/>
      <c r="FP457" s="214"/>
      <c r="FQ457" s="214"/>
      <c r="FR457" s="214"/>
      <c r="FS457" s="214"/>
      <c r="FT457" s="214"/>
      <c r="FU457" s="214"/>
      <c r="FV457" s="214"/>
      <c r="FW457" s="214"/>
      <c r="FX457" s="214"/>
      <c r="FY457" s="214"/>
      <c r="FZ457" s="214"/>
      <c r="GA457" s="214"/>
      <c r="GB457" s="214"/>
      <c r="GC457" s="214"/>
    </row>
    <row r="458" spans="1:214" s="186" customFormat="1" x14ac:dyDescent="0.2">
      <c r="A458" s="410" t="s">
        <v>90</v>
      </c>
      <c r="B458" s="411" t="s">
        <v>129</v>
      </c>
      <c r="C458" s="412"/>
      <c r="D458" s="413"/>
      <c r="E458" s="36"/>
      <c r="F458" s="107">
        <f t="shared" si="15"/>
        <v>0</v>
      </c>
      <c r="G458" s="125"/>
    </row>
    <row r="459" spans="1:214" s="186" customFormat="1" ht="11.25" customHeight="1" x14ac:dyDescent="0.2">
      <c r="A459" s="414"/>
      <c r="B459" s="411"/>
      <c r="C459" s="415"/>
      <c r="D459" s="413"/>
      <c r="E459" s="36"/>
      <c r="F459" s="107">
        <f t="shared" si="15"/>
        <v>0</v>
      </c>
      <c r="G459" s="125"/>
    </row>
    <row r="460" spans="1:214" s="186" customFormat="1" x14ac:dyDescent="0.2">
      <c r="A460" s="416">
        <v>1</v>
      </c>
      <c r="B460" s="411" t="s">
        <v>46</v>
      </c>
      <c r="C460" s="415"/>
      <c r="D460" s="413"/>
      <c r="E460" s="36"/>
      <c r="F460" s="107">
        <f t="shared" si="15"/>
        <v>0</v>
      </c>
      <c r="G460" s="125"/>
    </row>
    <row r="461" spans="1:214" s="186" customFormat="1" ht="14.25" x14ac:dyDescent="0.2">
      <c r="A461" s="417">
        <v>1.1000000000000001</v>
      </c>
      <c r="B461" s="326" t="s">
        <v>152</v>
      </c>
      <c r="C461" s="415">
        <v>94.47</v>
      </c>
      <c r="D461" s="413" t="s">
        <v>18</v>
      </c>
      <c r="E461" s="36"/>
      <c r="F461" s="107">
        <f t="shared" si="15"/>
        <v>0</v>
      </c>
      <c r="G461" s="125">
        <f t="shared" ref="G461:G493" si="16">E461*C461</f>
        <v>0</v>
      </c>
    </row>
    <row r="462" spans="1:214" s="186" customFormat="1" ht="9" customHeight="1" x14ac:dyDescent="0.2">
      <c r="A462" s="416"/>
      <c r="B462" s="411"/>
      <c r="C462" s="415"/>
      <c r="D462" s="413"/>
      <c r="E462" s="36"/>
      <c r="F462" s="107">
        <f t="shared" si="15"/>
        <v>0</v>
      </c>
      <c r="G462" s="125">
        <f t="shared" si="16"/>
        <v>0</v>
      </c>
    </row>
    <row r="463" spans="1:214" s="186" customFormat="1" x14ac:dyDescent="0.2">
      <c r="A463" s="416">
        <v>2</v>
      </c>
      <c r="B463" s="47" t="s">
        <v>27</v>
      </c>
      <c r="C463" s="422"/>
      <c r="D463" s="368"/>
      <c r="E463" s="187"/>
      <c r="F463" s="107">
        <f t="shared" ref="F463:F526" si="17">ROUND(E463*C463,2)</f>
        <v>0</v>
      </c>
      <c r="G463" s="125">
        <f t="shared" si="16"/>
        <v>0</v>
      </c>
    </row>
    <row r="464" spans="1:214" s="186" customFormat="1" ht="14.25" x14ac:dyDescent="0.2">
      <c r="A464" s="37">
        <v>2.1</v>
      </c>
      <c r="B464" s="326" t="s">
        <v>193</v>
      </c>
      <c r="C464" s="422">
        <v>39.331875000000004</v>
      </c>
      <c r="D464" s="413" t="s">
        <v>524</v>
      </c>
      <c r="E464" s="187"/>
      <c r="F464" s="107">
        <f t="shared" si="17"/>
        <v>0</v>
      </c>
      <c r="G464" s="125">
        <f t="shared" si="16"/>
        <v>0</v>
      </c>
    </row>
    <row r="465" spans="1:7" s="186" customFormat="1" ht="14.25" x14ac:dyDescent="0.2">
      <c r="A465" s="37">
        <v>2.2000000000000002</v>
      </c>
      <c r="B465" s="326" t="s">
        <v>261</v>
      </c>
      <c r="C465" s="422">
        <v>19.070399999999999</v>
      </c>
      <c r="D465" s="413" t="s">
        <v>525</v>
      </c>
      <c r="E465" s="187"/>
      <c r="F465" s="107">
        <f t="shared" si="17"/>
        <v>0</v>
      </c>
      <c r="G465" s="125">
        <f t="shared" si="16"/>
        <v>0</v>
      </c>
    </row>
    <row r="466" spans="1:7" s="186" customFormat="1" ht="14.25" x14ac:dyDescent="0.2">
      <c r="A466" s="37">
        <v>2.2999999999999998</v>
      </c>
      <c r="B466" s="326" t="s">
        <v>195</v>
      </c>
      <c r="C466" s="422">
        <v>26.339917500000006</v>
      </c>
      <c r="D466" s="413" t="s">
        <v>526</v>
      </c>
      <c r="E466" s="187"/>
      <c r="F466" s="107">
        <f t="shared" si="17"/>
        <v>0</v>
      </c>
      <c r="G466" s="125">
        <f t="shared" si="16"/>
        <v>0</v>
      </c>
    </row>
    <row r="467" spans="1:7" s="186" customFormat="1" ht="9.75" customHeight="1" x14ac:dyDescent="0.2">
      <c r="A467" s="37"/>
      <c r="B467" s="425"/>
      <c r="C467" s="422"/>
      <c r="D467" s="368"/>
      <c r="E467" s="188"/>
      <c r="F467" s="107">
        <f t="shared" si="17"/>
        <v>0</v>
      </c>
      <c r="G467" s="125">
        <f t="shared" si="16"/>
        <v>0</v>
      </c>
    </row>
    <row r="468" spans="1:7" s="186" customFormat="1" x14ac:dyDescent="0.2">
      <c r="A468" s="416">
        <v>3</v>
      </c>
      <c r="B468" s="47" t="s">
        <v>102</v>
      </c>
      <c r="C468" s="422"/>
      <c r="D468" s="368"/>
      <c r="E468" s="187"/>
      <c r="F468" s="107">
        <f t="shared" si="17"/>
        <v>0</v>
      </c>
      <c r="G468" s="125">
        <f t="shared" si="16"/>
        <v>0</v>
      </c>
    </row>
    <row r="469" spans="1:7" s="186" customFormat="1" ht="29.25" x14ac:dyDescent="0.2">
      <c r="A469" s="37">
        <v>3.1</v>
      </c>
      <c r="B469" s="298" t="s">
        <v>451</v>
      </c>
      <c r="C469" s="422">
        <v>8.5083749999999991</v>
      </c>
      <c r="D469" s="413" t="s">
        <v>427</v>
      </c>
      <c r="E469" s="187"/>
      <c r="F469" s="107">
        <f t="shared" si="17"/>
        <v>0</v>
      </c>
      <c r="G469" s="125">
        <f t="shared" si="16"/>
        <v>0</v>
      </c>
    </row>
    <row r="470" spans="1:7" s="186" customFormat="1" ht="28.5" x14ac:dyDescent="0.2">
      <c r="A470" s="37">
        <v>3.2</v>
      </c>
      <c r="B470" s="298" t="s">
        <v>452</v>
      </c>
      <c r="C470" s="422">
        <v>2.19</v>
      </c>
      <c r="D470" s="413" t="s">
        <v>427</v>
      </c>
      <c r="E470" s="187"/>
      <c r="F470" s="107">
        <f t="shared" si="17"/>
        <v>0</v>
      </c>
      <c r="G470" s="125">
        <f t="shared" si="16"/>
        <v>0</v>
      </c>
    </row>
    <row r="471" spans="1:7" s="186" customFormat="1" ht="28.5" x14ac:dyDescent="0.2">
      <c r="A471" s="37">
        <v>3.3</v>
      </c>
      <c r="B471" s="298" t="s">
        <v>453</v>
      </c>
      <c r="C471" s="422">
        <v>3.456</v>
      </c>
      <c r="D471" s="413" t="s">
        <v>427</v>
      </c>
      <c r="E471" s="187"/>
      <c r="F471" s="107">
        <f t="shared" si="17"/>
        <v>0</v>
      </c>
      <c r="G471" s="125">
        <f t="shared" si="16"/>
        <v>0</v>
      </c>
    </row>
    <row r="472" spans="1:7" s="186" customFormat="1" ht="28.5" x14ac:dyDescent="0.2">
      <c r="A472" s="37">
        <v>3.4</v>
      </c>
      <c r="B472" s="298" t="s">
        <v>454</v>
      </c>
      <c r="C472" s="422">
        <v>2.5521000000000003</v>
      </c>
      <c r="D472" s="413" t="s">
        <v>427</v>
      </c>
      <c r="E472" s="187"/>
      <c r="F472" s="107">
        <f t="shared" si="17"/>
        <v>0</v>
      </c>
      <c r="G472" s="125">
        <f t="shared" si="16"/>
        <v>0</v>
      </c>
    </row>
    <row r="473" spans="1:7" s="186" customFormat="1" ht="28.5" x14ac:dyDescent="0.2">
      <c r="A473" s="37">
        <v>3.5</v>
      </c>
      <c r="B473" s="298" t="s">
        <v>455</v>
      </c>
      <c r="C473" s="422">
        <v>3.6188000000000007</v>
      </c>
      <c r="D473" s="413" t="s">
        <v>427</v>
      </c>
      <c r="E473" s="187"/>
      <c r="F473" s="107">
        <f t="shared" si="17"/>
        <v>0</v>
      </c>
      <c r="G473" s="125">
        <f t="shared" si="16"/>
        <v>0</v>
      </c>
    </row>
    <row r="474" spans="1:7" s="186" customFormat="1" ht="28.5" x14ac:dyDescent="0.2">
      <c r="A474" s="37">
        <v>3.6</v>
      </c>
      <c r="B474" s="298" t="s">
        <v>456</v>
      </c>
      <c r="C474" s="576">
        <v>1.3230000000000002</v>
      </c>
      <c r="D474" s="413" t="s">
        <v>426</v>
      </c>
      <c r="E474" s="249"/>
      <c r="F474" s="107">
        <f t="shared" si="17"/>
        <v>0</v>
      </c>
      <c r="G474" s="125">
        <f t="shared" si="16"/>
        <v>0</v>
      </c>
    </row>
    <row r="475" spans="1:7" s="186" customFormat="1" x14ac:dyDescent="0.2">
      <c r="A475" s="37"/>
      <c r="B475" s="425"/>
      <c r="C475" s="422"/>
      <c r="D475" s="368"/>
      <c r="E475" s="187"/>
      <c r="F475" s="107">
        <f t="shared" si="17"/>
        <v>0</v>
      </c>
      <c r="G475" s="125">
        <f t="shared" si="16"/>
        <v>0</v>
      </c>
    </row>
    <row r="476" spans="1:7" s="186" customFormat="1" x14ac:dyDescent="0.2">
      <c r="A476" s="416">
        <v>4</v>
      </c>
      <c r="B476" s="47" t="s">
        <v>103</v>
      </c>
      <c r="C476" s="422"/>
      <c r="D476" s="368"/>
      <c r="E476" s="187"/>
      <c r="F476" s="107">
        <f t="shared" si="17"/>
        <v>0</v>
      </c>
      <c r="G476" s="125">
        <f t="shared" si="16"/>
        <v>0</v>
      </c>
    </row>
    <row r="477" spans="1:7" s="186" customFormat="1" ht="28.5" x14ac:dyDescent="0.2">
      <c r="A477" s="37">
        <v>4.0999999999999996</v>
      </c>
      <c r="B477" s="298" t="s">
        <v>457</v>
      </c>
      <c r="C477" s="422">
        <v>214.94199999999998</v>
      </c>
      <c r="D477" s="413" t="s">
        <v>415</v>
      </c>
      <c r="E477" s="187"/>
      <c r="F477" s="107">
        <f t="shared" si="17"/>
        <v>0</v>
      </c>
      <c r="G477" s="125">
        <f t="shared" si="16"/>
        <v>0</v>
      </c>
    </row>
    <row r="478" spans="1:7" s="186" customFormat="1" ht="14.25" x14ac:dyDescent="0.2">
      <c r="A478" s="37">
        <v>4.2</v>
      </c>
      <c r="B478" s="298" t="s">
        <v>458</v>
      </c>
      <c r="C478" s="422">
        <v>33.068000000000005</v>
      </c>
      <c r="D478" s="413" t="s">
        <v>416</v>
      </c>
      <c r="E478" s="187"/>
      <c r="F478" s="107">
        <f t="shared" si="17"/>
        <v>0</v>
      </c>
      <c r="G478" s="125">
        <f t="shared" si="16"/>
        <v>0</v>
      </c>
    </row>
    <row r="479" spans="1:7" s="186" customFormat="1" x14ac:dyDescent="0.2">
      <c r="A479" s="37"/>
      <c r="B479" s="425"/>
      <c r="C479" s="422"/>
      <c r="D479" s="368"/>
      <c r="E479" s="187"/>
      <c r="F479" s="107">
        <f t="shared" si="17"/>
        <v>0</v>
      </c>
      <c r="G479" s="125">
        <f t="shared" si="16"/>
        <v>0</v>
      </c>
    </row>
    <row r="480" spans="1:7" s="186" customFormat="1" x14ac:dyDescent="0.2">
      <c r="A480" s="416">
        <v>5</v>
      </c>
      <c r="B480" s="47" t="s">
        <v>104</v>
      </c>
      <c r="C480" s="422"/>
      <c r="D480" s="368"/>
      <c r="E480" s="187"/>
      <c r="F480" s="107">
        <f t="shared" si="17"/>
        <v>0</v>
      </c>
      <c r="G480" s="125">
        <f t="shared" si="16"/>
        <v>0</v>
      </c>
    </row>
    <row r="481" spans="1:185" s="186" customFormat="1" ht="28.5" x14ac:dyDescent="0.2">
      <c r="A481" s="37">
        <v>5.0999999999999996</v>
      </c>
      <c r="B481" s="326" t="s">
        <v>459</v>
      </c>
      <c r="C481" s="422">
        <v>93.905500000000004</v>
      </c>
      <c r="D481" s="413" t="s">
        <v>416</v>
      </c>
      <c r="E481" s="187"/>
      <c r="F481" s="107">
        <f t="shared" si="17"/>
        <v>0</v>
      </c>
      <c r="G481" s="125">
        <f t="shared" si="16"/>
        <v>0</v>
      </c>
    </row>
    <row r="482" spans="1:185" s="186" customFormat="1" ht="14.25" x14ac:dyDescent="0.2">
      <c r="A482" s="37">
        <v>5.2</v>
      </c>
      <c r="B482" s="326" t="s">
        <v>196</v>
      </c>
      <c r="C482" s="422">
        <v>93.905500000000004</v>
      </c>
      <c r="D482" s="413" t="s">
        <v>416</v>
      </c>
      <c r="E482" s="187"/>
      <c r="F482" s="107">
        <f t="shared" si="17"/>
        <v>0</v>
      </c>
      <c r="G482" s="125">
        <f t="shared" si="16"/>
        <v>0</v>
      </c>
    </row>
    <row r="483" spans="1:185" s="186" customFormat="1" ht="14.25" x14ac:dyDescent="0.2">
      <c r="A483" s="37">
        <v>5.3</v>
      </c>
      <c r="B483" s="326" t="s">
        <v>169</v>
      </c>
      <c r="C483" s="422">
        <v>552.21</v>
      </c>
      <c r="D483" s="368" t="s">
        <v>18</v>
      </c>
      <c r="E483" s="187"/>
      <c r="F483" s="107">
        <f t="shared" si="17"/>
        <v>0</v>
      </c>
      <c r="G483" s="125">
        <f t="shared" si="16"/>
        <v>0</v>
      </c>
    </row>
    <row r="484" spans="1:185" s="186" customFormat="1" ht="9" customHeight="1" x14ac:dyDescent="0.2">
      <c r="A484" s="90"/>
      <c r="B484" s="577"/>
      <c r="C484" s="578"/>
      <c r="D484" s="579"/>
      <c r="E484" s="250"/>
      <c r="F484" s="107">
        <f t="shared" si="17"/>
        <v>0</v>
      </c>
      <c r="G484" s="125">
        <f t="shared" si="16"/>
        <v>0</v>
      </c>
    </row>
    <row r="485" spans="1:185" s="186" customFormat="1" x14ac:dyDescent="0.2">
      <c r="A485" s="416">
        <v>6</v>
      </c>
      <c r="B485" s="47" t="s">
        <v>105</v>
      </c>
      <c r="C485" s="422"/>
      <c r="D485" s="368"/>
      <c r="E485" s="187"/>
      <c r="F485" s="107">
        <f t="shared" si="17"/>
        <v>0</v>
      </c>
      <c r="G485" s="125">
        <f t="shared" si="16"/>
        <v>0</v>
      </c>
    </row>
    <row r="486" spans="1:185" s="186" customFormat="1" ht="14.25" x14ac:dyDescent="0.2">
      <c r="A486" s="37">
        <v>6.1</v>
      </c>
      <c r="B486" s="298" t="s">
        <v>460</v>
      </c>
      <c r="C486" s="422">
        <v>93.905500000000004</v>
      </c>
      <c r="D486" s="413" t="s">
        <v>416</v>
      </c>
      <c r="E486" s="43"/>
      <c r="F486" s="107">
        <f t="shared" si="17"/>
        <v>0</v>
      </c>
      <c r="G486" s="125">
        <f t="shared" si="16"/>
        <v>0</v>
      </c>
    </row>
    <row r="487" spans="1:185" s="186" customFormat="1" ht="28.5" x14ac:dyDescent="0.2">
      <c r="A487" s="37">
        <v>6.2</v>
      </c>
      <c r="B487" s="298" t="s">
        <v>461</v>
      </c>
      <c r="C487" s="423">
        <v>93.905500000000004</v>
      </c>
      <c r="D487" s="424" t="s">
        <v>416</v>
      </c>
      <c r="E487" s="89"/>
      <c r="F487" s="107">
        <f t="shared" si="17"/>
        <v>0</v>
      </c>
      <c r="G487" s="125">
        <f t="shared" si="16"/>
        <v>0</v>
      </c>
    </row>
    <row r="488" spans="1:185" s="186" customFormat="1" ht="10.5" customHeight="1" x14ac:dyDescent="0.2">
      <c r="A488" s="37"/>
      <c r="B488" s="326"/>
      <c r="C488" s="422"/>
      <c r="D488" s="368"/>
      <c r="E488" s="187"/>
      <c r="F488" s="107">
        <f t="shared" si="17"/>
        <v>0</v>
      </c>
      <c r="G488" s="125">
        <f t="shared" si="16"/>
        <v>0</v>
      </c>
    </row>
    <row r="489" spans="1:185" s="186" customFormat="1" ht="28.5" customHeight="1" x14ac:dyDescent="0.2">
      <c r="A489" s="416">
        <v>7</v>
      </c>
      <c r="B489" s="382" t="s">
        <v>197</v>
      </c>
      <c r="C489" s="422">
        <v>94.47</v>
      </c>
      <c r="D489" s="368" t="s">
        <v>18</v>
      </c>
      <c r="E489" s="187"/>
      <c r="F489" s="107">
        <f t="shared" si="17"/>
        <v>0</v>
      </c>
      <c r="G489" s="125">
        <f t="shared" si="16"/>
        <v>0</v>
      </c>
    </row>
    <row r="490" spans="1:185" s="186" customFormat="1" ht="42.75" x14ac:dyDescent="0.2">
      <c r="A490" s="416">
        <v>8</v>
      </c>
      <c r="B490" s="298" t="s">
        <v>462</v>
      </c>
      <c r="C490" s="580">
        <v>10.399999999999999</v>
      </c>
      <c r="D490" s="361" t="s">
        <v>18</v>
      </c>
      <c r="E490" s="188"/>
      <c r="F490" s="107">
        <f t="shared" si="17"/>
        <v>0</v>
      </c>
      <c r="G490" s="125">
        <f t="shared" si="16"/>
        <v>0</v>
      </c>
    </row>
    <row r="491" spans="1:185" s="186" customFormat="1" ht="14.25" x14ac:dyDescent="0.2">
      <c r="A491" s="416">
        <v>9</v>
      </c>
      <c r="B491" s="326" t="s">
        <v>198</v>
      </c>
      <c r="C491" s="422">
        <v>16</v>
      </c>
      <c r="D491" s="336" t="s">
        <v>40</v>
      </c>
      <c r="E491" s="187"/>
      <c r="F491" s="107">
        <f t="shared" si="17"/>
        <v>0</v>
      </c>
      <c r="G491" s="125">
        <f t="shared" si="16"/>
        <v>0</v>
      </c>
    </row>
    <row r="492" spans="1:185" s="186" customFormat="1" ht="9.75" customHeight="1" x14ac:dyDescent="0.2">
      <c r="A492" s="37"/>
      <c r="B492" s="326"/>
      <c r="C492" s="422"/>
      <c r="D492" s="368"/>
      <c r="E492" s="187"/>
      <c r="F492" s="107">
        <f t="shared" si="17"/>
        <v>0</v>
      </c>
      <c r="G492" s="125">
        <f t="shared" si="16"/>
        <v>0</v>
      </c>
    </row>
    <row r="493" spans="1:185" s="186" customFormat="1" ht="42.75" x14ac:dyDescent="0.2">
      <c r="A493" s="416">
        <v>10</v>
      </c>
      <c r="B493" s="298" t="s">
        <v>496</v>
      </c>
      <c r="C493" s="327">
        <v>1</v>
      </c>
      <c r="D493" s="428" t="s">
        <v>45</v>
      </c>
      <c r="E493" s="147"/>
      <c r="F493" s="107">
        <f t="shared" si="17"/>
        <v>0</v>
      </c>
      <c r="G493" s="125">
        <f t="shared" si="16"/>
        <v>0</v>
      </c>
      <c r="H493" s="251">
        <f>SUM(G457:G493)</f>
        <v>0</v>
      </c>
    </row>
    <row r="494" spans="1:185" s="127" customFormat="1" x14ac:dyDescent="0.2">
      <c r="A494" s="502"/>
      <c r="B494" s="29" t="s">
        <v>390</v>
      </c>
      <c r="C494" s="503"/>
      <c r="D494" s="504"/>
      <c r="E494" s="212"/>
      <c r="F494" s="212">
        <f>SUM(F457:F493)</f>
        <v>0</v>
      </c>
      <c r="G494" s="125"/>
      <c r="H494" s="125"/>
      <c r="I494" s="129"/>
      <c r="J494" s="122"/>
    </row>
    <row r="495" spans="1:185" ht="10.5" customHeight="1" x14ac:dyDescent="0.2">
      <c r="A495" s="573"/>
      <c r="B495" s="574"/>
      <c r="C495" s="572"/>
      <c r="D495" s="575"/>
      <c r="E495" s="248"/>
      <c r="F495" s="107">
        <f t="shared" si="17"/>
        <v>0</v>
      </c>
      <c r="G495" s="125"/>
      <c r="H495" s="214"/>
      <c r="I495" s="214"/>
      <c r="J495" s="214"/>
      <c r="K495" s="214"/>
      <c r="L495" s="214"/>
      <c r="M495" s="214"/>
      <c r="N495" s="214"/>
      <c r="O495" s="214"/>
      <c r="P495" s="214"/>
      <c r="Q495" s="214"/>
      <c r="R495" s="214"/>
      <c r="S495" s="214"/>
      <c r="T495" s="214"/>
      <c r="U495" s="214"/>
      <c r="V495" s="214"/>
      <c r="W495" s="214"/>
      <c r="X495" s="214"/>
      <c r="Y495" s="214"/>
      <c r="Z495" s="214"/>
      <c r="AA495" s="214"/>
      <c r="AB495" s="214"/>
      <c r="AC495" s="214"/>
      <c r="AD495" s="214"/>
      <c r="AE495" s="214"/>
      <c r="AF495" s="214"/>
      <c r="AG495" s="214"/>
      <c r="AH495" s="214"/>
      <c r="AI495" s="214"/>
      <c r="AJ495" s="214"/>
      <c r="AK495" s="214"/>
      <c r="AL495" s="214"/>
      <c r="AM495" s="214"/>
      <c r="AN495" s="214"/>
      <c r="AO495" s="214"/>
      <c r="AP495" s="214"/>
      <c r="AQ495" s="214"/>
      <c r="AR495" s="214"/>
      <c r="AS495" s="214"/>
      <c r="AT495" s="214"/>
      <c r="AU495" s="214"/>
      <c r="AV495" s="214"/>
      <c r="AW495" s="214"/>
      <c r="AX495" s="214"/>
      <c r="AY495" s="214"/>
      <c r="AZ495" s="214"/>
      <c r="BA495" s="214"/>
      <c r="BB495" s="214"/>
      <c r="BC495" s="214"/>
      <c r="BD495" s="214"/>
      <c r="BE495" s="214"/>
      <c r="BF495" s="214"/>
      <c r="BG495" s="214"/>
      <c r="BH495" s="214"/>
      <c r="BI495" s="214"/>
      <c r="BJ495" s="214"/>
      <c r="BK495" s="214"/>
      <c r="BL495" s="214"/>
      <c r="BM495" s="214"/>
      <c r="BN495" s="214"/>
      <c r="BO495" s="214"/>
      <c r="BP495" s="214"/>
      <c r="BQ495" s="214"/>
      <c r="BR495" s="214"/>
      <c r="BS495" s="214"/>
      <c r="BT495" s="214"/>
      <c r="BU495" s="214"/>
      <c r="BV495" s="214"/>
      <c r="BW495" s="214"/>
      <c r="BX495" s="214"/>
      <c r="BY495" s="214"/>
      <c r="BZ495" s="214"/>
      <c r="CA495" s="214"/>
      <c r="CB495" s="214"/>
      <c r="CC495" s="214"/>
      <c r="CD495" s="214"/>
      <c r="CE495" s="214"/>
      <c r="CF495" s="214"/>
      <c r="CG495" s="214"/>
      <c r="CH495" s="214"/>
      <c r="CI495" s="214"/>
      <c r="CJ495" s="214"/>
      <c r="CK495" s="214"/>
      <c r="CL495" s="214"/>
      <c r="CM495" s="214"/>
      <c r="CN495" s="214"/>
      <c r="CO495" s="214"/>
      <c r="CP495" s="214"/>
      <c r="CQ495" s="214"/>
      <c r="CR495" s="214"/>
      <c r="CS495" s="214"/>
      <c r="CT495" s="214"/>
      <c r="CU495" s="214"/>
      <c r="CV495" s="214"/>
      <c r="CW495" s="214"/>
      <c r="CX495" s="214"/>
      <c r="CY495" s="214"/>
      <c r="CZ495" s="214"/>
      <c r="DA495" s="214"/>
      <c r="DB495" s="214"/>
      <c r="DC495" s="214"/>
      <c r="DD495" s="214"/>
      <c r="DE495" s="214"/>
      <c r="DF495" s="214"/>
      <c r="DG495" s="214"/>
      <c r="DH495" s="214"/>
      <c r="DI495" s="214"/>
      <c r="DJ495" s="214"/>
      <c r="DK495" s="214"/>
      <c r="DL495" s="214"/>
      <c r="DM495" s="214"/>
      <c r="DN495" s="214"/>
      <c r="DO495" s="214"/>
      <c r="DP495" s="214"/>
      <c r="DQ495" s="214"/>
      <c r="DR495" s="214"/>
      <c r="DS495" s="214"/>
      <c r="DT495" s="214"/>
      <c r="DU495" s="214"/>
      <c r="DV495" s="214"/>
      <c r="DW495" s="214"/>
      <c r="DX495" s="214"/>
      <c r="DY495" s="214"/>
      <c r="DZ495" s="214"/>
      <c r="EA495" s="214"/>
      <c r="EB495" s="214"/>
      <c r="EC495" s="214"/>
      <c r="ED495" s="214"/>
      <c r="EE495" s="214"/>
      <c r="EF495" s="214"/>
      <c r="EG495" s="214"/>
      <c r="EH495" s="214"/>
      <c r="EI495" s="214"/>
      <c r="EJ495" s="214"/>
      <c r="EK495" s="214"/>
      <c r="EL495" s="214"/>
      <c r="EM495" s="214"/>
      <c r="EN495" s="214"/>
      <c r="EO495" s="214"/>
      <c r="EP495" s="214"/>
      <c r="EQ495" s="214"/>
      <c r="ER495" s="214"/>
      <c r="ES495" s="214"/>
      <c r="ET495" s="214"/>
      <c r="EU495" s="214"/>
      <c r="EV495" s="214"/>
      <c r="EW495" s="214"/>
      <c r="EX495" s="214"/>
      <c r="EY495" s="214"/>
      <c r="EZ495" s="214"/>
      <c r="FA495" s="214"/>
      <c r="FB495" s="214"/>
      <c r="FC495" s="214"/>
      <c r="FD495" s="214"/>
      <c r="FE495" s="214"/>
      <c r="FF495" s="214"/>
      <c r="FG495" s="214"/>
      <c r="FH495" s="214"/>
      <c r="FI495" s="214"/>
      <c r="FJ495" s="214"/>
      <c r="FK495" s="214"/>
      <c r="FL495" s="214"/>
      <c r="FM495" s="214"/>
      <c r="FN495" s="214"/>
      <c r="FO495" s="214"/>
      <c r="FP495" s="214"/>
      <c r="FQ495" s="214"/>
      <c r="FR495" s="214"/>
      <c r="FS495" s="214"/>
      <c r="FT495" s="214"/>
      <c r="FU495" s="214"/>
      <c r="FV495" s="214"/>
      <c r="FW495" s="214"/>
      <c r="FX495" s="214"/>
      <c r="FY495" s="214"/>
      <c r="FZ495" s="214"/>
      <c r="GA495" s="214"/>
      <c r="GB495" s="214"/>
      <c r="GC495" s="214"/>
    </row>
    <row r="496" spans="1:185" s="127" customFormat="1" x14ac:dyDescent="0.2">
      <c r="A496" s="581" t="s">
        <v>131</v>
      </c>
      <c r="B496" s="582" t="s">
        <v>37</v>
      </c>
      <c r="C496" s="477"/>
      <c r="D496" s="301"/>
      <c r="E496" s="3"/>
      <c r="F496" s="107">
        <f t="shared" si="17"/>
        <v>0</v>
      </c>
      <c r="G496" s="125"/>
      <c r="H496" s="125"/>
      <c r="I496" s="129"/>
      <c r="J496" s="122"/>
    </row>
    <row r="497" spans="1:13" s="127" customFormat="1" x14ac:dyDescent="0.2">
      <c r="A497" s="488"/>
      <c r="B497" s="505"/>
      <c r="C497" s="477"/>
      <c r="D497" s="301"/>
      <c r="E497" s="3"/>
      <c r="F497" s="107">
        <f t="shared" si="17"/>
        <v>0</v>
      </c>
      <c r="G497" s="125"/>
      <c r="H497" s="125"/>
      <c r="I497" s="129"/>
      <c r="J497" s="122"/>
    </row>
    <row r="498" spans="1:13" s="127" customFormat="1" ht="14.25" x14ac:dyDescent="0.2">
      <c r="A498" s="483">
        <v>1</v>
      </c>
      <c r="B498" s="382" t="s">
        <v>152</v>
      </c>
      <c r="C498" s="477">
        <v>13838.13</v>
      </c>
      <c r="D498" s="299" t="s">
        <v>18</v>
      </c>
      <c r="E498" s="6"/>
      <c r="F498" s="107">
        <f t="shared" si="17"/>
        <v>0</v>
      </c>
      <c r="G498" s="125">
        <f t="shared" ref="G498:G561" si="18">E498*C498</f>
        <v>0</v>
      </c>
      <c r="H498" s="125"/>
      <c r="I498" s="129"/>
      <c r="J498" s="122"/>
    </row>
    <row r="499" spans="1:13" s="127" customFormat="1" x14ac:dyDescent="0.2">
      <c r="A499" s="488"/>
      <c r="B499" s="505"/>
      <c r="C499" s="477"/>
      <c r="D499" s="301"/>
      <c r="E499" s="6"/>
      <c r="F499" s="107">
        <f t="shared" si="17"/>
        <v>0</v>
      </c>
      <c r="G499" s="125">
        <f t="shared" si="18"/>
        <v>0</v>
      </c>
      <c r="H499" s="125"/>
      <c r="I499" s="129"/>
      <c r="J499" s="122"/>
    </row>
    <row r="500" spans="1:13" s="127" customFormat="1" x14ac:dyDescent="0.2">
      <c r="A500" s="583">
        <v>2</v>
      </c>
      <c r="B500" s="584" t="s">
        <v>19</v>
      </c>
      <c r="C500" s="2"/>
      <c r="D500" s="299"/>
      <c r="E500" s="6"/>
      <c r="F500" s="107">
        <f t="shared" si="17"/>
        <v>0</v>
      </c>
      <c r="G500" s="125">
        <f t="shared" si="18"/>
        <v>0</v>
      </c>
      <c r="H500" s="125"/>
      <c r="I500" s="129"/>
      <c r="J500" s="122"/>
    </row>
    <row r="501" spans="1:13" s="127" customFormat="1" ht="14.25" x14ac:dyDescent="0.2">
      <c r="A501" s="478">
        <v>2.1</v>
      </c>
      <c r="B501" s="382" t="s">
        <v>153</v>
      </c>
      <c r="C501" s="477">
        <v>3121.1323199999993</v>
      </c>
      <c r="D501" s="304" t="s">
        <v>524</v>
      </c>
      <c r="E501" s="131"/>
      <c r="F501" s="107">
        <f t="shared" si="17"/>
        <v>0</v>
      </c>
      <c r="G501" s="125">
        <f t="shared" si="18"/>
        <v>0</v>
      </c>
      <c r="H501" s="125"/>
      <c r="I501" s="129"/>
      <c r="J501" s="122"/>
    </row>
    <row r="502" spans="1:13" s="127" customFormat="1" ht="14.25" x14ac:dyDescent="0.2">
      <c r="A502" s="478">
        <v>2.2000000000000002</v>
      </c>
      <c r="B502" s="382" t="s">
        <v>154</v>
      </c>
      <c r="C502" s="477">
        <v>7282.6420799999987</v>
      </c>
      <c r="D502" s="304" t="s">
        <v>524</v>
      </c>
      <c r="E502" s="131"/>
      <c r="F502" s="107">
        <f t="shared" si="17"/>
        <v>0</v>
      </c>
      <c r="G502" s="125">
        <f t="shared" si="18"/>
        <v>0</v>
      </c>
      <c r="H502" s="125"/>
      <c r="I502" s="129"/>
      <c r="J502" s="122"/>
    </row>
    <row r="503" spans="1:13" s="127" customFormat="1" ht="28.5" x14ac:dyDescent="0.2">
      <c r="A503" s="478">
        <v>2.2999999999999998</v>
      </c>
      <c r="B503" s="382" t="s">
        <v>262</v>
      </c>
      <c r="C503" s="585">
        <v>5319.6916018799984</v>
      </c>
      <c r="D503" s="307" t="s">
        <v>526</v>
      </c>
      <c r="E503" s="134"/>
      <c r="F503" s="107">
        <f t="shared" si="17"/>
        <v>0</v>
      </c>
      <c r="G503" s="125">
        <f t="shared" si="18"/>
        <v>0</v>
      </c>
      <c r="H503" s="125"/>
      <c r="I503" s="129"/>
      <c r="J503" s="122"/>
    </row>
    <row r="504" spans="1:13" s="127" customFormat="1" ht="28.5" x14ac:dyDescent="0.2">
      <c r="A504" s="586">
        <v>2.4</v>
      </c>
      <c r="B504" s="382" t="s">
        <v>179</v>
      </c>
      <c r="C504" s="587">
        <v>8866.152669799998</v>
      </c>
      <c r="D504" s="318" t="s">
        <v>525</v>
      </c>
      <c r="E504" s="27"/>
      <c r="F504" s="107">
        <f t="shared" si="17"/>
        <v>0</v>
      </c>
      <c r="G504" s="125">
        <f t="shared" si="18"/>
        <v>0</v>
      </c>
      <c r="H504" s="125"/>
      <c r="I504" s="129"/>
      <c r="J504" s="122"/>
    </row>
    <row r="505" spans="1:13" s="127" customFormat="1" ht="28.5" x14ac:dyDescent="0.2">
      <c r="A505" s="586">
        <v>2.5</v>
      </c>
      <c r="B505" s="382" t="s">
        <v>263</v>
      </c>
      <c r="C505" s="587">
        <v>971.41210000000001</v>
      </c>
      <c r="D505" s="318" t="s">
        <v>527</v>
      </c>
      <c r="E505" s="27"/>
      <c r="F505" s="107">
        <f t="shared" si="17"/>
        <v>0</v>
      </c>
      <c r="G505" s="125">
        <f t="shared" si="18"/>
        <v>0</v>
      </c>
      <c r="H505" s="125"/>
      <c r="I505" s="129"/>
      <c r="J505" s="136"/>
      <c r="K505" s="137"/>
      <c r="L505" s="137"/>
      <c r="M505" s="137"/>
    </row>
    <row r="506" spans="1:13" s="127" customFormat="1" ht="14.25" x14ac:dyDescent="0.2">
      <c r="A506" s="586">
        <v>2.6</v>
      </c>
      <c r="B506" s="382" t="s">
        <v>157</v>
      </c>
      <c r="C506" s="308">
        <v>9270.4225000000006</v>
      </c>
      <c r="D506" s="299" t="s">
        <v>416</v>
      </c>
      <c r="E506" s="6"/>
      <c r="F506" s="107">
        <f t="shared" si="17"/>
        <v>0</v>
      </c>
      <c r="G506" s="125">
        <f t="shared" si="18"/>
        <v>0</v>
      </c>
      <c r="H506" s="125"/>
      <c r="I506" s="129"/>
      <c r="J506" s="136"/>
      <c r="K506" s="137"/>
      <c r="L506" s="137"/>
      <c r="M506" s="137"/>
    </row>
    <row r="507" spans="1:13" s="127" customFormat="1" ht="28.5" x14ac:dyDescent="0.2">
      <c r="A507" s="586">
        <v>2.7</v>
      </c>
      <c r="B507" s="382" t="s">
        <v>419</v>
      </c>
      <c r="C507" s="308">
        <v>6898.8530980259993</v>
      </c>
      <c r="D507" s="299" t="s">
        <v>526</v>
      </c>
      <c r="E507" s="6"/>
      <c r="F507" s="107">
        <f t="shared" si="17"/>
        <v>0</v>
      </c>
      <c r="G507" s="125">
        <f t="shared" si="18"/>
        <v>0</v>
      </c>
      <c r="H507" s="125"/>
      <c r="I507" s="129"/>
      <c r="J507" s="136"/>
      <c r="K507" s="137"/>
      <c r="L507" s="137"/>
      <c r="M507" s="137"/>
    </row>
    <row r="508" spans="1:13" s="127" customFormat="1" ht="10.5" customHeight="1" x14ac:dyDescent="0.2">
      <c r="A508" s="485"/>
      <c r="B508" s="487"/>
      <c r="C508" s="477"/>
      <c r="D508" s="299"/>
      <c r="E508" s="6"/>
      <c r="F508" s="107">
        <f t="shared" si="17"/>
        <v>0</v>
      </c>
      <c r="G508" s="125">
        <f t="shared" si="18"/>
        <v>0</v>
      </c>
      <c r="H508" s="125"/>
      <c r="I508" s="129"/>
      <c r="J508" s="136"/>
      <c r="K508" s="137"/>
      <c r="L508" s="137"/>
      <c r="M508" s="137"/>
    </row>
    <row r="509" spans="1:13" s="127" customFormat="1" x14ac:dyDescent="0.2">
      <c r="A509" s="483">
        <v>3</v>
      </c>
      <c r="B509" s="484" t="s">
        <v>20</v>
      </c>
      <c r="C509" s="477"/>
      <c r="D509" s="304"/>
      <c r="E509" s="6"/>
      <c r="F509" s="107">
        <f t="shared" si="17"/>
        <v>0</v>
      </c>
      <c r="G509" s="125">
        <f t="shared" si="18"/>
        <v>0</v>
      </c>
      <c r="H509" s="125"/>
      <c r="I509" s="129"/>
      <c r="J509" s="136"/>
      <c r="K509" s="137"/>
      <c r="L509" s="137"/>
      <c r="M509" s="137"/>
    </row>
    <row r="510" spans="1:13" s="127" customFormat="1" ht="14.25" x14ac:dyDescent="0.2">
      <c r="A510" s="485">
        <v>3.1</v>
      </c>
      <c r="B510" s="382" t="s">
        <v>264</v>
      </c>
      <c r="C510" s="477">
        <v>124.072</v>
      </c>
      <c r="D510" s="299" t="s">
        <v>18</v>
      </c>
      <c r="E510" s="6"/>
      <c r="F510" s="107">
        <f t="shared" si="17"/>
        <v>0</v>
      </c>
      <c r="G510" s="125">
        <f t="shared" si="18"/>
        <v>0</v>
      </c>
      <c r="H510" s="125"/>
      <c r="I510" s="129"/>
      <c r="J510" s="136"/>
      <c r="K510" s="137"/>
      <c r="L510" s="137">
        <f>+K510/5.79</f>
        <v>0</v>
      </c>
      <c r="M510" s="137"/>
    </row>
    <row r="511" spans="1:13" s="127" customFormat="1" ht="14.25" x14ac:dyDescent="0.2">
      <c r="A511" s="485">
        <v>3.2</v>
      </c>
      <c r="B511" s="382" t="s">
        <v>265</v>
      </c>
      <c r="C511" s="477">
        <v>319.3</v>
      </c>
      <c r="D511" s="299" t="s">
        <v>18</v>
      </c>
      <c r="E511" s="6"/>
      <c r="F511" s="107">
        <f t="shared" si="17"/>
        <v>0</v>
      </c>
      <c r="G511" s="125">
        <f t="shared" si="18"/>
        <v>0</v>
      </c>
      <c r="H511" s="125"/>
      <c r="I511" s="129"/>
      <c r="J511" s="136"/>
      <c r="K511" s="137"/>
      <c r="L511" s="137">
        <f>+K511/5.79</f>
        <v>0</v>
      </c>
      <c r="M511" s="137"/>
    </row>
    <row r="512" spans="1:13" s="127" customFormat="1" ht="14.25" x14ac:dyDescent="0.2">
      <c r="A512" s="485">
        <v>3.3</v>
      </c>
      <c r="B512" s="382" t="s">
        <v>266</v>
      </c>
      <c r="C512" s="477">
        <v>738.33490000000006</v>
      </c>
      <c r="D512" s="299" t="s">
        <v>18</v>
      </c>
      <c r="E512" s="6"/>
      <c r="F512" s="107">
        <f t="shared" si="17"/>
        <v>0</v>
      </c>
      <c r="G512" s="125">
        <f t="shared" si="18"/>
        <v>0</v>
      </c>
      <c r="H512" s="125"/>
      <c r="I512" s="129"/>
      <c r="J512" s="136"/>
      <c r="K512" s="137"/>
      <c r="L512" s="137">
        <f>+K512/5.79</f>
        <v>0</v>
      </c>
      <c r="M512" s="137"/>
    </row>
    <row r="513" spans="1:216" s="127" customFormat="1" ht="14.25" x14ac:dyDescent="0.2">
      <c r="A513" s="485">
        <v>3.4</v>
      </c>
      <c r="B513" s="382" t="s">
        <v>267</v>
      </c>
      <c r="C513" s="477">
        <v>4794</v>
      </c>
      <c r="D513" s="299" t="s">
        <v>18</v>
      </c>
      <c r="E513" s="6"/>
      <c r="F513" s="107">
        <f t="shared" si="17"/>
        <v>0</v>
      </c>
      <c r="G513" s="125">
        <f t="shared" si="18"/>
        <v>0</v>
      </c>
      <c r="H513" s="125"/>
      <c r="I513" s="129"/>
      <c r="J513" s="136"/>
      <c r="K513" s="137"/>
      <c r="L513" s="137">
        <f t="shared" ref="L513:L514" si="19">+K513/5.79</f>
        <v>0</v>
      </c>
      <c r="M513" s="137"/>
    </row>
    <row r="514" spans="1:216" s="127" customFormat="1" ht="14.25" x14ac:dyDescent="0.2">
      <c r="A514" s="485">
        <v>3.5</v>
      </c>
      <c r="B514" s="382" t="s">
        <v>268</v>
      </c>
      <c r="C514" s="477">
        <v>8151.84</v>
      </c>
      <c r="D514" s="299" t="s">
        <v>18</v>
      </c>
      <c r="E514" s="6"/>
      <c r="F514" s="107">
        <f t="shared" si="17"/>
        <v>0</v>
      </c>
      <c r="G514" s="125">
        <f t="shared" si="18"/>
        <v>0</v>
      </c>
      <c r="H514" s="125"/>
      <c r="I514" s="129"/>
      <c r="J514" s="136"/>
      <c r="K514" s="137"/>
      <c r="L514" s="137">
        <f t="shared" si="19"/>
        <v>0</v>
      </c>
      <c r="M514" s="137"/>
    </row>
    <row r="515" spans="1:216" s="127" customFormat="1" ht="8.25" customHeight="1" x14ac:dyDescent="0.2">
      <c r="A515" s="486"/>
      <c r="B515" s="487"/>
      <c r="C515" s="477"/>
      <c r="D515" s="299"/>
      <c r="E515" s="252"/>
      <c r="F515" s="107">
        <f t="shared" si="17"/>
        <v>0</v>
      </c>
      <c r="G515" s="125">
        <f t="shared" si="18"/>
        <v>0</v>
      </c>
      <c r="H515" s="125"/>
      <c r="I515" s="129"/>
      <c r="J515" s="136"/>
      <c r="K515" s="137"/>
      <c r="L515" s="137"/>
      <c r="M515" s="137"/>
    </row>
    <row r="516" spans="1:216" s="138" customFormat="1" x14ac:dyDescent="0.2">
      <c r="A516" s="483">
        <v>4</v>
      </c>
      <c r="B516" s="484" t="s">
        <v>21</v>
      </c>
      <c r="C516" s="477"/>
      <c r="D516" s="299"/>
      <c r="E516" s="252"/>
      <c r="F516" s="107">
        <f t="shared" si="17"/>
        <v>0</v>
      </c>
      <c r="G516" s="125">
        <f t="shared" si="18"/>
        <v>0</v>
      </c>
      <c r="H516" s="125"/>
      <c r="I516" s="129"/>
      <c r="J516" s="136"/>
      <c r="K516" s="137"/>
      <c r="L516" s="137"/>
      <c r="M516" s="137"/>
      <c r="N516" s="127"/>
      <c r="O516" s="127"/>
      <c r="P516" s="127"/>
      <c r="Q516" s="127"/>
      <c r="R516" s="127"/>
      <c r="S516" s="127"/>
      <c r="T516" s="127"/>
      <c r="U516" s="127"/>
      <c r="V516" s="127"/>
      <c r="W516" s="127"/>
      <c r="X516" s="127"/>
      <c r="Y516" s="127"/>
      <c r="Z516" s="127"/>
      <c r="AA516" s="127"/>
      <c r="AB516" s="127"/>
      <c r="AC516" s="127"/>
      <c r="AD516" s="127"/>
      <c r="AE516" s="127"/>
      <c r="AF516" s="127"/>
      <c r="AG516" s="127"/>
      <c r="AH516" s="127"/>
      <c r="AI516" s="127"/>
      <c r="AJ516" s="127"/>
      <c r="AK516" s="127"/>
      <c r="AL516" s="127"/>
      <c r="AM516" s="127"/>
      <c r="AN516" s="127"/>
      <c r="AO516" s="127"/>
      <c r="AP516" s="127"/>
      <c r="AQ516" s="127"/>
      <c r="AR516" s="127"/>
      <c r="AS516" s="127"/>
      <c r="AT516" s="127"/>
      <c r="AU516" s="127"/>
      <c r="AV516" s="127"/>
      <c r="AW516" s="127"/>
      <c r="AX516" s="127"/>
      <c r="AY516" s="127"/>
      <c r="AZ516" s="127"/>
      <c r="BA516" s="127"/>
      <c r="BB516" s="127"/>
      <c r="BC516" s="127"/>
      <c r="BD516" s="127"/>
      <c r="BE516" s="127"/>
      <c r="BF516" s="127"/>
      <c r="BG516" s="127"/>
      <c r="BH516" s="127"/>
      <c r="BI516" s="127"/>
      <c r="BJ516" s="127"/>
      <c r="BK516" s="127"/>
      <c r="BL516" s="127"/>
      <c r="BM516" s="127"/>
      <c r="BN516" s="127"/>
      <c r="BO516" s="127"/>
      <c r="BP516" s="127"/>
      <c r="BQ516" s="127"/>
      <c r="BR516" s="127"/>
      <c r="BS516" s="127"/>
      <c r="BT516" s="127"/>
      <c r="BU516" s="127"/>
      <c r="BV516" s="127"/>
      <c r="BW516" s="127"/>
      <c r="BX516" s="127"/>
      <c r="BY516" s="127"/>
      <c r="BZ516" s="127"/>
      <c r="CA516" s="127"/>
      <c r="CB516" s="127"/>
      <c r="CC516" s="127"/>
      <c r="CD516" s="127"/>
      <c r="CE516" s="127"/>
      <c r="CF516" s="127"/>
      <c r="CG516" s="127"/>
      <c r="CH516" s="127"/>
      <c r="CI516" s="127"/>
      <c r="CJ516" s="127"/>
      <c r="CK516" s="127"/>
      <c r="CL516" s="127"/>
      <c r="CM516" s="127"/>
      <c r="CN516" s="127"/>
      <c r="CO516" s="127"/>
      <c r="CP516" s="127"/>
      <c r="CQ516" s="127"/>
      <c r="CR516" s="127"/>
      <c r="CS516" s="127"/>
      <c r="CT516" s="127"/>
      <c r="CU516" s="127"/>
      <c r="CV516" s="127"/>
      <c r="CW516" s="127"/>
      <c r="CX516" s="127"/>
      <c r="CY516" s="127"/>
      <c r="CZ516" s="127"/>
      <c r="DA516" s="127"/>
      <c r="DB516" s="127"/>
      <c r="DC516" s="127"/>
      <c r="DD516" s="127"/>
      <c r="DE516" s="127"/>
      <c r="DF516" s="127"/>
      <c r="DG516" s="127"/>
      <c r="DH516" s="127"/>
      <c r="DI516" s="127"/>
      <c r="DJ516" s="127"/>
      <c r="DK516" s="127"/>
      <c r="DL516" s="127"/>
      <c r="DM516" s="127"/>
      <c r="DN516" s="127"/>
      <c r="DO516" s="127"/>
      <c r="DP516" s="127"/>
      <c r="DQ516" s="127"/>
      <c r="DR516" s="127"/>
      <c r="DS516" s="127"/>
      <c r="DT516" s="127"/>
      <c r="DU516" s="127"/>
      <c r="DV516" s="127"/>
      <c r="DW516" s="127"/>
      <c r="DX516" s="127"/>
      <c r="DY516" s="127"/>
      <c r="DZ516" s="127"/>
      <c r="EA516" s="127"/>
      <c r="EB516" s="127"/>
      <c r="EC516" s="127"/>
      <c r="ED516" s="127"/>
      <c r="EE516" s="127"/>
      <c r="EF516" s="127"/>
      <c r="EG516" s="127"/>
      <c r="EH516" s="127"/>
      <c r="EI516" s="127"/>
      <c r="EJ516" s="127"/>
      <c r="EK516" s="127"/>
      <c r="EL516" s="127"/>
      <c r="EM516" s="127"/>
      <c r="EN516" s="127"/>
      <c r="EO516" s="127"/>
      <c r="EP516" s="127"/>
      <c r="EQ516" s="127"/>
      <c r="ER516" s="127"/>
      <c r="ES516" s="127"/>
      <c r="ET516" s="127"/>
      <c r="EU516" s="127"/>
      <c r="EV516" s="127"/>
      <c r="EW516" s="127"/>
      <c r="EX516" s="127"/>
      <c r="EY516" s="127"/>
      <c r="EZ516" s="127"/>
      <c r="FA516" s="127"/>
      <c r="FB516" s="127"/>
      <c r="FC516" s="127"/>
      <c r="FD516" s="127"/>
      <c r="FE516" s="127"/>
      <c r="FF516" s="127"/>
      <c r="FG516" s="127"/>
      <c r="FH516" s="127"/>
      <c r="FI516" s="127"/>
      <c r="FJ516" s="127"/>
      <c r="FK516" s="127"/>
      <c r="FL516" s="127"/>
      <c r="FM516" s="127"/>
      <c r="FN516" s="127"/>
      <c r="FO516" s="127"/>
      <c r="FP516" s="127"/>
      <c r="FQ516" s="127"/>
      <c r="FR516" s="127"/>
      <c r="FS516" s="127"/>
      <c r="FT516" s="127"/>
      <c r="FU516" s="127"/>
      <c r="FV516" s="127"/>
      <c r="FW516" s="127"/>
      <c r="FX516" s="127"/>
      <c r="FY516" s="127"/>
      <c r="FZ516" s="127"/>
      <c r="GA516" s="127"/>
      <c r="GB516" s="127"/>
      <c r="GC516" s="127"/>
      <c r="GD516" s="127"/>
      <c r="GE516" s="127"/>
      <c r="GF516" s="127"/>
      <c r="GG516" s="127"/>
      <c r="GH516" s="127"/>
      <c r="GI516" s="127"/>
      <c r="GJ516" s="127"/>
      <c r="GK516" s="127"/>
      <c r="GL516" s="127"/>
      <c r="GM516" s="127"/>
      <c r="GN516" s="127"/>
      <c r="GO516" s="127"/>
      <c r="GP516" s="127"/>
      <c r="GQ516" s="127"/>
      <c r="GR516" s="127"/>
      <c r="GS516" s="127"/>
      <c r="GT516" s="127"/>
      <c r="GU516" s="127"/>
      <c r="GV516" s="127"/>
      <c r="GW516" s="127"/>
      <c r="GX516" s="127"/>
      <c r="GY516" s="127"/>
      <c r="GZ516" s="127"/>
      <c r="HA516" s="127"/>
      <c r="HB516" s="127"/>
      <c r="HC516" s="127"/>
      <c r="HD516" s="127"/>
      <c r="HE516" s="127"/>
      <c r="HF516" s="127"/>
      <c r="HG516" s="127"/>
      <c r="HH516" s="127"/>
    </row>
    <row r="517" spans="1:216" s="138" customFormat="1" ht="14.25" x14ac:dyDescent="0.2">
      <c r="A517" s="485">
        <v>4.0999999999999996</v>
      </c>
      <c r="B517" s="382" t="s">
        <v>269</v>
      </c>
      <c r="C517" s="477">
        <v>119.3</v>
      </c>
      <c r="D517" s="299" t="s">
        <v>18</v>
      </c>
      <c r="E517" s="6"/>
      <c r="F517" s="107">
        <f t="shared" si="17"/>
        <v>0</v>
      </c>
      <c r="G517" s="125">
        <f t="shared" si="18"/>
        <v>0</v>
      </c>
      <c r="H517" s="125"/>
      <c r="I517" s="129"/>
      <c r="J517" s="136"/>
      <c r="K517" s="137"/>
      <c r="L517" s="137"/>
      <c r="M517" s="137"/>
      <c r="N517" s="127"/>
      <c r="O517" s="127"/>
      <c r="P517" s="127"/>
      <c r="Q517" s="127"/>
      <c r="R517" s="127"/>
      <c r="S517" s="127"/>
      <c r="T517" s="127"/>
      <c r="U517" s="127"/>
      <c r="V517" s="127"/>
      <c r="W517" s="127"/>
      <c r="X517" s="127"/>
      <c r="Y517" s="127"/>
      <c r="Z517" s="127"/>
      <c r="AA517" s="127"/>
      <c r="AB517" s="127"/>
      <c r="AC517" s="127"/>
      <c r="AD517" s="127"/>
      <c r="AE517" s="127"/>
      <c r="AF517" s="127"/>
      <c r="AG517" s="127"/>
      <c r="AH517" s="127"/>
      <c r="AI517" s="127"/>
      <c r="AJ517" s="127"/>
      <c r="AK517" s="127"/>
      <c r="AL517" s="127"/>
      <c r="AM517" s="127"/>
      <c r="AN517" s="127"/>
      <c r="AO517" s="127"/>
      <c r="AP517" s="127"/>
      <c r="AQ517" s="127"/>
      <c r="AR517" s="127"/>
      <c r="AS517" s="127"/>
      <c r="AT517" s="127"/>
      <c r="AU517" s="127"/>
      <c r="AV517" s="127"/>
      <c r="AW517" s="127"/>
      <c r="AX517" s="127"/>
      <c r="AY517" s="127"/>
      <c r="AZ517" s="127"/>
      <c r="BA517" s="127"/>
      <c r="BB517" s="127"/>
      <c r="BC517" s="127"/>
      <c r="BD517" s="127"/>
      <c r="BE517" s="127"/>
      <c r="BF517" s="127"/>
      <c r="BG517" s="127"/>
      <c r="BH517" s="127"/>
      <c r="BI517" s="127"/>
      <c r="BJ517" s="127"/>
      <c r="BK517" s="127"/>
      <c r="BL517" s="127"/>
      <c r="BM517" s="127"/>
      <c r="BN517" s="127"/>
      <c r="BO517" s="127"/>
      <c r="BP517" s="127"/>
      <c r="BQ517" s="127"/>
      <c r="BR517" s="127"/>
      <c r="BS517" s="127"/>
      <c r="BT517" s="127"/>
      <c r="BU517" s="127"/>
      <c r="BV517" s="127"/>
      <c r="BW517" s="127"/>
      <c r="BX517" s="127"/>
      <c r="BY517" s="127"/>
      <c r="BZ517" s="127"/>
      <c r="CA517" s="127"/>
      <c r="CB517" s="127"/>
      <c r="CC517" s="127"/>
      <c r="CD517" s="127"/>
      <c r="CE517" s="127"/>
      <c r="CF517" s="127"/>
      <c r="CG517" s="127"/>
      <c r="CH517" s="127"/>
      <c r="CI517" s="127"/>
      <c r="CJ517" s="127"/>
      <c r="CK517" s="127"/>
      <c r="CL517" s="127"/>
      <c r="CM517" s="127"/>
      <c r="CN517" s="127"/>
      <c r="CO517" s="127"/>
      <c r="CP517" s="127"/>
      <c r="CQ517" s="127"/>
      <c r="CR517" s="127"/>
      <c r="CS517" s="127"/>
      <c r="CT517" s="127"/>
      <c r="CU517" s="127"/>
      <c r="CV517" s="127"/>
      <c r="CW517" s="127"/>
      <c r="CX517" s="127"/>
      <c r="CY517" s="127"/>
      <c r="CZ517" s="127"/>
      <c r="DA517" s="127"/>
      <c r="DB517" s="127"/>
      <c r="DC517" s="127"/>
      <c r="DD517" s="127"/>
      <c r="DE517" s="127"/>
      <c r="DF517" s="127"/>
      <c r="DG517" s="127"/>
      <c r="DH517" s="127"/>
      <c r="DI517" s="127"/>
      <c r="DJ517" s="127"/>
      <c r="DK517" s="127"/>
      <c r="DL517" s="127"/>
      <c r="DM517" s="127"/>
      <c r="DN517" s="127"/>
      <c r="DO517" s="127"/>
      <c r="DP517" s="127"/>
      <c r="DQ517" s="127"/>
      <c r="DR517" s="127"/>
      <c r="DS517" s="127"/>
      <c r="DT517" s="127"/>
      <c r="DU517" s="127"/>
      <c r="DV517" s="127"/>
      <c r="DW517" s="127"/>
      <c r="DX517" s="127"/>
      <c r="DY517" s="127"/>
      <c r="DZ517" s="127"/>
      <c r="EA517" s="127"/>
      <c r="EB517" s="127"/>
      <c r="EC517" s="127"/>
      <c r="ED517" s="127"/>
      <c r="EE517" s="127"/>
      <c r="EF517" s="127"/>
      <c r="EG517" s="127"/>
      <c r="EH517" s="127"/>
      <c r="EI517" s="127"/>
      <c r="EJ517" s="127"/>
      <c r="EK517" s="127"/>
      <c r="EL517" s="127"/>
      <c r="EM517" s="127"/>
      <c r="EN517" s="127"/>
      <c r="EO517" s="127"/>
      <c r="EP517" s="127"/>
      <c r="EQ517" s="127"/>
      <c r="ER517" s="127"/>
      <c r="ES517" s="127"/>
      <c r="ET517" s="127"/>
      <c r="EU517" s="127"/>
      <c r="EV517" s="127"/>
      <c r="EW517" s="127"/>
      <c r="EX517" s="127"/>
      <c r="EY517" s="127"/>
      <c r="EZ517" s="127"/>
      <c r="FA517" s="127"/>
      <c r="FB517" s="127"/>
      <c r="FC517" s="127"/>
      <c r="FD517" s="127"/>
      <c r="FE517" s="127"/>
      <c r="FF517" s="127"/>
      <c r="FG517" s="127"/>
      <c r="FH517" s="127"/>
      <c r="FI517" s="127"/>
      <c r="FJ517" s="127"/>
      <c r="FK517" s="127"/>
      <c r="FL517" s="127"/>
      <c r="FM517" s="127"/>
      <c r="FN517" s="127"/>
      <c r="FO517" s="127"/>
      <c r="FP517" s="127"/>
      <c r="FQ517" s="127"/>
      <c r="FR517" s="127"/>
      <c r="FS517" s="127"/>
      <c r="FT517" s="127"/>
      <c r="FU517" s="127"/>
      <c r="FV517" s="127"/>
      <c r="FW517" s="127"/>
      <c r="FX517" s="127"/>
      <c r="FY517" s="127"/>
      <c r="FZ517" s="127"/>
      <c r="GA517" s="127"/>
      <c r="GB517" s="127"/>
      <c r="GC517" s="127"/>
      <c r="GD517" s="127"/>
      <c r="GE517" s="127"/>
      <c r="GF517" s="127"/>
      <c r="GG517" s="127"/>
      <c r="GH517" s="127"/>
      <c r="GI517" s="127"/>
      <c r="GJ517" s="127"/>
      <c r="GK517" s="127"/>
      <c r="GL517" s="127"/>
      <c r="GM517" s="127"/>
      <c r="GN517" s="127"/>
      <c r="GO517" s="127"/>
      <c r="GP517" s="127"/>
      <c r="GQ517" s="127"/>
      <c r="GR517" s="127"/>
      <c r="GS517" s="127"/>
      <c r="GT517" s="127"/>
      <c r="GU517" s="127"/>
      <c r="GV517" s="127"/>
      <c r="GW517" s="127"/>
      <c r="GX517" s="127"/>
      <c r="GY517" s="127"/>
      <c r="GZ517" s="127"/>
      <c r="HA517" s="127"/>
      <c r="HB517" s="127"/>
      <c r="HC517" s="127"/>
      <c r="HD517" s="127"/>
      <c r="HE517" s="127"/>
      <c r="HF517" s="127"/>
      <c r="HG517" s="127"/>
      <c r="HH517" s="127"/>
    </row>
    <row r="518" spans="1:216" s="127" customFormat="1" ht="14.25" x14ac:dyDescent="0.2">
      <c r="A518" s="485">
        <v>4.2</v>
      </c>
      <c r="B518" s="382" t="s">
        <v>270</v>
      </c>
      <c r="C518" s="477">
        <v>310</v>
      </c>
      <c r="D518" s="299" t="s">
        <v>18</v>
      </c>
      <c r="E518" s="6"/>
      <c r="F518" s="107">
        <f t="shared" si="17"/>
        <v>0</v>
      </c>
      <c r="G518" s="125">
        <f t="shared" si="18"/>
        <v>0</v>
      </c>
      <c r="H518" s="125"/>
      <c r="I518" s="129"/>
      <c r="J518" s="136"/>
      <c r="K518" s="137"/>
      <c r="L518" s="137">
        <f>+K518/5.79</f>
        <v>0</v>
      </c>
      <c r="M518" s="137"/>
    </row>
    <row r="519" spans="1:216" s="127" customFormat="1" ht="14.25" x14ac:dyDescent="0.2">
      <c r="A519" s="485">
        <v>4.3</v>
      </c>
      <c r="B519" s="382" t="s">
        <v>271</v>
      </c>
      <c r="C519" s="477">
        <v>716.83</v>
      </c>
      <c r="D519" s="299" t="s">
        <v>18</v>
      </c>
      <c r="E519" s="6"/>
      <c r="F519" s="107">
        <f t="shared" si="17"/>
        <v>0</v>
      </c>
      <c r="G519" s="125">
        <f t="shared" si="18"/>
        <v>0</v>
      </c>
      <c r="H519" s="125"/>
      <c r="I519" s="129"/>
      <c r="J519" s="136"/>
      <c r="K519" s="137"/>
      <c r="L519" s="137">
        <f>+K519/5.79</f>
        <v>0</v>
      </c>
      <c r="M519" s="137"/>
    </row>
    <row r="520" spans="1:216" s="127" customFormat="1" ht="14.25" x14ac:dyDescent="0.2">
      <c r="A520" s="485">
        <v>4.4000000000000004</v>
      </c>
      <c r="B520" s="382" t="s">
        <v>272</v>
      </c>
      <c r="C520" s="477">
        <v>4700</v>
      </c>
      <c r="D520" s="299" t="s">
        <v>18</v>
      </c>
      <c r="E520" s="6"/>
      <c r="F520" s="107">
        <f t="shared" si="17"/>
        <v>0</v>
      </c>
      <c r="G520" s="125">
        <f t="shared" si="18"/>
        <v>0</v>
      </c>
      <c r="H520" s="125"/>
      <c r="I520" s="129"/>
      <c r="J520" s="136"/>
      <c r="K520" s="137"/>
      <c r="L520" s="137">
        <f t="shared" ref="L520" si="20">+K520/5.79</f>
        <v>0</v>
      </c>
      <c r="M520" s="137"/>
    </row>
    <row r="521" spans="1:216" s="138" customFormat="1" ht="14.25" x14ac:dyDescent="0.2">
      <c r="A521" s="485">
        <v>4.5</v>
      </c>
      <c r="B521" s="382" t="s">
        <v>273</v>
      </c>
      <c r="C521" s="477">
        <v>7992</v>
      </c>
      <c r="D521" s="299" t="s">
        <v>18</v>
      </c>
      <c r="E521" s="6"/>
      <c r="F521" s="107">
        <f t="shared" si="17"/>
        <v>0</v>
      </c>
      <c r="G521" s="125">
        <f t="shared" si="18"/>
        <v>0</v>
      </c>
      <c r="H521" s="125"/>
      <c r="I521" s="129"/>
      <c r="J521" s="136"/>
      <c r="K521" s="137"/>
      <c r="L521" s="137"/>
      <c r="M521" s="137"/>
      <c r="N521" s="127"/>
      <c r="O521" s="127"/>
      <c r="P521" s="127"/>
      <c r="Q521" s="127"/>
      <c r="R521" s="127"/>
      <c r="S521" s="127"/>
      <c r="T521" s="127"/>
      <c r="U521" s="127"/>
      <c r="V521" s="127"/>
      <c r="W521" s="127"/>
      <c r="X521" s="127"/>
      <c r="Y521" s="127"/>
      <c r="Z521" s="127"/>
      <c r="AA521" s="127"/>
      <c r="AB521" s="127"/>
      <c r="AC521" s="127"/>
      <c r="AD521" s="127"/>
      <c r="AE521" s="127"/>
      <c r="AF521" s="127"/>
      <c r="AG521" s="127"/>
      <c r="AH521" s="127"/>
      <c r="AI521" s="127"/>
      <c r="AJ521" s="127"/>
      <c r="AK521" s="127"/>
      <c r="AL521" s="127"/>
      <c r="AM521" s="127"/>
      <c r="AN521" s="127"/>
      <c r="AO521" s="127"/>
      <c r="AP521" s="127"/>
      <c r="AQ521" s="127"/>
      <c r="AR521" s="127"/>
      <c r="AS521" s="127"/>
      <c r="AT521" s="127"/>
      <c r="AU521" s="127"/>
      <c r="AV521" s="127"/>
      <c r="AW521" s="127"/>
      <c r="AX521" s="127"/>
      <c r="AY521" s="127"/>
      <c r="AZ521" s="127"/>
      <c r="BA521" s="127"/>
      <c r="BB521" s="127"/>
      <c r="BC521" s="127"/>
      <c r="BD521" s="127"/>
      <c r="BE521" s="127"/>
      <c r="BF521" s="127"/>
      <c r="BG521" s="127"/>
      <c r="BH521" s="127"/>
      <c r="BI521" s="127"/>
      <c r="BJ521" s="127"/>
      <c r="BK521" s="127"/>
      <c r="BL521" s="127"/>
      <c r="BM521" s="127"/>
      <c r="BN521" s="127"/>
      <c r="BO521" s="127"/>
      <c r="BP521" s="127"/>
      <c r="BQ521" s="127"/>
      <c r="BR521" s="127"/>
      <c r="BS521" s="127"/>
      <c r="BT521" s="127"/>
      <c r="BU521" s="127"/>
      <c r="BV521" s="127"/>
      <c r="BW521" s="127"/>
      <c r="BX521" s="127"/>
      <c r="BY521" s="127"/>
      <c r="BZ521" s="127"/>
      <c r="CA521" s="127"/>
      <c r="CB521" s="127"/>
      <c r="CC521" s="127"/>
      <c r="CD521" s="127"/>
      <c r="CE521" s="127"/>
      <c r="CF521" s="127"/>
      <c r="CG521" s="127"/>
      <c r="CH521" s="127"/>
      <c r="CI521" s="127"/>
      <c r="CJ521" s="127"/>
      <c r="CK521" s="127"/>
      <c r="CL521" s="127"/>
      <c r="CM521" s="127"/>
      <c r="CN521" s="127"/>
      <c r="CO521" s="127"/>
      <c r="CP521" s="127"/>
      <c r="CQ521" s="127"/>
      <c r="CR521" s="127"/>
      <c r="CS521" s="127"/>
      <c r="CT521" s="127"/>
      <c r="CU521" s="127"/>
      <c r="CV521" s="127"/>
      <c r="CW521" s="127"/>
      <c r="CX521" s="127"/>
      <c r="CY521" s="127"/>
      <c r="CZ521" s="127"/>
      <c r="DA521" s="127"/>
      <c r="DB521" s="127"/>
      <c r="DC521" s="127"/>
      <c r="DD521" s="127"/>
      <c r="DE521" s="127"/>
      <c r="DF521" s="127"/>
      <c r="DG521" s="127"/>
      <c r="DH521" s="127"/>
      <c r="DI521" s="127"/>
      <c r="DJ521" s="127"/>
      <c r="DK521" s="127"/>
      <c r="DL521" s="127"/>
      <c r="DM521" s="127"/>
      <c r="DN521" s="127"/>
      <c r="DO521" s="127"/>
      <c r="DP521" s="127"/>
      <c r="DQ521" s="127"/>
      <c r="DR521" s="127"/>
      <c r="DS521" s="127"/>
      <c r="DT521" s="127"/>
      <c r="DU521" s="127"/>
      <c r="DV521" s="127"/>
      <c r="DW521" s="127"/>
      <c r="DX521" s="127"/>
      <c r="DY521" s="127"/>
      <c r="DZ521" s="127"/>
      <c r="EA521" s="127"/>
      <c r="EB521" s="127"/>
      <c r="EC521" s="127"/>
      <c r="ED521" s="127"/>
      <c r="EE521" s="127"/>
      <c r="EF521" s="127"/>
      <c r="EG521" s="127"/>
      <c r="EH521" s="127"/>
      <c r="EI521" s="127"/>
      <c r="EJ521" s="127"/>
      <c r="EK521" s="127"/>
      <c r="EL521" s="127"/>
      <c r="EM521" s="127"/>
      <c r="EN521" s="127"/>
      <c r="EO521" s="127"/>
      <c r="EP521" s="127"/>
      <c r="EQ521" s="127"/>
      <c r="ER521" s="127"/>
      <c r="ES521" s="127"/>
      <c r="ET521" s="127"/>
      <c r="EU521" s="127"/>
      <c r="EV521" s="127"/>
      <c r="EW521" s="127"/>
      <c r="EX521" s="127"/>
      <c r="EY521" s="127"/>
      <c r="EZ521" s="127"/>
      <c r="FA521" s="127"/>
      <c r="FB521" s="127"/>
      <c r="FC521" s="127"/>
      <c r="FD521" s="127"/>
      <c r="FE521" s="127"/>
      <c r="FF521" s="127"/>
      <c r="FG521" s="127"/>
      <c r="FH521" s="127"/>
      <c r="FI521" s="127"/>
      <c r="FJ521" s="127"/>
      <c r="FK521" s="127"/>
      <c r="FL521" s="127"/>
      <c r="FM521" s="127"/>
      <c r="FN521" s="127"/>
      <c r="FO521" s="127"/>
      <c r="FP521" s="127"/>
      <c r="FQ521" s="127"/>
      <c r="FR521" s="127"/>
      <c r="FS521" s="127"/>
      <c r="FT521" s="127"/>
      <c r="FU521" s="127"/>
      <c r="FV521" s="127"/>
      <c r="FW521" s="127"/>
      <c r="FX521" s="127"/>
      <c r="FY521" s="127"/>
      <c r="FZ521" s="127"/>
      <c r="GA521" s="127"/>
      <c r="GB521" s="127"/>
      <c r="GC521" s="127"/>
      <c r="GD521" s="127"/>
      <c r="GE521" s="127"/>
      <c r="GF521" s="127"/>
      <c r="GG521" s="127"/>
      <c r="GH521" s="127"/>
      <c r="GI521" s="127"/>
      <c r="GJ521" s="127"/>
      <c r="GK521" s="127"/>
      <c r="GL521" s="127"/>
      <c r="GM521" s="127"/>
      <c r="GN521" s="127"/>
      <c r="GO521" s="127"/>
      <c r="GP521" s="127"/>
      <c r="GQ521" s="127"/>
      <c r="GR521" s="127"/>
      <c r="GS521" s="127"/>
      <c r="GT521" s="127"/>
      <c r="GU521" s="127"/>
      <c r="GV521" s="127"/>
      <c r="GW521" s="127"/>
      <c r="GX521" s="127"/>
      <c r="GY521" s="127"/>
      <c r="GZ521" s="127"/>
      <c r="HA521" s="127"/>
      <c r="HB521" s="127"/>
      <c r="HC521" s="127"/>
      <c r="HD521" s="127"/>
      <c r="HE521" s="127"/>
      <c r="HF521" s="127"/>
      <c r="HG521" s="127"/>
      <c r="HH521" s="127"/>
    </row>
    <row r="522" spans="1:216" s="138" customFormat="1" ht="10.5" customHeight="1" x14ac:dyDescent="0.2">
      <c r="A522" s="485"/>
      <c r="B522" s="487"/>
      <c r="C522" s="477"/>
      <c r="D522" s="299"/>
      <c r="E522" s="6"/>
      <c r="F522" s="107">
        <f t="shared" si="17"/>
        <v>0</v>
      </c>
      <c r="G522" s="125">
        <f t="shared" si="18"/>
        <v>0</v>
      </c>
      <c r="H522" s="125"/>
      <c r="I522" s="129"/>
      <c r="J522" s="136"/>
      <c r="K522" s="137"/>
      <c r="L522" s="137"/>
      <c r="M522" s="137"/>
      <c r="N522" s="127"/>
      <c r="O522" s="127"/>
      <c r="P522" s="127"/>
      <c r="Q522" s="127"/>
      <c r="R522" s="127"/>
      <c r="S522" s="127"/>
      <c r="T522" s="127"/>
      <c r="U522" s="127"/>
      <c r="V522" s="127"/>
      <c r="W522" s="127"/>
      <c r="X522" s="127"/>
      <c r="Y522" s="127"/>
      <c r="Z522" s="127"/>
      <c r="AA522" s="127"/>
      <c r="AB522" s="127"/>
      <c r="AC522" s="127"/>
      <c r="AD522" s="127"/>
      <c r="AE522" s="127"/>
      <c r="AF522" s="127"/>
      <c r="AG522" s="127"/>
      <c r="AH522" s="127"/>
      <c r="AI522" s="127"/>
      <c r="AJ522" s="127"/>
      <c r="AK522" s="127"/>
      <c r="AL522" s="127"/>
      <c r="AM522" s="127"/>
      <c r="AN522" s="127"/>
      <c r="AO522" s="127"/>
      <c r="AP522" s="127"/>
      <c r="AQ522" s="127"/>
      <c r="AR522" s="127"/>
      <c r="AS522" s="127"/>
      <c r="AT522" s="127"/>
      <c r="AU522" s="127"/>
      <c r="AV522" s="127"/>
      <c r="AW522" s="127"/>
      <c r="AX522" s="127"/>
      <c r="AY522" s="127"/>
      <c r="AZ522" s="127"/>
      <c r="BA522" s="127"/>
      <c r="BB522" s="127"/>
      <c r="BC522" s="127"/>
      <c r="BD522" s="127"/>
      <c r="BE522" s="127"/>
      <c r="BF522" s="127"/>
      <c r="BG522" s="127"/>
      <c r="BH522" s="127"/>
      <c r="BI522" s="127"/>
      <c r="BJ522" s="127"/>
      <c r="BK522" s="127"/>
      <c r="BL522" s="127"/>
      <c r="BM522" s="127"/>
      <c r="BN522" s="127"/>
      <c r="BO522" s="127"/>
      <c r="BP522" s="127"/>
      <c r="BQ522" s="127"/>
      <c r="BR522" s="127"/>
      <c r="BS522" s="127"/>
      <c r="BT522" s="127"/>
      <c r="BU522" s="127"/>
      <c r="BV522" s="127"/>
      <c r="BW522" s="127"/>
      <c r="BX522" s="127"/>
      <c r="BY522" s="127"/>
      <c r="BZ522" s="127"/>
      <c r="CA522" s="127"/>
      <c r="CB522" s="127"/>
      <c r="CC522" s="127"/>
      <c r="CD522" s="127"/>
      <c r="CE522" s="127"/>
      <c r="CF522" s="127"/>
      <c r="CG522" s="127"/>
      <c r="CH522" s="127"/>
      <c r="CI522" s="127"/>
      <c r="CJ522" s="127"/>
      <c r="CK522" s="127"/>
      <c r="CL522" s="127"/>
      <c r="CM522" s="127"/>
      <c r="CN522" s="127"/>
      <c r="CO522" s="127"/>
      <c r="CP522" s="127"/>
      <c r="CQ522" s="127"/>
      <c r="CR522" s="127"/>
      <c r="CS522" s="127"/>
      <c r="CT522" s="127"/>
      <c r="CU522" s="127"/>
      <c r="CV522" s="127"/>
      <c r="CW522" s="127"/>
      <c r="CX522" s="127"/>
      <c r="CY522" s="127"/>
      <c r="CZ522" s="127"/>
      <c r="DA522" s="127"/>
      <c r="DB522" s="127"/>
      <c r="DC522" s="127"/>
      <c r="DD522" s="127"/>
      <c r="DE522" s="127"/>
      <c r="DF522" s="127"/>
      <c r="DG522" s="127"/>
      <c r="DH522" s="127"/>
      <c r="DI522" s="127"/>
      <c r="DJ522" s="127"/>
      <c r="DK522" s="127"/>
      <c r="DL522" s="127"/>
      <c r="DM522" s="127"/>
      <c r="DN522" s="127"/>
      <c r="DO522" s="127"/>
      <c r="DP522" s="127"/>
      <c r="DQ522" s="127"/>
      <c r="DR522" s="127"/>
      <c r="DS522" s="127"/>
      <c r="DT522" s="127"/>
      <c r="DU522" s="127"/>
      <c r="DV522" s="127"/>
      <c r="DW522" s="127"/>
      <c r="DX522" s="127"/>
      <c r="DY522" s="127"/>
      <c r="DZ522" s="127"/>
      <c r="EA522" s="127"/>
      <c r="EB522" s="127"/>
      <c r="EC522" s="127"/>
      <c r="ED522" s="127"/>
      <c r="EE522" s="127"/>
      <c r="EF522" s="127"/>
      <c r="EG522" s="127"/>
      <c r="EH522" s="127"/>
      <c r="EI522" s="127"/>
      <c r="EJ522" s="127"/>
      <c r="EK522" s="127"/>
      <c r="EL522" s="127"/>
      <c r="EM522" s="127"/>
      <c r="EN522" s="127"/>
      <c r="EO522" s="127"/>
      <c r="EP522" s="127"/>
      <c r="EQ522" s="127"/>
      <c r="ER522" s="127"/>
      <c r="ES522" s="127"/>
      <c r="ET522" s="127"/>
      <c r="EU522" s="127"/>
      <c r="EV522" s="127"/>
      <c r="EW522" s="127"/>
      <c r="EX522" s="127"/>
      <c r="EY522" s="127"/>
      <c r="EZ522" s="127"/>
      <c r="FA522" s="127"/>
      <c r="FB522" s="127"/>
      <c r="FC522" s="127"/>
      <c r="FD522" s="127"/>
      <c r="FE522" s="127"/>
      <c r="FF522" s="127"/>
      <c r="FG522" s="127"/>
      <c r="FH522" s="127"/>
      <c r="FI522" s="127"/>
      <c r="FJ522" s="127"/>
      <c r="FK522" s="127"/>
      <c r="FL522" s="127"/>
      <c r="FM522" s="127"/>
      <c r="FN522" s="127"/>
      <c r="FO522" s="127"/>
      <c r="FP522" s="127"/>
      <c r="FQ522" s="127"/>
      <c r="FR522" s="127"/>
      <c r="FS522" s="127"/>
      <c r="FT522" s="127"/>
      <c r="FU522" s="127"/>
      <c r="FV522" s="127"/>
      <c r="FW522" s="127"/>
      <c r="FX522" s="127"/>
      <c r="FY522" s="127"/>
      <c r="FZ522" s="127"/>
      <c r="GA522" s="127"/>
      <c r="GB522" s="127"/>
      <c r="GC522" s="127"/>
      <c r="GD522" s="127"/>
      <c r="GE522" s="127"/>
      <c r="GF522" s="127"/>
      <c r="GG522" s="127"/>
      <c r="GH522" s="127"/>
      <c r="GI522" s="127"/>
      <c r="GJ522" s="127"/>
      <c r="GK522" s="127"/>
      <c r="GL522" s="127"/>
      <c r="GM522" s="127"/>
      <c r="GN522" s="127"/>
      <c r="GO522" s="127"/>
      <c r="GP522" s="127"/>
      <c r="GQ522" s="127"/>
      <c r="GR522" s="127"/>
      <c r="GS522" s="127"/>
      <c r="GT522" s="127"/>
      <c r="GU522" s="127"/>
      <c r="GV522" s="127"/>
      <c r="GW522" s="127"/>
      <c r="GX522" s="127"/>
      <c r="GY522" s="127"/>
      <c r="GZ522" s="127"/>
      <c r="HA522" s="127"/>
      <c r="HB522" s="127"/>
      <c r="HC522" s="127"/>
      <c r="HD522" s="127"/>
      <c r="HE522" s="127"/>
      <c r="HF522" s="127"/>
      <c r="HG522" s="127"/>
      <c r="HH522" s="127"/>
    </row>
    <row r="523" spans="1:216" s="253" customFormat="1" ht="25.5" x14ac:dyDescent="0.2">
      <c r="A523" s="309">
        <v>5</v>
      </c>
      <c r="B523" s="484" t="s">
        <v>36</v>
      </c>
      <c r="C523" s="477"/>
      <c r="D523" s="299"/>
      <c r="E523" s="6"/>
      <c r="F523" s="107">
        <f t="shared" si="17"/>
        <v>0</v>
      </c>
      <c r="G523" s="125">
        <f t="shared" si="18"/>
        <v>0</v>
      </c>
      <c r="H523" s="125"/>
      <c r="I523" s="129"/>
      <c r="J523" s="136"/>
      <c r="K523" s="137"/>
      <c r="L523" s="127"/>
      <c r="M523" s="127"/>
      <c r="N523" s="127"/>
      <c r="O523" s="127"/>
      <c r="P523" s="127"/>
      <c r="Q523" s="127"/>
      <c r="R523" s="127"/>
      <c r="S523" s="127"/>
      <c r="T523" s="127"/>
      <c r="U523" s="127"/>
      <c r="V523" s="127"/>
      <c r="W523" s="127"/>
      <c r="X523" s="127"/>
      <c r="Y523" s="127"/>
      <c r="Z523" s="127"/>
      <c r="AA523" s="127"/>
      <c r="AB523" s="127"/>
      <c r="AC523" s="127"/>
      <c r="AD523" s="127"/>
      <c r="AE523" s="127"/>
      <c r="AF523" s="127"/>
      <c r="AG523" s="127"/>
      <c r="AH523" s="127"/>
      <c r="AI523" s="127"/>
      <c r="AJ523" s="127"/>
      <c r="AK523" s="127"/>
      <c r="AL523" s="127"/>
      <c r="AM523" s="127"/>
      <c r="AN523" s="127"/>
      <c r="AO523" s="127"/>
      <c r="AP523" s="127"/>
      <c r="AQ523" s="127"/>
      <c r="AR523" s="127"/>
      <c r="AS523" s="127"/>
      <c r="AT523" s="127"/>
      <c r="AU523" s="127"/>
      <c r="AV523" s="127"/>
      <c r="AW523" s="127"/>
      <c r="AX523" s="127"/>
      <c r="AY523" s="127"/>
      <c r="AZ523" s="127"/>
      <c r="BA523" s="127"/>
      <c r="BB523" s="127"/>
      <c r="BC523" s="127"/>
      <c r="BD523" s="127"/>
      <c r="BE523" s="127"/>
      <c r="BF523" s="127"/>
      <c r="BG523" s="127"/>
      <c r="BH523" s="127"/>
      <c r="BI523" s="127"/>
      <c r="BJ523" s="127"/>
      <c r="BK523" s="127"/>
      <c r="BL523" s="127"/>
      <c r="BM523" s="127"/>
      <c r="BN523" s="127"/>
      <c r="BO523" s="127"/>
      <c r="BP523" s="127"/>
      <c r="BQ523" s="127"/>
      <c r="BR523" s="127"/>
      <c r="BS523" s="127"/>
      <c r="BT523" s="127"/>
      <c r="BU523" s="127"/>
      <c r="BV523" s="127"/>
      <c r="BW523" s="127"/>
      <c r="BX523" s="127"/>
      <c r="BY523" s="127"/>
      <c r="BZ523" s="127"/>
      <c r="CA523" s="127"/>
      <c r="CB523" s="127"/>
      <c r="CC523" s="127"/>
      <c r="CD523" s="127"/>
      <c r="CE523" s="127"/>
      <c r="CF523" s="127"/>
      <c r="CG523" s="127"/>
      <c r="CH523" s="127"/>
      <c r="CI523" s="127"/>
      <c r="CJ523" s="127"/>
      <c r="CK523" s="127"/>
      <c r="CL523" s="127"/>
      <c r="CM523" s="127"/>
      <c r="CN523" s="127"/>
      <c r="CO523" s="127"/>
      <c r="CP523" s="127"/>
      <c r="CQ523" s="127"/>
      <c r="CR523" s="127"/>
      <c r="CS523" s="127"/>
      <c r="CT523" s="127"/>
      <c r="CU523" s="127"/>
      <c r="CV523" s="127"/>
      <c r="CW523" s="127"/>
      <c r="CX523" s="127"/>
      <c r="CY523" s="127"/>
      <c r="CZ523" s="127"/>
      <c r="DA523" s="127"/>
      <c r="DB523" s="127"/>
      <c r="DC523" s="127"/>
      <c r="DD523" s="127"/>
      <c r="DE523" s="127"/>
      <c r="DF523" s="127"/>
      <c r="DG523" s="127"/>
      <c r="DH523" s="127"/>
      <c r="DI523" s="127"/>
      <c r="DJ523" s="127"/>
      <c r="DK523" s="127"/>
      <c r="DL523" s="127"/>
      <c r="DM523" s="127"/>
      <c r="DN523" s="127"/>
      <c r="DO523" s="127"/>
      <c r="DP523" s="127"/>
      <c r="DQ523" s="127"/>
      <c r="DR523" s="127"/>
      <c r="DS523" s="127"/>
      <c r="DT523" s="127"/>
      <c r="DU523" s="127"/>
      <c r="DV523" s="127"/>
      <c r="DW523" s="127"/>
      <c r="DX523" s="127"/>
      <c r="DY523" s="127"/>
      <c r="DZ523" s="127"/>
      <c r="EA523" s="127"/>
      <c r="EB523" s="127"/>
      <c r="EC523" s="127"/>
      <c r="ED523" s="127"/>
      <c r="EE523" s="127"/>
      <c r="EF523" s="127"/>
      <c r="EG523" s="127"/>
      <c r="EH523" s="127"/>
      <c r="EI523" s="127"/>
      <c r="EJ523" s="127"/>
      <c r="EK523" s="127"/>
      <c r="EL523" s="127"/>
      <c r="EM523" s="127"/>
      <c r="EN523" s="127"/>
      <c r="EO523" s="127"/>
      <c r="EP523" s="127"/>
      <c r="EQ523" s="127"/>
      <c r="ER523" s="127"/>
      <c r="ES523" s="127"/>
      <c r="ET523" s="127"/>
      <c r="EU523" s="127"/>
      <c r="EV523" s="127"/>
      <c r="EW523" s="127"/>
      <c r="EX523" s="127"/>
      <c r="EY523" s="127"/>
      <c r="EZ523" s="127"/>
      <c r="FA523" s="127"/>
      <c r="FB523" s="127"/>
      <c r="FC523" s="127"/>
      <c r="FD523" s="127"/>
      <c r="FE523" s="127"/>
      <c r="FF523" s="127"/>
      <c r="FG523" s="127"/>
      <c r="FH523" s="127"/>
      <c r="FI523" s="127"/>
      <c r="FJ523" s="127"/>
      <c r="FK523" s="127"/>
      <c r="FL523" s="127"/>
      <c r="FM523" s="127"/>
      <c r="FN523" s="127"/>
      <c r="FO523" s="127"/>
      <c r="FP523" s="127"/>
      <c r="FQ523" s="127"/>
      <c r="FR523" s="127"/>
      <c r="FS523" s="127"/>
      <c r="FT523" s="127"/>
      <c r="FU523" s="127"/>
      <c r="FV523" s="127"/>
      <c r="FW523" s="127"/>
      <c r="FX523" s="127"/>
      <c r="FY523" s="127"/>
      <c r="FZ523" s="127"/>
      <c r="GA523" s="127"/>
      <c r="GB523" s="127"/>
      <c r="GC523" s="127"/>
      <c r="GD523" s="127"/>
      <c r="GE523" s="127"/>
      <c r="GF523" s="127"/>
      <c r="GG523" s="127"/>
      <c r="GH523" s="127"/>
      <c r="GI523" s="127"/>
      <c r="GJ523" s="127"/>
      <c r="GK523" s="127"/>
      <c r="GL523" s="127"/>
      <c r="GM523" s="127"/>
      <c r="GN523" s="127"/>
      <c r="GO523" s="127"/>
      <c r="GP523" s="127"/>
      <c r="GQ523" s="127"/>
      <c r="GR523" s="127"/>
      <c r="GS523" s="127"/>
      <c r="GT523" s="127"/>
      <c r="GU523" s="127"/>
      <c r="GV523" s="127"/>
      <c r="GW523" s="127"/>
      <c r="GX523" s="127"/>
      <c r="GY523" s="127"/>
      <c r="GZ523" s="127"/>
      <c r="HA523" s="127"/>
      <c r="HB523" s="127"/>
      <c r="HC523" s="127"/>
      <c r="HD523" s="127"/>
      <c r="HE523" s="127"/>
      <c r="HF523" s="127"/>
      <c r="HG523" s="127"/>
      <c r="HH523" s="127"/>
    </row>
    <row r="524" spans="1:216" s="253" customFormat="1" ht="14.25" x14ac:dyDescent="0.2">
      <c r="A524" s="310">
        <v>5.0999999999999996</v>
      </c>
      <c r="B524" s="382" t="s">
        <v>274</v>
      </c>
      <c r="C524" s="477">
        <v>43</v>
      </c>
      <c r="D524" s="336" t="s">
        <v>40</v>
      </c>
      <c r="E524" s="6"/>
      <c r="F524" s="107">
        <f t="shared" si="17"/>
        <v>0</v>
      </c>
      <c r="G524" s="125">
        <f t="shared" si="18"/>
        <v>0</v>
      </c>
      <c r="H524" s="125"/>
      <c r="I524" s="129"/>
      <c r="J524" s="136"/>
      <c r="K524" s="137"/>
      <c r="L524" s="127"/>
      <c r="M524" s="127"/>
      <c r="N524" s="127"/>
      <c r="O524" s="127"/>
      <c r="P524" s="127"/>
      <c r="Q524" s="127"/>
      <c r="R524" s="127"/>
      <c r="S524" s="127"/>
      <c r="T524" s="127"/>
      <c r="U524" s="127"/>
      <c r="V524" s="127"/>
      <c r="W524" s="127"/>
      <c r="X524" s="127"/>
      <c r="Y524" s="127"/>
      <c r="Z524" s="127"/>
      <c r="AA524" s="127"/>
      <c r="AB524" s="127"/>
      <c r="AC524" s="127"/>
      <c r="AD524" s="127"/>
      <c r="AE524" s="127"/>
      <c r="AF524" s="127"/>
      <c r="AG524" s="127"/>
      <c r="AH524" s="127"/>
      <c r="AI524" s="127"/>
      <c r="AJ524" s="127"/>
      <c r="AK524" s="127"/>
      <c r="AL524" s="127"/>
      <c r="AM524" s="127"/>
      <c r="AN524" s="127"/>
      <c r="AO524" s="127"/>
      <c r="AP524" s="127"/>
      <c r="AQ524" s="127"/>
      <c r="AR524" s="127"/>
      <c r="AS524" s="127"/>
      <c r="AT524" s="127"/>
      <c r="AU524" s="127"/>
      <c r="AV524" s="127"/>
      <c r="AW524" s="127"/>
      <c r="AX524" s="127"/>
      <c r="AY524" s="127"/>
      <c r="AZ524" s="127"/>
      <c r="BA524" s="127"/>
      <c r="BB524" s="127"/>
      <c r="BC524" s="127"/>
      <c r="BD524" s="127"/>
      <c r="BE524" s="127"/>
      <c r="BF524" s="127"/>
      <c r="BG524" s="127"/>
      <c r="BH524" s="127"/>
      <c r="BI524" s="127"/>
      <c r="BJ524" s="127"/>
      <c r="BK524" s="127"/>
      <c r="BL524" s="127"/>
      <c r="BM524" s="127"/>
      <c r="BN524" s="127"/>
      <c r="BO524" s="127"/>
      <c r="BP524" s="127"/>
      <c r="BQ524" s="127"/>
      <c r="BR524" s="127"/>
      <c r="BS524" s="127"/>
      <c r="BT524" s="127"/>
      <c r="BU524" s="127"/>
      <c r="BV524" s="127"/>
      <c r="BW524" s="127"/>
      <c r="BX524" s="127"/>
      <c r="BY524" s="127"/>
      <c r="BZ524" s="127"/>
      <c r="CA524" s="127"/>
      <c r="CB524" s="127"/>
      <c r="CC524" s="127"/>
      <c r="CD524" s="127"/>
      <c r="CE524" s="127"/>
      <c r="CF524" s="127"/>
      <c r="CG524" s="127"/>
      <c r="CH524" s="127"/>
      <c r="CI524" s="127"/>
      <c r="CJ524" s="127"/>
      <c r="CK524" s="127"/>
      <c r="CL524" s="127"/>
      <c r="CM524" s="127"/>
      <c r="CN524" s="127"/>
      <c r="CO524" s="127"/>
      <c r="CP524" s="127"/>
      <c r="CQ524" s="127"/>
      <c r="CR524" s="127"/>
      <c r="CS524" s="127"/>
      <c r="CT524" s="127"/>
      <c r="CU524" s="127"/>
      <c r="CV524" s="127"/>
      <c r="CW524" s="127"/>
      <c r="CX524" s="127"/>
      <c r="CY524" s="127"/>
      <c r="CZ524" s="127"/>
      <c r="DA524" s="127"/>
      <c r="DB524" s="127"/>
      <c r="DC524" s="127"/>
      <c r="DD524" s="127"/>
      <c r="DE524" s="127"/>
      <c r="DF524" s="127"/>
      <c r="DG524" s="127"/>
      <c r="DH524" s="127"/>
      <c r="DI524" s="127"/>
      <c r="DJ524" s="127"/>
      <c r="DK524" s="127"/>
      <c r="DL524" s="127"/>
      <c r="DM524" s="127"/>
      <c r="DN524" s="127"/>
      <c r="DO524" s="127"/>
      <c r="DP524" s="127"/>
      <c r="DQ524" s="127"/>
      <c r="DR524" s="127"/>
      <c r="DS524" s="127"/>
      <c r="DT524" s="127"/>
      <c r="DU524" s="127"/>
      <c r="DV524" s="127"/>
      <c r="DW524" s="127"/>
      <c r="DX524" s="127"/>
      <c r="DY524" s="127"/>
      <c r="DZ524" s="127"/>
      <c r="EA524" s="127"/>
      <c r="EB524" s="127"/>
      <c r="EC524" s="127"/>
      <c r="ED524" s="127"/>
      <c r="EE524" s="127"/>
      <c r="EF524" s="127"/>
      <c r="EG524" s="127"/>
      <c r="EH524" s="127"/>
      <c r="EI524" s="127"/>
      <c r="EJ524" s="127"/>
      <c r="EK524" s="127"/>
      <c r="EL524" s="127"/>
      <c r="EM524" s="127"/>
      <c r="EN524" s="127"/>
      <c r="EO524" s="127"/>
      <c r="EP524" s="127"/>
      <c r="EQ524" s="127"/>
      <c r="ER524" s="127"/>
      <c r="ES524" s="127"/>
      <c r="ET524" s="127"/>
      <c r="EU524" s="127"/>
      <c r="EV524" s="127"/>
      <c r="EW524" s="127"/>
      <c r="EX524" s="127"/>
      <c r="EY524" s="127"/>
      <c r="EZ524" s="127"/>
      <c r="FA524" s="127"/>
      <c r="FB524" s="127"/>
      <c r="FC524" s="127"/>
      <c r="FD524" s="127"/>
      <c r="FE524" s="127"/>
      <c r="FF524" s="127"/>
      <c r="FG524" s="127"/>
      <c r="FH524" s="127"/>
      <c r="FI524" s="127"/>
      <c r="FJ524" s="127"/>
      <c r="FK524" s="127"/>
      <c r="FL524" s="127"/>
      <c r="FM524" s="127"/>
      <c r="FN524" s="127"/>
      <c r="FO524" s="127"/>
      <c r="FP524" s="127"/>
      <c r="FQ524" s="127"/>
      <c r="FR524" s="127"/>
      <c r="FS524" s="127"/>
      <c r="FT524" s="127"/>
      <c r="FU524" s="127"/>
      <c r="FV524" s="127"/>
      <c r="FW524" s="127"/>
      <c r="FX524" s="127"/>
      <c r="FY524" s="127"/>
      <c r="FZ524" s="127"/>
      <c r="GA524" s="127"/>
      <c r="GB524" s="127"/>
      <c r="GC524" s="127"/>
      <c r="GD524" s="127"/>
      <c r="GE524" s="127"/>
      <c r="GF524" s="127"/>
      <c r="GG524" s="127"/>
      <c r="GH524" s="127"/>
      <c r="GI524" s="127"/>
      <c r="GJ524" s="127"/>
      <c r="GK524" s="127"/>
      <c r="GL524" s="127"/>
      <c r="GM524" s="127"/>
      <c r="GN524" s="127"/>
      <c r="GO524" s="127"/>
      <c r="GP524" s="127"/>
      <c r="GQ524" s="127"/>
      <c r="GR524" s="127"/>
      <c r="GS524" s="127"/>
      <c r="GT524" s="127"/>
      <c r="GU524" s="127"/>
      <c r="GV524" s="127"/>
      <c r="GW524" s="127"/>
      <c r="GX524" s="127"/>
      <c r="GY524" s="127"/>
      <c r="GZ524" s="127"/>
      <c r="HA524" s="127"/>
      <c r="HB524" s="127"/>
      <c r="HC524" s="127"/>
      <c r="HD524" s="127"/>
      <c r="HE524" s="127"/>
      <c r="HF524" s="127"/>
      <c r="HG524" s="127"/>
      <c r="HH524" s="127"/>
    </row>
    <row r="525" spans="1:216" s="253" customFormat="1" ht="14.25" x14ac:dyDescent="0.2">
      <c r="A525" s="310">
        <v>5.2</v>
      </c>
      <c r="B525" s="382" t="s">
        <v>275</v>
      </c>
      <c r="C525" s="477">
        <v>18</v>
      </c>
      <c r="D525" s="336" t="s">
        <v>40</v>
      </c>
      <c r="E525" s="6"/>
      <c r="F525" s="107">
        <f t="shared" si="17"/>
        <v>0</v>
      </c>
      <c r="G525" s="125">
        <f t="shared" si="18"/>
        <v>0</v>
      </c>
      <c r="H525" s="125"/>
      <c r="I525" s="129"/>
      <c r="J525" s="136"/>
      <c r="K525" s="137"/>
      <c r="L525" s="127"/>
      <c r="M525" s="127"/>
      <c r="N525" s="127"/>
      <c r="O525" s="127"/>
      <c r="P525" s="127"/>
      <c r="Q525" s="127"/>
      <c r="R525" s="127"/>
      <c r="S525" s="127"/>
      <c r="T525" s="127"/>
      <c r="U525" s="127"/>
      <c r="V525" s="127"/>
      <c r="W525" s="127"/>
      <c r="X525" s="127"/>
      <c r="Y525" s="127"/>
      <c r="Z525" s="127"/>
      <c r="AA525" s="127"/>
      <c r="AB525" s="127"/>
      <c r="AC525" s="127"/>
      <c r="AD525" s="127"/>
      <c r="AE525" s="127"/>
      <c r="AF525" s="127"/>
      <c r="AG525" s="127"/>
      <c r="AH525" s="127"/>
      <c r="AI525" s="127"/>
      <c r="AJ525" s="127"/>
      <c r="AK525" s="127"/>
      <c r="AL525" s="127"/>
      <c r="AM525" s="127"/>
      <c r="AN525" s="127"/>
      <c r="AO525" s="127"/>
      <c r="AP525" s="127"/>
      <c r="AQ525" s="127"/>
      <c r="AR525" s="127"/>
      <c r="AS525" s="127"/>
      <c r="AT525" s="127"/>
      <c r="AU525" s="127"/>
      <c r="AV525" s="127"/>
      <c r="AW525" s="127"/>
      <c r="AX525" s="127"/>
      <c r="AY525" s="127"/>
      <c r="AZ525" s="127"/>
      <c r="BA525" s="127"/>
      <c r="BB525" s="127"/>
      <c r="BC525" s="127"/>
      <c r="BD525" s="127"/>
      <c r="BE525" s="127"/>
      <c r="BF525" s="127"/>
      <c r="BG525" s="127"/>
      <c r="BH525" s="127"/>
      <c r="BI525" s="127"/>
      <c r="BJ525" s="127"/>
      <c r="BK525" s="127"/>
      <c r="BL525" s="127"/>
      <c r="BM525" s="127"/>
      <c r="BN525" s="127"/>
      <c r="BO525" s="127"/>
      <c r="BP525" s="127"/>
      <c r="BQ525" s="127"/>
      <c r="BR525" s="127"/>
      <c r="BS525" s="127"/>
      <c r="BT525" s="127"/>
      <c r="BU525" s="127"/>
      <c r="BV525" s="127"/>
      <c r="BW525" s="127"/>
      <c r="BX525" s="127"/>
      <c r="BY525" s="127"/>
      <c r="BZ525" s="127"/>
      <c r="CA525" s="127"/>
      <c r="CB525" s="127"/>
      <c r="CC525" s="127"/>
      <c r="CD525" s="127"/>
      <c r="CE525" s="127"/>
      <c r="CF525" s="127"/>
      <c r="CG525" s="127"/>
      <c r="CH525" s="127"/>
      <c r="CI525" s="127"/>
      <c r="CJ525" s="127"/>
      <c r="CK525" s="127"/>
      <c r="CL525" s="127"/>
      <c r="CM525" s="127"/>
      <c r="CN525" s="127"/>
      <c r="CO525" s="127"/>
      <c r="CP525" s="127"/>
      <c r="CQ525" s="127"/>
      <c r="CR525" s="127"/>
      <c r="CS525" s="127"/>
      <c r="CT525" s="127"/>
      <c r="CU525" s="127"/>
      <c r="CV525" s="127"/>
      <c r="CW525" s="127"/>
      <c r="CX525" s="127"/>
      <c r="CY525" s="127"/>
      <c r="CZ525" s="127"/>
      <c r="DA525" s="127"/>
      <c r="DB525" s="127"/>
      <c r="DC525" s="127"/>
      <c r="DD525" s="127"/>
      <c r="DE525" s="127"/>
      <c r="DF525" s="127"/>
      <c r="DG525" s="127"/>
      <c r="DH525" s="127"/>
      <c r="DI525" s="127"/>
      <c r="DJ525" s="127"/>
      <c r="DK525" s="127"/>
      <c r="DL525" s="127"/>
      <c r="DM525" s="127"/>
      <c r="DN525" s="127"/>
      <c r="DO525" s="127"/>
      <c r="DP525" s="127"/>
      <c r="DQ525" s="127"/>
      <c r="DR525" s="127"/>
      <c r="DS525" s="127"/>
      <c r="DT525" s="127"/>
      <c r="DU525" s="127"/>
      <c r="DV525" s="127"/>
      <c r="DW525" s="127"/>
      <c r="DX525" s="127"/>
      <c r="DY525" s="127"/>
      <c r="DZ525" s="127"/>
      <c r="EA525" s="127"/>
      <c r="EB525" s="127"/>
      <c r="EC525" s="127"/>
      <c r="ED525" s="127"/>
      <c r="EE525" s="127"/>
      <c r="EF525" s="127"/>
      <c r="EG525" s="127"/>
      <c r="EH525" s="127"/>
      <c r="EI525" s="127"/>
      <c r="EJ525" s="127"/>
      <c r="EK525" s="127"/>
      <c r="EL525" s="127"/>
      <c r="EM525" s="127"/>
      <c r="EN525" s="127"/>
      <c r="EO525" s="127"/>
      <c r="EP525" s="127"/>
      <c r="EQ525" s="127"/>
      <c r="ER525" s="127"/>
      <c r="ES525" s="127"/>
      <c r="ET525" s="127"/>
      <c r="EU525" s="127"/>
      <c r="EV525" s="127"/>
      <c r="EW525" s="127"/>
      <c r="EX525" s="127"/>
      <c r="EY525" s="127"/>
      <c r="EZ525" s="127"/>
      <c r="FA525" s="127"/>
      <c r="FB525" s="127"/>
      <c r="FC525" s="127"/>
      <c r="FD525" s="127"/>
      <c r="FE525" s="127"/>
      <c r="FF525" s="127"/>
      <c r="FG525" s="127"/>
      <c r="FH525" s="127"/>
      <c r="FI525" s="127"/>
      <c r="FJ525" s="127"/>
      <c r="FK525" s="127"/>
      <c r="FL525" s="127"/>
      <c r="FM525" s="127"/>
      <c r="FN525" s="127"/>
      <c r="FO525" s="127"/>
      <c r="FP525" s="127"/>
      <c r="FQ525" s="127"/>
      <c r="FR525" s="127"/>
      <c r="FS525" s="127"/>
      <c r="FT525" s="127"/>
      <c r="FU525" s="127"/>
      <c r="FV525" s="127"/>
      <c r="FW525" s="127"/>
      <c r="FX525" s="127"/>
      <c r="FY525" s="127"/>
      <c r="FZ525" s="127"/>
      <c r="GA525" s="127"/>
      <c r="GB525" s="127"/>
      <c r="GC525" s="127"/>
      <c r="GD525" s="127"/>
      <c r="GE525" s="127"/>
      <c r="GF525" s="127"/>
      <c r="GG525" s="127"/>
      <c r="GH525" s="127"/>
      <c r="GI525" s="127"/>
      <c r="GJ525" s="127"/>
      <c r="GK525" s="127"/>
      <c r="GL525" s="127"/>
      <c r="GM525" s="127"/>
      <c r="GN525" s="127"/>
      <c r="GO525" s="127"/>
      <c r="GP525" s="127"/>
      <c r="GQ525" s="127"/>
      <c r="GR525" s="127"/>
      <c r="GS525" s="127"/>
      <c r="GT525" s="127"/>
      <c r="GU525" s="127"/>
      <c r="GV525" s="127"/>
      <c r="GW525" s="127"/>
      <c r="GX525" s="127"/>
      <c r="GY525" s="127"/>
      <c r="GZ525" s="127"/>
      <c r="HA525" s="127"/>
      <c r="HB525" s="127"/>
      <c r="HC525" s="127"/>
      <c r="HD525" s="127"/>
      <c r="HE525" s="127"/>
      <c r="HF525" s="127"/>
      <c r="HG525" s="127"/>
      <c r="HH525" s="127"/>
    </row>
    <row r="526" spans="1:216" s="253" customFormat="1" ht="14.25" x14ac:dyDescent="0.2">
      <c r="A526" s="310">
        <v>5.3</v>
      </c>
      <c r="B526" s="382" t="s">
        <v>276</v>
      </c>
      <c r="C526" s="477">
        <v>7</v>
      </c>
      <c r="D526" s="336" t="s">
        <v>40</v>
      </c>
      <c r="E526" s="6"/>
      <c r="F526" s="107">
        <f t="shared" si="17"/>
        <v>0</v>
      </c>
      <c r="G526" s="125">
        <f t="shared" si="18"/>
        <v>0</v>
      </c>
      <c r="H526" s="125"/>
      <c r="I526" s="129"/>
      <c r="J526" s="136"/>
      <c r="K526" s="137"/>
      <c r="L526" s="127"/>
      <c r="M526" s="127"/>
      <c r="N526" s="127"/>
      <c r="O526" s="127"/>
      <c r="P526" s="127"/>
      <c r="Q526" s="127"/>
      <c r="R526" s="127"/>
      <c r="S526" s="127"/>
      <c r="T526" s="127"/>
      <c r="U526" s="127"/>
      <c r="V526" s="127"/>
      <c r="W526" s="127"/>
      <c r="X526" s="127"/>
      <c r="Y526" s="127"/>
      <c r="Z526" s="127"/>
      <c r="AA526" s="127"/>
      <c r="AB526" s="127"/>
      <c r="AC526" s="127"/>
      <c r="AD526" s="127"/>
      <c r="AE526" s="127"/>
      <c r="AF526" s="127"/>
      <c r="AG526" s="127"/>
      <c r="AH526" s="127"/>
      <c r="AI526" s="127"/>
      <c r="AJ526" s="127"/>
      <c r="AK526" s="127"/>
      <c r="AL526" s="127"/>
      <c r="AM526" s="127"/>
      <c r="AN526" s="127"/>
      <c r="AO526" s="127"/>
      <c r="AP526" s="127"/>
      <c r="AQ526" s="127"/>
      <c r="AR526" s="127"/>
      <c r="AS526" s="127"/>
      <c r="AT526" s="127"/>
      <c r="AU526" s="127"/>
      <c r="AV526" s="127"/>
      <c r="AW526" s="127"/>
      <c r="AX526" s="127"/>
      <c r="AY526" s="127"/>
      <c r="AZ526" s="127"/>
      <c r="BA526" s="127"/>
      <c r="BB526" s="127"/>
      <c r="BC526" s="127"/>
      <c r="BD526" s="127"/>
      <c r="BE526" s="127"/>
      <c r="BF526" s="127"/>
      <c r="BG526" s="127"/>
      <c r="BH526" s="127"/>
      <c r="BI526" s="127"/>
      <c r="BJ526" s="127"/>
      <c r="BK526" s="127"/>
      <c r="BL526" s="127"/>
      <c r="BM526" s="127"/>
      <c r="BN526" s="127"/>
      <c r="BO526" s="127"/>
      <c r="BP526" s="127"/>
      <c r="BQ526" s="127"/>
      <c r="BR526" s="127"/>
      <c r="BS526" s="127"/>
      <c r="BT526" s="127"/>
      <c r="BU526" s="127"/>
      <c r="BV526" s="127"/>
      <c r="BW526" s="127"/>
      <c r="BX526" s="127"/>
      <c r="BY526" s="127"/>
      <c r="BZ526" s="127"/>
      <c r="CA526" s="127"/>
      <c r="CB526" s="127"/>
      <c r="CC526" s="127"/>
      <c r="CD526" s="127"/>
      <c r="CE526" s="127"/>
      <c r="CF526" s="127"/>
      <c r="CG526" s="127"/>
      <c r="CH526" s="127"/>
      <c r="CI526" s="127"/>
      <c r="CJ526" s="127"/>
      <c r="CK526" s="127"/>
      <c r="CL526" s="127"/>
      <c r="CM526" s="127"/>
      <c r="CN526" s="127"/>
      <c r="CO526" s="127"/>
      <c r="CP526" s="127"/>
      <c r="CQ526" s="127"/>
      <c r="CR526" s="127"/>
      <c r="CS526" s="127"/>
      <c r="CT526" s="127"/>
      <c r="CU526" s="127"/>
      <c r="CV526" s="127"/>
      <c r="CW526" s="127"/>
      <c r="CX526" s="127"/>
      <c r="CY526" s="127"/>
      <c r="CZ526" s="127"/>
      <c r="DA526" s="127"/>
      <c r="DB526" s="127"/>
      <c r="DC526" s="127"/>
      <c r="DD526" s="127"/>
      <c r="DE526" s="127"/>
      <c r="DF526" s="127"/>
      <c r="DG526" s="127"/>
      <c r="DH526" s="127"/>
      <c r="DI526" s="127"/>
      <c r="DJ526" s="127"/>
      <c r="DK526" s="127"/>
      <c r="DL526" s="127"/>
      <c r="DM526" s="127"/>
      <c r="DN526" s="127"/>
      <c r="DO526" s="127"/>
      <c r="DP526" s="127"/>
      <c r="DQ526" s="127"/>
      <c r="DR526" s="127"/>
      <c r="DS526" s="127"/>
      <c r="DT526" s="127"/>
      <c r="DU526" s="127"/>
      <c r="DV526" s="127"/>
      <c r="DW526" s="127"/>
      <c r="DX526" s="127"/>
      <c r="DY526" s="127"/>
      <c r="DZ526" s="127"/>
      <c r="EA526" s="127"/>
      <c r="EB526" s="127"/>
      <c r="EC526" s="127"/>
      <c r="ED526" s="127"/>
      <c r="EE526" s="127"/>
      <c r="EF526" s="127"/>
      <c r="EG526" s="127"/>
      <c r="EH526" s="127"/>
      <c r="EI526" s="127"/>
      <c r="EJ526" s="127"/>
      <c r="EK526" s="127"/>
      <c r="EL526" s="127"/>
      <c r="EM526" s="127"/>
      <c r="EN526" s="127"/>
      <c r="EO526" s="127"/>
      <c r="EP526" s="127"/>
      <c r="EQ526" s="127"/>
      <c r="ER526" s="127"/>
      <c r="ES526" s="127"/>
      <c r="ET526" s="127"/>
      <c r="EU526" s="127"/>
      <c r="EV526" s="127"/>
      <c r="EW526" s="127"/>
      <c r="EX526" s="127"/>
      <c r="EY526" s="127"/>
      <c r="EZ526" s="127"/>
      <c r="FA526" s="127"/>
      <c r="FB526" s="127"/>
      <c r="FC526" s="127"/>
      <c r="FD526" s="127"/>
      <c r="FE526" s="127"/>
      <c r="FF526" s="127"/>
      <c r="FG526" s="127"/>
      <c r="FH526" s="127"/>
      <c r="FI526" s="127"/>
      <c r="FJ526" s="127"/>
      <c r="FK526" s="127"/>
      <c r="FL526" s="127"/>
      <c r="FM526" s="127"/>
      <c r="FN526" s="127"/>
      <c r="FO526" s="127"/>
      <c r="FP526" s="127"/>
      <c r="FQ526" s="127"/>
      <c r="FR526" s="127"/>
      <c r="FS526" s="127"/>
      <c r="FT526" s="127"/>
      <c r="FU526" s="127"/>
      <c r="FV526" s="127"/>
      <c r="FW526" s="127"/>
      <c r="FX526" s="127"/>
      <c r="FY526" s="127"/>
      <c r="FZ526" s="127"/>
      <c r="GA526" s="127"/>
      <c r="GB526" s="127"/>
      <c r="GC526" s="127"/>
      <c r="GD526" s="127"/>
      <c r="GE526" s="127"/>
      <c r="GF526" s="127"/>
      <c r="GG526" s="127"/>
      <c r="GH526" s="127"/>
      <c r="GI526" s="127"/>
      <c r="GJ526" s="127"/>
      <c r="GK526" s="127"/>
      <c r="GL526" s="127"/>
      <c r="GM526" s="127"/>
      <c r="GN526" s="127"/>
      <c r="GO526" s="127"/>
      <c r="GP526" s="127"/>
      <c r="GQ526" s="127"/>
      <c r="GR526" s="127"/>
      <c r="GS526" s="127"/>
      <c r="GT526" s="127"/>
      <c r="GU526" s="127"/>
      <c r="GV526" s="127"/>
      <c r="GW526" s="127"/>
      <c r="GX526" s="127"/>
      <c r="GY526" s="127"/>
      <c r="GZ526" s="127"/>
      <c r="HA526" s="127"/>
      <c r="HB526" s="127"/>
      <c r="HC526" s="127"/>
      <c r="HD526" s="127"/>
      <c r="HE526" s="127"/>
      <c r="HF526" s="127"/>
      <c r="HG526" s="127"/>
      <c r="HH526" s="127"/>
    </row>
    <row r="527" spans="1:216" s="253" customFormat="1" ht="14.25" x14ac:dyDescent="0.2">
      <c r="A527" s="310">
        <v>5.4</v>
      </c>
      <c r="B527" s="382" t="s">
        <v>277</v>
      </c>
      <c r="C527" s="477">
        <v>6</v>
      </c>
      <c r="D527" s="336" t="s">
        <v>40</v>
      </c>
      <c r="E527" s="6"/>
      <c r="F527" s="107">
        <f t="shared" ref="F527:F590" si="21">ROUND(E527*C527,2)</f>
        <v>0</v>
      </c>
      <c r="G527" s="125">
        <f t="shared" si="18"/>
        <v>0</v>
      </c>
      <c r="H527" s="125"/>
      <c r="I527" s="129"/>
      <c r="J527" s="136"/>
      <c r="K527" s="137"/>
      <c r="L527" s="127"/>
      <c r="M527" s="127"/>
      <c r="N527" s="127"/>
      <c r="O527" s="127"/>
      <c r="P527" s="127"/>
      <c r="Q527" s="127"/>
      <c r="R527" s="127"/>
      <c r="S527" s="127"/>
      <c r="T527" s="127"/>
      <c r="U527" s="127"/>
      <c r="V527" s="127"/>
      <c r="W527" s="127"/>
      <c r="X527" s="127"/>
      <c r="Y527" s="127"/>
      <c r="Z527" s="127"/>
      <c r="AA527" s="127"/>
      <c r="AB527" s="127"/>
      <c r="AC527" s="127"/>
      <c r="AD527" s="127"/>
      <c r="AE527" s="127"/>
      <c r="AF527" s="127"/>
      <c r="AG527" s="127"/>
      <c r="AH527" s="127"/>
      <c r="AI527" s="127"/>
      <c r="AJ527" s="127"/>
      <c r="AK527" s="127"/>
      <c r="AL527" s="127"/>
      <c r="AM527" s="127"/>
      <c r="AN527" s="127"/>
      <c r="AO527" s="127"/>
      <c r="AP527" s="127"/>
      <c r="AQ527" s="127"/>
      <c r="AR527" s="127"/>
      <c r="AS527" s="127"/>
      <c r="AT527" s="127"/>
      <c r="AU527" s="127"/>
      <c r="AV527" s="127"/>
      <c r="AW527" s="127"/>
      <c r="AX527" s="127"/>
      <c r="AY527" s="127"/>
      <c r="AZ527" s="127"/>
      <c r="BA527" s="127"/>
      <c r="BB527" s="127"/>
      <c r="BC527" s="127"/>
      <c r="BD527" s="127"/>
      <c r="BE527" s="127"/>
      <c r="BF527" s="127"/>
      <c r="BG527" s="127"/>
      <c r="BH527" s="127"/>
      <c r="BI527" s="127"/>
      <c r="BJ527" s="127"/>
      <c r="BK527" s="127"/>
      <c r="BL527" s="127"/>
      <c r="BM527" s="127"/>
      <c r="BN527" s="127"/>
      <c r="BO527" s="127"/>
      <c r="BP527" s="127"/>
      <c r="BQ527" s="127"/>
      <c r="BR527" s="127"/>
      <c r="BS527" s="127"/>
      <c r="BT527" s="127"/>
      <c r="BU527" s="127"/>
      <c r="BV527" s="127"/>
      <c r="BW527" s="127"/>
      <c r="BX527" s="127"/>
      <c r="BY527" s="127"/>
      <c r="BZ527" s="127"/>
      <c r="CA527" s="127"/>
      <c r="CB527" s="127"/>
      <c r="CC527" s="127"/>
      <c r="CD527" s="127"/>
      <c r="CE527" s="127"/>
      <c r="CF527" s="127"/>
      <c r="CG527" s="127"/>
      <c r="CH527" s="127"/>
      <c r="CI527" s="127"/>
      <c r="CJ527" s="127"/>
      <c r="CK527" s="127"/>
      <c r="CL527" s="127"/>
      <c r="CM527" s="127"/>
      <c r="CN527" s="127"/>
      <c r="CO527" s="127"/>
      <c r="CP527" s="127"/>
      <c r="CQ527" s="127"/>
      <c r="CR527" s="127"/>
      <c r="CS527" s="127"/>
      <c r="CT527" s="127"/>
      <c r="CU527" s="127"/>
      <c r="CV527" s="127"/>
      <c r="CW527" s="127"/>
      <c r="CX527" s="127"/>
      <c r="CY527" s="127"/>
      <c r="CZ527" s="127"/>
      <c r="DA527" s="127"/>
      <c r="DB527" s="127"/>
      <c r="DC527" s="127"/>
      <c r="DD527" s="127"/>
      <c r="DE527" s="127"/>
      <c r="DF527" s="127"/>
      <c r="DG527" s="127"/>
      <c r="DH527" s="127"/>
      <c r="DI527" s="127"/>
      <c r="DJ527" s="127"/>
      <c r="DK527" s="127"/>
      <c r="DL527" s="127"/>
      <c r="DM527" s="127"/>
      <c r="DN527" s="127"/>
      <c r="DO527" s="127"/>
      <c r="DP527" s="127"/>
      <c r="DQ527" s="127"/>
      <c r="DR527" s="127"/>
      <c r="DS527" s="127"/>
      <c r="DT527" s="127"/>
      <c r="DU527" s="127"/>
      <c r="DV527" s="127"/>
      <c r="DW527" s="127"/>
      <c r="DX527" s="127"/>
      <c r="DY527" s="127"/>
      <c r="DZ527" s="127"/>
      <c r="EA527" s="127"/>
      <c r="EB527" s="127"/>
      <c r="EC527" s="127"/>
      <c r="ED527" s="127"/>
      <c r="EE527" s="127"/>
      <c r="EF527" s="127"/>
      <c r="EG527" s="127"/>
      <c r="EH527" s="127"/>
      <c r="EI527" s="127"/>
      <c r="EJ527" s="127"/>
      <c r="EK527" s="127"/>
      <c r="EL527" s="127"/>
      <c r="EM527" s="127"/>
      <c r="EN527" s="127"/>
      <c r="EO527" s="127"/>
      <c r="EP527" s="127"/>
      <c r="EQ527" s="127"/>
      <c r="ER527" s="127"/>
      <c r="ES527" s="127"/>
      <c r="ET527" s="127"/>
      <c r="EU527" s="127"/>
      <c r="EV527" s="127"/>
      <c r="EW527" s="127"/>
      <c r="EX527" s="127"/>
      <c r="EY527" s="127"/>
      <c r="EZ527" s="127"/>
      <c r="FA527" s="127"/>
      <c r="FB527" s="127"/>
      <c r="FC527" s="127"/>
      <c r="FD527" s="127"/>
      <c r="FE527" s="127"/>
      <c r="FF527" s="127"/>
      <c r="FG527" s="127"/>
      <c r="FH527" s="127"/>
      <c r="FI527" s="127"/>
      <c r="FJ527" s="127"/>
      <c r="FK527" s="127"/>
      <c r="FL527" s="127"/>
      <c r="FM527" s="127"/>
      <c r="FN527" s="127"/>
      <c r="FO527" s="127"/>
      <c r="FP527" s="127"/>
      <c r="FQ527" s="127"/>
      <c r="FR527" s="127"/>
      <c r="FS527" s="127"/>
      <c r="FT527" s="127"/>
      <c r="FU527" s="127"/>
      <c r="FV527" s="127"/>
      <c r="FW527" s="127"/>
      <c r="FX527" s="127"/>
      <c r="FY527" s="127"/>
      <c r="FZ527" s="127"/>
      <c r="GA527" s="127"/>
      <c r="GB527" s="127"/>
      <c r="GC527" s="127"/>
      <c r="GD527" s="127"/>
      <c r="GE527" s="127"/>
      <c r="GF527" s="127"/>
      <c r="GG527" s="127"/>
      <c r="GH527" s="127"/>
      <c r="GI527" s="127"/>
      <c r="GJ527" s="127"/>
      <c r="GK527" s="127"/>
      <c r="GL527" s="127"/>
      <c r="GM527" s="127"/>
      <c r="GN527" s="127"/>
      <c r="GO527" s="127"/>
      <c r="GP527" s="127"/>
      <c r="GQ527" s="127"/>
      <c r="GR527" s="127"/>
      <c r="GS527" s="127"/>
      <c r="GT527" s="127"/>
      <c r="GU527" s="127"/>
      <c r="GV527" s="127"/>
      <c r="GW527" s="127"/>
      <c r="GX527" s="127"/>
      <c r="GY527" s="127"/>
      <c r="GZ527" s="127"/>
      <c r="HA527" s="127"/>
      <c r="HB527" s="127"/>
      <c r="HC527" s="127"/>
      <c r="HD527" s="127"/>
      <c r="HE527" s="127"/>
      <c r="HF527" s="127"/>
      <c r="HG527" s="127"/>
      <c r="HH527" s="127"/>
    </row>
    <row r="528" spans="1:216" s="253" customFormat="1" ht="14.25" x14ac:dyDescent="0.2">
      <c r="A528" s="310">
        <v>5.5</v>
      </c>
      <c r="B528" s="382" t="s">
        <v>278</v>
      </c>
      <c r="C528" s="477">
        <v>1</v>
      </c>
      <c r="D528" s="336" t="s">
        <v>40</v>
      </c>
      <c r="E528" s="6"/>
      <c r="F528" s="107">
        <f t="shared" si="21"/>
        <v>0</v>
      </c>
      <c r="G528" s="125">
        <f t="shared" si="18"/>
        <v>0</v>
      </c>
      <c r="H528" s="125"/>
      <c r="I528" s="129"/>
      <c r="J528" s="136"/>
      <c r="K528" s="137"/>
      <c r="L528" s="127"/>
      <c r="M528" s="127"/>
      <c r="N528" s="127"/>
      <c r="O528" s="127"/>
      <c r="P528" s="127"/>
      <c r="Q528" s="127"/>
      <c r="R528" s="127"/>
      <c r="S528" s="127"/>
      <c r="T528" s="127"/>
      <c r="U528" s="127"/>
      <c r="V528" s="127"/>
      <c r="W528" s="127"/>
      <c r="X528" s="127"/>
      <c r="Y528" s="127"/>
      <c r="Z528" s="127"/>
      <c r="AA528" s="127"/>
      <c r="AB528" s="127"/>
      <c r="AC528" s="127"/>
      <c r="AD528" s="127"/>
      <c r="AE528" s="127"/>
      <c r="AF528" s="127"/>
      <c r="AG528" s="127"/>
      <c r="AH528" s="127"/>
      <c r="AI528" s="127"/>
      <c r="AJ528" s="127"/>
      <c r="AK528" s="127"/>
      <c r="AL528" s="127"/>
      <c r="AM528" s="127"/>
      <c r="AN528" s="127"/>
      <c r="AO528" s="127"/>
      <c r="AP528" s="127"/>
      <c r="AQ528" s="127"/>
      <c r="AR528" s="127"/>
      <c r="AS528" s="127"/>
      <c r="AT528" s="127"/>
      <c r="AU528" s="127"/>
      <c r="AV528" s="127"/>
      <c r="AW528" s="127"/>
      <c r="AX528" s="127"/>
      <c r="AY528" s="127"/>
      <c r="AZ528" s="127"/>
      <c r="BA528" s="127"/>
      <c r="BB528" s="127"/>
      <c r="BC528" s="127"/>
      <c r="BD528" s="127"/>
      <c r="BE528" s="127"/>
      <c r="BF528" s="127"/>
      <c r="BG528" s="127"/>
      <c r="BH528" s="127"/>
      <c r="BI528" s="127"/>
      <c r="BJ528" s="127"/>
      <c r="BK528" s="127"/>
      <c r="BL528" s="127"/>
      <c r="BM528" s="127"/>
      <c r="BN528" s="127"/>
      <c r="BO528" s="127"/>
      <c r="BP528" s="127"/>
      <c r="BQ528" s="127"/>
      <c r="BR528" s="127"/>
      <c r="BS528" s="127"/>
      <c r="BT528" s="127"/>
      <c r="BU528" s="127"/>
      <c r="BV528" s="127"/>
      <c r="BW528" s="127"/>
      <c r="BX528" s="127"/>
      <c r="BY528" s="127"/>
      <c r="BZ528" s="127"/>
      <c r="CA528" s="127"/>
      <c r="CB528" s="127"/>
      <c r="CC528" s="127"/>
      <c r="CD528" s="127"/>
      <c r="CE528" s="127"/>
      <c r="CF528" s="127"/>
      <c r="CG528" s="127"/>
      <c r="CH528" s="127"/>
      <c r="CI528" s="127"/>
      <c r="CJ528" s="127"/>
      <c r="CK528" s="127"/>
      <c r="CL528" s="127"/>
      <c r="CM528" s="127"/>
      <c r="CN528" s="127"/>
      <c r="CO528" s="127"/>
      <c r="CP528" s="127"/>
      <c r="CQ528" s="127"/>
      <c r="CR528" s="127"/>
      <c r="CS528" s="127"/>
      <c r="CT528" s="127"/>
      <c r="CU528" s="127"/>
      <c r="CV528" s="127"/>
      <c r="CW528" s="127"/>
      <c r="CX528" s="127"/>
      <c r="CY528" s="127"/>
      <c r="CZ528" s="127"/>
      <c r="DA528" s="127"/>
      <c r="DB528" s="127"/>
      <c r="DC528" s="127"/>
      <c r="DD528" s="127"/>
      <c r="DE528" s="127"/>
      <c r="DF528" s="127"/>
      <c r="DG528" s="127"/>
      <c r="DH528" s="127"/>
      <c r="DI528" s="127"/>
      <c r="DJ528" s="127"/>
      <c r="DK528" s="127"/>
      <c r="DL528" s="127"/>
      <c r="DM528" s="127"/>
      <c r="DN528" s="127"/>
      <c r="DO528" s="127"/>
      <c r="DP528" s="127"/>
      <c r="DQ528" s="127"/>
      <c r="DR528" s="127"/>
      <c r="DS528" s="127"/>
      <c r="DT528" s="127"/>
      <c r="DU528" s="127"/>
      <c r="DV528" s="127"/>
      <c r="DW528" s="127"/>
      <c r="DX528" s="127"/>
      <c r="DY528" s="127"/>
      <c r="DZ528" s="127"/>
      <c r="EA528" s="127"/>
      <c r="EB528" s="127"/>
      <c r="EC528" s="127"/>
      <c r="ED528" s="127"/>
      <c r="EE528" s="127"/>
      <c r="EF528" s="127"/>
      <c r="EG528" s="127"/>
      <c r="EH528" s="127"/>
      <c r="EI528" s="127"/>
      <c r="EJ528" s="127"/>
      <c r="EK528" s="127"/>
      <c r="EL528" s="127"/>
      <c r="EM528" s="127"/>
      <c r="EN528" s="127"/>
      <c r="EO528" s="127"/>
      <c r="EP528" s="127"/>
      <c r="EQ528" s="127"/>
      <c r="ER528" s="127"/>
      <c r="ES528" s="127"/>
      <c r="ET528" s="127"/>
      <c r="EU528" s="127"/>
      <c r="EV528" s="127"/>
      <c r="EW528" s="127"/>
      <c r="EX528" s="127"/>
      <c r="EY528" s="127"/>
      <c r="EZ528" s="127"/>
      <c r="FA528" s="127"/>
      <c r="FB528" s="127"/>
      <c r="FC528" s="127"/>
      <c r="FD528" s="127"/>
      <c r="FE528" s="127"/>
      <c r="FF528" s="127"/>
      <c r="FG528" s="127"/>
      <c r="FH528" s="127"/>
      <c r="FI528" s="127"/>
      <c r="FJ528" s="127"/>
      <c r="FK528" s="127"/>
      <c r="FL528" s="127"/>
      <c r="FM528" s="127"/>
      <c r="FN528" s="127"/>
      <c r="FO528" s="127"/>
      <c r="FP528" s="127"/>
      <c r="FQ528" s="127"/>
      <c r="FR528" s="127"/>
      <c r="FS528" s="127"/>
      <c r="FT528" s="127"/>
      <c r="FU528" s="127"/>
      <c r="FV528" s="127"/>
      <c r="FW528" s="127"/>
      <c r="FX528" s="127"/>
      <c r="FY528" s="127"/>
      <c r="FZ528" s="127"/>
      <c r="GA528" s="127"/>
      <c r="GB528" s="127"/>
      <c r="GC528" s="127"/>
      <c r="GD528" s="127"/>
      <c r="GE528" s="127"/>
      <c r="GF528" s="127"/>
      <c r="GG528" s="127"/>
      <c r="GH528" s="127"/>
      <c r="GI528" s="127"/>
      <c r="GJ528" s="127"/>
      <c r="GK528" s="127"/>
      <c r="GL528" s="127"/>
      <c r="GM528" s="127"/>
      <c r="GN528" s="127"/>
      <c r="GO528" s="127"/>
      <c r="GP528" s="127"/>
      <c r="GQ528" s="127"/>
      <c r="GR528" s="127"/>
      <c r="GS528" s="127"/>
      <c r="GT528" s="127"/>
      <c r="GU528" s="127"/>
      <c r="GV528" s="127"/>
      <c r="GW528" s="127"/>
      <c r="GX528" s="127"/>
      <c r="GY528" s="127"/>
      <c r="GZ528" s="127"/>
      <c r="HA528" s="127"/>
      <c r="HB528" s="127"/>
      <c r="HC528" s="127"/>
      <c r="HD528" s="127"/>
      <c r="HE528" s="127"/>
      <c r="HF528" s="127"/>
      <c r="HG528" s="127"/>
      <c r="HH528" s="127"/>
    </row>
    <row r="529" spans="1:216" s="253" customFormat="1" ht="14.25" x14ac:dyDescent="0.2">
      <c r="A529" s="310">
        <v>5.6</v>
      </c>
      <c r="B529" s="382" t="s">
        <v>279</v>
      </c>
      <c r="C529" s="477">
        <v>2</v>
      </c>
      <c r="D529" s="336" t="s">
        <v>40</v>
      </c>
      <c r="E529" s="6"/>
      <c r="F529" s="107">
        <f t="shared" si="21"/>
        <v>0</v>
      </c>
      <c r="G529" s="125">
        <f t="shared" si="18"/>
        <v>0</v>
      </c>
      <c r="H529" s="125"/>
      <c r="I529" s="129"/>
      <c r="J529" s="136"/>
      <c r="K529" s="137"/>
      <c r="L529" s="127"/>
      <c r="M529" s="127"/>
      <c r="N529" s="127"/>
      <c r="O529" s="127"/>
      <c r="P529" s="127"/>
      <c r="Q529" s="127"/>
      <c r="R529" s="127"/>
      <c r="S529" s="127"/>
      <c r="T529" s="127"/>
      <c r="U529" s="127"/>
      <c r="V529" s="127"/>
      <c r="W529" s="127"/>
      <c r="X529" s="127"/>
      <c r="Y529" s="127"/>
      <c r="Z529" s="127"/>
      <c r="AA529" s="127"/>
      <c r="AB529" s="127"/>
      <c r="AC529" s="127"/>
      <c r="AD529" s="127"/>
      <c r="AE529" s="127"/>
      <c r="AF529" s="127"/>
      <c r="AG529" s="127"/>
      <c r="AH529" s="127"/>
      <c r="AI529" s="127"/>
      <c r="AJ529" s="127"/>
      <c r="AK529" s="127"/>
      <c r="AL529" s="127"/>
      <c r="AM529" s="127"/>
      <c r="AN529" s="127"/>
      <c r="AO529" s="127"/>
      <c r="AP529" s="127"/>
      <c r="AQ529" s="127"/>
      <c r="AR529" s="127"/>
      <c r="AS529" s="127"/>
      <c r="AT529" s="127"/>
      <c r="AU529" s="127"/>
      <c r="AV529" s="127"/>
      <c r="AW529" s="127"/>
      <c r="AX529" s="127"/>
      <c r="AY529" s="127"/>
      <c r="AZ529" s="127"/>
      <c r="BA529" s="127"/>
      <c r="BB529" s="127"/>
      <c r="BC529" s="127"/>
      <c r="BD529" s="127"/>
      <c r="BE529" s="127"/>
      <c r="BF529" s="127"/>
      <c r="BG529" s="127"/>
      <c r="BH529" s="127"/>
      <c r="BI529" s="127"/>
      <c r="BJ529" s="127"/>
      <c r="BK529" s="127"/>
      <c r="BL529" s="127"/>
      <c r="BM529" s="127"/>
      <c r="BN529" s="127"/>
      <c r="BO529" s="127"/>
      <c r="BP529" s="127"/>
      <c r="BQ529" s="127"/>
      <c r="BR529" s="127"/>
      <c r="BS529" s="127"/>
      <c r="BT529" s="127"/>
      <c r="BU529" s="127"/>
      <c r="BV529" s="127"/>
      <c r="BW529" s="127"/>
      <c r="BX529" s="127"/>
      <c r="BY529" s="127"/>
      <c r="BZ529" s="127"/>
      <c r="CA529" s="127"/>
      <c r="CB529" s="127"/>
      <c r="CC529" s="127"/>
      <c r="CD529" s="127"/>
      <c r="CE529" s="127"/>
      <c r="CF529" s="127"/>
      <c r="CG529" s="127"/>
      <c r="CH529" s="127"/>
      <c r="CI529" s="127"/>
      <c r="CJ529" s="127"/>
      <c r="CK529" s="127"/>
      <c r="CL529" s="127"/>
      <c r="CM529" s="127"/>
      <c r="CN529" s="127"/>
      <c r="CO529" s="127"/>
      <c r="CP529" s="127"/>
      <c r="CQ529" s="127"/>
      <c r="CR529" s="127"/>
      <c r="CS529" s="127"/>
      <c r="CT529" s="127"/>
      <c r="CU529" s="127"/>
      <c r="CV529" s="127"/>
      <c r="CW529" s="127"/>
      <c r="CX529" s="127"/>
      <c r="CY529" s="127"/>
      <c r="CZ529" s="127"/>
      <c r="DA529" s="127"/>
      <c r="DB529" s="127"/>
      <c r="DC529" s="127"/>
      <c r="DD529" s="127"/>
      <c r="DE529" s="127"/>
      <c r="DF529" s="127"/>
      <c r="DG529" s="127"/>
      <c r="DH529" s="127"/>
      <c r="DI529" s="127"/>
      <c r="DJ529" s="127"/>
      <c r="DK529" s="127"/>
      <c r="DL529" s="127"/>
      <c r="DM529" s="127"/>
      <c r="DN529" s="127"/>
      <c r="DO529" s="127"/>
      <c r="DP529" s="127"/>
      <c r="DQ529" s="127"/>
      <c r="DR529" s="127"/>
      <c r="DS529" s="127"/>
      <c r="DT529" s="127"/>
      <c r="DU529" s="127"/>
      <c r="DV529" s="127"/>
      <c r="DW529" s="127"/>
      <c r="DX529" s="127"/>
      <c r="DY529" s="127"/>
      <c r="DZ529" s="127"/>
      <c r="EA529" s="127"/>
      <c r="EB529" s="127"/>
      <c r="EC529" s="127"/>
      <c r="ED529" s="127"/>
      <c r="EE529" s="127"/>
      <c r="EF529" s="127"/>
      <c r="EG529" s="127"/>
      <c r="EH529" s="127"/>
      <c r="EI529" s="127"/>
      <c r="EJ529" s="127"/>
      <c r="EK529" s="127"/>
      <c r="EL529" s="127"/>
      <c r="EM529" s="127"/>
      <c r="EN529" s="127"/>
      <c r="EO529" s="127"/>
      <c r="EP529" s="127"/>
      <c r="EQ529" s="127"/>
      <c r="ER529" s="127"/>
      <c r="ES529" s="127"/>
      <c r="ET529" s="127"/>
      <c r="EU529" s="127"/>
      <c r="EV529" s="127"/>
      <c r="EW529" s="127"/>
      <c r="EX529" s="127"/>
      <c r="EY529" s="127"/>
      <c r="EZ529" s="127"/>
      <c r="FA529" s="127"/>
      <c r="FB529" s="127"/>
      <c r="FC529" s="127"/>
      <c r="FD529" s="127"/>
      <c r="FE529" s="127"/>
      <c r="FF529" s="127"/>
      <c r="FG529" s="127"/>
      <c r="FH529" s="127"/>
      <c r="FI529" s="127"/>
      <c r="FJ529" s="127"/>
      <c r="FK529" s="127"/>
      <c r="FL529" s="127"/>
      <c r="FM529" s="127"/>
      <c r="FN529" s="127"/>
      <c r="FO529" s="127"/>
      <c r="FP529" s="127"/>
      <c r="FQ529" s="127"/>
      <c r="FR529" s="127"/>
      <c r="FS529" s="127"/>
      <c r="FT529" s="127"/>
      <c r="FU529" s="127"/>
      <c r="FV529" s="127"/>
      <c r="FW529" s="127"/>
      <c r="FX529" s="127"/>
      <c r="FY529" s="127"/>
      <c r="FZ529" s="127"/>
      <c r="GA529" s="127"/>
      <c r="GB529" s="127"/>
      <c r="GC529" s="127"/>
      <c r="GD529" s="127"/>
      <c r="GE529" s="127"/>
      <c r="GF529" s="127"/>
      <c r="GG529" s="127"/>
      <c r="GH529" s="127"/>
      <c r="GI529" s="127"/>
      <c r="GJ529" s="127"/>
      <c r="GK529" s="127"/>
      <c r="GL529" s="127"/>
      <c r="GM529" s="127"/>
      <c r="GN529" s="127"/>
      <c r="GO529" s="127"/>
      <c r="GP529" s="127"/>
      <c r="GQ529" s="127"/>
      <c r="GR529" s="127"/>
      <c r="GS529" s="127"/>
      <c r="GT529" s="127"/>
      <c r="GU529" s="127"/>
      <c r="GV529" s="127"/>
      <c r="GW529" s="127"/>
      <c r="GX529" s="127"/>
      <c r="GY529" s="127"/>
      <c r="GZ529" s="127"/>
      <c r="HA529" s="127"/>
      <c r="HB529" s="127"/>
      <c r="HC529" s="127"/>
      <c r="HD529" s="127"/>
      <c r="HE529" s="127"/>
      <c r="HF529" s="127"/>
      <c r="HG529" s="127"/>
      <c r="HH529" s="127"/>
    </row>
    <row r="530" spans="1:216" s="253" customFormat="1" ht="14.25" x14ac:dyDescent="0.2">
      <c r="A530" s="588">
        <v>5.7</v>
      </c>
      <c r="B530" s="386" t="s">
        <v>280</v>
      </c>
      <c r="C530" s="480">
        <v>1</v>
      </c>
      <c r="D530" s="550" t="s">
        <v>40</v>
      </c>
      <c r="E530" s="91"/>
      <c r="F530" s="107">
        <f t="shared" si="21"/>
        <v>0</v>
      </c>
      <c r="G530" s="125">
        <f t="shared" si="18"/>
        <v>0</v>
      </c>
      <c r="H530" s="125"/>
      <c r="I530" s="129"/>
      <c r="J530" s="136"/>
      <c r="K530" s="137"/>
      <c r="L530" s="127"/>
      <c r="M530" s="127"/>
      <c r="N530" s="127"/>
      <c r="O530" s="127"/>
      <c r="P530" s="127"/>
      <c r="Q530" s="127"/>
      <c r="R530" s="127"/>
      <c r="S530" s="127"/>
      <c r="T530" s="127"/>
      <c r="U530" s="127"/>
      <c r="V530" s="127"/>
      <c r="W530" s="127"/>
      <c r="X530" s="127"/>
      <c r="Y530" s="127"/>
      <c r="Z530" s="127"/>
      <c r="AA530" s="127"/>
      <c r="AB530" s="127"/>
      <c r="AC530" s="127"/>
      <c r="AD530" s="127"/>
      <c r="AE530" s="127"/>
      <c r="AF530" s="127"/>
      <c r="AG530" s="127"/>
      <c r="AH530" s="127"/>
      <c r="AI530" s="127"/>
      <c r="AJ530" s="127"/>
      <c r="AK530" s="127"/>
      <c r="AL530" s="127"/>
      <c r="AM530" s="127"/>
      <c r="AN530" s="127"/>
      <c r="AO530" s="127"/>
      <c r="AP530" s="127"/>
      <c r="AQ530" s="127"/>
      <c r="AR530" s="127"/>
      <c r="AS530" s="127"/>
      <c r="AT530" s="127"/>
      <c r="AU530" s="127"/>
      <c r="AV530" s="127"/>
      <c r="AW530" s="127"/>
      <c r="AX530" s="127"/>
      <c r="AY530" s="127"/>
      <c r="AZ530" s="127"/>
      <c r="BA530" s="127"/>
      <c r="BB530" s="127"/>
      <c r="BC530" s="127"/>
      <c r="BD530" s="127"/>
      <c r="BE530" s="127"/>
      <c r="BF530" s="127"/>
      <c r="BG530" s="127"/>
      <c r="BH530" s="127"/>
      <c r="BI530" s="127"/>
      <c r="BJ530" s="127"/>
      <c r="BK530" s="127"/>
      <c r="BL530" s="127"/>
      <c r="BM530" s="127"/>
      <c r="BN530" s="127"/>
      <c r="BO530" s="127"/>
      <c r="BP530" s="127"/>
      <c r="BQ530" s="127"/>
      <c r="BR530" s="127"/>
      <c r="BS530" s="127"/>
      <c r="BT530" s="127"/>
      <c r="BU530" s="127"/>
      <c r="BV530" s="127"/>
      <c r="BW530" s="127"/>
      <c r="BX530" s="127"/>
      <c r="BY530" s="127"/>
      <c r="BZ530" s="127"/>
      <c r="CA530" s="127"/>
      <c r="CB530" s="127"/>
      <c r="CC530" s="127"/>
      <c r="CD530" s="127"/>
      <c r="CE530" s="127"/>
      <c r="CF530" s="127"/>
      <c r="CG530" s="127"/>
      <c r="CH530" s="127"/>
      <c r="CI530" s="127"/>
      <c r="CJ530" s="127"/>
      <c r="CK530" s="127"/>
      <c r="CL530" s="127"/>
      <c r="CM530" s="127"/>
      <c r="CN530" s="127"/>
      <c r="CO530" s="127"/>
      <c r="CP530" s="127"/>
      <c r="CQ530" s="127"/>
      <c r="CR530" s="127"/>
      <c r="CS530" s="127"/>
      <c r="CT530" s="127"/>
      <c r="CU530" s="127"/>
      <c r="CV530" s="127"/>
      <c r="CW530" s="127"/>
      <c r="CX530" s="127"/>
      <c r="CY530" s="127"/>
      <c r="CZ530" s="127"/>
      <c r="DA530" s="127"/>
      <c r="DB530" s="127"/>
      <c r="DC530" s="127"/>
      <c r="DD530" s="127"/>
      <c r="DE530" s="127"/>
      <c r="DF530" s="127"/>
      <c r="DG530" s="127"/>
      <c r="DH530" s="127"/>
      <c r="DI530" s="127"/>
      <c r="DJ530" s="127"/>
      <c r="DK530" s="127"/>
      <c r="DL530" s="127"/>
      <c r="DM530" s="127"/>
      <c r="DN530" s="127"/>
      <c r="DO530" s="127"/>
      <c r="DP530" s="127"/>
      <c r="DQ530" s="127"/>
      <c r="DR530" s="127"/>
      <c r="DS530" s="127"/>
      <c r="DT530" s="127"/>
      <c r="DU530" s="127"/>
      <c r="DV530" s="127"/>
      <c r="DW530" s="127"/>
      <c r="DX530" s="127"/>
      <c r="DY530" s="127"/>
      <c r="DZ530" s="127"/>
      <c r="EA530" s="127"/>
      <c r="EB530" s="127"/>
      <c r="EC530" s="127"/>
      <c r="ED530" s="127"/>
      <c r="EE530" s="127"/>
      <c r="EF530" s="127"/>
      <c r="EG530" s="127"/>
      <c r="EH530" s="127"/>
      <c r="EI530" s="127"/>
      <c r="EJ530" s="127"/>
      <c r="EK530" s="127"/>
      <c r="EL530" s="127"/>
      <c r="EM530" s="127"/>
      <c r="EN530" s="127"/>
      <c r="EO530" s="127"/>
      <c r="EP530" s="127"/>
      <c r="EQ530" s="127"/>
      <c r="ER530" s="127"/>
      <c r="ES530" s="127"/>
      <c r="ET530" s="127"/>
      <c r="EU530" s="127"/>
      <c r="EV530" s="127"/>
      <c r="EW530" s="127"/>
      <c r="EX530" s="127"/>
      <c r="EY530" s="127"/>
      <c r="EZ530" s="127"/>
      <c r="FA530" s="127"/>
      <c r="FB530" s="127"/>
      <c r="FC530" s="127"/>
      <c r="FD530" s="127"/>
      <c r="FE530" s="127"/>
      <c r="FF530" s="127"/>
      <c r="FG530" s="127"/>
      <c r="FH530" s="127"/>
      <c r="FI530" s="127"/>
      <c r="FJ530" s="127"/>
      <c r="FK530" s="127"/>
      <c r="FL530" s="127"/>
      <c r="FM530" s="127"/>
      <c r="FN530" s="127"/>
      <c r="FO530" s="127"/>
      <c r="FP530" s="127"/>
      <c r="FQ530" s="127"/>
      <c r="FR530" s="127"/>
      <c r="FS530" s="127"/>
      <c r="FT530" s="127"/>
      <c r="FU530" s="127"/>
      <c r="FV530" s="127"/>
      <c r="FW530" s="127"/>
      <c r="FX530" s="127"/>
      <c r="FY530" s="127"/>
      <c r="FZ530" s="127"/>
      <c r="GA530" s="127"/>
      <c r="GB530" s="127"/>
      <c r="GC530" s="127"/>
      <c r="GD530" s="127"/>
      <c r="GE530" s="127"/>
      <c r="GF530" s="127"/>
      <c r="GG530" s="127"/>
      <c r="GH530" s="127"/>
      <c r="GI530" s="127"/>
      <c r="GJ530" s="127"/>
      <c r="GK530" s="127"/>
      <c r="GL530" s="127"/>
      <c r="GM530" s="127"/>
      <c r="GN530" s="127"/>
      <c r="GO530" s="127"/>
      <c r="GP530" s="127"/>
      <c r="GQ530" s="127"/>
      <c r="GR530" s="127"/>
      <c r="GS530" s="127"/>
      <c r="GT530" s="127"/>
      <c r="GU530" s="127"/>
      <c r="GV530" s="127"/>
      <c r="GW530" s="127"/>
      <c r="GX530" s="127"/>
      <c r="GY530" s="127"/>
      <c r="GZ530" s="127"/>
      <c r="HA530" s="127"/>
      <c r="HB530" s="127"/>
      <c r="HC530" s="127"/>
      <c r="HD530" s="127"/>
      <c r="HE530" s="127"/>
      <c r="HF530" s="127"/>
      <c r="HG530" s="127"/>
      <c r="HH530" s="127"/>
    </row>
    <row r="531" spans="1:216" s="253" customFormat="1" ht="14.25" x14ac:dyDescent="0.2">
      <c r="A531" s="310">
        <v>5.8</v>
      </c>
      <c r="B531" s="382" t="s">
        <v>281</v>
      </c>
      <c r="C531" s="477">
        <v>1</v>
      </c>
      <c r="D531" s="336" t="s">
        <v>40</v>
      </c>
      <c r="E531" s="6"/>
      <c r="F531" s="107">
        <f t="shared" si="21"/>
        <v>0</v>
      </c>
      <c r="G531" s="125">
        <f t="shared" si="18"/>
        <v>0</v>
      </c>
      <c r="H531" s="125"/>
      <c r="I531" s="129"/>
      <c r="J531" s="136"/>
      <c r="K531" s="137"/>
      <c r="L531" s="127"/>
      <c r="M531" s="127"/>
      <c r="N531" s="127"/>
      <c r="O531" s="127"/>
      <c r="P531" s="127"/>
      <c r="Q531" s="127"/>
      <c r="R531" s="127"/>
      <c r="S531" s="127"/>
      <c r="T531" s="127"/>
      <c r="U531" s="127"/>
      <c r="V531" s="127"/>
      <c r="W531" s="127"/>
      <c r="X531" s="127"/>
      <c r="Y531" s="127"/>
      <c r="Z531" s="127"/>
      <c r="AA531" s="127"/>
      <c r="AB531" s="127"/>
      <c r="AC531" s="127"/>
      <c r="AD531" s="127"/>
      <c r="AE531" s="127"/>
      <c r="AF531" s="127"/>
      <c r="AG531" s="127"/>
      <c r="AH531" s="127"/>
      <c r="AI531" s="127"/>
      <c r="AJ531" s="127"/>
      <c r="AK531" s="127"/>
      <c r="AL531" s="127"/>
      <c r="AM531" s="127"/>
      <c r="AN531" s="127"/>
      <c r="AO531" s="127"/>
      <c r="AP531" s="127"/>
      <c r="AQ531" s="127"/>
      <c r="AR531" s="127"/>
      <c r="AS531" s="127"/>
      <c r="AT531" s="127"/>
      <c r="AU531" s="127"/>
      <c r="AV531" s="127"/>
      <c r="AW531" s="127"/>
      <c r="AX531" s="127"/>
      <c r="AY531" s="127"/>
      <c r="AZ531" s="127"/>
      <c r="BA531" s="127"/>
      <c r="BB531" s="127"/>
      <c r="BC531" s="127"/>
      <c r="BD531" s="127"/>
      <c r="BE531" s="127"/>
      <c r="BF531" s="127"/>
      <c r="BG531" s="127"/>
      <c r="BH531" s="127"/>
      <c r="BI531" s="127"/>
      <c r="BJ531" s="127"/>
      <c r="BK531" s="127"/>
      <c r="BL531" s="127"/>
      <c r="BM531" s="127"/>
      <c r="BN531" s="127"/>
      <c r="BO531" s="127"/>
      <c r="BP531" s="127"/>
      <c r="BQ531" s="127"/>
      <c r="BR531" s="127"/>
      <c r="BS531" s="127"/>
      <c r="BT531" s="127"/>
      <c r="BU531" s="127"/>
      <c r="BV531" s="127"/>
      <c r="BW531" s="127"/>
      <c r="BX531" s="127"/>
      <c r="BY531" s="127"/>
      <c r="BZ531" s="127"/>
      <c r="CA531" s="127"/>
      <c r="CB531" s="127"/>
      <c r="CC531" s="127"/>
      <c r="CD531" s="127"/>
      <c r="CE531" s="127"/>
      <c r="CF531" s="127"/>
      <c r="CG531" s="127"/>
      <c r="CH531" s="127"/>
      <c r="CI531" s="127"/>
      <c r="CJ531" s="127"/>
      <c r="CK531" s="127"/>
      <c r="CL531" s="127"/>
      <c r="CM531" s="127"/>
      <c r="CN531" s="127"/>
      <c r="CO531" s="127"/>
      <c r="CP531" s="127"/>
      <c r="CQ531" s="127"/>
      <c r="CR531" s="127"/>
      <c r="CS531" s="127"/>
      <c r="CT531" s="127"/>
      <c r="CU531" s="127"/>
      <c r="CV531" s="127"/>
      <c r="CW531" s="127"/>
      <c r="CX531" s="127"/>
      <c r="CY531" s="127"/>
      <c r="CZ531" s="127"/>
      <c r="DA531" s="127"/>
      <c r="DB531" s="127"/>
      <c r="DC531" s="127"/>
      <c r="DD531" s="127"/>
      <c r="DE531" s="127"/>
      <c r="DF531" s="127"/>
      <c r="DG531" s="127"/>
      <c r="DH531" s="127"/>
      <c r="DI531" s="127"/>
      <c r="DJ531" s="127"/>
      <c r="DK531" s="127"/>
      <c r="DL531" s="127"/>
      <c r="DM531" s="127"/>
      <c r="DN531" s="127"/>
      <c r="DO531" s="127"/>
      <c r="DP531" s="127"/>
      <c r="DQ531" s="127"/>
      <c r="DR531" s="127"/>
      <c r="DS531" s="127"/>
      <c r="DT531" s="127"/>
      <c r="DU531" s="127"/>
      <c r="DV531" s="127"/>
      <c r="DW531" s="127"/>
      <c r="DX531" s="127"/>
      <c r="DY531" s="127"/>
      <c r="DZ531" s="127"/>
      <c r="EA531" s="127"/>
      <c r="EB531" s="127"/>
      <c r="EC531" s="127"/>
      <c r="ED531" s="127"/>
      <c r="EE531" s="127"/>
      <c r="EF531" s="127"/>
      <c r="EG531" s="127"/>
      <c r="EH531" s="127"/>
      <c r="EI531" s="127"/>
      <c r="EJ531" s="127"/>
      <c r="EK531" s="127"/>
      <c r="EL531" s="127"/>
      <c r="EM531" s="127"/>
      <c r="EN531" s="127"/>
      <c r="EO531" s="127"/>
      <c r="EP531" s="127"/>
      <c r="EQ531" s="127"/>
      <c r="ER531" s="127"/>
      <c r="ES531" s="127"/>
      <c r="ET531" s="127"/>
      <c r="EU531" s="127"/>
      <c r="EV531" s="127"/>
      <c r="EW531" s="127"/>
      <c r="EX531" s="127"/>
      <c r="EY531" s="127"/>
      <c r="EZ531" s="127"/>
      <c r="FA531" s="127"/>
      <c r="FB531" s="127"/>
      <c r="FC531" s="127"/>
      <c r="FD531" s="127"/>
      <c r="FE531" s="127"/>
      <c r="FF531" s="127"/>
      <c r="FG531" s="127"/>
      <c r="FH531" s="127"/>
      <c r="FI531" s="127"/>
      <c r="FJ531" s="127"/>
      <c r="FK531" s="127"/>
      <c r="FL531" s="127"/>
      <c r="FM531" s="127"/>
      <c r="FN531" s="127"/>
      <c r="FO531" s="127"/>
      <c r="FP531" s="127"/>
      <c r="FQ531" s="127"/>
      <c r="FR531" s="127"/>
      <c r="FS531" s="127"/>
      <c r="FT531" s="127"/>
      <c r="FU531" s="127"/>
      <c r="FV531" s="127"/>
      <c r="FW531" s="127"/>
      <c r="FX531" s="127"/>
      <c r="FY531" s="127"/>
      <c r="FZ531" s="127"/>
      <c r="GA531" s="127"/>
      <c r="GB531" s="127"/>
      <c r="GC531" s="127"/>
      <c r="GD531" s="127"/>
      <c r="GE531" s="127"/>
      <c r="GF531" s="127"/>
      <c r="GG531" s="127"/>
      <c r="GH531" s="127"/>
      <c r="GI531" s="127"/>
      <c r="GJ531" s="127"/>
      <c r="GK531" s="127"/>
      <c r="GL531" s="127"/>
      <c r="GM531" s="127"/>
      <c r="GN531" s="127"/>
      <c r="GO531" s="127"/>
      <c r="GP531" s="127"/>
      <c r="GQ531" s="127"/>
      <c r="GR531" s="127"/>
      <c r="GS531" s="127"/>
      <c r="GT531" s="127"/>
      <c r="GU531" s="127"/>
      <c r="GV531" s="127"/>
      <c r="GW531" s="127"/>
      <c r="GX531" s="127"/>
      <c r="GY531" s="127"/>
      <c r="GZ531" s="127"/>
      <c r="HA531" s="127"/>
      <c r="HB531" s="127"/>
      <c r="HC531" s="127"/>
      <c r="HD531" s="127"/>
      <c r="HE531" s="127"/>
      <c r="HF531" s="127"/>
      <c r="HG531" s="127"/>
      <c r="HH531" s="127"/>
    </row>
    <row r="532" spans="1:216" s="253" customFormat="1" ht="14.25" x14ac:dyDescent="0.2">
      <c r="A532" s="310">
        <v>5.9</v>
      </c>
      <c r="B532" s="382" t="s">
        <v>282</v>
      </c>
      <c r="C532" s="477">
        <v>3</v>
      </c>
      <c r="D532" s="336" t="s">
        <v>40</v>
      </c>
      <c r="E532" s="6"/>
      <c r="F532" s="107">
        <f t="shared" si="21"/>
        <v>0</v>
      </c>
      <c r="G532" s="125">
        <f t="shared" si="18"/>
        <v>0</v>
      </c>
      <c r="H532" s="125"/>
      <c r="I532" s="129"/>
      <c r="J532" s="136"/>
      <c r="K532" s="137"/>
      <c r="L532" s="127"/>
      <c r="M532" s="127"/>
      <c r="N532" s="127"/>
      <c r="O532" s="127"/>
      <c r="P532" s="127"/>
      <c r="Q532" s="127"/>
      <c r="R532" s="127"/>
      <c r="S532" s="127"/>
      <c r="T532" s="127"/>
      <c r="U532" s="127"/>
      <c r="V532" s="127"/>
      <c r="W532" s="127"/>
      <c r="X532" s="127"/>
      <c r="Y532" s="127"/>
      <c r="Z532" s="127"/>
      <c r="AA532" s="127"/>
      <c r="AB532" s="127"/>
      <c r="AC532" s="127"/>
      <c r="AD532" s="127"/>
      <c r="AE532" s="127"/>
      <c r="AF532" s="127"/>
      <c r="AG532" s="127"/>
      <c r="AH532" s="127"/>
      <c r="AI532" s="127"/>
      <c r="AJ532" s="127"/>
      <c r="AK532" s="127"/>
      <c r="AL532" s="127"/>
      <c r="AM532" s="127"/>
      <c r="AN532" s="127"/>
      <c r="AO532" s="127"/>
      <c r="AP532" s="127"/>
      <c r="AQ532" s="127"/>
      <c r="AR532" s="127"/>
      <c r="AS532" s="127"/>
      <c r="AT532" s="127"/>
      <c r="AU532" s="127"/>
      <c r="AV532" s="127"/>
      <c r="AW532" s="127"/>
      <c r="AX532" s="127"/>
      <c r="AY532" s="127"/>
      <c r="AZ532" s="127"/>
      <c r="BA532" s="127"/>
      <c r="BB532" s="127"/>
      <c r="BC532" s="127"/>
      <c r="BD532" s="127"/>
      <c r="BE532" s="127"/>
      <c r="BF532" s="127"/>
      <c r="BG532" s="127"/>
      <c r="BH532" s="127"/>
      <c r="BI532" s="127"/>
      <c r="BJ532" s="127"/>
      <c r="BK532" s="127"/>
      <c r="BL532" s="127"/>
      <c r="BM532" s="127"/>
      <c r="BN532" s="127"/>
      <c r="BO532" s="127"/>
      <c r="BP532" s="127"/>
      <c r="BQ532" s="127"/>
      <c r="BR532" s="127"/>
      <c r="BS532" s="127"/>
      <c r="BT532" s="127"/>
      <c r="BU532" s="127"/>
      <c r="BV532" s="127"/>
      <c r="BW532" s="127"/>
      <c r="BX532" s="127"/>
      <c r="BY532" s="127"/>
      <c r="BZ532" s="127"/>
      <c r="CA532" s="127"/>
      <c r="CB532" s="127"/>
      <c r="CC532" s="127"/>
      <c r="CD532" s="127"/>
      <c r="CE532" s="127"/>
      <c r="CF532" s="127"/>
      <c r="CG532" s="127"/>
      <c r="CH532" s="127"/>
      <c r="CI532" s="127"/>
      <c r="CJ532" s="127"/>
      <c r="CK532" s="127"/>
      <c r="CL532" s="127"/>
      <c r="CM532" s="127"/>
      <c r="CN532" s="127"/>
      <c r="CO532" s="127"/>
      <c r="CP532" s="127"/>
      <c r="CQ532" s="127"/>
      <c r="CR532" s="127"/>
      <c r="CS532" s="127"/>
      <c r="CT532" s="127"/>
      <c r="CU532" s="127"/>
      <c r="CV532" s="127"/>
      <c r="CW532" s="127"/>
      <c r="CX532" s="127"/>
      <c r="CY532" s="127"/>
      <c r="CZ532" s="127"/>
      <c r="DA532" s="127"/>
      <c r="DB532" s="127"/>
      <c r="DC532" s="127"/>
      <c r="DD532" s="127"/>
      <c r="DE532" s="127"/>
      <c r="DF532" s="127"/>
      <c r="DG532" s="127"/>
      <c r="DH532" s="127"/>
      <c r="DI532" s="127"/>
      <c r="DJ532" s="127"/>
      <c r="DK532" s="127"/>
      <c r="DL532" s="127"/>
      <c r="DM532" s="127"/>
      <c r="DN532" s="127"/>
      <c r="DO532" s="127"/>
      <c r="DP532" s="127"/>
      <c r="DQ532" s="127"/>
      <c r="DR532" s="127"/>
      <c r="DS532" s="127"/>
      <c r="DT532" s="127"/>
      <c r="DU532" s="127"/>
      <c r="DV532" s="127"/>
      <c r="DW532" s="127"/>
      <c r="DX532" s="127"/>
      <c r="DY532" s="127"/>
      <c r="DZ532" s="127"/>
      <c r="EA532" s="127"/>
      <c r="EB532" s="127"/>
      <c r="EC532" s="127"/>
      <c r="ED532" s="127"/>
      <c r="EE532" s="127"/>
      <c r="EF532" s="127"/>
      <c r="EG532" s="127"/>
      <c r="EH532" s="127"/>
      <c r="EI532" s="127"/>
      <c r="EJ532" s="127"/>
      <c r="EK532" s="127"/>
      <c r="EL532" s="127"/>
      <c r="EM532" s="127"/>
      <c r="EN532" s="127"/>
      <c r="EO532" s="127"/>
      <c r="EP532" s="127"/>
      <c r="EQ532" s="127"/>
      <c r="ER532" s="127"/>
      <c r="ES532" s="127"/>
      <c r="ET532" s="127"/>
      <c r="EU532" s="127"/>
      <c r="EV532" s="127"/>
      <c r="EW532" s="127"/>
      <c r="EX532" s="127"/>
      <c r="EY532" s="127"/>
      <c r="EZ532" s="127"/>
      <c r="FA532" s="127"/>
      <c r="FB532" s="127"/>
      <c r="FC532" s="127"/>
      <c r="FD532" s="127"/>
      <c r="FE532" s="127"/>
      <c r="FF532" s="127"/>
      <c r="FG532" s="127"/>
      <c r="FH532" s="127"/>
      <c r="FI532" s="127"/>
      <c r="FJ532" s="127"/>
      <c r="FK532" s="127"/>
      <c r="FL532" s="127"/>
      <c r="FM532" s="127"/>
      <c r="FN532" s="127"/>
      <c r="FO532" s="127"/>
      <c r="FP532" s="127"/>
      <c r="FQ532" s="127"/>
      <c r="FR532" s="127"/>
      <c r="FS532" s="127"/>
      <c r="FT532" s="127"/>
      <c r="FU532" s="127"/>
      <c r="FV532" s="127"/>
      <c r="FW532" s="127"/>
      <c r="FX532" s="127"/>
      <c r="FY532" s="127"/>
      <c r="FZ532" s="127"/>
      <c r="GA532" s="127"/>
      <c r="GB532" s="127"/>
      <c r="GC532" s="127"/>
      <c r="GD532" s="127"/>
      <c r="GE532" s="127"/>
      <c r="GF532" s="127"/>
      <c r="GG532" s="127"/>
      <c r="GH532" s="127"/>
      <c r="GI532" s="127"/>
      <c r="GJ532" s="127"/>
      <c r="GK532" s="127"/>
      <c r="GL532" s="127"/>
      <c r="GM532" s="127"/>
      <c r="GN532" s="127"/>
      <c r="GO532" s="127"/>
      <c r="GP532" s="127"/>
      <c r="GQ532" s="127"/>
      <c r="GR532" s="127"/>
      <c r="GS532" s="127"/>
      <c r="GT532" s="127"/>
      <c r="GU532" s="127"/>
      <c r="GV532" s="127"/>
      <c r="GW532" s="127"/>
      <c r="GX532" s="127"/>
      <c r="GY532" s="127"/>
      <c r="GZ532" s="127"/>
      <c r="HA532" s="127"/>
      <c r="HB532" s="127"/>
      <c r="HC532" s="127"/>
      <c r="HD532" s="127"/>
      <c r="HE532" s="127"/>
      <c r="HF532" s="127"/>
      <c r="HG532" s="127"/>
      <c r="HH532" s="127"/>
    </row>
    <row r="533" spans="1:216" s="253" customFormat="1" ht="14.25" x14ac:dyDescent="0.2">
      <c r="A533" s="589">
        <v>5.0999999999999996</v>
      </c>
      <c r="B533" s="382" t="s">
        <v>283</v>
      </c>
      <c r="C533" s="477">
        <v>3</v>
      </c>
      <c r="D533" s="336" t="s">
        <v>40</v>
      </c>
      <c r="E533" s="6"/>
      <c r="F533" s="107">
        <f t="shared" si="21"/>
        <v>0</v>
      </c>
      <c r="G533" s="125">
        <f t="shared" si="18"/>
        <v>0</v>
      </c>
      <c r="H533" s="125"/>
      <c r="I533" s="129"/>
      <c r="J533" s="136"/>
      <c r="K533" s="137"/>
      <c r="L533" s="127"/>
      <c r="M533" s="127"/>
      <c r="N533" s="127"/>
      <c r="O533" s="127"/>
      <c r="P533" s="127"/>
      <c r="Q533" s="127"/>
      <c r="R533" s="127"/>
      <c r="S533" s="127"/>
      <c r="T533" s="127"/>
      <c r="U533" s="127"/>
      <c r="V533" s="127"/>
      <c r="W533" s="127"/>
      <c r="X533" s="127"/>
      <c r="Y533" s="127"/>
      <c r="Z533" s="127"/>
      <c r="AA533" s="127"/>
      <c r="AB533" s="127"/>
      <c r="AC533" s="127"/>
      <c r="AD533" s="127"/>
      <c r="AE533" s="127"/>
      <c r="AF533" s="127"/>
      <c r="AG533" s="127"/>
      <c r="AH533" s="127"/>
      <c r="AI533" s="127"/>
      <c r="AJ533" s="127"/>
      <c r="AK533" s="127"/>
      <c r="AL533" s="127"/>
      <c r="AM533" s="127"/>
      <c r="AN533" s="127"/>
      <c r="AO533" s="127"/>
      <c r="AP533" s="127"/>
      <c r="AQ533" s="127"/>
      <c r="AR533" s="127"/>
      <c r="AS533" s="127"/>
      <c r="AT533" s="127"/>
      <c r="AU533" s="127"/>
      <c r="AV533" s="127"/>
      <c r="AW533" s="127"/>
      <c r="AX533" s="127"/>
      <c r="AY533" s="127"/>
      <c r="AZ533" s="127"/>
      <c r="BA533" s="127"/>
      <c r="BB533" s="127"/>
      <c r="BC533" s="127"/>
      <c r="BD533" s="127"/>
      <c r="BE533" s="127"/>
      <c r="BF533" s="127"/>
      <c r="BG533" s="127"/>
      <c r="BH533" s="127"/>
      <c r="BI533" s="127"/>
      <c r="BJ533" s="127"/>
      <c r="BK533" s="127"/>
      <c r="BL533" s="127"/>
      <c r="BM533" s="127"/>
      <c r="BN533" s="127"/>
      <c r="BO533" s="127"/>
      <c r="BP533" s="127"/>
      <c r="BQ533" s="127"/>
      <c r="BR533" s="127"/>
      <c r="BS533" s="127"/>
      <c r="BT533" s="127"/>
      <c r="BU533" s="127"/>
      <c r="BV533" s="127"/>
      <c r="BW533" s="127"/>
      <c r="BX533" s="127"/>
      <c r="BY533" s="127"/>
      <c r="BZ533" s="127"/>
      <c r="CA533" s="127"/>
      <c r="CB533" s="127"/>
      <c r="CC533" s="127"/>
      <c r="CD533" s="127"/>
      <c r="CE533" s="127"/>
      <c r="CF533" s="127"/>
      <c r="CG533" s="127"/>
      <c r="CH533" s="127"/>
      <c r="CI533" s="127"/>
      <c r="CJ533" s="127"/>
      <c r="CK533" s="127"/>
      <c r="CL533" s="127"/>
      <c r="CM533" s="127"/>
      <c r="CN533" s="127"/>
      <c r="CO533" s="127"/>
      <c r="CP533" s="127"/>
      <c r="CQ533" s="127"/>
      <c r="CR533" s="127"/>
      <c r="CS533" s="127"/>
      <c r="CT533" s="127"/>
      <c r="CU533" s="127"/>
      <c r="CV533" s="127"/>
      <c r="CW533" s="127"/>
      <c r="CX533" s="127"/>
      <c r="CY533" s="127"/>
      <c r="CZ533" s="127"/>
      <c r="DA533" s="127"/>
      <c r="DB533" s="127"/>
      <c r="DC533" s="127"/>
      <c r="DD533" s="127"/>
      <c r="DE533" s="127"/>
      <c r="DF533" s="127"/>
      <c r="DG533" s="127"/>
      <c r="DH533" s="127"/>
      <c r="DI533" s="127"/>
      <c r="DJ533" s="127"/>
      <c r="DK533" s="127"/>
      <c r="DL533" s="127"/>
      <c r="DM533" s="127"/>
      <c r="DN533" s="127"/>
      <c r="DO533" s="127"/>
      <c r="DP533" s="127"/>
      <c r="DQ533" s="127"/>
      <c r="DR533" s="127"/>
      <c r="DS533" s="127"/>
      <c r="DT533" s="127"/>
      <c r="DU533" s="127"/>
      <c r="DV533" s="127"/>
      <c r="DW533" s="127"/>
      <c r="DX533" s="127"/>
      <c r="DY533" s="127"/>
      <c r="DZ533" s="127"/>
      <c r="EA533" s="127"/>
      <c r="EB533" s="127"/>
      <c r="EC533" s="127"/>
      <c r="ED533" s="127"/>
      <c r="EE533" s="127"/>
      <c r="EF533" s="127"/>
      <c r="EG533" s="127"/>
      <c r="EH533" s="127"/>
      <c r="EI533" s="127"/>
      <c r="EJ533" s="127"/>
      <c r="EK533" s="127"/>
      <c r="EL533" s="127"/>
      <c r="EM533" s="127"/>
      <c r="EN533" s="127"/>
      <c r="EO533" s="127"/>
      <c r="EP533" s="127"/>
      <c r="EQ533" s="127"/>
      <c r="ER533" s="127"/>
      <c r="ES533" s="127"/>
      <c r="ET533" s="127"/>
      <c r="EU533" s="127"/>
      <c r="EV533" s="127"/>
      <c r="EW533" s="127"/>
      <c r="EX533" s="127"/>
      <c r="EY533" s="127"/>
      <c r="EZ533" s="127"/>
      <c r="FA533" s="127"/>
      <c r="FB533" s="127"/>
      <c r="FC533" s="127"/>
      <c r="FD533" s="127"/>
      <c r="FE533" s="127"/>
      <c r="FF533" s="127"/>
      <c r="FG533" s="127"/>
      <c r="FH533" s="127"/>
      <c r="FI533" s="127"/>
      <c r="FJ533" s="127"/>
      <c r="FK533" s="127"/>
      <c r="FL533" s="127"/>
      <c r="FM533" s="127"/>
      <c r="FN533" s="127"/>
      <c r="FO533" s="127"/>
      <c r="FP533" s="127"/>
      <c r="FQ533" s="127"/>
      <c r="FR533" s="127"/>
      <c r="FS533" s="127"/>
      <c r="FT533" s="127"/>
      <c r="FU533" s="127"/>
      <c r="FV533" s="127"/>
      <c r="FW533" s="127"/>
      <c r="FX533" s="127"/>
      <c r="FY533" s="127"/>
      <c r="FZ533" s="127"/>
      <c r="GA533" s="127"/>
      <c r="GB533" s="127"/>
      <c r="GC533" s="127"/>
      <c r="GD533" s="127"/>
      <c r="GE533" s="127"/>
      <c r="GF533" s="127"/>
      <c r="GG533" s="127"/>
      <c r="GH533" s="127"/>
      <c r="GI533" s="127"/>
      <c r="GJ533" s="127"/>
      <c r="GK533" s="127"/>
      <c r="GL533" s="127"/>
      <c r="GM533" s="127"/>
      <c r="GN533" s="127"/>
      <c r="GO533" s="127"/>
      <c r="GP533" s="127"/>
      <c r="GQ533" s="127"/>
      <c r="GR533" s="127"/>
      <c r="GS533" s="127"/>
      <c r="GT533" s="127"/>
      <c r="GU533" s="127"/>
      <c r="GV533" s="127"/>
      <c r="GW533" s="127"/>
      <c r="GX533" s="127"/>
      <c r="GY533" s="127"/>
      <c r="GZ533" s="127"/>
      <c r="HA533" s="127"/>
      <c r="HB533" s="127"/>
      <c r="HC533" s="127"/>
      <c r="HD533" s="127"/>
      <c r="HE533" s="127"/>
      <c r="HF533" s="127"/>
      <c r="HG533" s="127"/>
      <c r="HH533" s="127"/>
    </row>
    <row r="534" spans="1:216" s="253" customFormat="1" ht="14.25" x14ac:dyDescent="0.2">
      <c r="A534" s="589">
        <v>5.1100000000000003</v>
      </c>
      <c r="B534" s="382" t="s">
        <v>284</v>
      </c>
      <c r="C534" s="477">
        <v>3</v>
      </c>
      <c r="D534" s="336" t="s">
        <v>40</v>
      </c>
      <c r="E534" s="6"/>
      <c r="F534" s="107">
        <f t="shared" si="21"/>
        <v>0</v>
      </c>
      <c r="G534" s="125">
        <f t="shared" si="18"/>
        <v>0</v>
      </c>
      <c r="H534" s="125"/>
      <c r="I534" s="129"/>
      <c r="J534" s="136"/>
      <c r="K534" s="137"/>
      <c r="L534" s="127"/>
      <c r="M534" s="127"/>
      <c r="N534" s="127"/>
      <c r="O534" s="127"/>
      <c r="P534" s="127"/>
      <c r="Q534" s="127"/>
      <c r="R534" s="127"/>
      <c r="S534" s="127"/>
      <c r="T534" s="127"/>
      <c r="U534" s="127"/>
      <c r="V534" s="127"/>
      <c r="W534" s="127"/>
      <c r="X534" s="127"/>
      <c r="Y534" s="127"/>
      <c r="Z534" s="127"/>
      <c r="AA534" s="127"/>
      <c r="AB534" s="127"/>
      <c r="AC534" s="127"/>
      <c r="AD534" s="127"/>
      <c r="AE534" s="127"/>
      <c r="AF534" s="127"/>
      <c r="AG534" s="127"/>
      <c r="AH534" s="127"/>
      <c r="AI534" s="127"/>
      <c r="AJ534" s="127"/>
      <c r="AK534" s="127"/>
      <c r="AL534" s="127"/>
      <c r="AM534" s="127"/>
      <c r="AN534" s="127"/>
      <c r="AO534" s="127"/>
      <c r="AP534" s="127"/>
      <c r="AQ534" s="127"/>
      <c r="AR534" s="127"/>
      <c r="AS534" s="127"/>
      <c r="AT534" s="127"/>
      <c r="AU534" s="127"/>
      <c r="AV534" s="127"/>
      <c r="AW534" s="127"/>
      <c r="AX534" s="127"/>
      <c r="AY534" s="127"/>
      <c r="AZ534" s="127"/>
      <c r="BA534" s="127"/>
      <c r="BB534" s="127"/>
      <c r="BC534" s="127"/>
      <c r="BD534" s="127"/>
      <c r="BE534" s="127"/>
      <c r="BF534" s="127"/>
      <c r="BG534" s="127"/>
      <c r="BH534" s="127"/>
      <c r="BI534" s="127"/>
      <c r="BJ534" s="127"/>
      <c r="BK534" s="127"/>
      <c r="BL534" s="127"/>
      <c r="BM534" s="127"/>
      <c r="BN534" s="127"/>
      <c r="BO534" s="127"/>
      <c r="BP534" s="127"/>
      <c r="BQ534" s="127"/>
      <c r="BR534" s="127"/>
      <c r="BS534" s="127"/>
      <c r="BT534" s="127"/>
      <c r="BU534" s="127"/>
      <c r="BV534" s="127"/>
      <c r="BW534" s="127"/>
      <c r="BX534" s="127"/>
      <c r="BY534" s="127"/>
      <c r="BZ534" s="127"/>
      <c r="CA534" s="127"/>
      <c r="CB534" s="127"/>
      <c r="CC534" s="127"/>
      <c r="CD534" s="127"/>
      <c r="CE534" s="127"/>
      <c r="CF534" s="127"/>
      <c r="CG534" s="127"/>
      <c r="CH534" s="127"/>
      <c r="CI534" s="127"/>
      <c r="CJ534" s="127"/>
      <c r="CK534" s="127"/>
      <c r="CL534" s="127"/>
      <c r="CM534" s="127"/>
      <c r="CN534" s="127"/>
      <c r="CO534" s="127"/>
      <c r="CP534" s="127"/>
      <c r="CQ534" s="127"/>
      <c r="CR534" s="127"/>
      <c r="CS534" s="127"/>
      <c r="CT534" s="127"/>
      <c r="CU534" s="127"/>
      <c r="CV534" s="127"/>
      <c r="CW534" s="127"/>
      <c r="CX534" s="127"/>
      <c r="CY534" s="127"/>
      <c r="CZ534" s="127"/>
      <c r="DA534" s="127"/>
      <c r="DB534" s="127"/>
      <c r="DC534" s="127"/>
      <c r="DD534" s="127"/>
      <c r="DE534" s="127"/>
      <c r="DF534" s="127"/>
      <c r="DG534" s="127"/>
      <c r="DH534" s="127"/>
      <c r="DI534" s="127"/>
      <c r="DJ534" s="127"/>
      <c r="DK534" s="127"/>
      <c r="DL534" s="127"/>
      <c r="DM534" s="127"/>
      <c r="DN534" s="127"/>
      <c r="DO534" s="127"/>
      <c r="DP534" s="127"/>
      <c r="DQ534" s="127"/>
      <c r="DR534" s="127"/>
      <c r="DS534" s="127"/>
      <c r="DT534" s="127"/>
      <c r="DU534" s="127"/>
      <c r="DV534" s="127"/>
      <c r="DW534" s="127"/>
      <c r="DX534" s="127"/>
      <c r="DY534" s="127"/>
      <c r="DZ534" s="127"/>
      <c r="EA534" s="127"/>
      <c r="EB534" s="127"/>
      <c r="EC534" s="127"/>
      <c r="ED534" s="127"/>
      <c r="EE534" s="127"/>
      <c r="EF534" s="127"/>
      <c r="EG534" s="127"/>
      <c r="EH534" s="127"/>
      <c r="EI534" s="127"/>
      <c r="EJ534" s="127"/>
      <c r="EK534" s="127"/>
      <c r="EL534" s="127"/>
      <c r="EM534" s="127"/>
      <c r="EN534" s="127"/>
      <c r="EO534" s="127"/>
      <c r="EP534" s="127"/>
      <c r="EQ534" s="127"/>
      <c r="ER534" s="127"/>
      <c r="ES534" s="127"/>
      <c r="ET534" s="127"/>
      <c r="EU534" s="127"/>
      <c r="EV534" s="127"/>
      <c r="EW534" s="127"/>
      <c r="EX534" s="127"/>
      <c r="EY534" s="127"/>
      <c r="EZ534" s="127"/>
      <c r="FA534" s="127"/>
      <c r="FB534" s="127"/>
      <c r="FC534" s="127"/>
      <c r="FD534" s="127"/>
      <c r="FE534" s="127"/>
      <c r="FF534" s="127"/>
      <c r="FG534" s="127"/>
      <c r="FH534" s="127"/>
      <c r="FI534" s="127"/>
      <c r="FJ534" s="127"/>
      <c r="FK534" s="127"/>
      <c r="FL534" s="127"/>
      <c r="FM534" s="127"/>
      <c r="FN534" s="127"/>
      <c r="FO534" s="127"/>
      <c r="FP534" s="127"/>
      <c r="FQ534" s="127"/>
      <c r="FR534" s="127"/>
      <c r="FS534" s="127"/>
      <c r="FT534" s="127"/>
      <c r="FU534" s="127"/>
      <c r="FV534" s="127"/>
      <c r="FW534" s="127"/>
      <c r="FX534" s="127"/>
      <c r="FY534" s="127"/>
      <c r="FZ534" s="127"/>
      <c r="GA534" s="127"/>
      <c r="GB534" s="127"/>
      <c r="GC534" s="127"/>
      <c r="GD534" s="127"/>
      <c r="GE534" s="127"/>
      <c r="GF534" s="127"/>
      <c r="GG534" s="127"/>
      <c r="GH534" s="127"/>
      <c r="GI534" s="127"/>
      <c r="GJ534" s="127"/>
      <c r="GK534" s="127"/>
      <c r="GL534" s="127"/>
      <c r="GM534" s="127"/>
      <c r="GN534" s="127"/>
      <c r="GO534" s="127"/>
      <c r="GP534" s="127"/>
      <c r="GQ534" s="127"/>
      <c r="GR534" s="127"/>
      <c r="GS534" s="127"/>
      <c r="GT534" s="127"/>
      <c r="GU534" s="127"/>
      <c r="GV534" s="127"/>
      <c r="GW534" s="127"/>
      <c r="GX534" s="127"/>
      <c r="GY534" s="127"/>
      <c r="GZ534" s="127"/>
      <c r="HA534" s="127"/>
      <c r="HB534" s="127"/>
      <c r="HC534" s="127"/>
      <c r="HD534" s="127"/>
      <c r="HE534" s="127"/>
      <c r="HF534" s="127"/>
      <c r="HG534" s="127"/>
      <c r="HH534" s="127"/>
    </row>
    <row r="535" spans="1:216" s="253" customFormat="1" ht="14.25" x14ac:dyDescent="0.2">
      <c r="A535" s="589">
        <v>5.12</v>
      </c>
      <c r="B535" s="382" t="s">
        <v>285</v>
      </c>
      <c r="C535" s="477">
        <v>1</v>
      </c>
      <c r="D535" s="336" t="s">
        <v>40</v>
      </c>
      <c r="E535" s="6"/>
      <c r="F535" s="107">
        <f t="shared" si="21"/>
        <v>0</v>
      </c>
      <c r="G535" s="125">
        <f t="shared" si="18"/>
        <v>0</v>
      </c>
      <c r="H535" s="125"/>
      <c r="I535" s="129"/>
      <c r="J535" s="136"/>
      <c r="K535" s="137"/>
      <c r="L535" s="127"/>
      <c r="M535" s="127"/>
      <c r="N535" s="127"/>
      <c r="O535" s="127"/>
      <c r="P535" s="127"/>
      <c r="Q535" s="127"/>
      <c r="R535" s="127"/>
      <c r="S535" s="127"/>
      <c r="T535" s="127"/>
      <c r="U535" s="127"/>
      <c r="V535" s="127"/>
      <c r="W535" s="127"/>
      <c r="X535" s="127"/>
      <c r="Y535" s="127"/>
      <c r="Z535" s="127"/>
      <c r="AA535" s="127"/>
      <c r="AB535" s="127"/>
      <c r="AC535" s="127"/>
      <c r="AD535" s="127"/>
      <c r="AE535" s="127"/>
      <c r="AF535" s="127"/>
      <c r="AG535" s="127"/>
      <c r="AH535" s="127"/>
      <c r="AI535" s="127"/>
      <c r="AJ535" s="127"/>
      <c r="AK535" s="127"/>
      <c r="AL535" s="127"/>
      <c r="AM535" s="127"/>
      <c r="AN535" s="127"/>
      <c r="AO535" s="127"/>
      <c r="AP535" s="127"/>
      <c r="AQ535" s="127"/>
      <c r="AR535" s="127"/>
      <c r="AS535" s="127"/>
      <c r="AT535" s="127"/>
      <c r="AU535" s="127"/>
      <c r="AV535" s="127"/>
      <c r="AW535" s="127"/>
      <c r="AX535" s="127"/>
      <c r="AY535" s="127"/>
      <c r="AZ535" s="127"/>
      <c r="BA535" s="127"/>
      <c r="BB535" s="127"/>
      <c r="BC535" s="127"/>
      <c r="BD535" s="127"/>
      <c r="BE535" s="127"/>
      <c r="BF535" s="127"/>
      <c r="BG535" s="127"/>
      <c r="BH535" s="127"/>
      <c r="BI535" s="127"/>
      <c r="BJ535" s="127"/>
      <c r="BK535" s="127"/>
      <c r="BL535" s="127"/>
      <c r="BM535" s="127"/>
      <c r="BN535" s="127"/>
      <c r="BO535" s="127"/>
      <c r="BP535" s="127"/>
      <c r="BQ535" s="127"/>
      <c r="BR535" s="127"/>
      <c r="BS535" s="127"/>
      <c r="BT535" s="127"/>
      <c r="BU535" s="127"/>
      <c r="BV535" s="127"/>
      <c r="BW535" s="127"/>
      <c r="BX535" s="127"/>
      <c r="BY535" s="127"/>
      <c r="BZ535" s="127"/>
      <c r="CA535" s="127"/>
      <c r="CB535" s="127"/>
      <c r="CC535" s="127"/>
      <c r="CD535" s="127"/>
      <c r="CE535" s="127"/>
      <c r="CF535" s="127"/>
      <c r="CG535" s="127"/>
      <c r="CH535" s="127"/>
      <c r="CI535" s="127"/>
      <c r="CJ535" s="127"/>
      <c r="CK535" s="127"/>
      <c r="CL535" s="127"/>
      <c r="CM535" s="127"/>
      <c r="CN535" s="127"/>
      <c r="CO535" s="127"/>
      <c r="CP535" s="127"/>
      <c r="CQ535" s="127"/>
      <c r="CR535" s="127"/>
      <c r="CS535" s="127"/>
      <c r="CT535" s="127"/>
      <c r="CU535" s="127"/>
      <c r="CV535" s="127"/>
      <c r="CW535" s="127"/>
      <c r="CX535" s="127"/>
      <c r="CY535" s="127"/>
      <c r="CZ535" s="127"/>
      <c r="DA535" s="127"/>
      <c r="DB535" s="127"/>
      <c r="DC535" s="127"/>
      <c r="DD535" s="127"/>
      <c r="DE535" s="127"/>
      <c r="DF535" s="127"/>
      <c r="DG535" s="127"/>
      <c r="DH535" s="127"/>
      <c r="DI535" s="127"/>
      <c r="DJ535" s="127"/>
      <c r="DK535" s="127"/>
      <c r="DL535" s="127"/>
      <c r="DM535" s="127"/>
      <c r="DN535" s="127"/>
      <c r="DO535" s="127"/>
      <c r="DP535" s="127"/>
      <c r="DQ535" s="127"/>
      <c r="DR535" s="127"/>
      <c r="DS535" s="127"/>
      <c r="DT535" s="127"/>
      <c r="DU535" s="127"/>
      <c r="DV535" s="127"/>
      <c r="DW535" s="127"/>
      <c r="DX535" s="127"/>
      <c r="DY535" s="127"/>
      <c r="DZ535" s="127"/>
      <c r="EA535" s="127"/>
      <c r="EB535" s="127"/>
      <c r="EC535" s="127"/>
      <c r="ED535" s="127"/>
      <c r="EE535" s="127"/>
      <c r="EF535" s="127"/>
      <c r="EG535" s="127"/>
      <c r="EH535" s="127"/>
      <c r="EI535" s="127"/>
      <c r="EJ535" s="127"/>
      <c r="EK535" s="127"/>
      <c r="EL535" s="127"/>
      <c r="EM535" s="127"/>
      <c r="EN535" s="127"/>
      <c r="EO535" s="127"/>
      <c r="EP535" s="127"/>
      <c r="EQ535" s="127"/>
      <c r="ER535" s="127"/>
      <c r="ES535" s="127"/>
      <c r="ET535" s="127"/>
      <c r="EU535" s="127"/>
      <c r="EV535" s="127"/>
      <c r="EW535" s="127"/>
      <c r="EX535" s="127"/>
      <c r="EY535" s="127"/>
      <c r="EZ535" s="127"/>
      <c r="FA535" s="127"/>
      <c r="FB535" s="127"/>
      <c r="FC535" s="127"/>
      <c r="FD535" s="127"/>
      <c r="FE535" s="127"/>
      <c r="FF535" s="127"/>
      <c r="FG535" s="127"/>
      <c r="FH535" s="127"/>
      <c r="FI535" s="127"/>
      <c r="FJ535" s="127"/>
      <c r="FK535" s="127"/>
      <c r="FL535" s="127"/>
      <c r="FM535" s="127"/>
      <c r="FN535" s="127"/>
      <c r="FO535" s="127"/>
      <c r="FP535" s="127"/>
      <c r="FQ535" s="127"/>
      <c r="FR535" s="127"/>
      <c r="FS535" s="127"/>
      <c r="FT535" s="127"/>
      <c r="FU535" s="127"/>
      <c r="FV535" s="127"/>
      <c r="FW535" s="127"/>
      <c r="FX535" s="127"/>
      <c r="FY535" s="127"/>
      <c r="FZ535" s="127"/>
      <c r="GA535" s="127"/>
      <c r="GB535" s="127"/>
      <c r="GC535" s="127"/>
      <c r="GD535" s="127"/>
      <c r="GE535" s="127"/>
      <c r="GF535" s="127"/>
      <c r="GG535" s="127"/>
      <c r="GH535" s="127"/>
      <c r="GI535" s="127"/>
      <c r="GJ535" s="127"/>
      <c r="GK535" s="127"/>
      <c r="GL535" s="127"/>
      <c r="GM535" s="127"/>
      <c r="GN535" s="127"/>
      <c r="GO535" s="127"/>
      <c r="GP535" s="127"/>
      <c r="GQ535" s="127"/>
      <c r="GR535" s="127"/>
      <c r="GS535" s="127"/>
      <c r="GT535" s="127"/>
      <c r="GU535" s="127"/>
      <c r="GV535" s="127"/>
      <c r="GW535" s="127"/>
      <c r="GX535" s="127"/>
      <c r="GY535" s="127"/>
      <c r="GZ535" s="127"/>
      <c r="HA535" s="127"/>
      <c r="HB535" s="127"/>
      <c r="HC535" s="127"/>
      <c r="HD535" s="127"/>
      <c r="HE535" s="127"/>
      <c r="HF535" s="127"/>
      <c r="HG535" s="127"/>
      <c r="HH535" s="127"/>
    </row>
    <row r="536" spans="1:216" s="253" customFormat="1" ht="14.25" x14ac:dyDescent="0.2">
      <c r="A536" s="589">
        <v>5.13</v>
      </c>
      <c r="B536" s="382" t="s">
        <v>286</v>
      </c>
      <c r="C536" s="477">
        <v>1</v>
      </c>
      <c r="D536" s="336" t="s">
        <v>40</v>
      </c>
      <c r="E536" s="6"/>
      <c r="F536" s="107">
        <f t="shared" si="21"/>
        <v>0</v>
      </c>
      <c r="G536" s="125">
        <f t="shared" si="18"/>
        <v>0</v>
      </c>
      <c r="H536" s="125"/>
      <c r="I536" s="129"/>
      <c r="J536" s="136"/>
      <c r="K536" s="137"/>
      <c r="L536" s="127"/>
      <c r="M536" s="127"/>
      <c r="N536" s="127"/>
      <c r="O536" s="127"/>
      <c r="P536" s="127"/>
      <c r="Q536" s="127"/>
      <c r="R536" s="127"/>
      <c r="S536" s="127"/>
      <c r="T536" s="127"/>
      <c r="U536" s="127"/>
      <c r="V536" s="127"/>
      <c r="W536" s="127"/>
      <c r="X536" s="127"/>
      <c r="Y536" s="127"/>
      <c r="Z536" s="127"/>
      <c r="AA536" s="127"/>
      <c r="AB536" s="127"/>
      <c r="AC536" s="127"/>
      <c r="AD536" s="127"/>
      <c r="AE536" s="127"/>
      <c r="AF536" s="127"/>
      <c r="AG536" s="127"/>
      <c r="AH536" s="127"/>
      <c r="AI536" s="127"/>
      <c r="AJ536" s="127"/>
      <c r="AK536" s="127"/>
      <c r="AL536" s="127"/>
      <c r="AM536" s="127"/>
      <c r="AN536" s="127"/>
      <c r="AO536" s="127"/>
      <c r="AP536" s="127"/>
      <c r="AQ536" s="127"/>
      <c r="AR536" s="127"/>
      <c r="AS536" s="127"/>
      <c r="AT536" s="127"/>
      <c r="AU536" s="127"/>
      <c r="AV536" s="127"/>
      <c r="AW536" s="127"/>
      <c r="AX536" s="127"/>
      <c r="AY536" s="127"/>
      <c r="AZ536" s="127"/>
      <c r="BA536" s="127"/>
      <c r="BB536" s="127"/>
      <c r="BC536" s="127"/>
      <c r="BD536" s="127"/>
      <c r="BE536" s="127"/>
      <c r="BF536" s="127"/>
      <c r="BG536" s="127"/>
      <c r="BH536" s="127"/>
      <c r="BI536" s="127"/>
      <c r="BJ536" s="127"/>
      <c r="BK536" s="127"/>
      <c r="BL536" s="127"/>
      <c r="BM536" s="127"/>
      <c r="BN536" s="127"/>
      <c r="BO536" s="127"/>
      <c r="BP536" s="127"/>
      <c r="BQ536" s="127"/>
      <c r="BR536" s="127"/>
      <c r="BS536" s="127"/>
      <c r="BT536" s="127"/>
      <c r="BU536" s="127"/>
      <c r="BV536" s="127"/>
      <c r="BW536" s="127"/>
      <c r="BX536" s="127"/>
      <c r="BY536" s="127"/>
      <c r="BZ536" s="127"/>
      <c r="CA536" s="127"/>
      <c r="CB536" s="127"/>
      <c r="CC536" s="127"/>
      <c r="CD536" s="127"/>
      <c r="CE536" s="127"/>
      <c r="CF536" s="127"/>
      <c r="CG536" s="127"/>
      <c r="CH536" s="127"/>
      <c r="CI536" s="127"/>
      <c r="CJ536" s="127"/>
      <c r="CK536" s="127"/>
      <c r="CL536" s="127"/>
      <c r="CM536" s="127"/>
      <c r="CN536" s="127"/>
      <c r="CO536" s="127"/>
      <c r="CP536" s="127"/>
      <c r="CQ536" s="127"/>
      <c r="CR536" s="127"/>
      <c r="CS536" s="127"/>
      <c r="CT536" s="127"/>
      <c r="CU536" s="127"/>
      <c r="CV536" s="127"/>
      <c r="CW536" s="127"/>
      <c r="CX536" s="127"/>
      <c r="CY536" s="127"/>
      <c r="CZ536" s="127"/>
      <c r="DA536" s="127"/>
      <c r="DB536" s="127"/>
      <c r="DC536" s="127"/>
      <c r="DD536" s="127"/>
      <c r="DE536" s="127"/>
      <c r="DF536" s="127"/>
      <c r="DG536" s="127"/>
      <c r="DH536" s="127"/>
      <c r="DI536" s="127"/>
      <c r="DJ536" s="127"/>
      <c r="DK536" s="127"/>
      <c r="DL536" s="127"/>
      <c r="DM536" s="127"/>
      <c r="DN536" s="127"/>
      <c r="DO536" s="127"/>
      <c r="DP536" s="127"/>
      <c r="DQ536" s="127"/>
      <c r="DR536" s="127"/>
      <c r="DS536" s="127"/>
      <c r="DT536" s="127"/>
      <c r="DU536" s="127"/>
      <c r="DV536" s="127"/>
      <c r="DW536" s="127"/>
      <c r="DX536" s="127"/>
      <c r="DY536" s="127"/>
      <c r="DZ536" s="127"/>
      <c r="EA536" s="127"/>
      <c r="EB536" s="127"/>
      <c r="EC536" s="127"/>
      <c r="ED536" s="127"/>
      <c r="EE536" s="127"/>
      <c r="EF536" s="127"/>
      <c r="EG536" s="127"/>
      <c r="EH536" s="127"/>
      <c r="EI536" s="127"/>
      <c r="EJ536" s="127"/>
      <c r="EK536" s="127"/>
      <c r="EL536" s="127"/>
      <c r="EM536" s="127"/>
      <c r="EN536" s="127"/>
      <c r="EO536" s="127"/>
      <c r="EP536" s="127"/>
      <c r="EQ536" s="127"/>
      <c r="ER536" s="127"/>
      <c r="ES536" s="127"/>
      <c r="ET536" s="127"/>
      <c r="EU536" s="127"/>
      <c r="EV536" s="127"/>
      <c r="EW536" s="127"/>
      <c r="EX536" s="127"/>
      <c r="EY536" s="127"/>
      <c r="EZ536" s="127"/>
      <c r="FA536" s="127"/>
      <c r="FB536" s="127"/>
      <c r="FC536" s="127"/>
      <c r="FD536" s="127"/>
      <c r="FE536" s="127"/>
      <c r="FF536" s="127"/>
      <c r="FG536" s="127"/>
      <c r="FH536" s="127"/>
      <c r="FI536" s="127"/>
      <c r="FJ536" s="127"/>
      <c r="FK536" s="127"/>
      <c r="FL536" s="127"/>
      <c r="FM536" s="127"/>
      <c r="FN536" s="127"/>
      <c r="FO536" s="127"/>
      <c r="FP536" s="127"/>
      <c r="FQ536" s="127"/>
      <c r="FR536" s="127"/>
      <c r="FS536" s="127"/>
      <c r="FT536" s="127"/>
      <c r="FU536" s="127"/>
      <c r="FV536" s="127"/>
      <c r="FW536" s="127"/>
      <c r="FX536" s="127"/>
      <c r="FY536" s="127"/>
      <c r="FZ536" s="127"/>
      <c r="GA536" s="127"/>
      <c r="GB536" s="127"/>
      <c r="GC536" s="127"/>
      <c r="GD536" s="127"/>
      <c r="GE536" s="127"/>
      <c r="GF536" s="127"/>
      <c r="GG536" s="127"/>
      <c r="GH536" s="127"/>
      <c r="GI536" s="127"/>
      <c r="GJ536" s="127"/>
      <c r="GK536" s="127"/>
      <c r="GL536" s="127"/>
      <c r="GM536" s="127"/>
      <c r="GN536" s="127"/>
      <c r="GO536" s="127"/>
      <c r="GP536" s="127"/>
      <c r="GQ536" s="127"/>
      <c r="GR536" s="127"/>
      <c r="GS536" s="127"/>
      <c r="GT536" s="127"/>
      <c r="GU536" s="127"/>
      <c r="GV536" s="127"/>
      <c r="GW536" s="127"/>
      <c r="GX536" s="127"/>
      <c r="GY536" s="127"/>
      <c r="GZ536" s="127"/>
      <c r="HA536" s="127"/>
      <c r="HB536" s="127"/>
      <c r="HC536" s="127"/>
      <c r="HD536" s="127"/>
      <c r="HE536" s="127"/>
      <c r="HF536" s="127"/>
      <c r="HG536" s="127"/>
      <c r="HH536" s="127"/>
    </row>
    <row r="537" spans="1:216" s="253" customFormat="1" ht="14.25" x14ac:dyDescent="0.2">
      <c r="A537" s="589">
        <v>5.14</v>
      </c>
      <c r="B537" s="382" t="s">
        <v>287</v>
      </c>
      <c r="C537" s="477">
        <v>1</v>
      </c>
      <c r="D537" s="336" t="s">
        <v>40</v>
      </c>
      <c r="E537" s="6"/>
      <c r="F537" s="107">
        <f t="shared" si="21"/>
        <v>0</v>
      </c>
      <c r="G537" s="125">
        <f t="shared" si="18"/>
        <v>0</v>
      </c>
      <c r="H537" s="125"/>
      <c r="I537" s="129"/>
      <c r="J537" s="136"/>
      <c r="K537" s="137"/>
      <c r="L537" s="127"/>
      <c r="M537" s="127"/>
      <c r="N537" s="127"/>
      <c r="O537" s="127"/>
      <c r="P537" s="127"/>
      <c r="Q537" s="127"/>
      <c r="R537" s="127"/>
      <c r="S537" s="127"/>
      <c r="T537" s="127"/>
      <c r="U537" s="127"/>
      <c r="V537" s="127"/>
      <c r="W537" s="127"/>
      <c r="X537" s="127"/>
      <c r="Y537" s="127"/>
      <c r="Z537" s="127"/>
      <c r="AA537" s="127"/>
      <c r="AB537" s="127"/>
      <c r="AC537" s="127"/>
      <c r="AD537" s="127"/>
      <c r="AE537" s="127"/>
      <c r="AF537" s="127"/>
      <c r="AG537" s="127"/>
      <c r="AH537" s="127"/>
      <c r="AI537" s="127"/>
      <c r="AJ537" s="127"/>
      <c r="AK537" s="127"/>
      <c r="AL537" s="127"/>
      <c r="AM537" s="127"/>
      <c r="AN537" s="127"/>
      <c r="AO537" s="127"/>
      <c r="AP537" s="127"/>
      <c r="AQ537" s="127"/>
      <c r="AR537" s="127"/>
      <c r="AS537" s="127"/>
      <c r="AT537" s="127"/>
      <c r="AU537" s="127"/>
      <c r="AV537" s="127"/>
      <c r="AW537" s="127"/>
      <c r="AX537" s="127"/>
      <c r="AY537" s="127"/>
      <c r="AZ537" s="127"/>
      <c r="BA537" s="127"/>
      <c r="BB537" s="127"/>
      <c r="BC537" s="127"/>
      <c r="BD537" s="127"/>
      <c r="BE537" s="127"/>
      <c r="BF537" s="127"/>
      <c r="BG537" s="127"/>
      <c r="BH537" s="127"/>
      <c r="BI537" s="127"/>
      <c r="BJ537" s="127"/>
      <c r="BK537" s="127"/>
      <c r="BL537" s="127"/>
      <c r="BM537" s="127"/>
      <c r="BN537" s="127"/>
      <c r="BO537" s="127"/>
      <c r="BP537" s="127"/>
      <c r="BQ537" s="127"/>
      <c r="BR537" s="127"/>
      <c r="BS537" s="127"/>
      <c r="BT537" s="127"/>
      <c r="BU537" s="127"/>
      <c r="BV537" s="127"/>
      <c r="BW537" s="127"/>
      <c r="BX537" s="127"/>
      <c r="BY537" s="127"/>
      <c r="BZ537" s="127"/>
      <c r="CA537" s="127"/>
      <c r="CB537" s="127"/>
      <c r="CC537" s="127"/>
      <c r="CD537" s="127"/>
      <c r="CE537" s="127"/>
      <c r="CF537" s="127"/>
      <c r="CG537" s="127"/>
      <c r="CH537" s="127"/>
      <c r="CI537" s="127"/>
      <c r="CJ537" s="127"/>
      <c r="CK537" s="127"/>
      <c r="CL537" s="127"/>
      <c r="CM537" s="127"/>
      <c r="CN537" s="127"/>
      <c r="CO537" s="127"/>
      <c r="CP537" s="127"/>
      <c r="CQ537" s="127"/>
      <c r="CR537" s="127"/>
      <c r="CS537" s="127"/>
      <c r="CT537" s="127"/>
      <c r="CU537" s="127"/>
      <c r="CV537" s="127"/>
      <c r="CW537" s="127"/>
      <c r="CX537" s="127"/>
      <c r="CY537" s="127"/>
      <c r="CZ537" s="127"/>
      <c r="DA537" s="127"/>
      <c r="DB537" s="127"/>
      <c r="DC537" s="127"/>
      <c r="DD537" s="127"/>
      <c r="DE537" s="127"/>
      <c r="DF537" s="127"/>
      <c r="DG537" s="127"/>
      <c r="DH537" s="127"/>
      <c r="DI537" s="127"/>
      <c r="DJ537" s="127"/>
      <c r="DK537" s="127"/>
      <c r="DL537" s="127"/>
      <c r="DM537" s="127"/>
      <c r="DN537" s="127"/>
      <c r="DO537" s="127"/>
      <c r="DP537" s="127"/>
      <c r="DQ537" s="127"/>
      <c r="DR537" s="127"/>
      <c r="DS537" s="127"/>
      <c r="DT537" s="127"/>
      <c r="DU537" s="127"/>
      <c r="DV537" s="127"/>
      <c r="DW537" s="127"/>
      <c r="DX537" s="127"/>
      <c r="DY537" s="127"/>
      <c r="DZ537" s="127"/>
      <c r="EA537" s="127"/>
      <c r="EB537" s="127"/>
      <c r="EC537" s="127"/>
      <c r="ED537" s="127"/>
      <c r="EE537" s="127"/>
      <c r="EF537" s="127"/>
      <c r="EG537" s="127"/>
      <c r="EH537" s="127"/>
      <c r="EI537" s="127"/>
      <c r="EJ537" s="127"/>
      <c r="EK537" s="127"/>
      <c r="EL537" s="127"/>
      <c r="EM537" s="127"/>
      <c r="EN537" s="127"/>
      <c r="EO537" s="127"/>
      <c r="EP537" s="127"/>
      <c r="EQ537" s="127"/>
      <c r="ER537" s="127"/>
      <c r="ES537" s="127"/>
      <c r="ET537" s="127"/>
      <c r="EU537" s="127"/>
      <c r="EV537" s="127"/>
      <c r="EW537" s="127"/>
      <c r="EX537" s="127"/>
      <c r="EY537" s="127"/>
      <c r="EZ537" s="127"/>
      <c r="FA537" s="127"/>
      <c r="FB537" s="127"/>
      <c r="FC537" s="127"/>
      <c r="FD537" s="127"/>
      <c r="FE537" s="127"/>
      <c r="FF537" s="127"/>
      <c r="FG537" s="127"/>
      <c r="FH537" s="127"/>
      <c r="FI537" s="127"/>
      <c r="FJ537" s="127"/>
      <c r="FK537" s="127"/>
      <c r="FL537" s="127"/>
      <c r="FM537" s="127"/>
      <c r="FN537" s="127"/>
      <c r="FO537" s="127"/>
      <c r="FP537" s="127"/>
      <c r="FQ537" s="127"/>
      <c r="FR537" s="127"/>
      <c r="FS537" s="127"/>
      <c r="FT537" s="127"/>
      <c r="FU537" s="127"/>
      <c r="FV537" s="127"/>
      <c r="FW537" s="127"/>
      <c r="FX537" s="127"/>
      <c r="FY537" s="127"/>
      <c r="FZ537" s="127"/>
      <c r="GA537" s="127"/>
      <c r="GB537" s="127"/>
      <c r="GC537" s="127"/>
      <c r="GD537" s="127"/>
      <c r="GE537" s="127"/>
      <c r="GF537" s="127"/>
      <c r="GG537" s="127"/>
      <c r="GH537" s="127"/>
      <c r="GI537" s="127"/>
      <c r="GJ537" s="127"/>
      <c r="GK537" s="127"/>
      <c r="GL537" s="127"/>
      <c r="GM537" s="127"/>
      <c r="GN537" s="127"/>
      <c r="GO537" s="127"/>
      <c r="GP537" s="127"/>
      <c r="GQ537" s="127"/>
      <c r="GR537" s="127"/>
      <c r="GS537" s="127"/>
      <c r="GT537" s="127"/>
      <c r="GU537" s="127"/>
      <c r="GV537" s="127"/>
      <c r="GW537" s="127"/>
      <c r="GX537" s="127"/>
      <c r="GY537" s="127"/>
      <c r="GZ537" s="127"/>
      <c r="HA537" s="127"/>
      <c r="HB537" s="127"/>
      <c r="HC537" s="127"/>
      <c r="HD537" s="127"/>
      <c r="HE537" s="127"/>
      <c r="HF537" s="127"/>
      <c r="HG537" s="127"/>
      <c r="HH537" s="127"/>
    </row>
    <row r="538" spans="1:216" s="253" customFormat="1" ht="14.25" x14ac:dyDescent="0.2">
      <c r="A538" s="589">
        <v>5.15</v>
      </c>
      <c r="B538" s="382" t="s">
        <v>288</v>
      </c>
      <c r="C538" s="477">
        <v>1</v>
      </c>
      <c r="D538" s="336" t="s">
        <v>40</v>
      </c>
      <c r="E538" s="6"/>
      <c r="F538" s="107">
        <f t="shared" si="21"/>
        <v>0</v>
      </c>
      <c r="G538" s="125">
        <f t="shared" si="18"/>
        <v>0</v>
      </c>
      <c r="H538" s="125"/>
      <c r="I538" s="129"/>
      <c r="J538" s="136"/>
      <c r="K538" s="137"/>
      <c r="L538" s="127"/>
      <c r="M538" s="127"/>
      <c r="N538" s="127"/>
      <c r="O538" s="127"/>
      <c r="P538" s="127"/>
      <c r="Q538" s="127"/>
      <c r="R538" s="127"/>
      <c r="S538" s="127"/>
      <c r="T538" s="127"/>
      <c r="U538" s="127"/>
      <c r="V538" s="127"/>
      <c r="W538" s="127"/>
      <c r="X538" s="127"/>
      <c r="Y538" s="127"/>
      <c r="Z538" s="127"/>
      <c r="AA538" s="127"/>
      <c r="AB538" s="127"/>
      <c r="AC538" s="127"/>
      <c r="AD538" s="127"/>
      <c r="AE538" s="127"/>
      <c r="AF538" s="127"/>
      <c r="AG538" s="127"/>
      <c r="AH538" s="127"/>
      <c r="AI538" s="127"/>
      <c r="AJ538" s="127"/>
      <c r="AK538" s="127"/>
      <c r="AL538" s="127"/>
      <c r="AM538" s="127"/>
      <c r="AN538" s="127"/>
      <c r="AO538" s="127"/>
      <c r="AP538" s="127"/>
      <c r="AQ538" s="127"/>
      <c r="AR538" s="127"/>
      <c r="AS538" s="127"/>
      <c r="AT538" s="127"/>
      <c r="AU538" s="127"/>
      <c r="AV538" s="127"/>
      <c r="AW538" s="127"/>
      <c r="AX538" s="127"/>
      <c r="AY538" s="127"/>
      <c r="AZ538" s="127"/>
      <c r="BA538" s="127"/>
      <c r="BB538" s="127"/>
      <c r="BC538" s="127"/>
      <c r="BD538" s="127"/>
      <c r="BE538" s="127"/>
      <c r="BF538" s="127"/>
      <c r="BG538" s="127"/>
      <c r="BH538" s="127"/>
      <c r="BI538" s="127"/>
      <c r="BJ538" s="127"/>
      <c r="BK538" s="127"/>
      <c r="BL538" s="127"/>
      <c r="BM538" s="127"/>
      <c r="BN538" s="127"/>
      <c r="BO538" s="127"/>
      <c r="BP538" s="127"/>
      <c r="BQ538" s="127"/>
      <c r="BR538" s="127"/>
      <c r="BS538" s="127"/>
      <c r="BT538" s="127"/>
      <c r="BU538" s="127"/>
      <c r="BV538" s="127"/>
      <c r="BW538" s="127"/>
      <c r="BX538" s="127"/>
      <c r="BY538" s="127"/>
      <c r="BZ538" s="127"/>
      <c r="CA538" s="127"/>
      <c r="CB538" s="127"/>
      <c r="CC538" s="127"/>
      <c r="CD538" s="127"/>
      <c r="CE538" s="127"/>
      <c r="CF538" s="127"/>
      <c r="CG538" s="127"/>
      <c r="CH538" s="127"/>
      <c r="CI538" s="127"/>
      <c r="CJ538" s="127"/>
      <c r="CK538" s="127"/>
      <c r="CL538" s="127"/>
      <c r="CM538" s="127"/>
      <c r="CN538" s="127"/>
      <c r="CO538" s="127"/>
      <c r="CP538" s="127"/>
      <c r="CQ538" s="127"/>
      <c r="CR538" s="127"/>
      <c r="CS538" s="127"/>
      <c r="CT538" s="127"/>
      <c r="CU538" s="127"/>
      <c r="CV538" s="127"/>
      <c r="CW538" s="127"/>
      <c r="CX538" s="127"/>
      <c r="CY538" s="127"/>
      <c r="CZ538" s="127"/>
      <c r="DA538" s="127"/>
      <c r="DB538" s="127"/>
      <c r="DC538" s="127"/>
      <c r="DD538" s="127"/>
      <c r="DE538" s="127"/>
      <c r="DF538" s="127"/>
      <c r="DG538" s="127"/>
      <c r="DH538" s="127"/>
      <c r="DI538" s="127"/>
      <c r="DJ538" s="127"/>
      <c r="DK538" s="127"/>
      <c r="DL538" s="127"/>
      <c r="DM538" s="127"/>
      <c r="DN538" s="127"/>
      <c r="DO538" s="127"/>
      <c r="DP538" s="127"/>
      <c r="DQ538" s="127"/>
      <c r="DR538" s="127"/>
      <c r="DS538" s="127"/>
      <c r="DT538" s="127"/>
      <c r="DU538" s="127"/>
      <c r="DV538" s="127"/>
      <c r="DW538" s="127"/>
      <c r="DX538" s="127"/>
      <c r="DY538" s="127"/>
      <c r="DZ538" s="127"/>
      <c r="EA538" s="127"/>
      <c r="EB538" s="127"/>
      <c r="EC538" s="127"/>
      <c r="ED538" s="127"/>
      <c r="EE538" s="127"/>
      <c r="EF538" s="127"/>
      <c r="EG538" s="127"/>
      <c r="EH538" s="127"/>
      <c r="EI538" s="127"/>
      <c r="EJ538" s="127"/>
      <c r="EK538" s="127"/>
      <c r="EL538" s="127"/>
      <c r="EM538" s="127"/>
      <c r="EN538" s="127"/>
      <c r="EO538" s="127"/>
      <c r="EP538" s="127"/>
      <c r="EQ538" s="127"/>
      <c r="ER538" s="127"/>
      <c r="ES538" s="127"/>
      <c r="ET538" s="127"/>
      <c r="EU538" s="127"/>
      <c r="EV538" s="127"/>
      <c r="EW538" s="127"/>
      <c r="EX538" s="127"/>
      <c r="EY538" s="127"/>
      <c r="EZ538" s="127"/>
      <c r="FA538" s="127"/>
      <c r="FB538" s="127"/>
      <c r="FC538" s="127"/>
      <c r="FD538" s="127"/>
      <c r="FE538" s="127"/>
      <c r="FF538" s="127"/>
      <c r="FG538" s="127"/>
      <c r="FH538" s="127"/>
      <c r="FI538" s="127"/>
      <c r="FJ538" s="127"/>
      <c r="FK538" s="127"/>
      <c r="FL538" s="127"/>
      <c r="FM538" s="127"/>
      <c r="FN538" s="127"/>
      <c r="FO538" s="127"/>
      <c r="FP538" s="127"/>
      <c r="FQ538" s="127"/>
      <c r="FR538" s="127"/>
      <c r="FS538" s="127"/>
      <c r="FT538" s="127"/>
      <c r="FU538" s="127"/>
      <c r="FV538" s="127"/>
      <c r="FW538" s="127"/>
      <c r="FX538" s="127"/>
      <c r="FY538" s="127"/>
      <c r="FZ538" s="127"/>
      <c r="GA538" s="127"/>
      <c r="GB538" s="127"/>
      <c r="GC538" s="127"/>
      <c r="GD538" s="127"/>
      <c r="GE538" s="127"/>
      <c r="GF538" s="127"/>
      <c r="GG538" s="127"/>
      <c r="GH538" s="127"/>
      <c r="GI538" s="127"/>
      <c r="GJ538" s="127"/>
      <c r="GK538" s="127"/>
      <c r="GL538" s="127"/>
      <c r="GM538" s="127"/>
      <c r="GN538" s="127"/>
      <c r="GO538" s="127"/>
      <c r="GP538" s="127"/>
      <c r="GQ538" s="127"/>
      <c r="GR538" s="127"/>
      <c r="GS538" s="127"/>
      <c r="GT538" s="127"/>
      <c r="GU538" s="127"/>
      <c r="GV538" s="127"/>
      <c r="GW538" s="127"/>
      <c r="GX538" s="127"/>
      <c r="GY538" s="127"/>
      <c r="GZ538" s="127"/>
      <c r="HA538" s="127"/>
      <c r="HB538" s="127"/>
      <c r="HC538" s="127"/>
      <c r="HD538" s="127"/>
      <c r="HE538" s="127"/>
      <c r="HF538" s="127"/>
      <c r="HG538" s="127"/>
      <c r="HH538" s="127"/>
    </row>
    <row r="539" spans="1:216" s="253" customFormat="1" ht="14.25" x14ac:dyDescent="0.2">
      <c r="A539" s="589">
        <v>5.16</v>
      </c>
      <c r="B539" s="382" t="s">
        <v>289</v>
      </c>
      <c r="C539" s="477">
        <v>1</v>
      </c>
      <c r="D539" s="336" t="s">
        <v>40</v>
      </c>
      <c r="E539" s="6"/>
      <c r="F539" s="107">
        <f t="shared" si="21"/>
        <v>0</v>
      </c>
      <c r="G539" s="125">
        <f t="shared" si="18"/>
        <v>0</v>
      </c>
      <c r="H539" s="125"/>
      <c r="I539" s="129"/>
      <c r="J539" s="136"/>
      <c r="K539" s="137"/>
      <c r="L539" s="127"/>
      <c r="M539" s="127"/>
      <c r="N539" s="127"/>
      <c r="O539" s="127"/>
      <c r="P539" s="127"/>
      <c r="Q539" s="127"/>
      <c r="R539" s="127"/>
      <c r="S539" s="127"/>
      <c r="T539" s="127"/>
      <c r="U539" s="127"/>
      <c r="V539" s="127"/>
      <c r="W539" s="127"/>
      <c r="X539" s="127"/>
      <c r="Y539" s="127"/>
      <c r="Z539" s="127"/>
      <c r="AA539" s="127"/>
      <c r="AB539" s="127"/>
      <c r="AC539" s="127"/>
      <c r="AD539" s="127"/>
      <c r="AE539" s="127"/>
      <c r="AF539" s="127"/>
      <c r="AG539" s="127"/>
      <c r="AH539" s="127"/>
      <c r="AI539" s="127"/>
      <c r="AJ539" s="127"/>
      <c r="AK539" s="127"/>
      <c r="AL539" s="127"/>
      <c r="AM539" s="127"/>
      <c r="AN539" s="127"/>
      <c r="AO539" s="127"/>
      <c r="AP539" s="127"/>
      <c r="AQ539" s="127"/>
      <c r="AR539" s="127"/>
      <c r="AS539" s="127"/>
      <c r="AT539" s="127"/>
      <c r="AU539" s="127"/>
      <c r="AV539" s="127"/>
      <c r="AW539" s="127"/>
      <c r="AX539" s="127"/>
      <c r="AY539" s="127"/>
      <c r="AZ539" s="127"/>
      <c r="BA539" s="127"/>
      <c r="BB539" s="127"/>
      <c r="BC539" s="127"/>
      <c r="BD539" s="127"/>
      <c r="BE539" s="127"/>
      <c r="BF539" s="127"/>
      <c r="BG539" s="127"/>
      <c r="BH539" s="127"/>
      <c r="BI539" s="127"/>
      <c r="BJ539" s="127"/>
      <c r="BK539" s="127"/>
      <c r="BL539" s="127"/>
      <c r="BM539" s="127"/>
      <c r="BN539" s="127"/>
      <c r="BO539" s="127"/>
      <c r="BP539" s="127"/>
      <c r="BQ539" s="127"/>
      <c r="BR539" s="127"/>
      <c r="BS539" s="127"/>
      <c r="BT539" s="127"/>
      <c r="BU539" s="127"/>
      <c r="BV539" s="127"/>
      <c r="BW539" s="127"/>
      <c r="BX539" s="127"/>
      <c r="BY539" s="127"/>
      <c r="BZ539" s="127"/>
      <c r="CA539" s="127"/>
      <c r="CB539" s="127"/>
      <c r="CC539" s="127"/>
      <c r="CD539" s="127"/>
      <c r="CE539" s="127"/>
      <c r="CF539" s="127"/>
      <c r="CG539" s="127"/>
      <c r="CH539" s="127"/>
      <c r="CI539" s="127"/>
      <c r="CJ539" s="127"/>
      <c r="CK539" s="127"/>
      <c r="CL539" s="127"/>
      <c r="CM539" s="127"/>
      <c r="CN539" s="127"/>
      <c r="CO539" s="127"/>
      <c r="CP539" s="127"/>
      <c r="CQ539" s="127"/>
      <c r="CR539" s="127"/>
      <c r="CS539" s="127"/>
      <c r="CT539" s="127"/>
      <c r="CU539" s="127"/>
      <c r="CV539" s="127"/>
      <c r="CW539" s="127"/>
      <c r="CX539" s="127"/>
      <c r="CY539" s="127"/>
      <c r="CZ539" s="127"/>
      <c r="DA539" s="127"/>
      <c r="DB539" s="127"/>
      <c r="DC539" s="127"/>
      <c r="DD539" s="127"/>
      <c r="DE539" s="127"/>
      <c r="DF539" s="127"/>
      <c r="DG539" s="127"/>
      <c r="DH539" s="127"/>
      <c r="DI539" s="127"/>
      <c r="DJ539" s="127"/>
      <c r="DK539" s="127"/>
      <c r="DL539" s="127"/>
      <c r="DM539" s="127"/>
      <c r="DN539" s="127"/>
      <c r="DO539" s="127"/>
      <c r="DP539" s="127"/>
      <c r="DQ539" s="127"/>
      <c r="DR539" s="127"/>
      <c r="DS539" s="127"/>
      <c r="DT539" s="127"/>
      <c r="DU539" s="127"/>
      <c r="DV539" s="127"/>
      <c r="DW539" s="127"/>
      <c r="DX539" s="127"/>
      <c r="DY539" s="127"/>
      <c r="DZ539" s="127"/>
      <c r="EA539" s="127"/>
      <c r="EB539" s="127"/>
      <c r="EC539" s="127"/>
      <c r="ED539" s="127"/>
      <c r="EE539" s="127"/>
      <c r="EF539" s="127"/>
      <c r="EG539" s="127"/>
      <c r="EH539" s="127"/>
      <c r="EI539" s="127"/>
      <c r="EJ539" s="127"/>
      <c r="EK539" s="127"/>
      <c r="EL539" s="127"/>
      <c r="EM539" s="127"/>
      <c r="EN539" s="127"/>
      <c r="EO539" s="127"/>
      <c r="EP539" s="127"/>
      <c r="EQ539" s="127"/>
      <c r="ER539" s="127"/>
      <c r="ES539" s="127"/>
      <c r="ET539" s="127"/>
      <c r="EU539" s="127"/>
      <c r="EV539" s="127"/>
      <c r="EW539" s="127"/>
      <c r="EX539" s="127"/>
      <c r="EY539" s="127"/>
      <c r="EZ539" s="127"/>
      <c r="FA539" s="127"/>
      <c r="FB539" s="127"/>
      <c r="FC539" s="127"/>
      <c r="FD539" s="127"/>
      <c r="FE539" s="127"/>
      <c r="FF539" s="127"/>
      <c r="FG539" s="127"/>
      <c r="FH539" s="127"/>
      <c r="FI539" s="127"/>
      <c r="FJ539" s="127"/>
      <c r="FK539" s="127"/>
      <c r="FL539" s="127"/>
      <c r="FM539" s="127"/>
      <c r="FN539" s="127"/>
      <c r="FO539" s="127"/>
      <c r="FP539" s="127"/>
      <c r="FQ539" s="127"/>
      <c r="FR539" s="127"/>
      <c r="FS539" s="127"/>
      <c r="FT539" s="127"/>
      <c r="FU539" s="127"/>
      <c r="FV539" s="127"/>
      <c r="FW539" s="127"/>
      <c r="FX539" s="127"/>
      <c r="FY539" s="127"/>
      <c r="FZ539" s="127"/>
      <c r="GA539" s="127"/>
      <c r="GB539" s="127"/>
      <c r="GC539" s="127"/>
      <c r="GD539" s="127"/>
      <c r="GE539" s="127"/>
      <c r="GF539" s="127"/>
      <c r="GG539" s="127"/>
      <c r="GH539" s="127"/>
      <c r="GI539" s="127"/>
      <c r="GJ539" s="127"/>
      <c r="GK539" s="127"/>
      <c r="GL539" s="127"/>
      <c r="GM539" s="127"/>
      <c r="GN539" s="127"/>
      <c r="GO539" s="127"/>
      <c r="GP539" s="127"/>
      <c r="GQ539" s="127"/>
      <c r="GR539" s="127"/>
      <c r="GS539" s="127"/>
      <c r="GT539" s="127"/>
      <c r="GU539" s="127"/>
      <c r="GV539" s="127"/>
      <c r="GW539" s="127"/>
      <c r="GX539" s="127"/>
      <c r="GY539" s="127"/>
      <c r="GZ539" s="127"/>
      <c r="HA539" s="127"/>
      <c r="HB539" s="127"/>
      <c r="HC539" s="127"/>
      <c r="HD539" s="127"/>
      <c r="HE539" s="127"/>
      <c r="HF539" s="127"/>
      <c r="HG539" s="127"/>
      <c r="HH539" s="127"/>
    </row>
    <row r="540" spans="1:216" s="253" customFormat="1" ht="14.25" x14ac:dyDescent="0.2">
      <c r="A540" s="589">
        <v>5.17</v>
      </c>
      <c r="B540" s="382" t="s">
        <v>290</v>
      </c>
      <c r="C540" s="477">
        <v>5</v>
      </c>
      <c r="D540" s="336" t="s">
        <v>40</v>
      </c>
      <c r="E540" s="6"/>
      <c r="F540" s="107">
        <f t="shared" si="21"/>
        <v>0</v>
      </c>
      <c r="G540" s="125">
        <f t="shared" si="18"/>
        <v>0</v>
      </c>
      <c r="H540" s="125"/>
      <c r="I540" s="129"/>
      <c r="J540" s="136"/>
      <c r="K540" s="137"/>
      <c r="L540" s="127"/>
      <c r="M540" s="127"/>
      <c r="N540" s="127"/>
      <c r="O540" s="127"/>
      <c r="P540" s="127"/>
      <c r="Q540" s="127"/>
      <c r="R540" s="127"/>
      <c r="S540" s="127"/>
      <c r="T540" s="127"/>
      <c r="U540" s="127"/>
      <c r="V540" s="127"/>
      <c r="W540" s="127"/>
      <c r="X540" s="127"/>
      <c r="Y540" s="127"/>
      <c r="Z540" s="127"/>
      <c r="AA540" s="127"/>
      <c r="AB540" s="127"/>
      <c r="AC540" s="127"/>
      <c r="AD540" s="127"/>
      <c r="AE540" s="127"/>
      <c r="AF540" s="127"/>
      <c r="AG540" s="127"/>
      <c r="AH540" s="127"/>
      <c r="AI540" s="127"/>
      <c r="AJ540" s="127"/>
      <c r="AK540" s="127"/>
      <c r="AL540" s="127"/>
      <c r="AM540" s="127"/>
      <c r="AN540" s="127"/>
      <c r="AO540" s="127"/>
      <c r="AP540" s="127"/>
      <c r="AQ540" s="127"/>
      <c r="AR540" s="127"/>
      <c r="AS540" s="127"/>
      <c r="AT540" s="127"/>
      <c r="AU540" s="127"/>
      <c r="AV540" s="127"/>
      <c r="AW540" s="127"/>
      <c r="AX540" s="127"/>
      <c r="AY540" s="127"/>
      <c r="AZ540" s="127"/>
      <c r="BA540" s="127"/>
      <c r="BB540" s="127"/>
      <c r="BC540" s="127"/>
      <c r="BD540" s="127"/>
      <c r="BE540" s="127"/>
      <c r="BF540" s="127"/>
      <c r="BG540" s="127"/>
      <c r="BH540" s="127"/>
      <c r="BI540" s="127"/>
      <c r="BJ540" s="127"/>
      <c r="BK540" s="127"/>
      <c r="BL540" s="127"/>
      <c r="BM540" s="127"/>
      <c r="BN540" s="127"/>
      <c r="BO540" s="127"/>
      <c r="BP540" s="127"/>
      <c r="BQ540" s="127"/>
      <c r="BR540" s="127"/>
      <c r="BS540" s="127"/>
      <c r="BT540" s="127"/>
      <c r="BU540" s="127"/>
      <c r="BV540" s="127"/>
      <c r="BW540" s="127"/>
      <c r="BX540" s="127"/>
      <c r="BY540" s="127"/>
      <c r="BZ540" s="127"/>
      <c r="CA540" s="127"/>
      <c r="CB540" s="127"/>
      <c r="CC540" s="127"/>
      <c r="CD540" s="127"/>
      <c r="CE540" s="127"/>
      <c r="CF540" s="127"/>
      <c r="CG540" s="127"/>
      <c r="CH540" s="127"/>
      <c r="CI540" s="127"/>
      <c r="CJ540" s="127"/>
      <c r="CK540" s="127"/>
      <c r="CL540" s="127"/>
      <c r="CM540" s="127"/>
      <c r="CN540" s="127"/>
      <c r="CO540" s="127"/>
      <c r="CP540" s="127"/>
      <c r="CQ540" s="127"/>
      <c r="CR540" s="127"/>
      <c r="CS540" s="127"/>
      <c r="CT540" s="127"/>
      <c r="CU540" s="127"/>
      <c r="CV540" s="127"/>
      <c r="CW540" s="127"/>
      <c r="CX540" s="127"/>
      <c r="CY540" s="127"/>
      <c r="CZ540" s="127"/>
      <c r="DA540" s="127"/>
      <c r="DB540" s="127"/>
      <c r="DC540" s="127"/>
      <c r="DD540" s="127"/>
      <c r="DE540" s="127"/>
      <c r="DF540" s="127"/>
      <c r="DG540" s="127"/>
      <c r="DH540" s="127"/>
      <c r="DI540" s="127"/>
      <c r="DJ540" s="127"/>
      <c r="DK540" s="127"/>
      <c r="DL540" s="127"/>
      <c r="DM540" s="127"/>
      <c r="DN540" s="127"/>
      <c r="DO540" s="127"/>
      <c r="DP540" s="127"/>
      <c r="DQ540" s="127"/>
      <c r="DR540" s="127"/>
      <c r="DS540" s="127"/>
      <c r="DT540" s="127"/>
      <c r="DU540" s="127"/>
      <c r="DV540" s="127"/>
      <c r="DW540" s="127"/>
      <c r="DX540" s="127"/>
      <c r="DY540" s="127"/>
      <c r="DZ540" s="127"/>
      <c r="EA540" s="127"/>
      <c r="EB540" s="127"/>
      <c r="EC540" s="127"/>
      <c r="ED540" s="127"/>
      <c r="EE540" s="127"/>
      <c r="EF540" s="127"/>
      <c r="EG540" s="127"/>
      <c r="EH540" s="127"/>
      <c r="EI540" s="127"/>
      <c r="EJ540" s="127"/>
      <c r="EK540" s="127"/>
      <c r="EL540" s="127"/>
      <c r="EM540" s="127"/>
      <c r="EN540" s="127"/>
      <c r="EO540" s="127"/>
      <c r="EP540" s="127"/>
      <c r="EQ540" s="127"/>
      <c r="ER540" s="127"/>
      <c r="ES540" s="127"/>
      <c r="ET540" s="127"/>
      <c r="EU540" s="127"/>
      <c r="EV540" s="127"/>
      <c r="EW540" s="127"/>
      <c r="EX540" s="127"/>
      <c r="EY540" s="127"/>
      <c r="EZ540" s="127"/>
      <c r="FA540" s="127"/>
      <c r="FB540" s="127"/>
      <c r="FC540" s="127"/>
      <c r="FD540" s="127"/>
      <c r="FE540" s="127"/>
      <c r="FF540" s="127"/>
      <c r="FG540" s="127"/>
      <c r="FH540" s="127"/>
      <c r="FI540" s="127"/>
      <c r="FJ540" s="127"/>
      <c r="FK540" s="127"/>
      <c r="FL540" s="127"/>
      <c r="FM540" s="127"/>
      <c r="FN540" s="127"/>
      <c r="FO540" s="127"/>
      <c r="FP540" s="127"/>
      <c r="FQ540" s="127"/>
      <c r="FR540" s="127"/>
      <c r="FS540" s="127"/>
      <c r="FT540" s="127"/>
      <c r="FU540" s="127"/>
      <c r="FV540" s="127"/>
      <c r="FW540" s="127"/>
      <c r="FX540" s="127"/>
      <c r="FY540" s="127"/>
      <c r="FZ540" s="127"/>
      <c r="GA540" s="127"/>
      <c r="GB540" s="127"/>
      <c r="GC540" s="127"/>
      <c r="GD540" s="127"/>
      <c r="GE540" s="127"/>
      <c r="GF540" s="127"/>
      <c r="GG540" s="127"/>
      <c r="GH540" s="127"/>
      <c r="GI540" s="127"/>
      <c r="GJ540" s="127"/>
      <c r="GK540" s="127"/>
      <c r="GL540" s="127"/>
      <c r="GM540" s="127"/>
      <c r="GN540" s="127"/>
      <c r="GO540" s="127"/>
      <c r="GP540" s="127"/>
      <c r="GQ540" s="127"/>
      <c r="GR540" s="127"/>
      <c r="GS540" s="127"/>
      <c r="GT540" s="127"/>
      <c r="GU540" s="127"/>
      <c r="GV540" s="127"/>
      <c r="GW540" s="127"/>
      <c r="GX540" s="127"/>
      <c r="GY540" s="127"/>
      <c r="GZ540" s="127"/>
      <c r="HA540" s="127"/>
      <c r="HB540" s="127"/>
      <c r="HC540" s="127"/>
      <c r="HD540" s="127"/>
      <c r="HE540" s="127"/>
      <c r="HF540" s="127"/>
      <c r="HG540" s="127"/>
      <c r="HH540" s="127"/>
    </row>
    <row r="541" spans="1:216" s="253" customFormat="1" ht="14.25" x14ac:dyDescent="0.2">
      <c r="A541" s="589">
        <v>5.1800000000000104</v>
      </c>
      <c r="B541" s="382" t="s">
        <v>291</v>
      </c>
      <c r="C541" s="477">
        <v>4</v>
      </c>
      <c r="D541" s="336" t="s">
        <v>40</v>
      </c>
      <c r="E541" s="6"/>
      <c r="F541" s="107">
        <f t="shared" si="21"/>
        <v>0</v>
      </c>
      <c r="G541" s="125">
        <f t="shared" si="18"/>
        <v>0</v>
      </c>
      <c r="H541" s="125"/>
      <c r="I541" s="129"/>
      <c r="J541" s="136"/>
      <c r="K541" s="137"/>
      <c r="L541" s="127"/>
      <c r="M541" s="127"/>
      <c r="N541" s="127"/>
      <c r="O541" s="127"/>
      <c r="P541" s="127"/>
      <c r="Q541" s="127"/>
      <c r="R541" s="127"/>
      <c r="S541" s="127"/>
      <c r="T541" s="127"/>
      <c r="U541" s="127"/>
      <c r="V541" s="127"/>
      <c r="W541" s="127"/>
      <c r="X541" s="127"/>
      <c r="Y541" s="127"/>
      <c r="Z541" s="127"/>
      <c r="AA541" s="127"/>
      <c r="AB541" s="127"/>
      <c r="AC541" s="127"/>
      <c r="AD541" s="127"/>
      <c r="AE541" s="127"/>
      <c r="AF541" s="127"/>
      <c r="AG541" s="127"/>
      <c r="AH541" s="127"/>
      <c r="AI541" s="127"/>
      <c r="AJ541" s="127"/>
      <c r="AK541" s="127"/>
      <c r="AL541" s="127"/>
      <c r="AM541" s="127"/>
      <c r="AN541" s="127"/>
      <c r="AO541" s="127"/>
      <c r="AP541" s="127"/>
      <c r="AQ541" s="127"/>
      <c r="AR541" s="127"/>
      <c r="AS541" s="127"/>
      <c r="AT541" s="127"/>
      <c r="AU541" s="127"/>
      <c r="AV541" s="127"/>
      <c r="AW541" s="127"/>
      <c r="AX541" s="127"/>
      <c r="AY541" s="127"/>
      <c r="AZ541" s="127"/>
      <c r="BA541" s="127"/>
      <c r="BB541" s="127"/>
      <c r="BC541" s="127"/>
      <c r="BD541" s="127"/>
      <c r="BE541" s="127"/>
      <c r="BF541" s="127"/>
      <c r="BG541" s="127"/>
      <c r="BH541" s="127"/>
      <c r="BI541" s="127"/>
      <c r="BJ541" s="127"/>
      <c r="BK541" s="127"/>
      <c r="BL541" s="127"/>
      <c r="BM541" s="127"/>
      <c r="BN541" s="127"/>
      <c r="BO541" s="127"/>
      <c r="BP541" s="127"/>
      <c r="BQ541" s="127"/>
      <c r="BR541" s="127"/>
      <c r="BS541" s="127"/>
      <c r="BT541" s="127"/>
      <c r="BU541" s="127"/>
      <c r="BV541" s="127"/>
      <c r="BW541" s="127"/>
      <c r="BX541" s="127"/>
      <c r="BY541" s="127"/>
      <c r="BZ541" s="127"/>
      <c r="CA541" s="127"/>
      <c r="CB541" s="127"/>
      <c r="CC541" s="127"/>
      <c r="CD541" s="127"/>
      <c r="CE541" s="127"/>
      <c r="CF541" s="127"/>
      <c r="CG541" s="127"/>
      <c r="CH541" s="127"/>
      <c r="CI541" s="127"/>
      <c r="CJ541" s="127"/>
      <c r="CK541" s="127"/>
      <c r="CL541" s="127"/>
      <c r="CM541" s="127"/>
      <c r="CN541" s="127"/>
      <c r="CO541" s="127"/>
      <c r="CP541" s="127"/>
      <c r="CQ541" s="127"/>
      <c r="CR541" s="127"/>
      <c r="CS541" s="127"/>
      <c r="CT541" s="127"/>
      <c r="CU541" s="127"/>
      <c r="CV541" s="127"/>
      <c r="CW541" s="127"/>
      <c r="CX541" s="127"/>
      <c r="CY541" s="127"/>
      <c r="CZ541" s="127"/>
      <c r="DA541" s="127"/>
      <c r="DB541" s="127"/>
      <c r="DC541" s="127"/>
      <c r="DD541" s="127"/>
      <c r="DE541" s="127"/>
      <c r="DF541" s="127"/>
      <c r="DG541" s="127"/>
      <c r="DH541" s="127"/>
      <c r="DI541" s="127"/>
      <c r="DJ541" s="127"/>
      <c r="DK541" s="127"/>
      <c r="DL541" s="127"/>
      <c r="DM541" s="127"/>
      <c r="DN541" s="127"/>
      <c r="DO541" s="127"/>
      <c r="DP541" s="127"/>
      <c r="DQ541" s="127"/>
      <c r="DR541" s="127"/>
      <c r="DS541" s="127"/>
      <c r="DT541" s="127"/>
      <c r="DU541" s="127"/>
      <c r="DV541" s="127"/>
      <c r="DW541" s="127"/>
      <c r="DX541" s="127"/>
      <c r="DY541" s="127"/>
      <c r="DZ541" s="127"/>
      <c r="EA541" s="127"/>
      <c r="EB541" s="127"/>
      <c r="EC541" s="127"/>
      <c r="ED541" s="127"/>
      <c r="EE541" s="127"/>
      <c r="EF541" s="127"/>
      <c r="EG541" s="127"/>
      <c r="EH541" s="127"/>
      <c r="EI541" s="127"/>
      <c r="EJ541" s="127"/>
      <c r="EK541" s="127"/>
      <c r="EL541" s="127"/>
      <c r="EM541" s="127"/>
      <c r="EN541" s="127"/>
      <c r="EO541" s="127"/>
      <c r="EP541" s="127"/>
      <c r="EQ541" s="127"/>
      <c r="ER541" s="127"/>
      <c r="ES541" s="127"/>
      <c r="ET541" s="127"/>
      <c r="EU541" s="127"/>
      <c r="EV541" s="127"/>
      <c r="EW541" s="127"/>
      <c r="EX541" s="127"/>
      <c r="EY541" s="127"/>
      <c r="EZ541" s="127"/>
      <c r="FA541" s="127"/>
      <c r="FB541" s="127"/>
      <c r="FC541" s="127"/>
      <c r="FD541" s="127"/>
      <c r="FE541" s="127"/>
      <c r="FF541" s="127"/>
      <c r="FG541" s="127"/>
      <c r="FH541" s="127"/>
      <c r="FI541" s="127"/>
      <c r="FJ541" s="127"/>
      <c r="FK541" s="127"/>
      <c r="FL541" s="127"/>
      <c r="FM541" s="127"/>
      <c r="FN541" s="127"/>
      <c r="FO541" s="127"/>
      <c r="FP541" s="127"/>
      <c r="FQ541" s="127"/>
      <c r="FR541" s="127"/>
      <c r="FS541" s="127"/>
      <c r="FT541" s="127"/>
      <c r="FU541" s="127"/>
      <c r="FV541" s="127"/>
      <c r="FW541" s="127"/>
      <c r="FX541" s="127"/>
      <c r="FY541" s="127"/>
      <c r="FZ541" s="127"/>
      <c r="GA541" s="127"/>
      <c r="GB541" s="127"/>
      <c r="GC541" s="127"/>
      <c r="GD541" s="127"/>
      <c r="GE541" s="127"/>
      <c r="GF541" s="127"/>
      <c r="GG541" s="127"/>
      <c r="GH541" s="127"/>
      <c r="GI541" s="127"/>
      <c r="GJ541" s="127"/>
      <c r="GK541" s="127"/>
      <c r="GL541" s="127"/>
      <c r="GM541" s="127"/>
      <c r="GN541" s="127"/>
      <c r="GO541" s="127"/>
      <c r="GP541" s="127"/>
      <c r="GQ541" s="127"/>
      <c r="GR541" s="127"/>
      <c r="GS541" s="127"/>
      <c r="GT541" s="127"/>
      <c r="GU541" s="127"/>
      <c r="GV541" s="127"/>
      <c r="GW541" s="127"/>
      <c r="GX541" s="127"/>
      <c r="GY541" s="127"/>
      <c r="GZ541" s="127"/>
      <c r="HA541" s="127"/>
      <c r="HB541" s="127"/>
      <c r="HC541" s="127"/>
      <c r="HD541" s="127"/>
      <c r="HE541" s="127"/>
      <c r="HF541" s="127"/>
      <c r="HG541" s="127"/>
      <c r="HH541" s="127"/>
    </row>
    <row r="542" spans="1:216" s="253" customFormat="1" ht="14.25" x14ac:dyDescent="0.2">
      <c r="A542" s="589">
        <v>5.1900000000000102</v>
      </c>
      <c r="B542" s="382" t="s">
        <v>292</v>
      </c>
      <c r="C542" s="477">
        <v>1</v>
      </c>
      <c r="D542" s="336" t="s">
        <v>40</v>
      </c>
      <c r="E542" s="6"/>
      <c r="F542" s="107">
        <f t="shared" si="21"/>
        <v>0</v>
      </c>
      <c r="G542" s="125">
        <f t="shared" si="18"/>
        <v>0</v>
      </c>
      <c r="H542" s="125"/>
      <c r="I542" s="129"/>
      <c r="J542" s="129"/>
      <c r="K542" s="136"/>
      <c r="L542" s="127"/>
      <c r="M542" s="127"/>
      <c r="N542" s="127"/>
      <c r="O542" s="127"/>
      <c r="P542" s="127"/>
      <c r="Q542" s="127"/>
      <c r="R542" s="127"/>
      <c r="S542" s="127"/>
      <c r="T542" s="127"/>
      <c r="U542" s="127"/>
      <c r="V542" s="127"/>
      <c r="W542" s="127"/>
      <c r="X542" s="127"/>
      <c r="Y542" s="127"/>
      <c r="Z542" s="127"/>
      <c r="AA542" s="127"/>
      <c r="AB542" s="127"/>
      <c r="AC542" s="127"/>
      <c r="AD542" s="127"/>
      <c r="AE542" s="127"/>
      <c r="AF542" s="127"/>
      <c r="AG542" s="127"/>
      <c r="AH542" s="127"/>
      <c r="AI542" s="127"/>
      <c r="AJ542" s="127"/>
      <c r="AK542" s="127"/>
      <c r="AL542" s="127"/>
      <c r="AM542" s="127"/>
      <c r="AN542" s="127"/>
      <c r="AO542" s="127"/>
      <c r="AP542" s="127"/>
      <c r="AQ542" s="127"/>
      <c r="AR542" s="127"/>
      <c r="AS542" s="127"/>
      <c r="AT542" s="127"/>
      <c r="AU542" s="127"/>
      <c r="AV542" s="127"/>
      <c r="AW542" s="127"/>
      <c r="AX542" s="127"/>
      <c r="AY542" s="127"/>
      <c r="AZ542" s="127"/>
      <c r="BA542" s="127"/>
      <c r="BB542" s="127"/>
      <c r="BC542" s="127"/>
      <c r="BD542" s="127"/>
      <c r="BE542" s="127"/>
      <c r="BF542" s="127"/>
      <c r="BG542" s="127"/>
      <c r="BH542" s="127"/>
      <c r="BI542" s="127"/>
      <c r="BJ542" s="127"/>
      <c r="BK542" s="127"/>
      <c r="BL542" s="127"/>
      <c r="BM542" s="127"/>
      <c r="BN542" s="127"/>
      <c r="BO542" s="127"/>
      <c r="BP542" s="127"/>
      <c r="BQ542" s="127"/>
      <c r="BR542" s="127"/>
      <c r="BS542" s="127"/>
      <c r="BT542" s="127"/>
      <c r="BU542" s="127"/>
      <c r="BV542" s="127"/>
      <c r="BW542" s="127"/>
      <c r="BX542" s="127"/>
      <c r="BY542" s="127"/>
      <c r="BZ542" s="127"/>
      <c r="CA542" s="127"/>
      <c r="CB542" s="127"/>
      <c r="CC542" s="127"/>
      <c r="CD542" s="127"/>
      <c r="CE542" s="127"/>
      <c r="CF542" s="127"/>
      <c r="CG542" s="127"/>
      <c r="CH542" s="127"/>
      <c r="CI542" s="127"/>
      <c r="CJ542" s="127"/>
      <c r="CK542" s="127"/>
      <c r="CL542" s="127"/>
      <c r="CM542" s="127"/>
      <c r="CN542" s="127"/>
      <c r="CO542" s="127"/>
      <c r="CP542" s="127"/>
      <c r="CQ542" s="127"/>
      <c r="CR542" s="127"/>
      <c r="CS542" s="127"/>
      <c r="CT542" s="127"/>
      <c r="CU542" s="127"/>
      <c r="CV542" s="127"/>
      <c r="CW542" s="127"/>
      <c r="CX542" s="127"/>
      <c r="CY542" s="127"/>
      <c r="CZ542" s="127"/>
      <c r="DA542" s="127"/>
      <c r="DB542" s="127"/>
      <c r="DC542" s="127"/>
      <c r="DD542" s="127"/>
      <c r="DE542" s="127"/>
      <c r="DF542" s="127"/>
      <c r="DG542" s="127"/>
      <c r="DH542" s="127"/>
      <c r="DI542" s="127"/>
      <c r="DJ542" s="127"/>
      <c r="DK542" s="127"/>
      <c r="DL542" s="127"/>
      <c r="DM542" s="127"/>
      <c r="DN542" s="127"/>
      <c r="DO542" s="127"/>
      <c r="DP542" s="127"/>
      <c r="DQ542" s="127"/>
      <c r="DR542" s="127"/>
      <c r="DS542" s="127"/>
      <c r="DT542" s="127"/>
      <c r="DU542" s="127"/>
      <c r="DV542" s="127"/>
      <c r="DW542" s="127"/>
      <c r="DX542" s="127"/>
      <c r="DY542" s="127"/>
      <c r="DZ542" s="127"/>
      <c r="EA542" s="127"/>
      <c r="EB542" s="127"/>
      <c r="EC542" s="127"/>
      <c r="ED542" s="127"/>
      <c r="EE542" s="127"/>
      <c r="EF542" s="127"/>
      <c r="EG542" s="127"/>
      <c r="EH542" s="127"/>
      <c r="EI542" s="127"/>
      <c r="EJ542" s="127"/>
      <c r="EK542" s="127"/>
      <c r="EL542" s="127"/>
      <c r="EM542" s="127"/>
      <c r="EN542" s="127"/>
      <c r="EO542" s="127"/>
      <c r="EP542" s="127"/>
      <c r="EQ542" s="127"/>
      <c r="ER542" s="127"/>
      <c r="ES542" s="127"/>
      <c r="ET542" s="127"/>
      <c r="EU542" s="127"/>
      <c r="EV542" s="127"/>
      <c r="EW542" s="127"/>
      <c r="EX542" s="127"/>
      <c r="EY542" s="127"/>
      <c r="EZ542" s="127"/>
      <c r="FA542" s="127"/>
      <c r="FB542" s="127"/>
      <c r="FC542" s="127"/>
      <c r="FD542" s="127"/>
      <c r="FE542" s="127"/>
      <c r="FF542" s="127"/>
      <c r="FG542" s="127"/>
      <c r="FH542" s="127"/>
      <c r="FI542" s="127"/>
      <c r="FJ542" s="127"/>
      <c r="FK542" s="127"/>
      <c r="FL542" s="127"/>
      <c r="FM542" s="127"/>
      <c r="FN542" s="127"/>
      <c r="FO542" s="127"/>
      <c r="FP542" s="127"/>
      <c r="FQ542" s="127"/>
      <c r="FR542" s="127"/>
      <c r="FS542" s="127"/>
      <c r="FT542" s="127"/>
      <c r="FU542" s="127"/>
      <c r="FV542" s="127"/>
      <c r="FW542" s="127"/>
      <c r="FX542" s="127"/>
      <c r="FY542" s="127"/>
      <c r="FZ542" s="127"/>
      <c r="GA542" s="127"/>
      <c r="GB542" s="127"/>
      <c r="GC542" s="127"/>
      <c r="GD542" s="127"/>
      <c r="GE542" s="127"/>
      <c r="GF542" s="127"/>
      <c r="GG542" s="127"/>
      <c r="GH542" s="127"/>
      <c r="GI542" s="127"/>
      <c r="GJ542" s="127"/>
      <c r="GK542" s="127"/>
      <c r="GL542" s="127"/>
      <c r="GM542" s="127"/>
      <c r="GN542" s="127"/>
      <c r="GO542" s="127"/>
      <c r="GP542" s="127"/>
      <c r="GQ542" s="127"/>
      <c r="GR542" s="127"/>
      <c r="GS542" s="127"/>
      <c r="GT542" s="127"/>
      <c r="GU542" s="127"/>
      <c r="GV542" s="127"/>
      <c r="GW542" s="127"/>
      <c r="GX542" s="127"/>
      <c r="GY542" s="127"/>
      <c r="GZ542" s="127"/>
      <c r="HA542" s="127"/>
      <c r="HB542" s="127"/>
      <c r="HC542" s="127"/>
      <c r="HD542" s="127"/>
      <c r="HE542" s="127"/>
      <c r="HF542" s="127"/>
      <c r="HG542" s="127"/>
      <c r="HH542" s="127"/>
    </row>
    <row r="543" spans="1:216" s="253" customFormat="1" ht="14.25" x14ac:dyDescent="0.2">
      <c r="A543" s="589">
        <v>5.2000000000000099</v>
      </c>
      <c r="B543" s="382" t="s">
        <v>293</v>
      </c>
      <c r="C543" s="477">
        <v>1</v>
      </c>
      <c r="D543" s="336" t="s">
        <v>40</v>
      </c>
      <c r="E543" s="6"/>
      <c r="F543" s="107">
        <f t="shared" si="21"/>
        <v>0</v>
      </c>
      <c r="G543" s="125">
        <f t="shared" si="18"/>
        <v>0</v>
      </c>
      <c r="H543" s="125"/>
      <c r="I543" s="129"/>
      <c r="J543" s="129"/>
      <c r="K543" s="136"/>
      <c r="L543" s="127"/>
      <c r="M543" s="127"/>
      <c r="N543" s="127"/>
      <c r="O543" s="127"/>
      <c r="P543" s="127"/>
      <c r="Q543" s="127"/>
      <c r="R543" s="127"/>
      <c r="S543" s="127"/>
      <c r="T543" s="127"/>
      <c r="U543" s="127"/>
      <c r="V543" s="127"/>
      <c r="W543" s="127"/>
      <c r="X543" s="127"/>
      <c r="Y543" s="127"/>
      <c r="Z543" s="127"/>
      <c r="AA543" s="127"/>
      <c r="AB543" s="127"/>
      <c r="AC543" s="127"/>
      <c r="AD543" s="127"/>
      <c r="AE543" s="127"/>
      <c r="AF543" s="127"/>
      <c r="AG543" s="127"/>
      <c r="AH543" s="127"/>
      <c r="AI543" s="127"/>
      <c r="AJ543" s="127"/>
      <c r="AK543" s="127"/>
      <c r="AL543" s="127"/>
      <c r="AM543" s="127"/>
      <c r="AN543" s="127"/>
      <c r="AO543" s="127"/>
      <c r="AP543" s="127"/>
      <c r="AQ543" s="127"/>
      <c r="AR543" s="127"/>
      <c r="AS543" s="127"/>
      <c r="AT543" s="127"/>
      <c r="AU543" s="127"/>
      <c r="AV543" s="127"/>
      <c r="AW543" s="127"/>
      <c r="AX543" s="127"/>
      <c r="AY543" s="127"/>
      <c r="AZ543" s="127"/>
      <c r="BA543" s="127"/>
      <c r="BB543" s="127"/>
      <c r="BC543" s="127"/>
      <c r="BD543" s="127"/>
      <c r="BE543" s="127"/>
      <c r="BF543" s="127"/>
      <c r="BG543" s="127"/>
      <c r="BH543" s="127"/>
      <c r="BI543" s="127"/>
      <c r="BJ543" s="127"/>
      <c r="BK543" s="127"/>
      <c r="BL543" s="127"/>
      <c r="BM543" s="127"/>
      <c r="BN543" s="127"/>
      <c r="BO543" s="127"/>
      <c r="BP543" s="127"/>
      <c r="BQ543" s="127"/>
      <c r="BR543" s="127"/>
      <c r="BS543" s="127"/>
      <c r="BT543" s="127"/>
      <c r="BU543" s="127"/>
      <c r="BV543" s="127"/>
      <c r="BW543" s="127"/>
      <c r="BX543" s="127"/>
      <c r="BY543" s="127"/>
      <c r="BZ543" s="127"/>
      <c r="CA543" s="127"/>
      <c r="CB543" s="127"/>
      <c r="CC543" s="127"/>
      <c r="CD543" s="127"/>
      <c r="CE543" s="127"/>
      <c r="CF543" s="127"/>
      <c r="CG543" s="127"/>
      <c r="CH543" s="127"/>
      <c r="CI543" s="127"/>
      <c r="CJ543" s="127"/>
      <c r="CK543" s="127"/>
      <c r="CL543" s="127"/>
      <c r="CM543" s="127"/>
      <c r="CN543" s="127"/>
      <c r="CO543" s="127"/>
      <c r="CP543" s="127"/>
      <c r="CQ543" s="127"/>
      <c r="CR543" s="127"/>
      <c r="CS543" s="127"/>
      <c r="CT543" s="127"/>
      <c r="CU543" s="127"/>
      <c r="CV543" s="127"/>
      <c r="CW543" s="127"/>
      <c r="CX543" s="127"/>
      <c r="CY543" s="127"/>
      <c r="CZ543" s="127"/>
      <c r="DA543" s="127"/>
      <c r="DB543" s="127"/>
      <c r="DC543" s="127"/>
      <c r="DD543" s="127"/>
      <c r="DE543" s="127"/>
      <c r="DF543" s="127"/>
      <c r="DG543" s="127"/>
      <c r="DH543" s="127"/>
      <c r="DI543" s="127"/>
      <c r="DJ543" s="127"/>
      <c r="DK543" s="127"/>
      <c r="DL543" s="127"/>
      <c r="DM543" s="127"/>
      <c r="DN543" s="127"/>
      <c r="DO543" s="127"/>
      <c r="DP543" s="127"/>
      <c r="DQ543" s="127"/>
      <c r="DR543" s="127"/>
      <c r="DS543" s="127"/>
      <c r="DT543" s="127"/>
      <c r="DU543" s="127"/>
      <c r="DV543" s="127"/>
      <c r="DW543" s="127"/>
      <c r="DX543" s="127"/>
      <c r="DY543" s="127"/>
      <c r="DZ543" s="127"/>
      <c r="EA543" s="127"/>
      <c r="EB543" s="127"/>
      <c r="EC543" s="127"/>
      <c r="ED543" s="127"/>
      <c r="EE543" s="127"/>
      <c r="EF543" s="127"/>
      <c r="EG543" s="127"/>
      <c r="EH543" s="127"/>
      <c r="EI543" s="127"/>
      <c r="EJ543" s="127"/>
      <c r="EK543" s="127"/>
      <c r="EL543" s="127"/>
      <c r="EM543" s="127"/>
      <c r="EN543" s="127"/>
      <c r="EO543" s="127"/>
      <c r="EP543" s="127"/>
      <c r="EQ543" s="127"/>
      <c r="ER543" s="127"/>
      <c r="ES543" s="127"/>
      <c r="ET543" s="127"/>
      <c r="EU543" s="127"/>
      <c r="EV543" s="127"/>
      <c r="EW543" s="127"/>
      <c r="EX543" s="127"/>
      <c r="EY543" s="127"/>
      <c r="EZ543" s="127"/>
      <c r="FA543" s="127"/>
      <c r="FB543" s="127"/>
      <c r="FC543" s="127"/>
      <c r="FD543" s="127"/>
      <c r="FE543" s="127"/>
      <c r="FF543" s="127"/>
      <c r="FG543" s="127"/>
      <c r="FH543" s="127"/>
      <c r="FI543" s="127"/>
      <c r="FJ543" s="127"/>
      <c r="FK543" s="127"/>
      <c r="FL543" s="127"/>
      <c r="FM543" s="127"/>
      <c r="FN543" s="127"/>
      <c r="FO543" s="127"/>
      <c r="FP543" s="127"/>
      <c r="FQ543" s="127"/>
      <c r="FR543" s="127"/>
      <c r="FS543" s="127"/>
      <c r="FT543" s="127"/>
      <c r="FU543" s="127"/>
      <c r="FV543" s="127"/>
      <c r="FW543" s="127"/>
      <c r="FX543" s="127"/>
      <c r="FY543" s="127"/>
      <c r="FZ543" s="127"/>
      <c r="GA543" s="127"/>
      <c r="GB543" s="127"/>
      <c r="GC543" s="127"/>
      <c r="GD543" s="127"/>
      <c r="GE543" s="127"/>
      <c r="GF543" s="127"/>
      <c r="GG543" s="127"/>
      <c r="GH543" s="127"/>
      <c r="GI543" s="127"/>
      <c r="GJ543" s="127"/>
      <c r="GK543" s="127"/>
      <c r="GL543" s="127"/>
      <c r="GM543" s="127"/>
      <c r="GN543" s="127"/>
      <c r="GO543" s="127"/>
      <c r="GP543" s="127"/>
      <c r="GQ543" s="127"/>
      <c r="GR543" s="127"/>
      <c r="GS543" s="127"/>
      <c r="GT543" s="127"/>
      <c r="GU543" s="127"/>
      <c r="GV543" s="127"/>
      <c r="GW543" s="127"/>
      <c r="GX543" s="127"/>
      <c r="GY543" s="127"/>
      <c r="GZ543" s="127"/>
      <c r="HA543" s="127"/>
      <c r="HB543" s="127"/>
      <c r="HC543" s="127"/>
      <c r="HD543" s="127"/>
      <c r="HE543" s="127"/>
      <c r="HF543" s="127"/>
      <c r="HG543" s="127"/>
      <c r="HH543" s="127"/>
    </row>
    <row r="544" spans="1:216" s="253" customFormat="1" ht="14.25" x14ac:dyDescent="0.2">
      <c r="A544" s="589">
        <v>5.2100000000000097</v>
      </c>
      <c r="B544" s="382" t="s">
        <v>294</v>
      </c>
      <c r="C544" s="477">
        <v>1</v>
      </c>
      <c r="D544" s="336" t="s">
        <v>40</v>
      </c>
      <c r="E544" s="6"/>
      <c r="F544" s="107">
        <f t="shared" si="21"/>
        <v>0</v>
      </c>
      <c r="G544" s="125">
        <f t="shared" si="18"/>
        <v>0</v>
      </c>
      <c r="H544" s="125"/>
      <c r="I544" s="129"/>
      <c r="J544" s="129"/>
      <c r="K544" s="136"/>
      <c r="L544" s="127"/>
      <c r="M544" s="127"/>
      <c r="N544" s="127"/>
      <c r="O544" s="127"/>
      <c r="P544" s="127"/>
      <c r="Q544" s="127"/>
      <c r="R544" s="127"/>
      <c r="S544" s="127"/>
      <c r="T544" s="127"/>
      <c r="U544" s="127"/>
      <c r="V544" s="127"/>
      <c r="W544" s="127"/>
      <c r="X544" s="127"/>
      <c r="Y544" s="127"/>
      <c r="Z544" s="127"/>
      <c r="AA544" s="127"/>
      <c r="AB544" s="127"/>
      <c r="AC544" s="127"/>
      <c r="AD544" s="127"/>
      <c r="AE544" s="127"/>
      <c r="AF544" s="127"/>
      <c r="AG544" s="127"/>
      <c r="AH544" s="127"/>
      <c r="AI544" s="127"/>
      <c r="AJ544" s="127"/>
      <c r="AK544" s="127"/>
      <c r="AL544" s="127"/>
      <c r="AM544" s="127"/>
      <c r="AN544" s="127"/>
      <c r="AO544" s="127"/>
      <c r="AP544" s="127"/>
      <c r="AQ544" s="127"/>
      <c r="AR544" s="127"/>
      <c r="AS544" s="127"/>
      <c r="AT544" s="127"/>
      <c r="AU544" s="127"/>
      <c r="AV544" s="127"/>
      <c r="AW544" s="127"/>
      <c r="AX544" s="127"/>
      <c r="AY544" s="127"/>
      <c r="AZ544" s="127"/>
      <c r="BA544" s="127"/>
      <c r="BB544" s="127"/>
      <c r="BC544" s="127"/>
      <c r="BD544" s="127"/>
      <c r="BE544" s="127"/>
      <c r="BF544" s="127"/>
      <c r="BG544" s="127"/>
      <c r="BH544" s="127"/>
      <c r="BI544" s="127"/>
      <c r="BJ544" s="127"/>
      <c r="BK544" s="127"/>
      <c r="BL544" s="127"/>
      <c r="BM544" s="127"/>
      <c r="BN544" s="127"/>
      <c r="BO544" s="127"/>
      <c r="BP544" s="127"/>
      <c r="BQ544" s="127"/>
      <c r="BR544" s="127"/>
      <c r="BS544" s="127"/>
      <c r="BT544" s="127"/>
      <c r="BU544" s="127"/>
      <c r="BV544" s="127"/>
      <c r="BW544" s="127"/>
      <c r="BX544" s="127"/>
      <c r="BY544" s="127"/>
      <c r="BZ544" s="127"/>
      <c r="CA544" s="127"/>
      <c r="CB544" s="127"/>
      <c r="CC544" s="127"/>
      <c r="CD544" s="127"/>
      <c r="CE544" s="127"/>
      <c r="CF544" s="127"/>
      <c r="CG544" s="127"/>
      <c r="CH544" s="127"/>
      <c r="CI544" s="127"/>
      <c r="CJ544" s="127"/>
      <c r="CK544" s="127"/>
      <c r="CL544" s="127"/>
      <c r="CM544" s="127"/>
      <c r="CN544" s="127"/>
      <c r="CO544" s="127"/>
      <c r="CP544" s="127"/>
      <c r="CQ544" s="127"/>
      <c r="CR544" s="127"/>
      <c r="CS544" s="127"/>
      <c r="CT544" s="127"/>
      <c r="CU544" s="127"/>
      <c r="CV544" s="127"/>
      <c r="CW544" s="127"/>
      <c r="CX544" s="127"/>
      <c r="CY544" s="127"/>
      <c r="CZ544" s="127"/>
      <c r="DA544" s="127"/>
      <c r="DB544" s="127"/>
      <c r="DC544" s="127"/>
      <c r="DD544" s="127"/>
      <c r="DE544" s="127"/>
      <c r="DF544" s="127"/>
      <c r="DG544" s="127"/>
      <c r="DH544" s="127"/>
      <c r="DI544" s="127"/>
      <c r="DJ544" s="127"/>
      <c r="DK544" s="127"/>
      <c r="DL544" s="127"/>
      <c r="DM544" s="127"/>
      <c r="DN544" s="127"/>
      <c r="DO544" s="127"/>
      <c r="DP544" s="127"/>
      <c r="DQ544" s="127"/>
      <c r="DR544" s="127"/>
      <c r="DS544" s="127"/>
      <c r="DT544" s="127"/>
      <c r="DU544" s="127"/>
      <c r="DV544" s="127"/>
      <c r="DW544" s="127"/>
      <c r="DX544" s="127"/>
      <c r="DY544" s="127"/>
      <c r="DZ544" s="127"/>
      <c r="EA544" s="127"/>
      <c r="EB544" s="127"/>
      <c r="EC544" s="127"/>
      <c r="ED544" s="127"/>
      <c r="EE544" s="127"/>
      <c r="EF544" s="127"/>
      <c r="EG544" s="127"/>
      <c r="EH544" s="127"/>
      <c r="EI544" s="127"/>
      <c r="EJ544" s="127"/>
      <c r="EK544" s="127"/>
      <c r="EL544" s="127"/>
      <c r="EM544" s="127"/>
      <c r="EN544" s="127"/>
      <c r="EO544" s="127"/>
      <c r="EP544" s="127"/>
      <c r="EQ544" s="127"/>
      <c r="ER544" s="127"/>
      <c r="ES544" s="127"/>
      <c r="ET544" s="127"/>
      <c r="EU544" s="127"/>
      <c r="EV544" s="127"/>
      <c r="EW544" s="127"/>
      <c r="EX544" s="127"/>
      <c r="EY544" s="127"/>
      <c r="EZ544" s="127"/>
      <c r="FA544" s="127"/>
      <c r="FB544" s="127"/>
      <c r="FC544" s="127"/>
      <c r="FD544" s="127"/>
      <c r="FE544" s="127"/>
      <c r="FF544" s="127"/>
      <c r="FG544" s="127"/>
      <c r="FH544" s="127"/>
      <c r="FI544" s="127"/>
      <c r="FJ544" s="127"/>
      <c r="FK544" s="127"/>
      <c r="FL544" s="127"/>
      <c r="FM544" s="127"/>
      <c r="FN544" s="127"/>
      <c r="FO544" s="127"/>
      <c r="FP544" s="127"/>
      <c r="FQ544" s="127"/>
      <c r="FR544" s="127"/>
      <c r="FS544" s="127"/>
      <c r="FT544" s="127"/>
      <c r="FU544" s="127"/>
      <c r="FV544" s="127"/>
      <c r="FW544" s="127"/>
      <c r="FX544" s="127"/>
      <c r="FY544" s="127"/>
      <c r="FZ544" s="127"/>
      <c r="GA544" s="127"/>
      <c r="GB544" s="127"/>
      <c r="GC544" s="127"/>
      <c r="GD544" s="127"/>
      <c r="GE544" s="127"/>
      <c r="GF544" s="127"/>
      <c r="GG544" s="127"/>
      <c r="GH544" s="127"/>
      <c r="GI544" s="127"/>
      <c r="GJ544" s="127"/>
      <c r="GK544" s="127"/>
      <c r="GL544" s="127"/>
      <c r="GM544" s="127"/>
      <c r="GN544" s="127"/>
      <c r="GO544" s="127"/>
      <c r="GP544" s="127"/>
      <c r="GQ544" s="127"/>
      <c r="GR544" s="127"/>
      <c r="GS544" s="127"/>
      <c r="GT544" s="127"/>
      <c r="GU544" s="127"/>
      <c r="GV544" s="127"/>
      <c r="GW544" s="127"/>
      <c r="GX544" s="127"/>
      <c r="GY544" s="127"/>
      <c r="GZ544" s="127"/>
      <c r="HA544" s="127"/>
      <c r="HB544" s="127"/>
      <c r="HC544" s="127"/>
      <c r="HD544" s="127"/>
      <c r="HE544" s="127"/>
      <c r="HF544" s="127"/>
      <c r="HG544" s="127"/>
      <c r="HH544" s="127"/>
    </row>
    <row r="545" spans="1:216" s="253" customFormat="1" ht="14.25" x14ac:dyDescent="0.2">
      <c r="A545" s="589">
        <v>5.2200000000000104</v>
      </c>
      <c r="B545" s="382" t="s">
        <v>295</v>
      </c>
      <c r="C545" s="477">
        <v>5</v>
      </c>
      <c r="D545" s="336" t="s">
        <v>40</v>
      </c>
      <c r="E545" s="6"/>
      <c r="F545" s="107">
        <f t="shared" si="21"/>
        <v>0</v>
      </c>
      <c r="G545" s="125">
        <f t="shared" si="18"/>
        <v>0</v>
      </c>
      <c r="H545" s="125"/>
      <c r="I545" s="129"/>
      <c r="J545" s="129"/>
      <c r="K545" s="136"/>
      <c r="L545" s="127"/>
      <c r="M545" s="127"/>
      <c r="N545" s="127"/>
      <c r="O545" s="127"/>
      <c r="P545" s="127"/>
      <c r="Q545" s="127"/>
      <c r="R545" s="127"/>
      <c r="S545" s="127"/>
      <c r="T545" s="127"/>
      <c r="U545" s="127"/>
      <c r="V545" s="127"/>
      <c r="W545" s="127"/>
      <c r="X545" s="127"/>
      <c r="Y545" s="127"/>
      <c r="Z545" s="127"/>
      <c r="AA545" s="127"/>
      <c r="AB545" s="127"/>
      <c r="AC545" s="127"/>
      <c r="AD545" s="127"/>
      <c r="AE545" s="127"/>
      <c r="AF545" s="127"/>
      <c r="AG545" s="127"/>
      <c r="AH545" s="127"/>
      <c r="AI545" s="127"/>
      <c r="AJ545" s="127"/>
      <c r="AK545" s="127"/>
      <c r="AL545" s="127"/>
      <c r="AM545" s="127"/>
      <c r="AN545" s="127"/>
      <c r="AO545" s="127"/>
      <c r="AP545" s="127"/>
      <c r="AQ545" s="127"/>
      <c r="AR545" s="127"/>
      <c r="AS545" s="127"/>
      <c r="AT545" s="127"/>
      <c r="AU545" s="127"/>
      <c r="AV545" s="127"/>
      <c r="AW545" s="127"/>
      <c r="AX545" s="127"/>
      <c r="AY545" s="127"/>
      <c r="AZ545" s="127"/>
      <c r="BA545" s="127"/>
      <c r="BB545" s="127"/>
      <c r="BC545" s="127"/>
      <c r="BD545" s="127"/>
      <c r="BE545" s="127"/>
      <c r="BF545" s="127"/>
      <c r="BG545" s="127"/>
      <c r="BH545" s="127"/>
      <c r="BI545" s="127"/>
      <c r="BJ545" s="127"/>
      <c r="BK545" s="127"/>
      <c r="BL545" s="127"/>
      <c r="BM545" s="127"/>
      <c r="BN545" s="127"/>
      <c r="BO545" s="127"/>
      <c r="BP545" s="127"/>
      <c r="BQ545" s="127"/>
      <c r="BR545" s="127"/>
      <c r="BS545" s="127"/>
      <c r="BT545" s="127"/>
      <c r="BU545" s="127"/>
      <c r="BV545" s="127"/>
      <c r="BW545" s="127"/>
      <c r="BX545" s="127"/>
      <c r="BY545" s="127"/>
      <c r="BZ545" s="127"/>
      <c r="CA545" s="127"/>
      <c r="CB545" s="127"/>
      <c r="CC545" s="127"/>
      <c r="CD545" s="127"/>
      <c r="CE545" s="127"/>
      <c r="CF545" s="127"/>
      <c r="CG545" s="127"/>
      <c r="CH545" s="127"/>
      <c r="CI545" s="127"/>
      <c r="CJ545" s="127"/>
      <c r="CK545" s="127"/>
      <c r="CL545" s="127"/>
      <c r="CM545" s="127"/>
      <c r="CN545" s="127"/>
      <c r="CO545" s="127"/>
      <c r="CP545" s="127"/>
      <c r="CQ545" s="127"/>
      <c r="CR545" s="127"/>
      <c r="CS545" s="127"/>
      <c r="CT545" s="127"/>
      <c r="CU545" s="127"/>
      <c r="CV545" s="127"/>
      <c r="CW545" s="127"/>
      <c r="CX545" s="127"/>
      <c r="CY545" s="127"/>
      <c r="CZ545" s="127"/>
      <c r="DA545" s="127"/>
      <c r="DB545" s="127"/>
      <c r="DC545" s="127"/>
      <c r="DD545" s="127"/>
      <c r="DE545" s="127"/>
      <c r="DF545" s="127"/>
      <c r="DG545" s="127"/>
      <c r="DH545" s="127"/>
      <c r="DI545" s="127"/>
      <c r="DJ545" s="127"/>
      <c r="DK545" s="127"/>
      <c r="DL545" s="127"/>
      <c r="DM545" s="127"/>
      <c r="DN545" s="127"/>
      <c r="DO545" s="127"/>
      <c r="DP545" s="127"/>
      <c r="DQ545" s="127"/>
      <c r="DR545" s="127"/>
      <c r="DS545" s="127"/>
      <c r="DT545" s="127"/>
      <c r="DU545" s="127"/>
      <c r="DV545" s="127"/>
      <c r="DW545" s="127"/>
      <c r="DX545" s="127"/>
      <c r="DY545" s="127"/>
      <c r="DZ545" s="127"/>
      <c r="EA545" s="127"/>
      <c r="EB545" s="127"/>
      <c r="EC545" s="127"/>
      <c r="ED545" s="127"/>
      <c r="EE545" s="127"/>
      <c r="EF545" s="127"/>
      <c r="EG545" s="127"/>
      <c r="EH545" s="127"/>
      <c r="EI545" s="127"/>
      <c r="EJ545" s="127"/>
      <c r="EK545" s="127"/>
      <c r="EL545" s="127"/>
      <c r="EM545" s="127"/>
      <c r="EN545" s="127"/>
      <c r="EO545" s="127"/>
      <c r="EP545" s="127"/>
      <c r="EQ545" s="127"/>
      <c r="ER545" s="127"/>
      <c r="ES545" s="127"/>
      <c r="ET545" s="127"/>
      <c r="EU545" s="127"/>
      <c r="EV545" s="127"/>
      <c r="EW545" s="127"/>
      <c r="EX545" s="127"/>
      <c r="EY545" s="127"/>
      <c r="EZ545" s="127"/>
      <c r="FA545" s="127"/>
      <c r="FB545" s="127"/>
      <c r="FC545" s="127"/>
      <c r="FD545" s="127"/>
      <c r="FE545" s="127"/>
      <c r="FF545" s="127"/>
      <c r="FG545" s="127"/>
      <c r="FH545" s="127"/>
      <c r="FI545" s="127"/>
      <c r="FJ545" s="127"/>
      <c r="FK545" s="127"/>
      <c r="FL545" s="127"/>
      <c r="FM545" s="127"/>
      <c r="FN545" s="127"/>
      <c r="FO545" s="127"/>
      <c r="FP545" s="127"/>
      <c r="FQ545" s="127"/>
      <c r="FR545" s="127"/>
      <c r="FS545" s="127"/>
      <c r="FT545" s="127"/>
      <c r="FU545" s="127"/>
      <c r="FV545" s="127"/>
      <c r="FW545" s="127"/>
      <c r="FX545" s="127"/>
      <c r="FY545" s="127"/>
      <c r="FZ545" s="127"/>
      <c r="GA545" s="127"/>
      <c r="GB545" s="127"/>
      <c r="GC545" s="127"/>
      <c r="GD545" s="127"/>
      <c r="GE545" s="127"/>
      <c r="GF545" s="127"/>
      <c r="GG545" s="127"/>
      <c r="GH545" s="127"/>
      <c r="GI545" s="127"/>
      <c r="GJ545" s="127"/>
      <c r="GK545" s="127"/>
      <c r="GL545" s="127"/>
      <c r="GM545" s="127"/>
      <c r="GN545" s="127"/>
      <c r="GO545" s="127"/>
      <c r="GP545" s="127"/>
      <c r="GQ545" s="127"/>
      <c r="GR545" s="127"/>
      <c r="GS545" s="127"/>
      <c r="GT545" s="127"/>
      <c r="GU545" s="127"/>
      <c r="GV545" s="127"/>
      <c r="GW545" s="127"/>
      <c r="GX545" s="127"/>
      <c r="GY545" s="127"/>
      <c r="GZ545" s="127"/>
      <c r="HA545" s="127"/>
      <c r="HB545" s="127"/>
      <c r="HC545" s="127"/>
      <c r="HD545" s="127"/>
      <c r="HE545" s="127"/>
      <c r="HF545" s="127"/>
      <c r="HG545" s="127"/>
      <c r="HH545" s="127"/>
    </row>
    <row r="546" spans="1:216" s="253" customFormat="1" ht="14.25" x14ac:dyDescent="0.2">
      <c r="A546" s="589">
        <v>5.2300000000000102</v>
      </c>
      <c r="B546" s="382" t="s">
        <v>296</v>
      </c>
      <c r="C546" s="477">
        <v>11</v>
      </c>
      <c r="D546" s="336" t="s">
        <v>40</v>
      </c>
      <c r="E546" s="6"/>
      <c r="F546" s="107">
        <f t="shared" si="21"/>
        <v>0</v>
      </c>
      <c r="G546" s="125">
        <f t="shared" si="18"/>
        <v>0</v>
      </c>
      <c r="H546" s="125"/>
      <c r="I546" s="129"/>
      <c r="J546" s="129"/>
      <c r="K546" s="136"/>
      <c r="L546" s="127"/>
      <c r="M546" s="127"/>
      <c r="N546" s="127"/>
      <c r="O546" s="127"/>
      <c r="P546" s="127"/>
      <c r="Q546" s="127"/>
      <c r="R546" s="127"/>
      <c r="S546" s="127"/>
      <c r="T546" s="127"/>
      <c r="U546" s="127"/>
      <c r="V546" s="127"/>
      <c r="W546" s="127"/>
      <c r="X546" s="127"/>
      <c r="Y546" s="127"/>
      <c r="Z546" s="127"/>
      <c r="AA546" s="127"/>
      <c r="AB546" s="127"/>
      <c r="AC546" s="127"/>
      <c r="AD546" s="127"/>
      <c r="AE546" s="127"/>
      <c r="AF546" s="127"/>
      <c r="AG546" s="127"/>
      <c r="AH546" s="127"/>
      <c r="AI546" s="127"/>
      <c r="AJ546" s="127"/>
      <c r="AK546" s="127"/>
      <c r="AL546" s="127"/>
      <c r="AM546" s="127"/>
      <c r="AN546" s="127"/>
      <c r="AO546" s="127"/>
      <c r="AP546" s="127"/>
      <c r="AQ546" s="127"/>
      <c r="AR546" s="127"/>
      <c r="AS546" s="127"/>
      <c r="AT546" s="127"/>
      <c r="AU546" s="127"/>
      <c r="AV546" s="127"/>
      <c r="AW546" s="127"/>
      <c r="AX546" s="127"/>
      <c r="AY546" s="127"/>
      <c r="AZ546" s="127"/>
      <c r="BA546" s="127"/>
      <c r="BB546" s="127"/>
      <c r="BC546" s="127"/>
      <c r="BD546" s="127"/>
      <c r="BE546" s="127"/>
      <c r="BF546" s="127"/>
      <c r="BG546" s="127"/>
      <c r="BH546" s="127"/>
      <c r="BI546" s="127"/>
      <c r="BJ546" s="127"/>
      <c r="BK546" s="127"/>
      <c r="BL546" s="127"/>
      <c r="BM546" s="127"/>
      <c r="BN546" s="127"/>
      <c r="BO546" s="127"/>
      <c r="BP546" s="127"/>
      <c r="BQ546" s="127"/>
      <c r="BR546" s="127"/>
      <c r="BS546" s="127"/>
      <c r="BT546" s="127"/>
      <c r="BU546" s="127"/>
      <c r="BV546" s="127"/>
      <c r="BW546" s="127"/>
      <c r="BX546" s="127"/>
      <c r="BY546" s="127"/>
      <c r="BZ546" s="127"/>
      <c r="CA546" s="127"/>
      <c r="CB546" s="127"/>
      <c r="CC546" s="127"/>
      <c r="CD546" s="127"/>
      <c r="CE546" s="127"/>
      <c r="CF546" s="127"/>
      <c r="CG546" s="127"/>
      <c r="CH546" s="127"/>
      <c r="CI546" s="127"/>
      <c r="CJ546" s="127"/>
      <c r="CK546" s="127"/>
      <c r="CL546" s="127"/>
      <c r="CM546" s="127"/>
      <c r="CN546" s="127"/>
      <c r="CO546" s="127"/>
      <c r="CP546" s="127"/>
      <c r="CQ546" s="127"/>
      <c r="CR546" s="127"/>
      <c r="CS546" s="127"/>
      <c r="CT546" s="127"/>
      <c r="CU546" s="127"/>
      <c r="CV546" s="127"/>
      <c r="CW546" s="127"/>
      <c r="CX546" s="127"/>
      <c r="CY546" s="127"/>
      <c r="CZ546" s="127"/>
      <c r="DA546" s="127"/>
      <c r="DB546" s="127"/>
      <c r="DC546" s="127"/>
      <c r="DD546" s="127"/>
      <c r="DE546" s="127"/>
      <c r="DF546" s="127"/>
      <c r="DG546" s="127"/>
      <c r="DH546" s="127"/>
      <c r="DI546" s="127"/>
      <c r="DJ546" s="127"/>
      <c r="DK546" s="127"/>
      <c r="DL546" s="127"/>
      <c r="DM546" s="127"/>
      <c r="DN546" s="127"/>
      <c r="DO546" s="127"/>
      <c r="DP546" s="127"/>
      <c r="DQ546" s="127"/>
      <c r="DR546" s="127"/>
      <c r="DS546" s="127"/>
      <c r="DT546" s="127"/>
      <c r="DU546" s="127"/>
      <c r="DV546" s="127"/>
      <c r="DW546" s="127"/>
      <c r="DX546" s="127"/>
      <c r="DY546" s="127"/>
      <c r="DZ546" s="127"/>
      <c r="EA546" s="127"/>
      <c r="EB546" s="127"/>
      <c r="EC546" s="127"/>
      <c r="ED546" s="127"/>
      <c r="EE546" s="127"/>
      <c r="EF546" s="127"/>
      <c r="EG546" s="127"/>
      <c r="EH546" s="127"/>
      <c r="EI546" s="127"/>
      <c r="EJ546" s="127"/>
      <c r="EK546" s="127"/>
      <c r="EL546" s="127"/>
      <c r="EM546" s="127"/>
      <c r="EN546" s="127"/>
      <c r="EO546" s="127"/>
      <c r="EP546" s="127"/>
      <c r="EQ546" s="127"/>
      <c r="ER546" s="127"/>
      <c r="ES546" s="127"/>
      <c r="ET546" s="127"/>
      <c r="EU546" s="127"/>
      <c r="EV546" s="127"/>
      <c r="EW546" s="127"/>
      <c r="EX546" s="127"/>
      <c r="EY546" s="127"/>
      <c r="EZ546" s="127"/>
      <c r="FA546" s="127"/>
      <c r="FB546" s="127"/>
      <c r="FC546" s="127"/>
      <c r="FD546" s="127"/>
      <c r="FE546" s="127"/>
      <c r="FF546" s="127"/>
      <c r="FG546" s="127"/>
      <c r="FH546" s="127"/>
      <c r="FI546" s="127"/>
      <c r="FJ546" s="127"/>
      <c r="FK546" s="127"/>
      <c r="FL546" s="127"/>
      <c r="FM546" s="127"/>
      <c r="FN546" s="127"/>
      <c r="FO546" s="127"/>
      <c r="FP546" s="127"/>
      <c r="FQ546" s="127"/>
      <c r="FR546" s="127"/>
      <c r="FS546" s="127"/>
      <c r="FT546" s="127"/>
      <c r="FU546" s="127"/>
      <c r="FV546" s="127"/>
      <c r="FW546" s="127"/>
      <c r="FX546" s="127"/>
      <c r="FY546" s="127"/>
      <c r="FZ546" s="127"/>
      <c r="GA546" s="127"/>
      <c r="GB546" s="127"/>
      <c r="GC546" s="127"/>
      <c r="GD546" s="127"/>
      <c r="GE546" s="127"/>
      <c r="GF546" s="127"/>
      <c r="GG546" s="127"/>
      <c r="GH546" s="127"/>
      <c r="GI546" s="127"/>
      <c r="GJ546" s="127"/>
      <c r="GK546" s="127"/>
      <c r="GL546" s="127"/>
      <c r="GM546" s="127"/>
      <c r="GN546" s="127"/>
      <c r="GO546" s="127"/>
      <c r="GP546" s="127"/>
      <c r="GQ546" s="127"/>
      <c r="GR546" s="127"/>
      <c r="GS546" s="127"/>
      <c r="GT546" s="127"/>
      <c r="GU546" s="127"/>
      <c r="GV546" s="127"/>
      <c r="GW546" s="127"/>
      <c r="GX546" s="127"/>
      <c r="GY546" s="127"/>
      <c r="GZ546" s="127"/>
      <c r="HA546" s="127"/>
      <c r="HB546" s="127"/>
      <c r="HC546" s="127"/>
      <c r="HD546" s="127"/>
      <c r="HE546" s="127"/>
      <c r="HF546" s="127"/>
      <c r="HG546" s="127"/>
      <c r="HH546" s="127"/>
    </row>
    <row r="547" spans="1:216" s="253" customFormat="1" ht="14.25" x14ac:dyDescent="0.2">
      <c r="A547" s="589">
        <v>5.24000000000001</v>
      </c>
      <c r="B547" s="382" t="s">
        <v>297</v>
      </c>
      <c r="C547" s="477">
        <v>4</v>
      </c>
      <c r="D547" s="336" t="s">
        <v>40</v>
      </c>
      <c r="E547" s="6"/>
      <c r="F547" s="107">
        <f t="shared" si="21"/>
        <v>0</v>
      </c>
      <c r="G547" s="125">
        <f t="shared" si="18"/>
        <v>0</v>
      </c>
      <c r="H547" s="125"/>
      <c r="I547" s="129"/>
      <c r="J547" s="129"/>
      <c r="K547" s="136"/>
      <c r="L547" s="127"/>
      <c r="M547" s="127"/>
      <c r="N547" s="127"/>
      <c r="O547" s="127"/>
      <c r="P547" s="127"/>
      <c r="Q547" s="127"/>
      <c r="R547" s="127"/>
      <c r="S547" s="127"/>
      <c r="T547" s="127"/>
      <c r="U547" s="127"/>
      <c r="V547" s="127"/>
      <c r="W547" s="127"/>
      <c r="X547" s="127"/>
      <c r="Y547" s="127"/>
      <c r="Z547" s="127"/>
      <c r="AA547" s="127"/>
      <c r="AB547" s="127"/>
      <c r="AC547" s="127"/>
      <c r="AD547" s="127"/>
      <c r="AE547" s="127"/>
      <c r="AF547" s="127"/>
      <c r="AG547" s="127"/>
      <c r="AH547" s="127"/>
      <c r="AI547" s="127"/>
      <c r="AJ547" s="127"/>
      <c r="AK547" s="127"/>
      <c r="AL547" s="127"/>
      <c r="AM547" s="127"/>
      <c r="AN547" s="127"/>
      <c r="AO547" s="127"/>
      <c r="AP547" s="127"/>
      <c r="AQ547" s="127"/>
      <c r="AR547" s="127"/>
      <c r="AS547" s="127"/>
      <c r="AT547" s="127"/>
      <c r="AU547" s="127"/>
      <c r="AV547" s="127"/>
      <c r="AW547" s="127"/>
      <c r="AX547" s="127"/>
      <c r="AY547" s="127"/>
      <c r="AZ547" s="127"/>
      <c r="BA547" s="127"/>
      <c r="BB547" s="127"/>
      <c r="BC547" s="127"/>
      <c r="BD547" s="127"/>
      <c r="BE547" s="127"/>
      <c r="BF547" s="127"/>
      <c r="BG547" s="127"/>
      <c r="BH547" s="127"/>
      <c r="BI547" s="127"/>
      <c r="BJ547" s="127"/>
      <c r="BK547" s="127"/>
      <c r="BL547" s="127"/>
      <c r="BM547" s="127"/>
      <c r="BN547" s="127"/>
      <c r="BO547" s="127"/>
      <c r="BP547" s="127"/>
      <c r="BQ547" s="127"/>
      <c r="BR547" s="127"/>
      <c r="BS547" s="127"/>
      <c r="BT547" s="127"/>
      <c r="BU547" s="127"/>
      <c r="BV547" s="127"/>
      <c r="BW547" s="127"/>
      <c r="BX547" s="127"/>
      <c r="BY547" s="127"/>
      <c r="BZ547" s="127"/>
      <c r="CA547" s="127"/>
      <c r="CB547" s="127"/>
      <c r="CC547" s="127"/>
      <c r="CD547" s="127"/>
      <c r="CE547" s="127"/>
      <c r="CF547" s="127"/>
      <c r="CG547" s="127"/>
      <c r="CH547" s="127"/>
      <c r="CI547" s="127"/>
      <c r="CJ547" s="127"/>
      <c r="CK547" s="127"/>
      <c r="CL547" s="127"/>
      <c r="CM547" s="127"/>
      <c r="CN547" s="127"/>
      <c r="CO547" s="127"/>
      <c r="CP547" s="127"/>
      <c r="CQ547" s="127"/>
      <c r="CR547" s="127"/>
      <c r="CS547" s="127"/>
      <c r="CT547" s="127"/>
      <c r="CU547" s="127"/>
      <c r="CV547" s="127"/>
      <c r="CW547" s="127"/>
      <c r="CX547" s="127"/>
      <c r="CY547" s="127"/>
      <c r="CZ547" s="127"/>
      <c r="DA547" s="127"/>
      <c r="DB547" s="127"/>
      <c r="DC547" s="127"/>
      <c r="DD547" s="127"/>
      <c r="DE547" s="127"/>
      <c r="DF547" s="127"/>
      <c r="DG547" s="127"/>
      <c r="DH547" s="127"/>
      <c r="DI547" s="127"/>
      <c r="DJ547" s="127"/>
      <c r="DK547" s="127"/>
      <c r="DL547" s="127"/>
      <c r="DM547" s="127"/>
      <c r="DN547" s="127"/>
      <c r="DO547" s="127"/>
      <c r="DP547" s="127"/>
      <c r="DQ547" s="127"/>
      <c r="DR547" s="127"/>
      <c r="DS547" s="127"/>
      <c r="DT547" s="127"/>
      <c r="DU547" s="127"/>
      <c r="DV547" s="127"/>
      <c r="DW547" s="127"/>
      <c r="DX547" s="127"/>
      <c r="DY547" s="127"/>
      <c r="DZ547" s="127"/>
      <c r="EA547" s="127"/>
      <c r="EB547" s="127"/>
      <c r="EC547" s="127"/>
      <c r="ED547" s="127"/>
      <c r="EE547" s="127"/>
      <c r="EF547" s="127"/>
      <c r="EG547" s="127"/>
      <c r="EH547" s="127"/>
      <c r="EI547" s="127"/>
      <c r="EJ547" s="127"/>
      <c r="EK547" s="127"/>
      <c r="EL547" s="127"/>
      <c r="EM547" s="127"/>
      <c r="EN547" s="127"/>
      <c r="EO547" s="127"/>
      <c r="EP547" s="127"/>
      <c r="EQ547" s="127"/>
      <c r="ER547" s="127"/>
      <c r="ES547" s="127"/>
      <c r="ET547" s="127"/>
      <c r="EU547" s="127"/>
      <c r="EV547" s="127"/>
      <c r="EW547" s="127"/>
      <c r="EX547" s="127"/>
      <c r="EY547" s="127"/>
      <c r="EZ547" s="127"/>
      <c r="FA547" s="127"/>
      <c r="FB547" s="127"/>
      <c r="FC547" s="127"/>
      <c r="FD547" s="127"/>
      <c r="FE547" s="127"/>
      <c r="FF547" s="127"/>
      <c r="FG547" s="127"/>
      <c r="FH547" s="127"/>
      <c r="FI547" s="127"/>
      <c r="FJ547" s="127"/>
      <c r="FK547" s="127"/>
      <c r="FL547" s="127"/>
      <c r="FM547" s="127"/>
      <c r="FN547" s="127"/>
      <c r="FO547" s="127"/>
      <c r="FP547" s="127"/>
      <c r="FQ547" s="127"/>
      <c r="FR547" s="127"/>
      <c r="FS547" s="127"/>
      <c r="FT547" s="127"/>
      <c r="FU547" s="127"/>
      <c r="FV547" s="127"/>
      <c r="FW547" s="127"/>
      <c r="FX547" s="127"/>
      <c r="FY547" s="127"/>
      <c r="FZ547" s="127"/>
      <c r="GA547" s="127"/>
      <c r="GB547" s="127"/>
      <c r="GC547" s="127"/>
      <c r="GD547" s="127"/>
      <c r="GE547" s="127"/>
      <c r="GF547" s="127"/>
      <c r="GG547" s="127"/>
      <c r="GH547" s="127"/>
      <c r="GI547" s="127"/>
      <c r="GJ547" s="127"/>
      <c r="GK547" s="127"/>
      <c r="GL547" s="127"/>
      <c r="GM547" s="127"/>
      <c r="GN547" s="127"/>
      <c r="GO547" s="127"/>
      <c r="GP547" s="127"/>
      <c r="GQ547" s="127"/>
      <c r="GR547" s="127"/>
      <c r="GS547" s="127"/>
      <c r="GT547" s="127"/>
      <c r="GU547" s="127"/>
      <c r="GV547" s="127"/>
      <c r="GW547" s="127"/>
      <c r="GX547" s="127"/>
      <c r="GY547" s="127"/>
      <c r="GZ547" s="127"/>
      <c r="HA547" s="127"/>
      <c r="HB547" s="127"/>
      <c r="HC547" s="127"/>
      <c r="HD547" s="127"/>
      <c r="HE547" s="127"/>
      <c r="HF547" s="127"/>
      <c r="HG547" s="127"/>
      <c r="HH547" s="127"/>
    </row>
    <row r="548" spans="1:216" s="253" customFormat="1" ht="14.25" x14ac:dyDescent="0.2">
      <c r="A548" s="589">
        <v>5.2500000000000098</v>
      </c>
      <c r="B548" s="382" t="s">
        <v>298</v>
      </c>
      <c r="C548" s="477">
        <v>5</v>
      </c>
      <c r="D548" s="336" t="s">
        <v>40</v>
      </c>
      <c r="E548" s="6"/>
      <c r="F548" s="107">
        <f t="shared" si="21"/>
        <v>0</v>
      </c>
      <c r="G548" s="125">
        <f t="shared" si="18"/>
        <v>0</v>
      </c>
      <c r="H548" s="125"/>
      <c r="I548" s="129"/>
      <c r="J548" s="129"/>
      <c r="K548" s="136"/>
      <c r="L548" s="127"/>
      <c r="M548" s="127"/>
      <c r="N548" s="127"/>
      <c r="O548" s="127"/>
      <c r="P548" s="127"/>
      <c r="Q548" s="127"/>
      <c r="R548" s="127"/>
      <c r="S548" s="127"/>
      <c r="T548" s="127"/>
      <c r="U548" s="127"/>
      <c r="V548" s="127"/>
      <c r="W548" s="127"/>
      <c r="X548" s="127"/>
      <c r="Y548" s="127"/>
      <c r="Z548" s="127"/>
      <c r="AA548" s="127"/>
      <c r="AB548" s="127"/>
      <c r="AC548" s="127"/>
      <c r="AD548" s="127"/>
      <c r="AE548" s="127"/>
      <c r="AF548" s="127"/>
      <c r="AG548" s="127"/>
      <c r="AH548" s="127"/>
      <c r="AI548" s="127"/>
      <c r="AJ548" s="127"/>
      <c r="AK548" s="127"/>
      <c r="AL548" s="127"/>
      <c r="AM548" s="127"/>
      <c r="AN548" s="127"/>
      <c r="AO548" s="127"/>
      <c r="AP548" s="127"/>
      <c r="AQ548" s="127"/>
      <c r="AR548" s="127"/>
      <c r="AS548" s="127"/>
      <c r="AT548" s="127"/>
      <c r="AU548" s="127"/>
      <c r="AV548" s="127"/>
      <c r="AW548" s="127"/>
      <c r="AX548" s="127"/>
      <c r="AY548" s="127"/>
      <c r="AZ548" s="127"/>
      <c r="BA548" s="127"/>
      <c r="BB548" s="127"/>
      <c r="BC548" s="127"/>
      <c r="BD548" s="127"/>
      <c r="BE548" s="127"/>
      <c r="BF548" s="127"/>
      <c r="BG548" s="127"/>
      <c r="BH548" s="127"/>
      <c r="BI548" s="127"/>
      <c r="BJ548" s="127"/>
      <c r="BK548" s="127"/>
      <c r="BL548" s="127"/>
      <c r="BM548" s="127"/>
      <c r="BN548" s="127"/>
      <c r="BO548" s="127"/>
      <c r="BP548" s="127"/>
      <c r="BQ548" s="127"/>
      <c r="BR548" s="127"/>
      <c r="BS548" s="127"/>
      <c r="BT548" s="127"/>
      <c r="BU548" s="127"/>
      <c r="BV548" s="127"/>
      <c r="BW548" s="127"/>
      <c r="BX548" s="127"/>
      <c r="BY548" s="127"/>
      <c r="BZ548" s="127"/>
      <c r="CA548" s="127"/>
      <c r="CB548" s="127"/>
      <c r="CC548" s="127"/>
      <c r="CD548" s="127"/>
      <c r="CE548" s="127"/>
      <c r="CF548" s="127"/>
      <c r="CG548" s="127"/>
      <c r="CH548" s="127"/>
      <c r="CI548" s="127"/>
      <c r="CJ548" s="127"/>
      <c r="CK548" s="127"/>
      <c r="CL548" s="127"/>
      <c r="CM548" s="127"/>
      <c r="CN548" s="127"/>
      <c r="CO548" s="127"/>
      <c r="CP548" s="127"/>
      <c r="CQ548" s="127"/>
      <c r="CR548" s="127"/>
      <c r="CS548" s="127"/>
      <c r="CT548" s="127"/>
      <c r="CU548" s="127"/>
      <c r="CV548" s="127"/>
      <c r="CW548" s="127"/>
      <c r="CX548" s="127"/>
      <c r="CY548" s="127"/>
      <c r="CZ548" s="127"/>
      <c r="DA548" s="127"/>
      <c r="DB548" s="127"/>
      <c r="DC548" s="127"/>
      <c r="DD548" s="127"/>
      <c r="DE548" s="127"/>
      <c r="DF548" s="127"/>
      <c r="DG548" s="127"/>
      <c r="DH548" s="127"/>
      <c r="DI548" s="127"/>
      <c r="DJ548" s="127"/>
      <c r="DK548" s="127"/>
      <c r="DL548" s="127"/>
      <c r="DM548" s="127"/>
      <c r="DN548" s="127"/>
      <c r="DO548" s="127"/>
      <c r="DP548" s="127"/>
      <c r="DQ548" s="127"/>
      <c r="DR548" s="127"/>
      <c r="DS548" s="127"/>
      <c r="DT548" s="127"/>
      <c r="DU548" s="127"/>
      <c r="DV548" s="127"/>
      <c r="DW548" s="127"/>
      <c r="DX548" s="127"/>
      <c r="DY548" s="127"/>
      <c r="DZ548" s="127"/>
      <c r="EA548" s="127"/>
      <c r="EB548" s="127"/>
      <c r="EC548" s="127"/>
      <c r="ED548" s="127"/>
      <c r="EE548" s="127"/>
      <c r="EF548" s="127"/>
      <c r="EG548" s="127"/>
      <c r="EH548" s="127"/>
      <c r="EI548" s="127"/>
      <c r="EJ548" s="127"/>
      <c r="EK548" s="127"/>
      <c r="EL548" s="127"/>
      <c r="EM548" s="127"/>
      <c r="EN548" s="127"/>
      <c r="EO548" s="127"/>
      <c r="EP548" s="127"/>
      <c r="EQ548" s="127"/>
      <c r="ER548" s="127"/>
      <c r="ES548" s="127"/>
      <c r="ET548" s="127"/>
      <c r="EU548" s="127"/>
      <c r="EV548" s="127"/>
      <c r="EW548" s="127"/>
      <c r="EX548" s="127"/>
      <c r="EY548" s="127"/>
      <c r="EZ548" s="127"/>
      <c r="FA548" s="127"/>
      <c r="FB548" s="127"/>
      <c r="FC548" s="127"/>
      <c r="FD548" s="127"/>
      <c r="FE548" s="127"/>
      <c r="FF548" s="127"/>
      <c r="FG548" s="127"/>
      <c r="FH548" s="127"/>
      <c r="FI548" s="127"/>
      <c r="FJ548" s="127"/>
      <c r="FK548" s="127"/>
      <c r="FL548" s="127"/>
      <c r="FM548" s="127"/>
      <c r="FN548" s="127"/>
      <c r="FO548" s="127"/>
      <c r="FP548" s="127"/>
      <c r="FQ548" s="127"/>
      <c r="FR548" s="127"/>
      <c r="FS548" s="127"/>
      <c r="FT548" s="127"/>
      <c r="FU548" s="127"/>
      <c r="FV548" s="127"/>
      <c r="FW548" s="127"/>
      <c r="FX548" s="127"/>
      <c r="FY548" s="127"/>
      <c r="FZ548" s="127"/>
      <c r="GA548" s="127"/>
      <c r="GB548" s="127"/>
      <c r="GC548" s="127"/>
      <c r="GD548" s="127"/>
      <c r="GE548" s="127"/>
      <c r="GF548" s="127"/>
      <c r="GG548" s="127"/>
      <c r="GH548" s="127"/>
      <c r="GI548" s="127"/>
      <c r="GJ548" s="127"/>
      <c r="GK548" s="127"/>
      <c r="GL548" s="127"/>
      <c r="GM548" s="127"/>
      <c r="GN548" s="127"/>
      <c r="GO548" s="127"/>
      <c r="GP548" s="127"/>
      <c r="GQ548" s="127"/>
      <c r="GR548" s="127"/>
      <c r="GS548" s="127"/>
      <c r="GT548" s="127"/>
      <c r="GU548" s="127"/>
      <c r="GV548" s="127"/>
      <c r="GW548" s="127"/>
      <c r="GX548" s="127"/>
      <c r="GY548" s="127"/>
      <c r="GZ548" s="127"/>
      <c r="HA548" s="127"/>
      <c r="HB548" s="127"/>
      <c r="HC548" s="127"/>
      <c r="HD548" s="127"/>
      <c r="HE548" s="127"/>
      <c r="HF548" s="127"/>
      <c r="HG548" s="127"/>
      <c r="HH548" s="127"/>
    </row>
    <row r="549" spans="1:216" s="253" customFormat="1" ht="14.25" x14ac:dyDescent="0.2">
      <c r="A549" s="589">
        <v>5.2600000000000096</v>
      </c>
      <c r="B549" s="382" t="s">
        <v>299</v>
      </c>
      <c r="C549" s="477">
        <v>1</v>
      </c>
      <c r="D549" s="336" t="s">
        <v>40</v>
      </c>
      <c r="E549" s="6"/>
      <c r="F549" s="107">
        <f t="shared" si="21"/>
        <v>0</v>
      </c>
      <c r="G549" s="125">
        <f t="shared" si="18"/>
        <v>0</v>
      </c>
      <c r="H549" s="125"/>
      <c r="I549" s="129"/>
      <c r="J549" s="129"/>
      <c r="K549" s="136"/>
      <c r="L549" s="127"/>
      <c r="M549" s="127"/>
      <c r="N549" s="127"/>
      <c r="O549" s="127"/>
      <c r="P549" s="127"/>
      <c r="Q549" s="127"/>
      <c r="R549" s="127"/>
      <c r="S549" s="127"/>
      <c r="T549" s="127"/>
      <c r="U549" s="127"/>
      <c r="V549" s="127"/>
      <c r="W549" s="127"/>
      <c r="X549" s="127"/>
      <c r="Y549" s="127"/>
      <c r="Z549" s="127"/>
      <c r="AA549" s="127"/>
      <c r="AB549" s="127"/>
      <c r="AC549" s="127"/>
      <c r="AD549" s="127"/>
      <c r="AE549" s="127"/>
      <c r="AF549" s="127"/>
      <c r="AG549" s="127"/>
      <c r="AH549" s="127"/>
      <c r="AI549" s="127"/>
      <c r="AJ549" s="127"/>
      <c r="AK549" s="127"/>
      <c r="AL549" s="127"/>
      <c r="AM549" s="127"/>
      <c r="AN549" s="127"/>
      <c r="AO549" s="127"/>
      <c r="AP549" s="127"/>
      <c r="AQ549" s="127"/>
      <c r="AR549" s="127"/>
      <c r="AS549" s="127"/>
      <c r="AT549" s="127"/>
      <c r="AU549" s="127"/>
      <c r="AV549" s="127"/>
      <c r="AW549" s="127"/>
      <c r="AX549" s="127"/>
      <c r="AY549" s="127"/>
      <c r="AZ549" s="127"/>
      <c r="BA549" s="127"/>
      <c r="BB549" s="127"/>
      <c r="BC549" s="127"/>
      <c r="BD549" s="127"/>
      <c r="BE549" s="127"/>
      <c r="BF549" s="127"/>
      <c r="BG549" s="127"/>
      <c r="BH549" s="127"/>
      <c r="BI549" s="127"/>
      <c r="BJ549" s="127"/>
      <c r="BK549" s="127"/>
      <c r="BL549" s="127"/>
      <c r="BM549" s="127"/>
      <c r="BN549" s="127"/>
      <c r="BO549" s="127"/>
      <c r="BP549" s="127"/>
      <c r="BQ549" s="127"/>
      <c r="BR549" s="127"/>
      <c r="BS549" s="127"/>
      <c r="BT549" s="127"/>
      <c r="BU549" s="127"/>
      <c r="BV549" s="127"/>
      <c r="BW549" s="127"/>
      <c r="BX549" s="127"/>
      <c r="BY549" s="127"/>
      <c r="BZ549" s="127"/>
      <c r="CA549" s="127"/>
      <c r="CB549" s="127"/>
      <c r="CC549" s="127"/>
      <c r="CD549" s="127"/>
      <c r="CE549" s="127"/>
      <c r="CF549" s="127"/>
      <c r="CG549" s="127"/>
      <c r="CH549" s="127"/>
      <c r="CI549" s="127"/>
      <c r="CJ549" s="127"/>
      <c r="CK549" s="127"/>
      <c r="CL549" s="127"/>
      <c r="CM549" s="127"/>
      <c r="CN549" s="127"/>
      <c r="CO549" s="127"/>
      <c r="CP549" s="127"/>
      <c r="CQ549" s="127"/>
      <c r="CR549" s="127"/>
      <c r="CS549" s="127"/>
      <c r="CT549" s="127"/>
      <c r="CU549" s="127"/>
      <c r="CV549" s="127"/>
      <c r="CW549" s="127"/>
      <c r="CX549" s="127"/>
      <c r="CY549" s="127"/>
      <c r="CZ549" s="127"/>
      <c r="DA549" s="127"/>
      <c r="DB549" s="127"/>
      <c r="DC549" s="127"/>
      <c r="DD549" s="127"/>
      <c r="DE549" s="127"/>
      <c r="DF549" s="127"/>
      <c r="DG549" s="127"/>
      <c r="DH549" s="127"/>
      <c r="DI549" s="127"/>
      <c r="DJ549" s="127"/>
      <c r="DK549" s="127"/>
      <c r="DL549" s="127"/>
      <c r="DM549" s="127"/>
      <c r="DN549" s="127"/>
      <c r="DO549" s="127"/>
      <c r="DP549" s="127"/>
      <c r="DQ549" s="127"/>
      <c r="DR549" s="127"/>
      <c r="DS549" s="127"/>
      <c r="DT549" s="127"/>
      <c r="DU549" s="127"/>
      <c r="DV549" s="127"/>
      <c r="DW549" s="127"/>
      <c r="DX549" s="127"/>
      <c r="DY549" s="127"/>
      <c r="DZ549" s="127"/>
      <c r="EA549" s="127"/>
      <c r="EB549" s="127"/>
      <c r="EC549" s="127"/>
      <c r="ED549" s="127"/>
      <c r="EE549" s="127"/>
      <c r="EF549" s="127"/>
      <c r="EG549" s="127"/>
      <c r="EH549" s="127"/>
      <c r="EI549" s="127"/>
      <c r="EJ549" s="127"/>
      <c r="EK549" s="127"/>
      <c r="EL549" s="127"/>
      <c r="EM549" s="127"/>
      <c r="EN549" s="127"/>
      <c r="EO549" s="127"/>
      <c r="EP549" s="127"/>
      <c r="EQ549" s="127"/>
      <c r="ER549" s="127"/>
      <c r="ES549" s="127"/>
      <c r="ET549" s="127"/>
      <c r="EU549" s="127"/>
      <c r="EV549" s="127"/>
      <c r="EW549" s="127"/>
      <c r="EX549" s="127"/>
      <c r="EY549" s="127"/>
      <c r="EZ549" s="127"/>
      <c r="FA549" s="127"/>
      <c r="FB549" s="127"/>
      <c r="FC549" s="127"/>
      <c r="FD549" s="127"/>
      <c r="FE549" s="127"/>
      <c r="FF549" s="127"/>
      <c r="FG549" s="127"/>
      <c r="FH549" s="127"/>
      <c r="FI549" s="127"/>
      <c r="FJ549" s="127"/>
      <c r="FK549" s="127"/>
      <c r="FL549" s="127"/>
      <c r="FM549" s="127"/>
      <c r="FN549" s="127"/>
      <c r="FO549" s="127"/>
      <c r="FP549" s="127"/>
      <c r="FQ549" s="127"/>
      <c r="FR549" s="127"/>
      <c r="FS549" s="127"/>
      <c r="FT549" s="127"/>
      <c r="FU549" s="127"/>
      <c r="FV549" s="127"/>
      <c r="FW549" s="127"/>
      <c r="FX549" s="127"/>
      <c r="FY549" s="127"/>
      <c r="FZ549" s="127"/>
      <c r="GA549" s="127"/>
      <c r="GB549" s="127"/>
      <c r="GC549" s="127"/>
      <c r="GD549" s="127"/>
      <c r="GE549" s="127"/>
      <c r="GF549" s="127"/>
      <c r="GG549" s="127"/>
      <c r="GH549" s="127"/>
      <c r="GI549" s="127"/>
      <c r="GJ549" s="127"/>
      <c r="GK549" s="127"/>
      <c r="GL549" s="127"/>
      <c r="GM549" s="127"/>
      <c r="GN549" s="127"/>
      <c r="GO549" s="127"/>
      <c r="GP549" s="127"/>
      <c r="GQ549" s="127"/>
      <c r="GR549" s="127"/>
      <c r="GS549" s="127"/>
      <c r="GT549" s="127"/>
      <c r="GU549" s="127"/>
      <c r="GV549" s="127"/>
      <c r="GW549" s="127"/>
      <c r="GX549" s="127"/>
      <c r="GY549" s="127"/>
      <c r="GZ549" s="127"/>
      <c r="HA549" s="127"/>
      <c r="HB549" s="127"/>
      <c r="HC549" s="127"/>
      <c r="HD549" s="127"/>
      <c r="HE549" s="127"/>
      <c r="HF549" s="127"/>
      <c r="HG549" s="127"/>
      <c r="HH549" s="127"/>
    </row>
    <row r="550" spans="1:216" s="253" customFormat="1" ht="14.25" x14ac:dyDescent="0.2">
      <c r="A550" s="589">
        <v>5.2700000000000102</v>
      </c>
      <c r="B550" s="382" t="s">
        <v>300</v>
      </c>
      <c r="C550" s="477">
        <v>10</v>
      </c>
      <c r="D550" s="336" t="s">
        <v>40</v>
      </c>
      <c r="E550" s="6"/>
      <c r="F550" s="107">
        <f t="shared" si="21"/>
        <v>0</v>
      </c>
      <c r="G550" s="125">
        <f t="shared" si="18"/>
        <v>0</v>
      </c>
      <c r="H550" s="125"/>
      <c r="I550" s="129"/>
      <c r="J550" s="129"/>
      <c r="K550" s="136"/>
      <c r="L550" s="127"/>
      <c r="M550" s="127"/>
      <c r="N550" s="127"/>
      <c r="O550" s="127"/>
      <c r="P550" s="127"/>
      <c r="Q550" s="127"/>
      <c r="R550" s="127"/>
      <c r="S550" s="127"/>
      <c r="T550" s="127"/>
      <c r="U550" s="127"/>
      <c r="V550" s="127"/>
      <c r="W550" s="127"/>
      <c r="X550" s="127"/>
      <c r="Y550" s="127"/>
      <c r="Z550" s="127"/>
      <c r="AA550" s="127"/>
      <c r="AB550" s="127"/>
      <c r="AC550" s="127"/>
      <c r="AD550" s="127"/>
      <c r="AE550" s="127"/>
      <c r="AF550" s="127"/>
      <c r="AG550" s="127"/>
      <c r="AH550" s="127"/>
      <c r="AI550" s="127"/>
      <c r="AJ550" s="127"/>
      <c r="AK550" s="127"/>
      <c r="AL550" s="127"/>
      <c r="AM550" s="127"/>
      <c r="AN550" s="127"/>
      <c r="AO550" s="127"/>
      <c r="AP550" s="127"/>
      <c r="AQ550" s="127"/>
      <c r="AR550" s="127"/>
      <c r="AS550" s="127"/>
      <c r="AT550" s="127"/>
      <c r="AU550" s="127"/>
      <c r="AV550" s="127"/>
      <c r="AW550" s="127"/>
      <c r="AX550" s="127"/>
      <c r="AY550" s="127"/>
      <c r="AZ550" s="127"/>
      <c r="BA550" s="127"/>
      <c r="BB550" s="127"/>
      <c r="BC550" s="127"/>
      <c r="BD550" s="127"/>
      <c r="BE550" s="127"/>
      <c r="BF550" s="127"/>
      <c r="BG550" s="127"/>
      <c r="BH550" s="127"/>
      <c r="BI550" s="127"/>
      <c r="BJ550" s="127"/>
      <c r="BK550" s="127"/>
      <c r="BL550" s="127"/>
      <c r="BM550" s="127"/>
      <c r="BN550" s="127"/>
      <c r="BO550" s="127"/>
      <c r="BP550" s="127"/>
      <c r="BQ550" s="127"/>
      <c r="BR550" s="127"/>
      <c r="BS550" s="127"/>
      <c r="BT550" s="127"/>
      <c r="BU550" s="127"/>
      <c r="BV550" s="127"/>
      <c r="BW550" s="127"/>
      <c r="BX550" s="127"/>
      <c r="BY550" s="127"/>
      <c r="BZ550" s="127"/>
      <c r="CA550" s="127"/>
      <c r="CB550" s="127"/>
      <c r="CC550" s="127"/>
      <c r="CD550" s="127"/>
      <c r="CE550" s="127"/>
      <c r="CF550" s="127"/>
      <c r="CG550" s="127"/>
      <c r="CH550" s="127"/>
      <c r="CI550" s="127"/>
      <c r="CJ550" s="127"/>
      <c r="CK550" s="127"/>
      <c r="CL550" s="127"/>
      <c r="CM550" s="127"/>
      <c r="CN550" s="127"/>
      <c r="CO550" s="127"/>
      <c r="CP550" s="127"/>
      <c r="CQ550" s="127"/>
      <c r="CR550" s="127"/>
      <c r="CS550" s="127"/>
      <c r="CT550" s="127"/>
      <c r="CU550" s="127"/>
      <c r="CV550" s="127"/>
      <c r="CW550" s="127"/>
      <c r="CX550" s="127"/>
      <c r="CY550" s="127"/>
      <c r="CZ550" s="127"/>
      <c r="DA550" s="127"/>
      <c r="DB550" s="127"/>
      <c r="DC550" s="127"/>
      <c r="DD550" s="127"/>
      <c r="DE550" s="127"/>
      <c r="DF550" s="127"/>
      <c r="DG550" s="127"/>
      <c r="DH550" s="127"/>
      <c r="DI550" s="127"/>
      <c r="DJ550" s="127"/>
      <c r="DK550" s="127"/>
      <c r="DL550" s="127"/>
      <c r="DM550" s="127"/>
      <c r="DN550" s="127"/>
      <c r="DO550" s="127"/>
      <c r="DP550" s="127"/>
      <c r="DQ550" s="127"/>
      <c r="DR550" s="127"/>
      <c r="DS550" s="127"/>
      <c r="DT550" s="127"/>
      <c r="DU550" s="127"/>
      <c r="DV550" s="127"/>
      <c r="DW550" s="127"/>
      <c r="DX550" s="127"/>
      <c r="DY550" s="127"/>
      <c r="DZ550" s="127"/>
      <c r="EA550" s="127"/>
      <c r="EB550" s="127"/>
      <c r="EC550" s="127"/>
      <c r="ED550" s="127"/>
      <c r="EE550" s="127"/>
      <c r="EF550" s="127"/>
      <c r="EG550" s="127"/>
      <c r="EH550" s="127"/>
      <c r="EI550" s="127"/>
      <c r="EJ550" s="127"/>
      <c r="EK550" s="127"/>
      <c r="EL550" s="127"/>
      <c r="EM550" s="127"/>
      <c r="EN550" s="127"/>
      <c r="EO550" s="127"/>
      <c r="EP550" s="127"/>
      <c r="EQ550" s="127"/>
      <c r="ER550" s="127"/>
      <c r="ES550" s="127"/>
      <c r="ET550" s="127"/>
      <c r="EU550" s="127"/>
      <c r="EV550" s="127"/>
      <c r="EW550" s="127"/>
      <c r="EX550" s="127"/>
      <c r="EY550" s="127"/>
      <c r="EZ550" s="127"/>
      <c r="FA550" s="127"/>
      <c r="FB550" s="127"/>
      <c r="FC550" s="127"/>
      <c r="FD550" s="127"/>
      <c r="FE550" s="127"/>
      <c r="FF550" s="127"/>
      <c r="FG550" s="127"/>
      <c r="FH550" s="127"/>
      <c r="FI550" s="127"/>
      <c r="FJ550" s="127"/>
      <c r="FK550" s="127"/>
      <c r="FL550" s="127"/>
      <c r="FM550" s="127"/>
      <c r="FN550" s="127"/>
      <c r="FO550" s="127"/>
      <c r="FP550" s="127"/>
      <c r="FQ550" s="127"/>
      <c r="FR550" s="127"/>
      <c r="FS550" s="127"/>
      <c r="FT550" s="127"/>
      <c r="FU550" s="127"/>
      <c r="FV550" s="127"/>
      <c r="FW550" s="127"/>
      <c r="FX550" s="127"/>
      <c r="FY550" s="127"/>
      <c r="FZ550" s="127"/>
      <c r="GA550" s="127"/>
      <c r="GB550" s="127"/>
      <c r="GC550" s="127"/>
      <c r="GD550" s="127"/>
      <c r="GE550" s="127"/>
      <c r="GF550" s="127"/>
      <c r="GG550" s="127"/>
      <c r="GH550" s="127"/>
      <c r="GI550" s="127"/>
      <c r="GJ550" s="127"/>
      <c r="GK550" s="127"/>
      <c r="GL550" s="127"/>
      <c r="GM550" s="127"/>
      <c r="GN550" s="127"/>
      <c r="GO550" s="127"/>
      <c r="GP550" s="127"/>
      <c r="GQ550" s="127"/>
      <c r="GR550" s="127"/>
      <c r="GS550" s="127"/>
      <c r="GT550" s="127"/>
      <c r="GU550" s="127"/>
      <c r="GV550" s="127"/>
      <c r="GW550" s="127"/>
      <c r="GX550" s="127"/>
      <c r="GY550" s="127"/>
      <c r="GZ550" s="127"/>
      <c r="HA550" s="127"/>
      <c r="HB550" s="127"/>
      <c r="HC550" s="127"/>
      <c r="HD550" s="127"/>
      <c r="HE550" s="127"/>
      <c r="HF550" s="127"/>
      <c r="HG550" s="127"/>
      <c r="HH550" s="127"/>
    </row>
    <row r="551" spans="1:216" s="253" customFormat="1" ht="14.25" x14ac:dyDescent="0.2">
      <c r="A551" s="589">
        <v>5.28000000000001</v>
      </c>
      <c r="B551" s="382" t="s">
        <v>301</v>
      </c>
      <c r="C551" s="477">
        <v>2</v>
      </c>
      <c r="D551" s="336" t="s">
        <v>40</v>
      </c>
      <c r="E551" s="6"/>
      <c r="F551" s="107">
        <f t="shared" si="21"/>
        <v>0</v>
      </c>
      <c r="G551" s="125">
        <f t="shared" si="18"/>
        <v>0</v>
      </c>
      <c r="H551" s="125"/>
      <c r="I551" s="129"/>
      <c r="J551" s="129"/>
      <c r="K551" s="136"/>
      <c r="L551" s="127"/>
      <c r="M551" s="127"/>
      <c r="N551" s="127"/>
      <c r="O551" s="127"/>
      <c r="P551" s="127"/>
      <c r="Q551" s="127"/>
      <c r="R551" s="127"/>
      <c r="S551" s="127"/>
      <c r="T551" s="127"/>
      <c r="U551" s="127"/>
      <c r="V551" s="127"/>
      <c r="W551" s="127"/>
      <c r="X551" s="127"/>
      <c r="Y551" s="127"/>
      <c r="Z551" s="127"/>
      <c r="AA551" s="127"/>
      <c r="AB551" s="127"/>
      <c r="AC551" s="127"/>
      <c r="AD551" s="127"/>
      <c r="AE551" s="127"/>
      <c r="AF551" s="127"/>
      <c r="AG551" s="127"/>
      <c r="AH551" s="127"/>
      <c r="AI551" s="127"/>
      <c r="AJ551" s="127"/>
      <c r="AK551" s="127"/>
      <c r="AL551" s="127"/>
      <c r="AM551" s="127"/>
      <c r="AN551" s="127"/>
      <c r="AO551" s="127"/>
      <c r="AP551" s="127"/>
      <c r="AQ551" s="127"/>
      <c r="AR551" s="127"/>
      <c r="AS551" s="127"/>
      <c r="AT551" s="127"/>
      <c r="AU551" s="127"/>
      <c r="AV551" s="127"/>
      <c r="AW551" s="127"/>
      <c r="AX551" s="127"/>
      <c r="AY551" s="127"/>
      <c r="AZ551" s="127"/>
      <c r="BA551" s="127"/>
      <c r="BB551" s="127"/>
      <c r="BC551" s="127"/>
      <c r="BD551" s="127"/>
      <c r="BE551" s="127"/>
      <c r="BF551" s="127"/>
      <c r="BG551" s="127"/>
      <c r="BH551" s="127"/>
      <c r="BI551" s="127"/>
      <c r="BJ551" s="127"/>
      <c r="BK551" s="127"/>
      <c r="BL551" s="127"/>
      <c r="BM551" s="127"/>
      <c r="BN551" s="127"/>
      <c r="BO551" s="127"/>
      <c r="BP551" s="127"/>
      <c r="BQ551" s="127"/>
      <c r="BR551" s="127"/>
      <c r="BS551" s="127"/>
      <c r="BT551" s="127"/>
      <c r="BU551" s="127"/>
      <c r="BV551" s="127"/>
      <c r="BW551" s="127"/>
      <c r="BX551" s="127"/>
      <c r="BY551" s="127"/>
      <c r="BZ551" s="127"/>
      <c r="CA551" s="127"/>
      <c r="CB551" s="127"/>
      <c r="CC551" s="127"/>
      <c r="CD551" s="127"/>
      <c r="CE551" s="127"/>
      <c r="CF551" s="127"/>
      <c r="CG551" s="127"/>
      <c r="CH551" s="127"/>
      <c r="CI551" s="127"/>
      <c r="CJ551" s="127"/>
      <c r="CK551" s="127"/>
      <c r="CL551" s="127"/>
      <c r="CM551" s="127"/>
      <c r="CN551" s="127"/>
      <c r="CO551" s="127"/>
      <c r="CP551" s="127"/>
      <c r="CQ551" s="127"/>
      <c r="CR551" s="127"/>
      <c r="CS551" s="127"/>
      <c r="CT551" s="127"/>
      <c r="CU551" s="127"/>
      <c r="CV551" s="127"/>
      <c r="CW551" s="127"/>
      <c r="CX551" s="127"/>
      <c r="CY551" s="127"/>
      <c r="CZ551" s="127"/>
      <c r="DA551" s="127"/>
      <c r="DB551" s="127"/>
      <c r="DC551" s="127"/>
      <c r="DD551" s="127"/>
      <c r="DE551" s="127"/>
      <c r="DF551" s="127"/>
      <c r="DG551" s="127"/>
      <c r="DH551" s="127"/>
      <c r="DI551" s="127"/>
      <c r="DJ551" s="127"/>
      <c r="DK551" s="127"/>
      <c r="DL551" s="127"/>
      <c r="DM551" s="127"/>
      <c r="DN551" s="127"/>
      <c r="DO551" s="127"/>
      <c r="DP551" s="127"/>
      <c r="DQ551" s="127"/>
      <c r="DR551" s="127"/>
      <c r="DS551" s="127"/>
      <c r="DT551" s="127"/>
      <c r="DU551" s="127"/>
      <c r="DV551" s="127"/>
      <c r="DW551" s="127"/>
      <c r="DX551" s="127"/>
      <c r="DY551" s="127"/>
      <c r="DZ551" s="127"/>
      <c r="EA551" s="127"/>
      <c r="EB551" s="127"/>
      <c r="EC551" s="127"/>
      <c r="ED551" s="127"/>
      <c r="EE551" s="127"/>
      <c r="EF551" s="127"/>
      <c r="EG551" s="127"/>
      <c r="EH551" s="127"/>
      <c r="EI551" s="127"/>
      <c r="EJ551" s="127"/>
      <c r="EK551" s="127"/>
      <c r="EL551" s="127"/>
      <c r="EM551" s="127"/>
      <c r="EN551" s="127"/>
      <c r="EO551" s="127"/>
      <c r="EP551" s="127"/>
      <c r="EQ551" s="127"/>
      <c r="ER551" s="127"/>
      <c r="ES551" s="127"/>
      <c r="ET551" s="127"/>
      <c r="EU551" s="127"/>
      <c r="EV551" s="127"/>
      <c r="EW551" s="127"/>
      <c r="EX551" s="127"/>
      <c r="EY551" s="127"/>
      <c r="EZ551" s="127"/>
      <c r="FA551" s="127"/>
      <c r="FB551" s="127"/>
      <c r="FC551" s="127"/>
      <c r="FD551" s="127"/>
      <c r="FE551" s="127"/>
      <c r="FF551" s="127"/>
      <c r="FG551" s="127"/>
      <c r="FH551" s="127"/>
      <c r="FI551" s="127"/>
      <c r="FJ551" s="127"/>
      <c r="FK551" s="127"/>
      <c r="FL551" s="127"/>
      <c r="FM551" s="127"/>
      <c r="FN551" s="127"/>
      <c r="FO551" s="127"/>
      <c r="FP551" s="127"/>
      <c r="FQ551" s="127"/>
      <c r="FR551" s="127"/>
      <c r="FS551" s="127"/>
      <c r="FT551" s="127"/>
      <c r="FU551" s="127"/>
      <c r="FV551" s="127"/>
      <c r="FW551" s="127"/>
      <c r="FX551" s="127"/>
      <c r="FY551" s="127"/>
      <c r="FZ551" s="127"/>
      <c r="GA551" s="127"/>
      <c r="GB551" s="127"/>
      <c r="GC551" s="127"/>
      <c r="GD551" s="127"/>
      <c r="GE551" s="127"/>
      <c r="GF551" s="127"/>
      <c r="GG551" s="127"/>
      <c r="GH551" s="127"/>
      <c r="GI551" s="127"/>
      <c r="GJ551" s="127"/>
      <c r="GK551" s="127"/>
      <c r="GL551" s="127"/>
      <c r="GM551" s="127"/>
      <c r="GN551" s="127"/>
      <c r="GO551" s="127"/>
      <c r="GP551" s="127"/>
      <c r="GQ551" s="127"/>
      <c r="GR551" s="127"/>
      <c r="GS551" s="127"/>
      <c r="GT551" s="127"/>
      <c r="GU551" s="127"/>
      <c r="GV551" s="127"/>
      <c r="GW551" s="127"/>
      <c r="GX551" s="127"/>
      <c r="GY551" s="127"/>
      <c r="GZ551" s="127"/>
      <c r="HA551" s="127"/>
      <c r="HB551" s="127"/>
      <c r="HC551" s="127"/>
      <c r="HD551" s="127"/>
      <c r="HE551" s="127"/>
      <c r="HF551" s="127"/>
      <c r="HG551" s="127"/>
      <c r="HH551" s="127"/>
    </row>
    <row r="552" spans="1:216" s="253" customFormat="1" ht="14.25" x14ac:dyDescent="0.2">
      <c r="A552" s="589">
        <v>5.2900000000000098</v>
      </c>
      <c r="B552" s="382" t="s">
        <v>302</v>
      </c>
      <c r="C552" s="477">
        <v>1</v>
      </c>
      <c r="D552" s="336" t="s">
        <v>40</v>
      </c>
      <c r="E552" s="6"/>
      <c r="F552" s="107">
        <f t="shared" si="21"/>
        <v>0</v>
      </c>
      <c r="G552" s="125">
        <f t="shared" si="18"/>
        <v>0</v>
      </c>
      <c r="H552" s="125"/>
      <c r="I552" s="129"/>
      <c r="J552" s="129"/>
      <c r="K552" s="136"/>
      <c r="L552" s="127"/>
      <c r="M552" s="127"/>
      <c r="N552" s="127"/>
      <c r="O552" s="127"/>
      <c r="P552" s="127"/>
      <c r="Q552" s="127"/>
      <c r="R552" s="127"/>
      <c r="S552" s="127"/>
      <c r="T552" s="127"/>
      <c r="U552" s="127"/>
      <c r="V552" s="127"/>
      <c r="W552" s="127"/>
      <c r="X552" s="127"/>
      <c r="Y552" s="127"/>
      <c r="Z552" s="127"/>
      <c r="AA552" s="127"/>
      <c r="AB552" s="127"/>
      <c r="AC552" s="127"/>
      <c r="AD552" s="127"/>
      <c r="AE552" s="127"/>
      <c r="AF552" s="127"/>
      <c r="AG552" s="127"/>
      <c r="AH552" s="127"/>
      <c r="AI552" s="127"/>
      <c r="AJ552" s="127"/>
      <c r="AK552" s="127"/>
      <c r="AL552" s="127"/>
      <c r="AM552" s="127"/>
      <c r="AN552" s="127"/>
      <c r="AO552" s="127"/>
      <c r="AP552" s="127"/>
      <c r="AQ552" s="127"/>
      <c r="AR552" s="127"/>
      <c r="AS552" s="127"/>
      <c r="AT552" s="127"/>
      <c r="AU552" s="127"/>
      <c r="AV552" s="127"/>
      <c r="AW552" s="127"/>
      <c r="AX552" s="127"/>
      <c r="AY552" s="127"/>
      <c r="AZ552" s="127"/>
      <c r="BA552" s="127"/>
      <c r="BB552" s="127"/>
      <c r="BC552" s="127"/>
      <c r="BD552" s="127"/>
      <c r="BE552" s="127"/>
      <c r="BF552" s="127"/>
      <c r="BG552" s="127"/>
      <c r="BH552" s="127"/>
      <c r="BI552" s="127"/>
      <c r="BJ552" s="127"/>
      <c r="BK552" s="127"/>
      <c r="BL552" s="127"/>
      <c r="BM552" s="127"/>
      <c r="BN552" s="127"/>
      <c r="BO552" s="127"/>
      <c r="BP552" s="127"/>
      <c r="BQ552" s="127"/>
      <c r="BR552" s="127"/>
      <c r="BS552" s="127"/>
      <c r="BT552" s="127"/>
      <c r="BU552" s="127"/>
      <c r="BV552" s="127"/>
      <c r="BW552" s="127"/>
      <c r="BX552" s="127"/>
      <c r="BY552" s="127"/>
      <c r="BZ552" s="127"/>
      <c r="CA552" s="127"/>
      <c r="CB552" s="127"/>
      <c r="CC552" s="127"/>
      <c r="CD552" s="127"/>
      <c r="CE552" s="127"/>
      <c r="CF552" s="127"/>
      <c r="CG552" s="127"/>
      <c r="CH552" s="127"/>
      <c r="CI552" s="127"/>
      <c r="CJ552" s="127"/>
      <c r="CK552" s="127"/>
      <c r="CL552" s="127"/>
      <c r="CM552" s="127"/>
      <c r="CN552" s="127"/>
      <c r="CO552" s="127"/>
      <c r="CP552" s="127"/>
      <c r="CQ552" s="127"/>
      <c r="CR552" s="127"/>
      <c r="CS552" s="127"/>
      <c r="CT552" s="127"/>
      <c r="CU552" s="127"/>
      <c r="CV552" s="127"/>
      <c r="CW552" s="127"/>
      <c r="CX552" s="127"/>
      <c r="CY552" s="127"/>
      <c r="CZ552" s="127"/>
      <c r="DA552" s="127"/>
      <c r="DB552" s="127"/>
      <c r="DC552" s="127"/>
      <c r="DD552" s="127"/>
      <c r="DE552" s="127"/>
      <c r="DF552" s="127"/>
      <c r="DG552" s="127"/>
      <c r="DH552" s="127"/>
      <c r="DI552" s="127"/>
      <c r="DJ552" s="127"/>
      <c r="DK552" s="127"/>
      <c r="DL552" s="127"/>
      <c r="DM552" s="127"/>
      <c r="DN552" s="127"/>
      <c r="DO552" s="127"/>
      <c r="DP552" s="127"/>
      <c r="DQ552" s="127"/>
      <c r="DR552" s="127"/>
      <c r="DS552" s="127"/>
      <c r="DT552" s="127"/>
      <c r="DU552" s="127"/>
      <c r="DV552" s="127"/>
      <c r="DW552" s="127"/>
      <c r="DX552" s="127"/>
      <c r="DY552" s="127"/>
      <c r="DZ552" s="127"/>
      <c r="EA552" s="127"/>
      <c r="EB552" s="127"/>
      <c r="EC552" s="127"/>
      <c r="ED552" s="127"/>
      <c r="EE552" s="127"/>
      <c r="EF552" s="127"/>
      <c r="EG552" s="127"/>
      <c r="EH552" s="127"/>
      <c r="EI552" s="127"/>
      <c r="EJ552" s="127"/>
      <c r="EK552" s="127"/>
      <c r="EL552" s="127"/>
      <c r="EM552" s="127"/>
      <c r="EN552" s="127"/>
      <c r="EO552" s="127"/>
      <c r="EP552" s="127"/>
      <c r="EQ552" s="127"/>
      <c r="ER552" s="127"/>
      <c r="ES552" s="127"/>
      <c r="ET552" s="127"/>
      <c r="EU552" s="127"/>
      <c r="EV552" s="127"/>
      <c r="EW552" s="127"/>
      <c r="EX552" s="127"/>
      <c r="EY552" s="127"/>
      <c r="EZ552" s="127"/>
      <c r="FA552" s="127"/>
      <c r="FB552" s="127"/>
      <c r="FC552" s="127"/>
      <c r="FD552" s="127"/>
      <c r="FE552" s="127"/>
      <c r="FF552" s="127"/>
      <c r="FG552" s="127"/>
      <c r="FH552" s="127"/>
      <c r="FI552" s="127"/>
      <c r="FJ552" s="127"/>
      <c r="FK552" s="127"/>
      <c r="FL552" s="127"/>
      <c r="FM552" s="127"/>
      <c r="FN552" s="127"/>
      <c r="FO552" s="127"/>
      <c r="FP552" s="127"/>
      <c r="FQ552" s="127"/>
      <c r="FR552" s="127"/>
      <c r="FS552" s="127"/>
      <c r="FT552" s="127"/>
      <c r="FU552" s="127"/>
      <c r="FV552" s="127"/>
      <c r="FW552" s="127"/>
      <c r="FX552" s="127"/>
      <c r="FY552" s="127"/>
      <c r="FZ552" s="127"/>
      <c r="GA552" s="127"/>
      <c r="GB552" s="127"/>
      <c r="GC552" s="127"/>
      <c r="GD552" s="127"/>
      <c r="GE552" s="127"/>
      <c r="GF552" s="127"/>
      <c r="GG552" s="127"/>
      <c r="GH552" s="127"/>
      <c r="GI552" s="127"/>
      <c r="GJ552" s="127"/>
      <c r="GK552" s="127"/>
      <c r="GL552" s="127"/>
      <c r="GM552" s="127"/>
      <c r="GN552" s="127"/>
      <c r="GO552" s="127"/>
      <c r="GP552" s="127"/>
      <c r="GQ552" s="127"/>
      <c r="GR552" s="127"/>
      <c r="GS552" s="127"/>
      <c r="GT552" s="127"/>
      <c r="GU552" s="127"/>
      <c r="GV552" s="127"/>
      <c r="GW552" s="127"/>
      <c r="GX552" s="127"/>
      <c r="GY552" s="127"/>
      <c r="GZ552" s="127"/>
      <c r="HA552" s="127"/>
      <c r="HB552" s="127"/>
      <c r="HC552" s="127"/>
      <c r="HD552" s="127"/>
      <c r="HE552" s="127"/>
      <c r="HF552" s="127"/>
      <c r="HG552" s="127"/>
      <c r="HH552" s="127"/>
    </row>
    <row r="553" spans="1:216" s="253" customFormat="1" ht="14.25" x14ac:dyDescent="0.2">
      <c r="A553" s="589">
        <v>5.3000000000000096</v>
      </c>
      <c r="B553" s="382" t="s">
        <v>303</v>
      </c>
      <c r="C553" s="477">
        <v>1</v>
      </c>
      <c r="D553" s="336" t="s">
        <v>40</v>
      </c>
      <c r="E553" s="6"/>
      <c r="F553" s="107">
        <f t="shared" si="21"/>
        <v>0</v>
      </c>
      <c r="G553" s="125">
        <f t="shared" si="18"/>
        <v>0</v>
      </c>
      <c r="H553" s="125"/>
      <c r="I553" s="129"/>
      <c r="J553" s="129"/>
      <c r="K553" s="136"/>
      <c r="L553" s="127"/>
      <c r="M553" s="127"/>
      <c r="N553" s="127"/>
      <c r="O553" s="127"/>
      <c r="P553" s="127"/>
      <c r="Q553" s="127"/>
      <c r="R553" s="127"/>
      <c r="S553" s="127"/>
      <c r="T553" s="127"/>
      <c r="U553" s="127"/>
      <c r="V553" s="127"/>
      <c r="W553" s="127"/>
      <c r="X553" s="127"/>
      <c r="Y553" s="127"/>
      <c r="Z553" s="127"/>
      <c r="AA553" s="127"/>
      <c r="AB553" s="127"/>
      <c r="AC553" s="127"/>
      <c r="AD553" s="127"/>
      <c r="AE553" s="127"/>
      <c r="AF553" s="127"/>
      <c r="AG553" s="127"/>
      <c r="AH553" s="127"/>
      <c r="AI553" s="127"/>
      <c r="AJ553" s="127"/>
      <c r="AK553" s="127"/>
      <c r="AL553" s="127"/>
      <c r="AM553" s="127"/>
      <c r="AN553" s="127"/>
      <c r="AO553" s="127"/>
      <c r="AP553" s="127"/>
      <c r="AQ553" s="127"/>
      <c r="AR553" s="127"/>
      <c r="AS553" s="127"/>
      <c r="AT553" s="127"/>
      <c r="AU553" s="127"/>
      <c r="AV553" s="127"/>
      <c r="AW553" s="127"/>
      <c r="AX553" s="127"/>
      <c r="AY553" s="127"/>
      <c r="AZ553" s="127"/>
      <c r="BA553" s="127"/>
      <c r="BB553" s="127"/>
      <c r="BC553" s="127"/>
      <c r="BD553" s="127"/>
      <c r="BE553" s="127"/>
      <c r="BF553" s="127"/>
      <c r="BG553" s="127"/>
      <c r="BH553" s="127"/>
      <c r="BI553" s="127"/>
      <c r="BJ553" s="127"/>
      <c r="BK553" s="127"/>
      <c r="BL553" s="127"/>
      <c r="BM553" s="127"/>
      <c r="BN553" s="127"/>
      <c r="BO553" s="127"/>
      <c r="BP553" s="127"/>
      <c r="BQ553" s="127"/>
      <c r="BR553" s="127"/>
      <c r="BS553" s="127"/>
      <c r="BT553" s="127"/>
      <c r="BU553" s="127"/>
      <c r="BV553" s="127"/>
      <c r="BW553" s="127"/>
      <c r="BX553" s="127"/>
      <c r="BY553" s="127"/>
      <c r="BZ553" s="127"/>
      <c r="CA553" s="127"/>
      <c r="CB553" s="127"/>
      <c r="CC553" s="127"/>
      <c r="CD553" s="127"/>
      <c r="CE553" s="127"/>
      <c r="CF553" s="127"/>
      <c r="CG553" s="127"/>
      <c r="CH553" s="127"/>
      <c r="CI553" s="127"/>
      <c r="CJ553" s="127"/>
      <c r="CK553" s="127"/>
      <c r="CL553" s="127"/>
      <c r="CM553" s="127"/>
      <c r="CN553" s="127"/>
      <c r="CO553" s="127"/>
      <c r="CP553" s="127"/>
      <c r="CQ553" s="127"/>
      <c r="CR553" s="127"/>
      <c r="CS553" s="127"/>
      <c r="CT553" s="127"/>
      <c r="CU553" s="127"/>
      <c r="CV553" s="127"/>
      <c r="CW553" s="127"/>
      <c r="CX553" s="127"/>
      <c r="CY553" s="127"/>
      <c r="CZ553" s="127"/>
      <c r="DA553" s="127"/>
      <c r="DB553" s="127"/>
      <c r="DC553" s="127"/>
      <c r="DD553" s="127"/>
      <c r="DE553" s="127"/>
      <c r="DF553" s="127"/>
      <c r="DG553" s="127"/>
      <c r="DH553" s="127"/>
      <c r="DI553" s="127"/>
      <c r="DJ553" s="127"/>
      <c r="DK553" s="127"/>
      <c r="DL553" s="127"/>
      <c r="DM553" s="127"/>
      <c r="DN553" s="127"/>
      <c r="DO553" s="127"/>
      <c r="DP553" s="127"/>
      <c r="DQ553" s="127"/>
      <c r="DR553" s="127"/>
      <c r="DS553" s="127"/>
      <c r="DT553" s="127"/>
      <c r="DU553" s="127"/>
      <c r="DV553" s="127"/>
      <c r="DW553" s="127"/>
      <c r="DX553" s="127"/>
      <c r="DY553" s="127"/>
      <c r="DZ553" s="127"/>
      <c r="EA553" s="127"/>
      <c r="EB553" s="127"/>
      <c r="EC553" s="127"/>
      <c r="ED553" s="127"/>
      <c r="EE553" s="127"/>
      <c r="EF553" s="127"/>
      <c r="EG553" s="127"/>
      <c r="EH553" s="127"/>
      <c r="EI553" s="127"/>
      <c r="EJ553" s="127"/>
      <c r="EK553" s="127"/>
      <c r="EL553" s="127"/>
      <c r="EM553" s="127"/>
      <c r="EN553" s="127"/>
      <c r="EO553" s="127"/>
      <c r="EP553" s="127"/>
      <c r="EQ553" s="127"/>
      <c r="ER553" s="127"/>
      <c r="ES553" s="127"/>
      <c r="ET553" s="127"/>
      <c r="EU553" s="127"/>
      <c r="EV553" s="127"/>
      <c r="EW553" s="127"/>
      <c r="EX553" s="127"/>
      <c r="EY553" s="127"/>
      <c r="EZ553" s="127"/>
      <c r="FA553" s="127"/>
      <c r="FB553" s="127"/>
      <c r="FC553" s="127"/>
      <c r="FD553" s="127"/>
      <c r="FE553" s="127"/>
      <c r="FF553" s="127"/>
      <c r="FG553" s="127"/>
      <c r="FH553" s="127"/>
      <c r="FI553" s="127"/>
      <c r="FJ553" s="127"/>
      <c r="FK553" s="127"/>
      <c r="FL553" s="127"/>
      <c r="FM553" s="127"/>
      <c r="FN553" s="127"/>
      <c r="FO553" s="127"/>
      <c r="FP553" s="127"/>
      <c r="FQ553" s="127"/>
      <c r="FR553" s="127"/>
      <c r="FS553" s="127"/>
      <c r="FT553" s="127"/>
      <c r="FU553" s="127"/>
      <c r="FV553" s="127"/>
      <c r="FW553" s="127"/>
      <c r="FX553" s="127"/>
      <c r="FY553" s="127"/>
      <c r="FZ553" s="127"/>
      <c r="GA553" s="127"/>
      <c r="GB553" s="127"/>
      <c r="GC553" s="127"/>
      <c r="GD553" s="127"/>
      <c r="GE553" s="127"/>
      <c r="GF553" s="127"/>
      <c r="GG553" s="127"/>
      <c r="GH553" s="127"/>
      <c r="GI553" s="127"/>
      <c r="GJ553" s="127"/>
      <c r="GK553" s="127"/>
      <c r="GL553" s="127"/>
      <c r="GM553" s="127"/>
      <c r="GN553" s="127"/>
      <c r="GO553" s="127"/>
      <c r="GP553" s="127"/>
      <c r="GQ553" s="127"/>
      <c r="GR553" s="127"/>
      <c r="GS553" s="127"/>
      <c r="GT553" s="127"/>
      <c r="GU553" s="127"/>
      <c r="GV553" s="127"/>
      <c r="GW553" s="127"/>
      <c r="GX553" s="127"/>
      <c r="GY553" s="127"/>
      <c r="GZ553" s="127"/>
      <c r="HA553" s="127"/>
      <c r="HB553" s="127"/>
      <c r="HC553" s="127"/>
      <c r="HD553" s="127"/>
      <c r="HE553" s="127"/>
      <c r="HF553" s="127"/>
      <c r="HG553" s="127"/>
      <c r="HH553" s="127"/>
    </row>
    <row r="554" spans="1:216" s="253" customFormat="1" ht="14.25" x14ac:dyDescent="0.2">
      <c r="A554" s="589">
        <v>5.3100000000000103</v>
      </c>
      <c r="B554" s="382" t="s">
        <v>304</v>
      </c>
      <c r="C554" s="477">
        <v>1</v>
      </c>
      <c r="D554" s="336" t="s">
        <v>40</v>
      </c>
      <c r="E554" s="6"/>
      <c r="F554" s="107">
        <f t="shared" si="21"/>
        <v>0</v>
      </c>
      <c r="G554" s="125">
        <f t="shared" si="18"/>
        <v>0</v>
      </c>
      <c r="H554" s="125"/>
      <c r="I554" s="129"/>
      <c r="J554" s="129"/>
      <c r="K554" s="136"/>
      <c r="L554" s="127"/>
      <c r="M554" s="127"/>
      <c r="N554" s="127"/>
      <c r="O554" s="127"/>
      <c r="P554" s="127"/>
      <c r="Q554" s="127"/>
      <c r="R554" s="127"/>
      <c r="S554" s="127"/>
      <c r="T554" s="127"/>
      <c r="U554" s="127"/>
      <c r="V554" s="127"/>
      <c r="W554" s="127"/>
      <c r="X554" s="127"/>
      <c r="Y554" s="127"/>
      <c r="Z554" s="127"/>
      <c r="AA554" s="127"/>
      <c r="AB554" s="127"/>
      <c r="AC554" s="127"/>
      <c r="AD554" s="127"/>
      <c r="AE554" s="127"/>
      <c r="AF554" s="127"/>
      <c r="AG554" s="127"/>
      <c r="AH554" s="127"/>
      <c r="AI554" s="127"/>
      <c r="AJ554" s="127"/>
      <c r="AK554" s="127"/>
      <c r="AL554" s="127"/>
      <c r="AM554" s="127"/>
      <c r="AN554" s="127"/>
      <c r="AO554" s="127"/>
      <c r="AP554" s="127"/>
      <c r="AQ554" s="127"/>
      <c r="AR554" s="127"/>
      <c r="AS554" s="127"/>
      <c r="AT554" s="127"/>
      <c r="AU554" s="127"/>
      <c r="AV554" s="127"/>
      <c r="AW554" s="127"/>
      <c r="AX554" s="127"/>
      <c r="AY554" s="127"/>
      <c r="AZ554" s="127"/>
      <c r="BA554" s="127"/>
      <c r="BB554" s="127"/>
      <c r="BC554" s="127"/>
      <c r="BD554" s="127"/>
      <c r="BE554" s="127"/>
      <c r="BF554" s="127"/>
      <c r="BG554" s="127"/>
      <c r="BH554" s="127"/>
      <c r="BI554" s="127"/>
      <c r="BJ554" s="127"/>
      <c r="BK554" s="127"/>
      <c r="BL554" s="127"/>
      <c r="BM554" s="127"/>
      <c r="BN554" s="127"/>
      <c r="BO554" s="127"/>
      <c r="BP554" s="127"/>
      <c r="BQ554" s="127"/>
      <c r="BR554" s="127"/>
      <c r="BS554" s="127"/>
      <c r="BT554" s="127"/>
      <c r="BU554" s="127"/>
      <c r="BV554" s="127"/>
      <c r="BW554" s="127"/>
      <c r="BX554" s="127"/>
      <c r="BY554" s="127"/>
      <c r="BZ554" s="127"/>
      <c r="CA554" s="127"/>
      <c r="CB554" s="127"/>
      <c r="CC554" s="127"/>
      <c r="CD554" s="127"/>
      <c r="CE554" s="127"/>
      <c r="CF554" s="127"/>
      <c r="CG554" s="127"/>
      <c r="CH554" s="127"/>
      <c r="CI554" s="127"/>
      <c r="CJ554" s="127"/>
      <c r="CK554" s="127"/>
      <c r="CL554" s="127"/>
      <c r="CM554" s="127"/>
      <c r="CN554" s="127"/>
      <c r="CO554" s="127"/>
      <c r="CP554" s="127"/>
      <c r="CQ554" s="127"/>
      <c r="CR554" s="127"/>
      <c r="CS554" s="127"/>
      <c r="CT554" s="127"/>
      <c r="CU554" s="127"/>
      <c r="CV554" s="127"/>
      <c r="CW554" s="127"/>
      <c r="CX554" s="127"/>
      <c r="CY554" s="127"/>
      <c r="CZ554" s="127"/>
      <c r="DA554" s="127"/>
      <c r="DB554" s="127"/>
      <c r="DC554" s="127"/>
      <c r="DD554" s="127"/>
      <c r="DE554" s="127"/>
      <c r="DF554" s="127"/>
      <c r="DG554" s="127"/>
      <c r="DH554" s="127"/>
      <c r="DI554" s="127"/>
      <c r="DJ554" s="127"/>
      <c r="DK554" s="127"/>
      <c r="DL554" s="127"/>
      <c r="DM554" s="127"/>
      <c r="DN554" s="127"/>
      <c r="DO554" s="127"/>
      <c r="DP554" s="127"/>
      <c r="DQ554" s="127"/>
      <c r="DR554" s="127"/>
      <c r="DS554" s="127"/>
      <c r="DT554" s="127"/>
      <c r="DU554" s="127"/>
      <c r="DV554" s="127"/>
      <c r="DW554" s="127"/>
      <c r="DX554" s="127"/>
      <c r="DY554" s="127"/>
      <c r="DZ554" s="127"/>
      <c r="EA554" s="127"/>
      <c r="EB554" s="127"/>
      <c r="EC554" s="127"/>
      <c r="ED554" s="127"/>
      <c r="EE554" s="127"/>
      <c r="EF554" s="127"/>
      <c r="EG554" s="127"/>
      <c r="EH554" s="127"/>
      <c r="EI554" s="127"/>
      <c r="EJ554" s="127"/>
      <c r="EK554" s="127"/>
      <c r="EL554" s="127"/>
      <c r="EM554" s="127"/>
      <c r="EN554" s="127"/>
      <c r="EO554" s="127"/>
      <c r="EP554" s="127"/>
      <c r="EQ554" s="127"/>
      <c r="ER554" s="127"/>
      <c r="ES554" s="127"/>
      <c r="ET554" s="127"/>
      <c r="EU554" s="127"/>
      <c r="EV554" s="127"/>
      <c r="EW554" s="127"/>
      <c r="EX554" s="127"/>
      <c r="EY554" s="127"/>
      <c r="EZ554" s="127"/>
      <c r="FA554" s="127"/>
      <c r="FB554" s="127"/>
      <c r="FC554" s="127"/>
      <c r="FD554" s="127"/>
      <c r="FE554" s="127"/>
      <c r="FF554" s="127"/>
      <c r="FG554" s="127"/>
      <c r="FH554" s="127"/>
      <c r="FI554" s="127"/>
      <c r="FJ554" s="127"/>
      <c r="FK554" s="127"/>
      <c r="FL554" s="127"/>
      <c r="FM554" s="127"/>
      <c r="FN554" s="127"/>
      <c r="FO554" s="127"/>
      <c r="FP554" s="127"/>
      <c r="FQ554" s="127"/>
      <c r="FR554" s="127"/>
      <c r="FS554" s="127"/>
      <c r="FT554" s="127"/>
      <c r="FU554" s="127"/>
      <c r="FV554" s="127"/>
      <c r="FW554" s="127"/>
      <c r="FX554" s="127"/>
      <c r="FY554" s="127"/>
      <c r="FZ554" s="127"/>
      <c r="GA554" s="127"/>
      <c r="GB554" s="127"/>
      <c r="GC554" s="127"/>
      <c r="GD554" s="127"/>
      <c r="GE554" s="127"/>
      <c r="GF554" s="127"/>
      <c r="GG554" s="127"/>
      <c r="GH554" s="127"/>
      <c r="GI554" s="127"/>
      <c r="GJ554" s="127"/>
      <c r="GK554" s="127"/>
      <c r="GL554" s="127"/>
      <c r="GM554" s="127"/>
      <c r="GN554" s="127"/>
      <c r="GO554" s="127"/>
      <c r="GP554" s="127"/>
      <c r="GQ554" s="127"/>
      <c r="GR554" s="127"/>
      <c r="GS554" s="127"/>
      <c r="GT554" s="127"/>
      <c r="GU554" s="127"/>
      <c r="GV554" s="127"/>
      <c r="GW554" s="127"/>
      <c r="GX554" s="127"/>
      <c r="GY554" s="127"/>
      <c r="GZ554" s="127"/>
      <c r="HA554" s="127"/>
      <c r="HB554" s="127"/>
      <c r="HC554" s="127"/>
      <c r="HD554" s="127"/>
      <c r="HE554" s="127"/>
      <c r="HF554" s="127"/>
      <c r="HG554" s="127"/>
      <c r="HH554" s="127"/>
    </row>
    <row r="555" spans="1:216" s="253" customFormat="1" ht="14.25" x14ac:dyDescent="0.2">
      <c r="A555" s="589">
        <v>5.3200000000000101</v>
      </c>
      <c r="B555" s="382" t="s">
        <v>305</v>
      </c>
      <c r="C555" s="477">
        <v>257</v>
      </c>
      <c r="D555" s="336" t="s">
        <v>40</v>
      </c>
      <c r="E555" s="6"/>
      <c r="F555" s="107">
        <f t="shared" si="21"/>
        <v>0</v>
      </c>
      <c r="G555" s="125">
        <f t="shared" si="18"/>
        <v>0</v>
      </c>
      <c r="H555" s="125"/>
      <c r="I555" s="129"/>
      <c r="J555" s="129"/>
      <c r="K555" s="136"/>
      <c r="L555" s="127"/>
      <c r="M555" s="127"/>
      <c r="N555" s="127"/>
      <c r="O555" s="127"/>
      <c r="P555" s="127"/>
      <c r="Q555" s="127"/>
      <c r="R555" s="127"/>
      <c r="S555" s="127"/>
      <c r="T555" s="127"/>
      <c r="U555" s="127"/>
      <c r="V555" s="127"/>
      <c r="W555" s="127"/>
      <c r="X555" s="127"/>
      <c r="Y555" s="127"/>
      <c r="Z555" s="127"/>
      <c r="AA555" s="127"/>
      <c r="AB555" s="127"/>
      <c r="AC555" s="127"/>
      <c r="AD555" s="127"/>
      <c r="AE555" s="127"/>
      <c r="AF555" s="127"/>
      <c r="AG555" s="127"/>
      <c r="AH555" s="127"/>
      <c r="AI555" s="127"/>
      <c r="AJ555" s="127"/>
      <c r="AK555" s="127"/>
      <c r="AL555" s="127"/>
      <c r="AM555" s="127"/>
      <c r="AN555" s="127"/>
      <c r="AO555" s="127"/>
      <c r="AP555" s="127"/>
      <c r="AQ555" s="127"/>
      <c r="AR555" s="127"/>
      <c r="AS555" s="127"/>
      <c r="AT555" s="127"/>
      <c r="AU555" s="127"/>
      <c r="AV555" s="127"/>
      <c r="AW555" s="127"/>
      <c r="AX555" s="127"/>
      <c r="AY555" s="127"/>
      <c r="AZ555" s="127"/>
      <c r="BA555" s="127"/>
      <c r="BB555" s="127"/>
      <c r="BC555" s="127"/>
      <c r="BD555" s="127"/>
      <c r="BE555" s="127"/>
      <c r="BF555" s="127"/>
      <c r="BG555" s="127"/>
      <c r="BH555" s="127"/>
      <c r="BI555" s="127"/>
      <c r="BJ555" s="127"/>
      <c r="BK555" s="127"/>
      <c r="BL555" s="127"/>
      <c r="BM555" s="127"/>
      <c r="BN555" s="127"/>
      <c r="BO555" s="127"/>
      <c r="BP555" s="127"/>
      <c r="BQ555" s="127"/>
      <c r="BR555" s="127"/>
      <c r="BS555" s="127"/>
      <c r="BT555" s="127"/>
      <c r="BU555" s="127"/>
      <c r="BV555" s="127"/>
      <c r="BW555" s="127"/>
      <c r="BX555" s="127"/>
      <c r="BY555" s="127"/>
      <c r="BZ555" s="127"/>
      <c r="CA555" s="127"/>
      <c r="CB555" s="127"/>
      <c r="CC555" s="127"/>
      <c r="CD555" s="127"/>
      <c r="CE555" s="127"/>
      <c r="CF555" s="127"/>
      <c r="CG555" s="127"/>
      <c r="CH555" s="127"/>
      <c r="CI555" s="127"/>
      <c r="CJ555" s="127"/>
      <c r="CK555" s="127"/>
      <c r="CL555" s="127"/>
      <c r="CM555" s="127"/>
      <c r="CN555" s="127"/>
      <c r="CO555" s="127"/>
      <c r="CP555" s="127"/>
      <c r="CQ555" s="127"/>
      <c r="CR555" s="127"/>
      <c r="CS555" s="127"/>
      <c r="CT555" s="127"/>
      <c r="CU555" s="127"/>
      <c r="CV555" s="127"/>
      <c r="CW555" s="127"/>
      <c r="CX555" s="127"/>
      <c r="CY555" s="127"/>
      <c r="CZ555" s="127"/>
      <c r="DA555" s="127"/>
      <c r="DB555" s="127"/>
      <c r="DC555" s="127"/>
      <c r="DD555" s="127"/>
      <c r="DE555" s="127"/>
      <c r="DF555" s="127"/>
      <c r="DG555" s="127"/>
      <c r="DH555" s="127"/>
      <c r="DI555" s="127"/>
      <c r="DJ555" s="127"/>
      <c r="DK555" s="127"/>
      <c r="DL555" s="127"/>
      <c r="DM555" s="127"/>
      <c r="DN555" s="127"/>
      <c r="DO555" s="127"/>
      <c r="DP555" s="127"/>
      <c r="DQ555" s="127"/>
      <c r="DR555" s="127"/>
      <c r="DS555" s="127"/>
      <c r="DT555" s="127"/>
      <c r="DU555" s="127"/>
      <c r="DV555" s="127"/>
      <c r="DW555" s="127"/>
      <c r="DX555" s="127"/>
      <c r="DY555" s="127"/>
      <c r="DZ555" s="127"/>
      <c r="EA555" s="127"/>
      <c r="EB555" s="127"/>
      <c r="EC555" s="127"/>
      <c r="ED555" s="127"/>
      <c r="EE555" s="127"/>
      <c r="EF555" s="127"/>
      <c r="EG555" s="127"/>
      <c r="EH555" s="127"/>
      <c r="EI555" s="127"/>
      <c r="EJ555" s="127"/>
      <c r="EK555" s="127"/>
      <c r="EL555" s="127"/>
      <c r="EM555" s="127"/>
      <c r="EN555" s="127"/>
      <c r="EO555" s="127"/>
      <c r="EP555" s="127"/>
      <c r="EQ555" s="127"/>
      <c r="ER555" s="127"/>
      <c r="ES555" s="127"/>
      <c r="ET555" s="127"/>
      <c r="EU555" s="127"/>
      <c r="EV555" s="127"/>
      <c r="EW555" s="127"/>
      <c r="EX555" s="127"/>
      <c r="EY555" s="127"/>
      <c r="EZ555" s="127"/>
      <c r="FA555" s="127"/>
      <c r="FB555" s="127"/>
      <c r="FC555" s="127"/>
      <c r="FD555" s="127"/>
      <c r="FE555" s="127"/>
      <c r="FF555" s="127"/>
      <c r="FG555" s="127"/>
      <c r="FH555" s="127"/>
      <c r="FI555" s="127"/>
      <c r="FJ555" s="127"/>
      <c r="FK555" s="127"/>
      <c r="FL555" s="127"/>
      <c r="FM555" s="127"/>
      <c r="FN555" s="127"/>
      <c r="FO555" s="127"/>
      <c r="FP555" s="127"/>
      <c r="FQ555" s="127"/>
      <c r="FR555" s="127"/>
      <c r="FS555" s="127"/>
      <c r="FT555" s="127"/>
      <c r="FU555" s="127"/>
      <c r="FV555" s="127"/>
      <c r="FW555" s="127"/>
      <c r="FX555" s="127"/>
      <c r="FY555" s="127"/>
      <c r="FZ555" s="127"/>
      <c r="GA555" s="127"/>
      <c r="GB555" s="127"/>
      <c r="GC555" s="127"/>
      <c r="GD555" s="127"/>
      <c r="GE555" s="127"/>
      <c r="GF555" s="127"/>
      <c r="GG555" s="127"/>
      <c r="GH555" s="127"/>
      <c r="GI555" s="127"/>
      <c r="GJ555" s="127"/>
      <c r="GK555" s="127"/>
      <c r="GL555" s="127"/>
      <c r="GM555" s="127"/>
      <c r="GN555" s="127"/>
      <c r="GO555" s="127"/>
      <c r="GP555" s="127"/>
      <c r="GQ555" s="127"/>
      <c r="GR555" s="127"/>
      <c r="GS555" s="127"/>
      <c r="GT555" s="127"/>
      <c r="GU555" s="127"/>
      <c r="GV555" s="127"/>
      <c r="GW555" s="127"/>
      <c r="GX555" s="127"/>
      <c r="GY555" s="127"/>
      <c r="GZ555" s="127"/>
      <c r="HA555" s="127"/>
      <c r="HB555" s="127"/>
      <c r="HC555" s="127"/>
      <c r="HD555" s="127"/>
      <c r="HE555" s="127"/>
      <c r="HF555" s="127"/>
      <c r="HG555" s="127"/>
      <c r="HH555" s="127"/>
    </row>
    <row r="556" spans="1:216" s="253" customFormat="1" ht="14.25" x14ac:dyDescent="0.2">
      <c r="A556" s="589">
        <v>5.3300000000000196</v>
      </c>
      <c r="B556" s="382" t="s">
        <v>306</v>
      </c>
      <c r="C556" s="477">
        <v>90</v>
      </c>
      <c r="D556" s="336" t="s">
        <v>40</v>
      </c>
      <c r="E556" s="6"/>
      <c r="F556" s="107">
        <f t="shared" si="21"/>
        <v>0</v>
      </c>
      <c r="G556" s="125">
        <f t="shared" si="18"/>
        <v>0</v>
      </c>
      <c r="H556" s="125"/>
      <c r="I556" s="129"/>
      <c r="J556" s="129"/>
      <c r="K556" s="136"/>
      <c r="L556" s="127"/>
      <c r="M556" s="127"/>
      <c r="N556" s="127"/>
      <c r="O556" s="127"/>
      <c r="P556" s="127"/>
      <c r="Q556" s="127"/>
      <c r="R556" s="127"/>
      <c r="S556" s="127"/>
      <c r="T556" s="127"/>
      <c r="U556" s="127"/>
      <c r="V556" s="127"/>
      <c r="W556" s="127"/>
      <c r="X556" s="127"/>
      <c r="Y556" s="127"/>
      <c r="Z556" s="127"/>
      <c r="AA556" s="127"/>
      <c r="AB556" s="127"/>
      <c r="AC556" s="127"/>
      <c r="AD556" s="127"/>
      <c r="AE556" s="127"/>
      <c r="AF556" s="127"/>
      <c r="AG556" s="127"/>
      <c r="AH556" s="127"/>
      <c r="AI556" s="127"/>
      <c r="AJ556" s="127"/>
      <c r="AK556" s="127"/>
      <c r="AL556" s="127"/>
      <c r="AM556" s="127"/>
      <c r="AN556" s="127"/>
      <c r="AO556" s="127"/>
      <c r="AP556" s="127"/>
      <c r="AQ556" s="127"/>
      <c r="AR556" s="127"/>
      <c r="AS556" s="127"/>
      <c r="AT556" s="127"/>
      <c r="AU556" s="127"/>
      <c r="AV556" s="127"/>
      <c r="AW556" s="127"/>
      <c r="AX556" s="127"/>
      <c r="AY556" s="127"/>
      <c r="AZ556" s="127"/>
      <c r="BA556" s="127"/>
      <c r="BB556" s="127"/>
      <c r="BC556" s="127"/>
      <c r="BD556" s="127"/>
      <c r="BE556" s="127"/>
      <c r="BF556" s="127"/>
      <c r="BG556" s="127"/>
      <c r="BH556" s="127"/>
      <c r="BI556" s="127"/>
      <c r="BJ556" s="127"/>
      <c r="BK556" s="127"/>
      <c r="BL556" s="127"/>
      <c r="BM556" s="127"/>
      <c r="BN556" s="127"/>
      <c r="BO556" s="127"/>
      <c r="BP556" s="127"/>
      <c r="BQ556" s="127"/>
      <c r="BR556" s="127"/>
      <c r="BS556" s="127"/>
      <c r="BT556" s="127"/>
      <c r="BU556" s="127"/>
      <c r="BV556" s="127"/>
      <c r="BW556" s="127"/>
      <c r="BX556" s="127"/>
      <c r="BY556" s="127"/>
      <c r="BZ556" s="127"/>
      <c r="CA556" s="127"/>
      <c r="CB556" s="127"/>
      <c r="CC556" s="127"/>
      <c r="CD556" s="127"/>
      <c r="CE556" s="127"/>
      <c r="CF556" s="127"/>
      <c r="CG556" s="127"/>
      <c r="CH556" s="127"/>
      <c r="CI556" s="127"/>
      <c r="CJ556" s="127"/>
      <c r="CK556" s="127"/>
      <c r="CL556" s="127"/>
      <c r="CM556" s="127"/>
      <c r="CN556" s="127"/>
      <c r="CO556" s="127"/>
      <c r="CP556" s="127"/>
      <c r="CQ556" s="127"/>
      <c r="CR556" s="127"/>
      <c r="CS556" s="127"/>
      <c r="CT556" s="127"/>
      <c r="CU556" s="127"/>
      <c r="CV556" s="127"/>
      <c r="CW556" s="127"/>
      <c r="CX556" s="127"/>
      <c r="CY556" s="127"/>
      <c r="CZ556" s="127"/>
      <c r="DA556" s="127"/>
      <c r="DB556" s="127"/>
      <c r="DC556" s="127"/>
      <c r="DD556" s="127"/>
      <c r="DE556" s="127"/>
      <c r="DF556" s="127"/>
      <c r="DG556" s="127"/>
      <c r="DH556" s="127"/>
      <c r="DI556" s="127"/>
      <c r="DJ556" s="127"/>
      <c r="DK556" s="127"/>
      <c r="DL556" s="127"/>
      <c r="DM556" s="127"/>
      <c r="DN556" s="127"/>
      <c r="DO556" s="127"/>
      <c r="DP556" s="127"/>
      <c r="DQ556" s="127"/>
      <c r="DR556" s="127"/>
      <c r="DS556" s="127"/>
      <c r="DT556" s="127"/>
      <c r="DU556" s="127"/>
      <c r="DV556" s="127"/>
      <c r="DW556" s="127"/>
      <c r="DX556" s="127"/>
      <c r="DY556" s="127"/>
      <c r="DZ556" s="127"/>
      <c r="EA556" s="127"/>
      <c r="EB556" s="127"/>
      <c r="EC556" s="127"/>
      <c r="ED556" s="127"/>
      <c r="EE556" s="127"/>
      <c r="EF556" s="127"/>
      <c r="EG556" s="127"/>
      <c r="EH556" s="127"/>
      <c r="EI556" s="127"/>
      <c r="EJ556" s="127"/>
      <c r="EK556" s="127"/>
      <c r="EL556" s="127"/>
      <c r="EM556" s="127"/>
      <c r="EN556" s="127"/>
      <c r="EO556" s="127"/>
      <c r="EP556" s="127"/>
      <c r="EQ556" s="127"/>
      <c r="ER556" s="127"/>
      <c r="ES556" s="127"/>
      <c r="ET556" s="127"/>
      <c r="EU556" s="127"/>
      <c r="EV556" s="127"/>
      <c r="EW556" s="127"/>
      <c r="EX556" s="127"/>
      <c r="EY556" s="127"/>
      <c r="EZ556" s="127"/>
      <c r="FA556" s="127"/>
      <c r="FB556" s="127"/>
      <c r="FC556" s="127"/>
      <c r="FD556" s="127"/>
      <c r="FE556" s="127"/>
      <c r="FF556" s="127"/>
      <c r="FG556" s="127"/>
      <c r="FH556" s="127"/>
      <c r="FI556" s="127"/>
      <c r="FJ556" s="127"/>
      <c r="FK556" s="127"/>
      <c r="FL556" s="127"/>
      <c r="FM556" s="127"/>
      <c r="FN556" s="127"/>
      <c r="FO556" s="127"/>
      <c r="FP556" s="127"/>
      <c r="FQ556" s="127"/>
      <c r="FR556" s="127"/>
      <c r="FS556" s="127"/>
      <c r="FT556" s="127"/>
      <c r="FU556" s="127"/>
      <c r="FV556" s="127"/>
      <c r="FW556" s="127"/>
      <c r="FX556" s="127"/>
      <c r="FY556" s="127"/>
      <c r="FZ556" s="127"/>
      <c r="GA556" s="127"/>
      <c r="GB556" s="127"/>
      <c r="GC556" s="127"/>
      <c r="GD556" s="127"/>
      <c r="GE556" s="127"/>
      <c r="GF556" s="127"/>
      <c r="GG556" s="127"/>
      <c r="GH556" s="127"/>
      <c r="GI556" s="127"/>
      <c r="GJ556" s="127"/>
      <c r="GK556" s="127"/>
      <c r="GL556" s="127"/>
      <c r="GM556" s="127"/>
      <c r="GN556" s="127"/>
      <c r="GO556" s="127"/>
      <c r="GP556" s="127"/>
      <c r="GQ556" s="127"/>
      <c r="GR556" s="127"/>
      <c r="GS556" s="127"/>
      <c r="GT556" s="127"/>
      <c r="GU556" s="127"/>
      <c r="GV556" s="127"/>
      <c r="GW556" s="127"/>
      <c r="GX556" s="127"/>
      <c r="GY556" s="127"/>
      <c r="GZ556" s="127"/>
      <c r="HA556" s="127"/>
      <c r="HB556" s="127"/>
      <c r="HC556" s="127"/>
      <c r="HD556" s="127"/>
      <c r="HE556" s="127"/>
      <c r="HF556" s="127"/>
      <c r="HG556" s="127"/>
      <c r="HH556" s="127"/>
    </row>
    <row r="557" spans="1:216" s="253" customFormat="1" ht="14.25" x14ac:dyDescent="0.2">
      <c r="A557" s="589">
        <v>5.3400000000000203</v>
      </c>
      <c r="B557" s="382" t="s">
        <v>307</v>
      </c>
      <c r="C557" s="477">
        <v>24</v>
      </c>
      <c r="D557" s="336" t="s">
        <v>40</v>
      </c>
      <c r="E557" s="6"/>
      <c r="F557" s="107">
        <f t="shared" si="21"/>
        <v>0</v>
      </c>
      <c r="G557" s="125">
        <f t="shared" si="18"/>
        <v>0</v>
      </c>
      <c r="H557" s="125"/>
      <c r="I557" s="129"/>
      <c r="J557" s="129"/>
      <c r="K557" s="136"/>
      <c r="L557" s="127"/>
      <c r="M557" s="127"/>
      <c r="N557" s="127"/>
      <c r="O557" s="127"/>
      <c r="P557" s="127"/>
      <c r="Q557" s="127"/>
      <c r="R557" s="127"/>
      <c r="S557" s="127"/>
      <c r="T557" s="127"/>
      <c r="U557" s="127"/>
      <c r="V557" s="127"/>
      <c r="W557" s="127"/>
      <c r="X557" s="127"/>
      <c r="Y557" s="127"/>
      <c r="Z557" s="127"/>
      <c r="AA557" s="127"/>
      <c r="AB557" s="127"/>
      <c r="AC557" s="127"/>
      <c r="AD557" s="127"/>
      <c r="AE557" s="127"/>
      <c r="AF557" s="127"/>
      <c r="AG557" s="127"/>
      <c r="AH557" s="127"/>
      <c r="AI557" s="127"/>
      <c r="AJ557" s="127"/>
      <c r="AK557" s="127"/>
      <c r="AL557" s="127"/>
      <c r="AM557" s="127"/>
      <c r="AN557" s="127"/>
      <c r="AO557" s="127"/>
      <c r="AP557" s="127"/>
      <c r="AQ557" s="127"/>
      <c r="AR557" s="127"/>
      <c r="AS557" s="127"/>
      <c r="AT557" s="127"/>
      <c r="AU557" s="127"/>
      <c r="AV557" s="127"/>
      <c r="AW557" s="127"/>
      <c r="AX557" s="127"/>
      <c r="AY557" s="127"/>
      <c r="AZ557" s="127"/>
      <c r="BA557" s="127"/>
      <c r="BB557" s="127"/>
      <c r="BC557" s="127"/>
      <c r="BD557" s="127"/>
      <c r="BE557" s="127"/>
      <c r="BF557" s="127"/>
      <c r="BG557" s="127"/>
      <c r="BH557" s="127"/>
      <c r="BI557" s="127"/>
      <c r="BJ557" s="127"/>
      <c r="BK557" s="127"/>
      <c r="BL557" s="127"/>
      <c r="BM557" s="127"/>
      <c r="BN557" s="127"/>
      <c r="BO557" s="127"/>
      <c r="BP557" s="127"/>
      <c r="BQ557" s="127"/>
      <c r="BR557" s="127"/>
      <c r="BS557" s="127"/>
      <c r="BT557" s="127"/>
      <c r="BU557" s="127"/>
      <c r="BV557" s="127"/>
      <c r="BW557" s="127"/>
      <c r="BX557" s="127"/>
      <c r="BY557" s="127"/>
      <c r="BZ557" s="127"/>
      <c r="CA557" s="127"/>
      <c r="CB557" s="127"/>
      <c r="CC557" s="127"/>
      <c r="CD557" s="127"/>
      <c r="CE557" s="127"/>
      <c r="CF557" s="127"/>
      <c r="CG557" s="127"/>
      <c r="CH557" s="127"/>
      <c r="CI557" s="127"/>
      <c r="CJ557" s="127"/>
      <c r="CK557" s="127"/>
      <c r="CL557" s="127"/>
      <c r="CM557" s="127"/>
      <c r="CN557" s="127"/>
      <c r="CO557" s="127"/>
      <c r="CP557" s="127"/>
      <c r="CQ557" s="127"/>
      <c r="CR557" s="127"/>
      <c r="CS557" s="127"/>
      <c r="CT557" s="127"/>
      <c r="CU557" s="127"/>
      <c r="CV557" s="127"/>
      <c r="CW557" s="127"/>
      <c r="CX557" s="127"/>
      <c r="CY557" s="127"/>
      <c r="CZ557" s="127"/>
      <c r="DA557" s="127"/>
      <c r="DB557" s="127"/>
      <c r="DC557" s="127"/>
      <c r="DD557" s="127"/>
      <c r="DE557" s="127"/>
      <c r="DF557" s="127"/>
      <c r="DG557" s="127"/>
      <c r="DH557" s="127"/>
      <c r="DI557" s="127"/>
      <c r="DJ557" s="127"/>
      <c r="DK557" s="127"/>
      <c r="DL557" s="127"/>
      <c r="DM557" s="127"/>
      <c r="DN557" s="127"/>
      <c r="DO557" s="127"/>
      <c r="DP557" s="127"/>
      <c r="DQ557" s="127"/>
      <c r="DR557" s="127"/>
      <c r="DS557" s="127"/>
      <c r="DT557" s="127"/>
      <c r="DU557" s="127"/>
      <c r="DV557" s="127"/>
      <c r="DW557" s="127"/>
      <c r="DX557" s="127"/>
      <c r="DY557" s="127"/>
      <c r="DZ557" s="127"/>
      <c r="EA557" s="127"/>
      <c r="EB557" s="127"/>
      <c r="EC557" s="127"/>
      <c r="ED557" s="127"/>
      <c r="EE557" s="127"/>
      <c r="EF557" s="127"/>
      <c r="EG557" s="127"/>
      <c r="EH557" s="127"/>
      <c r="EI557" s="127"/>
      <c r="EJ557" s="127"/>
      <c r="EK557" s="127"/>
      <c r="EL557" s="127"/>
      <c r="EM557" s="127"/>
      <c r="EN557" s="127"/>
      <c r="EO557" s="127"/>
      <c r="EP557" s="127"/>
      <c r="EQ557" s="127"/>
      <c r="ER557" s="127"/>
      <c r="ES557" s="127"/>
      <c r="ET557" s="127"/>
      <c r="EU557" s="127"/>
      <c r="EV557" s="127"/>
      <c r="EW557" s="127"/>
      <c r="EX557" s="127"/>
      <c r="EY557" s="127"/>
      <c r="EZ557" s="127"/>
      <c r="FA557" s="127"/>
      <c r="FB557" s="127"/>
      <c r="FC557" s="127"/>
      <c r="FD557" s="127"/>
      <c r="FE557" s="127"/>
      <c r="FF557" s="127"/>
      <c r="FG557" s="127"/>
      <c r="FH557" s="127"/>
      <c r="FI557" s="127"/>
      <c r="FJ557" s="127"/>
      <c r="FK557" s="127"/>
      <c r="FL557" s="127"/>
      <c r="FM557" s="127"/>
      <c r="FN557" s="127"/>
      <c r="FO557" s="127"/>
      <c r="FP557" s="127"/>
      <c r="FQ557" s="127"/>
      <c r="FR557" s="127"/>
      <c r="FS557" s="127"/>
      <c r="FT557" s="127"/>
      <c r="FU557" s="127"/>
      <c r="FV557" s="127"/>
      <c r="FW557" s="127"/>
      <c r="FX557" s="127"/>
      <c r="FY557" s="127"/>
      <c r="FZ557" s="127"/>
      <c r="GA557" s="127"/>
      <c r="GB557" s="127"/>
      <c r="GC557" s="127"/>
      <c r="GD557" s="127"/>
      <c r="GE557" s="127"/>
      <c r="GF557" s="127"/>
      <c r="GG557" s="127"/>
      <c r="GH557" s="127"/>
      <c r="GI557" s="127"/>
      <c r="GJ557" s="127"/>
      <c r="GK557" s="127"/>
      <c r="GL557" s="127"/>
      <c r="GM557" s="127"/>
      <c r="GN557" s="127"/>
      <c r="GO557" s="127"/>
      <c r="GP557" s="127"/>
      <c r="GQ557" s="127"/>
      <c r="GR557" s="127"/>
      <c r="GS557" s="127"/>
      <c r="GT557" s="127"/>
      <c r="GU557" s="127"/>
      <c r="GV557" s="127"/>
      <c r="GW557" s="127"/>
      <c r="GX557" s="127"/>
      <c r="GY557" s="127"/>
      <c r="GZ557" s="127"/>
      <c r="HA557" s="127"/>
      <c r="HB557" s="127"/>
      <c r="HC557" s="127"/>
      <c r="HD557" s="127"/>
      <c r="HE557" s="127"/>
      <c r="HF557" s="127"/>
      <c r="HG557" s="127"/>
      <c r="HH557" s="127"/>
    </row>
    <row r="558" spans="1:216" s="253" customFormat="1" ht="14.25" x14ac:dyDescent="0.2">
      <c r="A558" s="589">
        <v>5.3500000000000201</v>
      </c>
      <c r="B558" s="382" t="s">
        <v>308</v>
      </c>
      <c r="C558" s="477">
        <v>7</v>
      </c>
      <c r="D558" s="336" t="s">
        <v>40</v>
      </c>
      <c r="E558" s="6"/>
      <c r="F558" s="107">
        <f t="shared" si="21"/>
        <v>0</v>
      </c>
      <c r="G558" s="125">
        <f t="shared" si="18"/>
        <v>0</v>
      </c>
      <c r="H558" s="125"/>
      <c r="I558" s="129"/>
      <c r="J558" s="129"/>
      <c r="K558" s="136"/>
      <c r="L558" s="127"/>
      <c r="M558" s="127"/>
      <c r="N558" s="127"/>
      <c r="O558" s="127"/>
      <c r="P558" s="127"/>
      <c r="Q558" s="127"/>
      <c r="R558" s="127"/>
      <c r="S558" s="127"/>
      <c r="T558" s="127"/>
      <c r="U558" s="127"/>
      <c r="V558" s="127"/>
      <c r="W558" s="127"/>
      <c r="X558" s="127"/>
      <c r="Y558" s="127"/>
      <c r="Z558" s="127"/>
      <c r="AA558" s="127"/>
      <c r="AB558" s="127"/>
      <c r="AC558" s="127"/>
      <c r="AD558" s="127"/>
      <c r="AE558" s="127"/>
      <c r="AF558" s="127"/>
      <c r="AG558" s="127"/>
      <c r="AH558" s="127"/>
      <c r="AI558" s="127"/>
      <c r="AJ558" s="127"/>
      <c r="AK558" s="127"/>
      <c r="AL558" s="127"/>
      <c r="AM558" s="127"/>
      <c r="AN558" s="127"/>
      <c r="AO558" s="127"/>
      <c r="AP558" s="127"/>
      <c r="AQ558" s="127"/>
      <c r="AR558" s="127"/>
      <c r="AS558" s="127"/>
      <c r="AT558" s="127"/>
      <c r="AU558" s="127"/>
      <c r="AV558" s="127"/>
      <c r="AW558" s="127"/>
      <c r="AX558" s="127"/>
      <c r="AY558" s="127"/>
      <c r="AZ558" s="127"/>
      <c r="BA558" s="127"/>
      <c r="BB558" s="127"/>
      <c r="BC558" s="127"/>
      <c r="BD558" s="127"/>
      <c r="BE558" s="127"/>
      <c r="BF558" s="127"/>
      <c r="BG558" s="127"/>
      <c r="BH558" s="127"/>
      <c r="BI558" s="127"/>
      <c r="BJ558" s="127"/>
      <c r="BK558" s="127"/>
      <c r="BL558" s="127"/>
      <c r="BM558" s="127"/>
      <c r="BN558" s="127"/>
      <c r="BO558" s="127"/>
      <c r="BP558" s="127"/>
      <c r="BQ558" s="127"/>
      <c r="BR558" s="127"/>
      <c r="BS558" s="127"/>
      <c r="BT558" s="127"/>
      <c r="BU558" s="127"/>
      <c r="BV558" s="127"/>
      <c r="BW558" s="127"/>
      <c r="BX558" s="127"/>
      <c r="BY558" s="127"/>
      <c r="BZ558" s="127"/>
      <c r="CA558" s="127"/>
      <c r="CB558" s="127"/>
      <c r="CC558" s="127"/>
      <c r="CD558" s="127"/>
      <c r="CE558" s="127"/>
      <c r="CF558" s="127"/>
      <c r="CG558" s="127"/>
      <c r="CH558" s="127"/>
      <c r="CI558" s="127"/>
      <c r="CJ558" s="127"/>
      <c r="CK558" s="127"/>
      <c r="CL558" s="127"/>
      <c r="CM558" s="127"/>
      <c r="CN558" s="127"/>
      <c r="CO558" s="127"/>
      <c r="CP558" s="127"/>
      <c r="CQ558" s="127"/>
      <c r="CR558" s="127"/>
      <c r="CS558" s="127"/>
      <c r="CT558" s="127"/>
      <c r="CU558" s="127"/>
      <c r="CV558" s="127"/>
      <c r="CW558" s="127"/>
      <c r="CX558" s="127"/>
      <c r="CY558" s="127"/>
      <c r="CZ558" s="127"/>
      <c r="DA558" s="127"/>
      <c r="DB558" s="127"/>
      <c r="DC558" s="127"/>
      <c r="DD558" s="127"/>
      <c r="DE558" s="127"/>
      <c r="DF558" s="127"/>
      <c r="DG558" s="127"/>
      <c r="DH558" s="127"/>
      <c r="DI558" s="127"/>
      <c r="DJ558" s="127"/>
      <c r="DK558" s="127"/>
      <c r="DL558" s="127"/>
      <c r="DM558" s="127"/>
      <c r="DN558" s="127"/>
      <c r="DO558" s="127"/>
      <c r="DP558" s="127"/>
      <c r="DQ558" s="127"/>
      <c r="DR558" s="127"/>
      <c r="DS558" s="127"/>
      <c r="DT558" s="127"/>
      <c r="DU558" s="127"/>
      <c r="DV558" s="127"/>
      <c r="DW558" s="127"/>
      <c r="DX558" s="127"/>
      <c r="DY558" s="127"/>
      <c r="DZ558" s="127"/>
      <c r="EA558" s="127"/>
      <c r="EB558" s="127"/>
      <c r="EC558" s="127"/>
      <c r="ED558" s="127"/>
      <c r="EE558" s="127"/>
      <c r="EF558" s="127"/>
      <c r="EG558" s="127"/>
      <c r="EH558" s="127"/>
      <c r="EI558" s="127"/>
      <c r="EJ558" s="127"/>
      <c r="EK558" s="127"/>
      <c r="EL558" s="127"/>
      <c r="EM558" s="127"/>
      <c r="EN558" s="127"/>
      <c r="EO558" s="127"/>
      <c r="EP558" s="127"/>
      <c r="EQ558" s="127"/>
      <c r="ER558" s="127"/>
      <c r="ES558" s="127"/>
      <c r="ET558" s="127"/>
      <c r="EU558" s="127"/>
      <c r="EV558" s="127"/>
      <c r="EW558" s="127"/>
      <c r="EX558" s="127"/>
      <c r="EY558" s="127"/>
      <c r="EZ558" s="127"/>
      <c r="FA558" s="127"/>
      <c r="FB558" s="127"/>
      <c r="FC558" s="127"/>
      <c r="FD558" s="127"/>
      <c r="FE558" s="127"/>
      <c r="FF558" s="127"/>
      <c r="FG558" s="127"/>
      <c r="FH558" s="127"/>
      <c r="FI558" s="127"/>
      <c r="FJ558" s="127"/>
      <c r="FK558" s="127"/>
      <c r="FL558" s="127"/>
      <c r="FM558" s="127"/>
      <c r="FN558" s="127"/>
      <c r="FO558" s="127"/>
      <c r="FP558" s="127"/>
      <c r="FQ558" s="127"/>
      <c r="FR558" s="127"/>
      <c r="FS558" s="127"/>
      <c r="FT558" s="127"/>
      <c r="FU558" s="127"/>
      <c r="FV558" s="127"/>
      <c r="FW558" s="127"/>
      <c r="FX558" s="127"/>
      <c r="FY558" s="127"/>
      <c r="FZ558" s="127"/>
      <c r="GA558" s="127"/>
      <c r="GB558" s="127"/>
      <c r="GC558" s="127"/>
      <c r="GD558" s="127"/>
      <c r="GE558" s="127"/>
      <c r="GF558" s="127"/>
      <c r="GG558" s="127"/>
      <c r="GH558" s="127"/>
      <c r="GI558" s="127"/>
      <c r="GJ558" s="127"/>
      <c r="GK558" s="127"/>
      <c r="GL558" s="127"/>
      <c r="GM558" s="127"/>
      <c r="GN558" s="127"/>
      <c r="GO558" s="127"/>
      <c r="GP558" s="127"/>
      <c r="GQ558" s="127"/>
      <c r="GR558" s="127"/>
      <c r="GS558" s="127"/>
      <c r="GT558" s="127"/>
      <c r="GU558" s="127"/>
      <c r="GV558" s="127"/>
      <c r="GW558" s="127"/>
      <c r="GX558" s="127"/>
      <c r="GY558" s="127"/>
      <c r="GZ558" s="127"/>
      <c r="HA558" s="127"/>
      <c r="HB558" s="127"/>
      <c r="HC558" s="127"/>
      <c r="HD558" s="127"/>
      <c r="HE558" s="127"/>
      <c r="HF558" s="127"/>
      <c r="HG558" s="127"/>
      <c r="HH558" s="127"/>
    </row>
    <row r="559" spans="1:216" s="253" customFormat="1" ht="14.25" x14ac:dyDescent="0.2">
      <c r="A559" s="589">
        <v>5.3600000000000199</v>
      </c>
      <c r="B559" s="382" t="s">
        <v>309</v>
      </c>
      <c r="C559" s="477">
        <v>1</v>
      </c>
      <c r="D559" s="336" t="s">
        <v>40</v>
      </c>
      <c r="E559" s="6"/>
      <c r="F559" s="107">
        <f t="shared" si="21"/>
        <v>0</v>
      </c>
      <c r="G559" s="125">
        <f t="shared" si="18"/>
        <v>0</v>
      </c>
      <c r="H559" s="125"/>
      <c r="I559" s="129"/>
      <c r="J559" s="129"/>
      <c r="K559" s="136"/>
      <c r="L559" s="127"/>
      <c r="M559" s="127"/>
      <c r="N559" s="127"/>
      <c r="O559" s="127"/>
      <c r="P559" s="127"/>
      <c r="Q559" s="127"/>
      <c r="R559" s="127"/>
      <c r="S559" s="127"/>
      <c r="T559" s="127"/>
      <c r="U559" s="127"/>
      <c r="V559" s="127"/>
      <c r="W559" s="127"/>
      <c r="X559" s="127"/>
      <c r="Y559" s="127"/>
      <c r="Z559" s="127"/>
      <c r="AA559" s="127"/>
      <c r="AB559" s="127"/>
      <c r="AC559" s="127"/>
      <c r="AD559" s="127"/>
      <c r="AE559" s="127"/>
      <c r="AF559" s="127"/>
      <c r="AG559" s="127"/>
      <c r="AH559" s="127"/>
      <c r="AI559" s="127"/>
      <c r="AJ559" s="127"/>
      <c r="AK559" s="127"/>
      <c r="AL559" s="127"/>
      <c r="AM559" s="127"/>
      <c r="AN559" s="127"/>
      <c r="AO559" s="127"/>
      <c r="AP559" s="127"/>
      <c r="AQ559" s="127"/>
      <c r="AR559" s="127"/>
      <c r="AS559" s="127"/>
      <c r="AT559" s="127"/>
      <c r="AU559" s="127"/>
      <c r="AV559" s="127"/>
      <c r="AW559" s="127"/>
      <c r="AX559" s="127"/>
      <c r="AY559" s="127"/>
      <c r="AZ559" s="127"/>
      <c r="BA559" s="127"/>
      <c r="BB559" s="127"/>
      <c r="BC559" s="127"/>
      <c r="BD559" s="127"/>
      <c r="BE559" s="127"/>
      <c r="BF559" s="127"/>
      <c r="BG559" s="127"/>
      <c r="BH559" s="127"/>
      <c r="BI559" s="127"/>
      <c r="BJ559" s="127"/>
      <c r="BK559" s="127"/>
      <c r="BL559" s="127"/>
      <c r="BM559" s="127"/>
      <c r="BN559" s="127"/>
      <c r="BO559" s="127"/>
      <c r="BP559" s="127"/>
      <c r="BQ559" s="127"/>
      <c r="BR559" s="127"/>
      <c r="BS559" s="127"/>
      <c r="BT559" s="127"/>
      <c r="BU559" s="127"/>
      <c r="BV559" s="127"/>
      <c r="BW559" s="127"/>
      <c r="BX559" s="127"/>
      <c r="BY559" s="127"/>
      <c r="BZ559" s="127"/>
      <c r="CA559" s="127"/>
      <c r="CB559" s="127"/>
      <c r="CC559" s="127"/>
      <c r="CD559" s="127"/>
      <c r="CE559" s="127"/>
      <c r="CF559" s="127"/>
      <c r="CG559" s="127"/>
      <c r="CH559" s="127"/>
      <c r="CI559" s="127"/>
      <c r="CJ559" s="127"/>
      <c r="CK559" s="127"/>
      <c r="CL559" s="127"/>
      <c r="CM559" s="127"/>
      <c r="CN559" s="127"/>
      <c r="CO559" s="127"/>
      <c r="CP559" s="127"/>
      <c r="CQ559" s="127"/>
      <c r="CR559" s="127"/>
      <c r="CS559" s="127"/>
      <c r="CT559" s="127"/>
      <c r="CU559" s="127"/>
      <c r="CV559" s="127"/>
      <c r="CW559" s="127"/>
      <c r="CX559" s="127"/>
      <c r="CY559" s="127"/>
      <c r="CZ559" s="127"/>
      <c r="DA559" s="127"/>
      <c r="DB559" s="127"/>
      <c r="DC559" s="127"/>
      <c r="DD559" s="127"/>
      <c r="DE559" s="127"/>
      <c r="DF559" s="127"/>
      <c r="DG559" s="127"/>
      <c r="DH559" s="127"/>
      <c r="DI559" s="127"/>
      <c r="DJ559" s="127"/>
      <c r="DK559" s="127"/>
      <c r="DL559" s="127"/>
      <c r="DM559" s="127"/>
      <c r="DN559" s="127"/>
      <c r="DO559" s="127"/>
      <c r="DP559" s="127"/>
      <c r="DQ559" s="127"/>
      <c r="DR559" s="127"/>
      <c r="DS559" s="127"/>
      <c r="DT559" s="127"/>
      <c r="DU559" s="127"/>
      <c r="DV559" s="127"/>
      <c r="DW559" s="127"/>
      <c r="DX559" s="127"/>
      <c r="DY559" s="127"/>
      <c r="DZ559" s="127"/>
      <c r="EA559" s="127"/>
      <c r="EB559" s="127"/>
      <c r="EC559" s="127"/>
      <c r="ED559" s="127"/>
      <c r="EE559" s="127"/>
      <c r="EF559" s="127"/>
      <c r="EG559" s="127"/>
      <c r="EH559" s="127"/>
      <c r="EI559" s="127"/>
      <c r="EJ559" s="127"/>
      <c r="EK559" s="127"/>
      <c r="EL559" s="127"/>
      <c r="EM559" s="127"/>
      <c r="EN559" s="127"/>
      <c r="EO559" s="127"/>
      <c r="EP559" s="127"/>
      <c r="EQ559" s="127"/>
      <c r="ER559" s="127"/>
      <c r="ES559" s="127"/>
      <c r="ET559" s="127"/>
      <c r="EU559" s="127"/>
      <c r="EV559" s="127"/>
      <c r="EW559" s="127"/>
      <c r="EX559" s="127"/>
      <c r="EY559" s="127"/>
      <c r="EZ559" s="127"/>
      <c r="FA559" s="127"/>
      <c r="FB559" s="127"/>
      <c r="FC559" s="127"/>
      <c r="FD559" s="127"/>
      <c r="FE559" s="127"/>
      <c r="FF559" s="127"/>
      <c r="FG559" s="127"/>
      <c r="FH559" s="127"/>
      <c r="FI559" s="127"/>
      <c r="FJ559" s="127"/>
      <c r="FK559" s="127"/>
      <c r="FL559" s="127"/>
      <c r="FM559" s="127"/>
      <c r="FN559" s="127"/>
      <c r="FO559" s="127"/>
      <c r="FP559" s="127"/>
      <c r="FQ559" s="127"/>
      <c r="FR559" s="127"/>
      <c r="FS559" s="127"/>
      <c r="FT559" s="127"/>
      <c r="FU559" s="127"/>
      <c r="FV559" s="127"/>
      <c r="FW559" s="127"/>
      <c r="FX559" s="127"/>
      <c r="FY559" s="127"/>
      <c r="FZ559" s="127"/>
      <c r="GA559" s="127"/>
      <c r="GB559" s="127"/>
      <c r="GC559" s="127"/>
      <c r="GD559" s="127"/>
      <c r="GE559" s="127"/>
      <c r="GF559" s="127"/>
      <c r="GG559" s="127"/>
      <c r="GH559" s="127"/>
      <c r="GI559" s="127"/>
      <c r="GJ559" s="127"/>
      <c r="GK559" s="127"/>
      <c r="GL559" s="127"/>
      <c r="GM559" s="127"/>
      <c r="GN559" s="127"/>
      <c r="GO559" s="127"/>
      <c r="GP559" s="127"/>
      <c r="GQ559" s="127"/>
      <c r="GR559" s="127"/>
      <c r="GS559" s="127"/>
      <c r="GT559" s="127"/>
      <c r="GU559" s="127"/>
      <c r="GV559" s="127"/>
      <c r="GW559" s="127"/>
      <c r="GX559" s="127"/>
      <c r="GY559" s="127"/>
      <c r="GZ559" s="127"/>
      <c r="HA559" s="127"/>
      <c r="HB559" s="127"/>
      <c r="HC559" s="127"/>
      <c r="HD559" s="127"/>
      <c r="HE559" s="127"/>
      <c r="HF559" s="127"/>
      <c r="HG559" s="127"/>
      <c r="HH559" s="127"/>
    </row>
    <row r="560" spans="1:216" s="253" customFormat="1" ht="14.25" x14ac:dyDescent="0.2">
      <c r="A560" s="589">
        <v>5.3700000000000196</v>
      </c>
      <c r="B560" s="382" t="s">
        <v>310</v>
      </c>
      <c r="C560" s="477">
        <v>22</v>
      </c>
      <c r="D560" s="336" t="s">
        <v>40</v>
      </c>
      <c r="E560" s="6"/>
      <c r="F560" s="107">
        <f t="shared" si="21"/>
        <v>0</v>
      </c>
      <c r="G560" s="125">
        <f t="shared" si="18"/>
        <v>0</v>
      </c>
      <c r="H560" s="125"/>
      <c r="I560" s="129"/>
      <c r="J560" s="129"/>
      <c r="K560" s="136"/>
      <c r="L560" s="127"/>
      <c r="M560" s="127"/>
      <c r="N560" s="127"/>
      <c r="O560" s="127"/>
      <c r="P560" s="127"/>
      <c r="Q560" s="127"/>
      <c r="R560" s="127"/>
      <c r="S560" s="127"/>
      <c r="T560" s="127"/>
      <c r="U560" s="127"/>
      <c r="V560" s="127"/>
      <c r="W560" s="127"/>
      <c r="X560" s="127"/>
      <c r="Y560" s="127"/>
      <c r="Z560" s="127"/>
      <c r="AA560" s="127"/>
      <c r="AB560" s="127"/>
      <c r="AC560" s="127"/>
      <c r="AD560" s="127"/>
      <c r="AE560" s="127"/>
      <c r="AF560" s="127"/>
      <c r="AG560" s="127"/>
      <c r="AH560" s="127"/>
      <c r="AI560" s="127"/>
      <c r="AJ560" s="127"/>
      <c r="AK560" s="127"/>
      <c r="AL560" s="127"/>
      <c r="AM560" s="127"/>
      <c r="AN560" s="127"/>
      <c r="AO560" s="127"/>
      <c r="AP560" s="127"/>
      <c r="AQ560" s="127"/>
      <c r="AR560" s="127"/>
      <c r="AS560" s="127"/>
      <c r="AT560" s="127"/>
      <c r="AU560" s="127"/>
      <c r="AV560" s="127"/>
      <c r="AW560" s="127"/>
      <c r="AX560" s="127"/>
      <c r="AY560" s="127"/>
      <c r="AZ560" s="127"/>
      <c r="BA560" s="127"/>
      <c r="BB560" s="127"/>
      <c r="BC560" s="127"/>
      <c r="BD560" s="127"/>
      <c r="BE560" s="127"/>
      <c r="BF560" s="127"/>
      <c r="BG560" s="127"/>
      <c r="BH560" s="127"/>
      <c r="BI560" s="127"/>
      <c r="BJ560" s="127"/>
      <c r="BK560" s="127"/>
      <c r="BL560" s="127"/>
      <c r="BM560" s="127"/>
      <c r="BN560" s="127"/>
      <c r="BO560" s="127"/>
      <c r="BP560" s="127"/>
      <c r="BQ560" s="127"/>
      <c r="BR560" s="127"/>
      <c r="BS560" s="127"/>
      <c r="BT560" s="127"/>
      <c r="BU560" s="127"/>
      <c r="BV560" s="127"/>
      <c r="BW560" s="127"/>
      <c r="BX560" s="127"/>
      <c r="BY560" s="127"/>
      <c r="BZ560" s="127"/>
      <c r="CA560" s="127"/>
      <c r="CB560" s="127"/>
      <c r="CC560" s="127"/>
      <c r="CD560" s="127"/>
      <c r="CE560" s="127"/>
      <c r="CF560" s="127"/>
      <c r="CG560" s="127"/>
      <c r="CH560" s="127"/>
      <c r="CI560" s="127"/>
      <c r="CJ560" s="127"/>
      <c r="CK560" s="127"/>
      <c r="CL560" s="127"/>
      <c r="CM560" s="127"/>
      <c r="CN560" s="127"/>
      <c r="CO560" s="127"/>
      <c r="CP560" s="127"/>
      <c r="CQ560" s="127"/>
      <c r="CR560" s="127"/>
      <c r="CS560" s="127"/>
      <c r="CT560" s="127"/>
      <c r="CU560" s="127"/>
      <c r="CV560" s="127"/>
      <c r="CW560" s="127"/>
      <c r="CX560" s="127"/>
      <c r="CY560" s="127"/>
      <c r="CZ560" s="127"/>
      <c r="DA560" s="127"/>
      <c r="DB560" s="127"/>
      <c r="DC560" s="127"/>
      <c r="DD560" s="127"/>
      <c r="DE560" s="127"/>
      <c r="DF560" s="127"/>
      <c r="DG560" s="127"/>
      <c r="DH560" s="127"/>
      <c r="DI560" s="127"/>
      <c r="DJ560" s="127"/>
      <c r="DK560" s="127"/>
      <c r="DL560" s="127"/>
      <c r="DM560" s="127"/>
      <c r="DN560" s="127"/>
      <c r="DO560" s="127"/>
      <c r="DP560" s="127"/>
      <c r="DQ560" s="127"/>
      <c r="DR560" s="127"/>
      <c r="DS560" s="127"/>
      <c r="DT560" s="127"/>
      <c r="DU560" s="127"/>
      <c r="DV560" s="127"/>
      <c r="DW560" s="127"/>
      <c r="DX560" s="127"/>
      <c r="DY560" s="127"/>
      <c r="DZ560" s="127"/>
      <c r="EA560" s="127"/>
      <c r="EB560" s="127"/>
      <c r="EC560" s="127"/>
      <c r="ED560" s="127"/>
      <c r="EE560" s="127"/>
      <c r="EF560" s="127"/>
      <c r="EG560" s="127"/>
      <c r="EH560" s="127"/>
      <c r="EI560" s="127"/>
      <c r="EJ560" s="127"/>
      <c r="EK560" s="127"/>
      <c r="EL560" s="127"/>
      <c r="EM560" s="127"/>
      <c r="EN560" s="127"/>
      <c r="EO560" s="127"/>
      <c r="EP560" s="127"/>
      <c r="EQ560" s="127"/>
      <c r="ER560" s="127"/>
      <c r="ES560" s="127"/>
      <c r="ET560" s="127"/>
      <c r="EU560" s="127"/>
      <c r="EV560" s="127"/>
      <c r="EW560" s="127"/>
      <c r="EX560" s="127"/>
      <c r="EY560" s="127"/>
      <c r="EZ560" s="127"/>
      <c r="FA560" s="127"/>
      <c r="FB560" s="127"/>
      <c r="FC560" s="127"/>
      <c r="FD560" s="127"/>
      <c r="FE560" s="127"/>
      <c r="FF560" s="127"/>
      <c r="FG560" s="127"/>
      <c r="FH560" s="127"/>
      <c r="FI560" s="127"/>
      <c r="FJ560" s="127"/>
      <c r="FK560" s="127"/>
      <c r="FL560" s="127"/>
      <c r="FM560" s="127"/>
      <c r="FN560" s="127"/>
      <c r="FO560" s="127"/>
      <c r="FP560" s="127"/>
      <c r="FQ560" s="127"/>
      <c r="FR560" s="127"/>
      <c r="FS560" s="127"/>
      <c r="FT560" s="127"/>
      <c r="FU560" s="127"/>
      <c r="FV560" s="127"/>
      <c r="FW560" s="127"/>
      <c r="FX560" s="127"/>
      <c r="FY560" s="127"/>
      <c r="FZ560" s="127"/>
      <c r="GA560" s="127"/>
      <c r="GB560" s="127"/>
      <c r="GC560" s="127"/>
      <c r="GD560" s="127"/>
      <c r="GE560" s="127"/>
      <c r="GF560" s="127"/>
      <c r="GG560" s="127"/>
      <c r="GH560" s="127"/>
      <c r="GI560" s="127"/>
      <c r="GJ560" s="127"/>
      <c r="GK560" s="127"/>
      <c r="GL560" s="127"/>
      <c r="GM560" s="127"/>
      <c r="GN560" s="127"/>
      <c r="GO560" s="127"/>
      <c r="GP560" s="127"/>
      <c r="GQ560" s="127"/>
      <c r="GR560" s="127"/>
      <c r="GS560" s="127"/>
      <c r="GT560" s="127"/>
      <c r="GU560" s="127"/>
      <c r="GV560" s="127"/>
      <c r="GW560" s="127"/>
      <c r="GX560" s="127"/>
      <c r="GY560" s="127"/>
      <c r="GZ560" s="127"/>
      <c r="HA560" s="127"/>
      <c r="HB560" s="127"/>
      <c r="HC560" s="127"/>
      <c r="HD560" s="127"/>
      <c r="HE560" s="127"/>
      <c r="HF560" s="127"/>
      <c r="HG560" s="127"/>
      <c r="HH560" s="127"/>
    </row>
    <row r="561" spans="1:216" s="253" customFormat="1" ht="14.25" x14ac:dyDescent="0.2">
      <c r="A561" s="589">
        <v>5.3800000000000203</v>
      </c>
      <c r="B561" s="382" t="s">
        <v>311</v>
      </c>
      <c r="C561" s="477">
        <v>1</v>
      </c>
      <c r="D561" s="336" t="s">
        <v>40</v>
      </c>
      <c r="E561" s="6"/>
      <c r="F561" s="107">
        <f t="shared" si="21"/>
        <v>0</v>
      </c>
      <c r="G561" s="125">
        <f t="shared" si="18"/>
        <v>0</v>
      </c>
      <c r="H561" s="125"/>
      <c r="I561" s="129"/>
      <c r="J561" s="129"/>
      <c r="K561" s="136"/>
      <c r="L561" s="127"/>
      <c r="M561" s="127"/>
      <c r="N561" s="127"/>
      <c r="O561" s="127"/>
      <c r="P561" s="127"/>
      <c r="Q561" s="127"/>
      <c r="R561" s="127"/>
      <c r="S561" s="127"/>
      <c r="T561" s="127"/>
      <c r="U561" s="127"/>
      <c r="V561" s="127"/>
      <c r="W561" s="127"/>
      <c r="X561" s="127"/>
      <c r="Y561" s="127"/>
      <c r="Z561" s="127"/>
      <c r="AA561" s="127"/>
      <c r="AB561" s="127"/>
      <c r="AC561" s="127"/>
      <c r="AD561" s="127"/>
      <c r="AE561" s="127"/>
      <c r="AF561" s="127"/>
      <c r="AG561" s="127"/>
      <c r="AH561" s="127"/>
      <c r="AI561" s="127"/>
      <c r="AJ561" s="127"/>
      <c r="AK561" s="127"/>
      <c r="AL561" s="127"/>
      <c r="AM561" s="127"/>
      <c r="AN561" s="127"/>
      <c r="AO561" s="127"/>
      <c r="AP561" s="127"/>
      <c r="AQ561" s="127"/>
      <c r="AR561" s="127"/>
      <c r="AS561" s="127"/>
      <c r="AT561" s="127"/>
      <c r="AU561" s="127"/>
      <c r="AV561" s="127"/>
      <c r="AW561" s="127"/>
      <c r="AX561" s="127"/>
      <c r="AY561" s="127"/>
      <c r="AZ561" s="127"/>
      <c r="BA561" s="127"/>
      <c r="BB561" s="127"/>
      <c r="BC561" s="127"/>
      <c r="BD561" s="127"/>
      <c r="BE561" s="127"/>
      <c r="BF561" s="127"/>
      <c r="BG561" s="127"/>
      <c r="BH561" s="127"/>
      <c r="BI561" s="127"/>
      <c r="BJ561" s="127"/>
      <c r="BK561" s="127"/>
      <c r="BL561" s="127"/>
      <c r="BM561" s="127"/>
      <c r="BN561" s="127"/>
      <c r="BO561" s="127"/>
      <c r="BP561" s="127"/>
      <c r="BQ561" s="127"/>
      <c r="BR561" s="127"/>
      <c r="BS561" s="127"/>
      <c r="BT561" s="127"/>
      <c r="BU561" s="127"/>
      <c r="BV561" s="127"/>
      <c r="BW561" s="127"/>
      <c r="BX561" s="127"/>
      <c r="BY561" s="127"/>
      <c r="BZ561" s="127"/>
      <c r="CA561" s="127"/>
      <c r="CB561" s="127"/>
      <c r="CC561" s="127"/>
      <c r="CD561" s="127"/>
      <c r="CE561" s="127"/>
      <c r="CF561" s="127"/>
      <c r="CG561" s="127"/>
      <c r="CH561" s="127"/>
      <c r="CI561" s="127"/>
      <c r="CJ561" s="127"/>
      <c r="CK561" s="127"/>
      <c r="CL561" s="127"/>
      <c r="CM561" s="127"/>
      <c r="CN561" s="127"/>
      <c r="CO561" s="127"/>
      <c r="CP561" s="127"/>
      <c r="CQ561" s="127"/>
      <c r="CR561" s="127"/>
      <c r="CS561" s="127"/>
      <c r="CT561" s="127"/>
      <c r="CU561" s="127"/>
      <c r="CV561" s="127"/>
      <c r="CW561" s="127"/>
      <c r="CX561" s="127"/>
      <c r="CY561" s="127"/>
      <c r="CZ561" s="127"/>
      <c r="DA561" s="127"/>
      <c r="DB561" s="127"/>
      <c r="DC561" s="127"/>
      <c r="DD561" s="127"/>
      <c r="DE561" s="127"/>
      <c r="DF561" s="127"/>
      <c r="DG561" s="127"/>
      <c r="DH561" s="127"/>
      <c r="DI561" s="127"/>
      <c r="DJ561" s="127"/>
      <c r="DK561" s="127"/>
      <c r="DL561" s="127"/>
      <c r="DM561" s="127"/>
      <c r="DN561" s="127"/>
      <c r="DO561" s="127"/>
      <c r="DP561" s="127"/>
      <c r="DQ561" s="127"/>
      <c r="DR561" s="127"/>
      <c r="DS561" s="127"/>
      <c r="DT561" s="127"/>
      <c r="DU561" s="127"/>
      <c r="DV561" s="127"/>
      <c r="DW561" s="127"/>
      <c r="DX561" s="127"/>
      <c r="DY561" s="127"/>
      <c r="DZ561" s="127"/>
      <c r="EA561" s="127"/>
      <c r="EB561" s="127"/>
      <c r="EC561" s="127"/>
      <c r="ED561" s="127"/>
      <c r="EE561" s="127"/>
      <c r="EF561" s="127"/>
      <c r="EG561" s="127"/>
      <c r="EH561" s="127"/>
      <c r="EI561" s="127"/>
      <c r="EJ561" s="127"/>
      <c r="EK561" s="127"/>
      <c r="EL561" s="127"/>
      <c r="EM561" s="127"/>
      <c r="EN561" s="127"/>
      <c r="EO561" s="127"/>
      <c r="EP561" s="127"/>
      <c r="EQ561" s="127"/>
      <c r="ER561" s="127"/>
      <c r="ES561" s="127"/>
      <c r="ET561" s="127"/>
      <c r="EU561" s="127"/>
      <c r="EV561" s="127"/>
      <c r="EW561" s="127"/>
      <c r="EX561" s="127"/>
      <c r="EY561" s="127"/>
      <c r="EZ561" s="127"/>
      <c r="FA561" s="127"/>
      <c r="FB561" s="127"/>
      <c r="FC561" s="127"/>
      <c r="FD561" s="127"/>
      <c r="FE561" s="127"/>
      <c r="FF561" s="127"/>
      <c r="FG561" s="127"/>
      <c r="FH561" s="127"/>
      <c r="FI561" s="127"/>
      <c r="FJ561" s="127"/>
      <c r="FK561" s="127"/>
      <c r="FL561" s="127"/>
      <c r="FM561" s="127"/>
      <c r="FN561" s="127"/>
      <c r="FO561" s="127"/>
      <c r="FP561" s="127"/>
      <c r="FQ561" s="127"/>
      <c r="FR561" s="127"/>
      <c r="FS561" s="127"/>
      <c r="FT561" s="127"/>
      <c r="FU561" s="127"/>
      <c r="FV561" s="127"/>
      <c r="FW561" s="127"/>
      <c r="FX561" s="127"/>
      <c r="FY561" s="127"/>
      <c r="FZ561" s="127"/>
      <c r="GA561" s="127"/>
      <c r="GB561" s="127"/>
      <c r="GC561" s="127"/>
      <c r="GD561" s="127"/>
      <c r="GE561" s="127"/>
      <c r="GF561" s="127"/>
      <c r="GG561" s="127"/>
      <c r="GH561" s="127"/>
      <c r="GI561" s="127"/>
      <c r="GJ561" s="127"/>
      <c r="GK561" s="127"/>
      <c r="GL561" s="127"/>
      <c r="GM561" s="127"/>
      <c r="GN561" s="127"/>
      <c r="GO561" s="127"/>
      <c r="GP561" s="127"/>
      <c r="GQ561" s="127"/>
      <c r="GR561" s="127"/>
      <c r="GS561" s="127"/>
      <c r="GT561" s="127"/>
      <c r="GU561" s="127"/>
      <c r="GV561" s="127"/>
      <c r="GW561" s="127"/>
      <c r="GX561" s="127"/>
      <c r="GY561" s="127"/>
      <c r="GZ561" s="127"/>
      <c r="HA561" s="127"/>
      <c r="HB561" s="127"/>
      <c r="HC561" s="127"/>
      <c r="HD561" s="127"/>
      <c r="HE561" s="127"/>
      <c r="HF561" s="127"/>
      <c r="HG561" s="127"/>
      <c r="HH561" s="127"/>
    </row>
    <row r="562" spans="1:216" s="253" customFormat="1" ht="14.25" x14ac:dyDescent="0.2">
      <c r="A562" s="589">
        <v>5.3900000000000201</v>
      </c>
      <c r="B562" s="382" t="s">
        <v>312</v>
      </c>
      <c r="C562" s="590">
        <v>145</v>
      </c>
      <c r="D562" s="336" t="s">
        <v>40</v>
      </c>
      <c r="E562" s="6"/>
      <c r="F562" s="107">
        <f t="shared" si="21"/>
        <v>0</v>
      </c>
      <c r="G562" s="125">
        <f t="shared" ref="G562:G601" si="22">E562*C562</f>
        <v>0</v>
      </c>
      <c r="H562" s="125"/>
      <c r="I562" s="129"/>
      <c r="J562" s="129"/>
      <c r="K562" s="136"/>
      <c r="L562" s="127"/>
      <c r="M562" s="127"/>
      <c r="N562" s="127"/>
      <c r="O562" s="127"/>
      <c r="P562" s="127"/>
      <c r="Q562" s="127"/>
      <c r="R562" s="127"/>
      <c r="S562" s="127"/>
      <c r="T562" s="127"/>
      <c r="U562" s="127"/>
      <c r="V562" s="127"/>
      <c r="W562" s="127"/>
      <c r="X562" s="127"/>
      <c r="Y562" s="127"/>
      <c r="Z562" s="127"/>
      <c r="AA562" s="127"/>
      <c r="AB562" s="127"/>
      <c r="AC562" s="127"/>
      <c r="AD562" s="127"/>
      <c r="AE562" s="127"/>
      <c r="AF562" s="127"/>
      <c r="AG562" s="127"/>
      <c r="AH562" s="127"/>
      <c r="AI562" s="127"/>
      <c r="AJ562" s="127"/>
      <c r="AK562" s="127"/>
      <c r="AL562" s="127"/>
      <c r="AM562" s="127"/>
      <c r="AN562" s="127"/>
      <c r="AO562" s="127"/>
      <c r="AP562" s="127"/>
      <c r="AQ562" s="127"/>
      <c r="AR562" s="127"/>
      <c r="AS562" s="127"/>
      <c r="AT562" s="127"/>
      <c r="AU562" s="127"/>
      <c r="AV562" s="127"/>
      <c r="AW562" s="127"/>
      <c r="AX562" s="127"/>
      <c r="AY562" s="127"/>
      <c r="AZ562" s="127"/>
      <c r="BA562" s="127"/>
      <c r="BB562" s="127"/>
      <c r="BC562" s="127"/>
      <c r="BD562" s="127"/>
      <c r="BE562" s="127"/>
      <c r="BF562" s="127"/>
      <c r="BG562" s="127"/>
      <c r="BH562" s="127"/>
      <c r="BI562" s="127"/>
      <c r="BJ562" s="127"/>
      <c r="BK562" s="127"/>
      <c r="BL562" s="127"/>
      <c r="BM562" s="127"/>
      <c r="BN562" s="127"/>
      <c r="BO562" s="127"/>
      <c r="BP562" s="127"/>
      <c r="BQ562" s="127"/>
      <c r="BR562" s="127"/>
      <c r="BS562" s="127"/>
      <c r="BT562" s="127"/>
      <c r="BU562" s="127"/>
      <c r="BV562" s="127"/>
      <c r="BW562" s="127"/>
      <c r="BX562" s="127"/>
      <c r="BY562" s="127"/>
      <c r="BZ562" s="127"/>
      <c r="CA562" s="127"/>
      <c r="CB562" s="127"/>
      <c r="CC562" s="127"/>
      <c r="CD562" s="127"/>
      <c r="CE562" s="127"/>
      <c r="CF562" s="127"/>
      <c r="CG562" s="127"/>
      <c r="CH562" s="127"/>
      <c r="CI562" s="127"/>
      <c r="CJ562" s="127"/>
      <c r="CK562" s="127"/>
      <c r="CL562" s="127"/>
      <c r="CM562" s="127"/>
      <c r="CN562" s="127"/>
      <c r="CO562" s="127"/>
      <c r="CP562" s="127"/>
      <c r="CQ562" s="127"/>
      <c r="CR562" s="127"/>
      <c r="CS562" s="127"/>
      <c r="CT562" s="127"/>
      <c r="CU562" s="127"/>
      <c r="CV562" s="127"/>
      <c r="CW562" s="127"/>
      <c r="CX562" s="127"/>
      <c r="CY562" s="127"/>
      <c r="CZ562" s="127"/>
      <c r="DA562" s="127"/>
      <c r="DB562" s="127"/>
      <c r="DC562" s="127"/>
      <c r="DD562" s="127"/>
      <c r="DE562" s="127"/>
      <c r="DF562" s="127"/>
      <c r="DG562" s="127"/>
      <c r="DH562" s="127"/>
      <c r="DI562" s="127"/>
      <c r="DJ562" s="127"/>
      <c r="DK562" s="127"/>
      <c r="DL562" s="127"/>
      <c r="DM562" s="127"/>
      <c r="DN562" s="127"/>
      <c r="DO562" s="127"/>
      <c r="DP562" s="127"/>
      <c r="DQ562" s="127"/>
      <c r="DR562" s="127"/>
      <c r="DS562" s="127"/>
      <c r="DT562" s="127"/>
      <c r="DU562" s="127"/>
      <c r="DV562" s="127"/>
      <c r="DW562" s="127"/>
      <c r="DX562" s="127"/>
      <c r="DY562" s="127"/>
      <c r="DZ562" s="127"/>
      <c r="EA562" s="127"/>
      <c r="EB562" s="127"/>
      <c r="EC562" s="127"/>
      <c r="ED562" s="127"/>
      <c r="EE562" s="127"/>
      <c r="EF562" s="127"/>
      <c r="EG562" s="127"/>
      <c r="EH562" s="127"/>
      <c r="EI562" s="127"/>
      <c r="EJ562" s="127"/>
      <c r="EK562" s="127"/>
      <c r="EL562" s="127"/>
      <c r="EM562" s="127"/>
      <c r="EN562" s="127"/>
      <c r="EO562" s="127"/>
      <c r="EP562" s="127"/>
      <c r="EQ562" s="127"/>
      <c r="ER562" s="127"/>
      <c r="ES562" s="127"/>
      <c r="ET562" s="127"/>
      <c r="EU562" s="127"/>
      <c r="EV562" s="127"/>
      <c r="EW562" s="127"/>
      <c r="EX562" s="127"/>
      <c r="EY562" s="127"/>
      <c r="EZ562" s="127"/>
      <c r="FA562" s="127"/>
      <c r="FB562" s="127"/>
      <c r="FC562" s="127"/>
      <c r="FD562" s="127"/>
      <c r="FE562" s="127"/>
      <c r="FF562" s="127"/>
      <c r="FG562" s="127"/>
      <c r="FH562" s="127"/>
      <c r="FI562" s="127"/>
      <c r="FJ562" s="127"/>
      <c r="FK562" s="127"/>
      <c r="FL562" s="127"/>
      <c r="FM562" s="127"/>
      <c r="FN562" s="127"/>
      <c r="FO562" s="127"/>
      <c r="FP562" s="127"/>
      <c r="FQ562" s="127"/>
      <c r="FR562" s="127"/>
      <c r="FS562" s="127"/>
      <c r="FT562" s="127"/>
      <c r="FU562" s="127"/>
      <c r="FV562" s="127"/>
      <c r="FW562" s="127"/>
      <c r="FX562" s="127"/>
      <c r="FY562" s="127"/>
      <c r="FZ562" s="127"/>
      <c r="GA562" s="127"/>
      <c r="GB562" s="127"/>
      <c r="GC562" s="127"/>
      <c r="GD562" s="127"/>
      <c r="GE562" s="127"/>
      <c r="GF562" s="127"/>
      <c r="GG562" s="127"/>
      <c r="GH562" s="127"/>
      <c r="GI562" s="127"/>
      <c r="GJ562" s="127"/>
      <c r="GK562" s="127"/>
      <c r="GL562" s="127"/>
      <c r="GM562" s="127"/>
      <c r="GN562" s="127"/>
      <c r="GO562" s="127"/>
      <c r="GP562" s="127"/>
      <c r="GQ562" s="127"/>
      <c r="GR562" s="127"/>
      <c r="GS562" s="127"/>
      <c r="GT562" s="127"/>
      <c r="GU562" s="127"/>
      <c r="GV562" s="127"/>
      <c r="GW562" s="127"/>
      <c r="GX562" s="127"/>
      <c r="GY562" s="127"/>
      <c r="GZ562" s="127"/>
      <c r="HA562" s="127"/>
      <c r="HB562" s="127"/>
      <c r="HC562" s="127"/>
      <c r="HD562" s="127"/>
      <c r="HE562" s="127"/>
      <c r="HF562" s="127"/>
      <c r="HG562" s="127"/>
      <c r="HH562" s="127"/>
    </row>
    <row r="563" spans="1:216" s="253" customFormat="1" ht="7.5" customHeight="1" x14ac:dyDescent="0.2">
      <c r="A563" s="589"/>
      <c r="B563" s="15"/>
      <c r="C563" s="477"/>
      <c r="D563" s="336"/>
      <c r="E563" s="6"/>
      <c r="F563" s="107">
        <f t="shared" si="21"/>
        <v>0</v>
      </c>
      <c r="G563" s="125">
        <f t="shared" si="22"/>
        <v>0</v>
      </c>
      <c r="H563" s="125"/>
      <c r="I563" s="129"/>
      <c r="J563" s="129"/>
      <c r="K563" s="136"/>
      <c r="L563" s="127"/>
      <c r="M563" s="127"/>
      <c r="N563" s="127"/>
      <c r="O563" s="127"/>
      <c r="P563" s="127"/>
      <c r="Q563" s="127"/>
      <c r="R563" s="127"/>
      <c r="S563" s="127"/>
      <c r="T563" s="127"/>
      <c r="U563" s="127"/>
      <c r="V563" s="127"/>
      <c r="W563" s="127"/>
      <c r="X563" s="127"/>
      <c r="Y563" s="127"/>
      <c r="Z563" s="127"/>
      <c r="AA563" s="127"/>
      <c r="AB563" s="127"/>
      <c r="AC563" s="127"/>
      <c r="AD563" s="127"/>
      <c r="AE563" s="127"/>
      <c r="AF563" s="127"/>
      <c r="AG563" s="127"/>
      <c r="AH563" s="127"/>
      <c r="AI563" s="127"/>
      <c r="AJ563" s="127"/>
      <c r="AK563" s="127"/>
      <c r="AL563" s="127"/>
      <c r="AM563" s="127"/>
      <c r="AN563" s="127"/>
      <c r="AO563" s="127"/>
      <c r="AP563" s="127"/>
      <c r="AQ563" s="127"/>
      <c r="AR563" s="127"/>
      <c r="AS563" s="127"/>
      <c r="AT563" s="127"/>
      <c r="AU563" s="127"/>
      <c r="AV563" s="127"/>
      <c r="AW563" s="127"/>
      <c r="AX563" s="127"/>
      <c r="AY563" s="127"/>
      <c r="AZ563" s="127"/>
      <c r="BA563" s="127"/>
      <c r="BB563" s="127"/>
      <c r="BC563" s="127"/>
      <c r="BD563" s="127"/>
      <c r="BE563" s="127"/>
      <c r="BF563" s="127"/>
      <c r="BG563" s="127"/>
      <c r="BH563" s="127"/>
      <c r="BI563" s="127"/>
      <c r="BJ563" s="127"/>
      <c r="BK563" s="127"/>
      <c r="BL563" s="127"/>
      <c r="BM563" s="127"/>
      <c r="BN563" s="127"/>
      <c r="BO563" s="127"/>
      <c r="BP563" s="127"/>
      <c r="BQ563" s="127"/>
      <c r="BR563" s="127"/>
      <c r="BS563" s="127"/>
      <c r="BT563" s="127"/>
      <c r="BU563" s="127"/>
      <c r="BV563" s="127"/>
      <c r="BW563" s="127"/>
      <c r="BX563" s="127"/>
      <c r="BY563" s="127"/>
      <c r="BZ563" s="127"/>
      <c r="CA563" s="127"/>
      <c r="CB563" s="127"/>
      <c r="CC563" s="127"/>
      <c r="CD563" s="127"/>
      <c r="CE563" s="127"/>
      <c r="CF563" s="127"/>
      <c r="CG563" s="127"/>
      <c r="CH563" s="127"/>
      <c r="CI563" s="127"/>
      <c r="CJ563" s="127"/>
      <c r="CK563" s="127"/>
      <c r="CL563" s="127"/>
      <c r="CM563" s="127"/>
      <c r="CN563" s="127"/>
      <c r="CO563" s="127"/>
      <c r="CP563" s="127"/>
      <c r="CQ563" s="127"/>
      <c r="CR563" s="127"/>
      <c r="CS563" s="127"/>
      <c r="CT563" s="127"/>
      <c r="CU563" s="127"/>
      <c r="CV563" s="127"/>
      <c r="CW563" s="127"/>
      <c r="CX563" s="127"/>
      <c r="CY563" s="127"/>
      <c r="CZ563" s="127"/>
      <c r="DA563" s="127"/>
      <c r="DB563" s="127"/>
      <c r="DC563" s="127"/>
      <c r="DD563" s="127"/>
      <c r="DE563" s="127"/>
      <c r="DF563" s="127"/>
      <c r="DG563" s="127"/>
      <c r="DH563" s="127"/>
      <c r="DI563" s="127"/>
      <c r="DJ563" s="127"/>
      <c r="DK563" s="127"/>
      <c r="DL563" s="127"/>
      <c r="DM563" s="127"/>
      <c r="DN563" s="127"/>
      <c r="DO563" s="127"/>
      <c r="DP563" s="127"/>
      <c r="DQ563" s="127"/>
      <c r="DR563" s="127"/>
      <c r="DS563" s="127"/>
      <c r="DT563" s="127"/>
      <c r="DU563" s="127"/>
      <c r="DV563" s="127"/>
      <c r="DW563" s="127"/>
      <c r="DX563" s="127"/>
      <c r="DY563" s="127"/>
      <c r="DZ563" s="127"/>
      <c r="EA563" s="127"/>
      <c r="EB563" s="127"/>
      <c r="EC563" s="127"/>
      <c r="ED563" s="127"/>
      <c r="EE563" s="127"/>
      <c r="EF563" s="127"/>
      <c r="EG563" s="127"/>
      <c r="EH563" s="127"/>
      <c r="EI563" s="127"/>
      <c r="EJ563" s="127"/>
      <c r="EK563" s="127"/>
      <c r="EL563" s="127"/>
      <c r="EM563" s="127"/>
      <c r="EN563" s="127"/>
      <c r="EO563" s="127"/>
      <c r="EP563" s="127"/>
      <c r="EQ563" s="127"/>
      <c r="ER563" s="127"/>
      <c r="ES563" s="127"/>
      <c r="ET563" s="127"/>
      <c r="EU563" s="127"/>
      <c r="EV563" s="127"/>
      <c r="EW563" s="127"/>
      <c r="EX563" s="127"/>
      <c r="EY563" s="127"/>
      <c r="EZ563" s="127"/>
      <c r="FA563" s="127"/>
      <c r="FB563" s="127"/>
      <c r="FC563" s="127"/>
      <c r="FD563" s="127"/>
      <c r="FE563" s="127"/>
      <c r="FF563" s="127"/>
      <c r="FG563" s="127"/>
      <c r="FH563" s="127"/>
      <c r="FI563" s="127"/>
      <c r="FJ563" s="127"/>
      <c r="FK563" s="127"/>
      <c r="FL563" s="127"/>
      <c r="FM563" s="127"/>
      <c r="FN563" s="127"/>
      <c r="FO563" s="127"/>
      <c r="FP563" s="127"/>
      <c r="FQ563" s="127"/>
      <c r="FR563" s="127"/>
      <c r="FS563" s="127"/>
      <c r="FT563" s="127"/>
      <c r="FU563" s="127"/>
      <c r="FV563" s="127"/>
      <c r="FW563" s="127"/>
      <c r="FX563" s="127"/>
      <c r="FY563" s="127"/>
      <c r="FZ563" s="127"/>
      <c r="GA563" s="127"/>
      <c r="GB563" s="127"/>
      <c r="GC563" s="127"/>
      <c r="GD563" s="127"/>
      <c r="GE563" s="127"/>
      <c r="GF563" s="127"/>
      <c r="GG563" s="127"/>
      <c r="GH563" s="127"/>
      <c r="GI563" s="127"/>
      <c r="GJ563" s="127"/>
      <c r="GK563" s="127"/>
      <c r="GL563" s="127"/>
      <c r="GM563" s="127"/>
      <c r="GN563" s="127"/>
      <c r="GO563" s="127"/>
      <c r="GP563" s="127"/>
      <c r="GQ563" s="127"/>
      <c r="GR563" s="127"/>
      <c r="GS563" s="127"/>
      <c r="GT563" s="127"/>
      <c r="GU563" s="127"/>
      <c r="GV563" s="127"/>
      <c r="GW563" s="127"/>
      <c r="GX563" s="127"/>
      <c r="GY563" s="127"/>
      <c r="GZ563" s="127"/>
      <c r="HA563" s="127"/>
      <c r="HB563" s="127"/>
      <c r="HC563" s="127"/>
      <c r="HD563" s="127"/>
      <c r="HE563" s="127"/>
      <c r="HF563" s="127"/>
      <c r="HG563" s="127"/>
      <c r="HH563" s="127"/>
    </row>
    <row r="564" spans="1:216" s="127" customFormat="1" x14ac:dyDescent="0.2">
      <c r="A564" s="483">
        <v>6</v>
      </c>
      <c r="B564" s="489" t="s">
        <v>28</v>
      </c>
      <c r="C564" s="473"/>
      <c r="D564" s="336" t="s">
        <v>40</v>
      </c>
      <c r="E564" s="207"/>
      <c r="F564" s="107">
        <f t="shared" si="21"/>
        <v>0</v>
      </c>
      <c r="G564" s="125">
        <f t="shared" si="22"/>
        <v>0</v>
      </c>
      <c r="H564" s="125"/>
      <c r="I564" s="129"/>
      <c r="J564" s="129"/>
      <c r="K564" s="136"/>
      <c r="L564" s="122"/>
      <c r="M564" s="129"/>
      <c r="N564" s="139"/>
      <c r="O564" s="139"/>
      <c r="P564" s="139"/>
      <c r="Q564" s="139"/>
      <c r="R564" s="139"/>
      <c r="S564" s="139"/>
      <c r="T564" s="139"/>
      <c r="U564" s="139"/>
      <c r="V564" s="139"/>
      <c r="W564" s="139"/>
      <c r="X564" s="139"/>
      <c r="Y564" s="139"/>
      <c r="Z564" s="139"/>
      <c r="AA564" s="139"/>
      <c r="AB564" s="139"/>
      <c r="AC564" s="139"/>
      <c r="AD564" s="139"/>
      <c r="AE564" s="139"/>
      <c r="AF564" s="139"/>
      <c r="AG564" s="139"/>
      <c r="AH564" s="139"/>
      <c r="AI564" s="139"/>
      <c r="AJ564" s="139"/>
      <c r="AK564" s="139"/>
      <c r="AL564" s="139"/>
      <c r="AM564" s="139"/>
      <c r="AN564" s="139"/>
      <c r="AO564" s="139"/>
      <c r="AP564" s="139"/>
      <c r="AQ564" s="139"/>
      <c r="AR564" s="139"/>
      <c r="AS564" s="139"/>
      <c r="AT564" s="139"/>
      <c r="AU564" s="139"/>
      <c r="AV564" s="139"/>
      <c r="AW564" s="139"/>
      <c r="AX564" s="139"/>
      <c r="AY564" s="139"/>
      <c r="AZ564" s="139"/>
      <c r="BA564" s="139"/>
      <c r="BB564" s="139"/>
      <c r="BC564" s="139"/>
      <c r="BD564" s="139"/>
      <c r="BE564" s="139"/>
      <c r="BF564" s="139"/>
      <c r="BG564" s="139"/>
      <c r="BH564" s="139"/>
      <c r="BI564" s="139"/>
      <c r="BJ564" s="139"/>
      <c r="BK564" s="139"/>
      <c r="BL564" s="139"/>
      <c r="BM564" s="139"/>
      <c r="BN564" s="139"/>
      <c r="BO564" s="139"/>
      <c r="BP564" s="139"/>
      <c r="BQ564" s="139"/>
      <c r="BR564" s="139"/>
      <c r="BS564" s="139"/>
      <c r="BT564" s="139"/>
      <c r="BU564" s="139"/>
      <c r="BV564" s="139"/>
      <c r="BW564" s="139"/>
      <c r="BX564" s="139"/>
      <c r="BY564" s="139"/>
      <c r="BZ564" s="139"/>
      <c r="CA564" s="139"/>
      <c r="CB564" s="139"/>
      <c r="CC564" s="139"/>
      <c r="CD564" s="139"/>
      <c r="CE564" s="139"/>
      <c r="CF564" s="139"/>
      <c r="CG564" s="139"/>
      <c r="CH564" s="139"/>
      <c r="CI564" s="139"/>
      <c r="CJ564" s="139"/>
      <c r="CK564" s="139"/>
      <c r="CL564" s="139"/>
      <c r="CM564" s="139"/>
      <c r="CN564" s="139"/>
      <c r="CO564" s="139"/>
      <c r="CP564" s="139"/>
      <c r="CQ564" s="139"/>
      <c r="CR564" s="139"/>
      <c r="CS564" s="139"/>
      <c r="CT564" s="139"/>
      <c r="CU564" s="139"/>
      <c r="CV564" s="139"/>
      <c r="CW564" s="139"/>
      <c r="CX564" s="139"/>
      <c r="CY564" s="139"/>
      <c r="CZ564" s="139"/>
      <c r="DA564" s="139"/>
      <c r="DB564" s="139"/>
      <c r="DC564" s="139"/>
      <c r="DD564" s="139"/>
      <c r="DE564" s="139"/>
      <c r="DF564" s="139"/>
      <c r="DG564" s="139"/>
      <c r="DH564" s="139"/>
      <c r="DI564" s="139"/>
      <c r="DJ564" s="139"/>
      <c r="DK564" s="139"/>
      <c r="DL564" s="139"/>
      <c r="DM564" s="139"/>
      <c r="DN564" s="139"/>
      <c r="DO564" s="139"/>
      <c r="DP564" s="139"/>
      <c r="DQ564" s="139"/>
      <c r="DR564" s="139"/>
      <c r="DS564" s="139"/>
      <c r="DT564" s="139"/>
      <c r="DU564" s="139"/>
      <c r="DV564" s="139"/>
      <c r="DW564" s="139"/>
      <c r="DX564" s="139"/>
      <c r="DY564" s="139"/>
      <c r="DZ564" s="139"/>
      <c r="EA564" s="139"/>
      <c r="EB564" s="139"/>
      <c r="EC564" s="139"/>
      <c r="ED564" s="139"/>
      <c r="EE564" s="139"/>
      <c r="EF564" s="139"/>
      <c r="EG564" s="139"/>
      <c r="EH564" s="139"/>
      <c r="EI564" s="139"/>
      <c r="EJ564" s="139"/>
      <c r="EK564" s="139"/>
      <c r="EL564" s="139"/>
      <c r="EM564" s="139"/>
      <c r="EN564" s="139"/>
      <c r="EO564" s="139"/>
      <c r="EP564" s="139"/>
      <c r="EQ564" s="139"/>
      <c r="ER564" s="139"/>
      <c r="ES564" s="139"/>
      <c r="ET564" s="139"/>
      <c r="EU564" s="139"/>
      <c r="EV564" s="139"/>
      <c r="EW564" s="139"/>
      <c r="EX564" s="139"/>
      <c r="EY564" s="139"/>
      <c r="EZ564" s="139"/>
      <c r="FA564" s="139"/>
      <c r="FB564" s="139"/>
      <c r="FC564" s="139"/>
      <c r="FD564" s="139"/>
      <c r="FE564" s="139"/>
      <c r="FF564" s="139"/>
      <c r="FG564" s="139"/>
      <c r="FH564" s="139"/>
      <c r="FI564" s="139"/>
      <c r="FJ564" s="139"/>
      <c r="FK564" s="139"/>
      <c r="FL564" s="139"/>
      <c r="FM564" s="139"/>
      <c r="FN564" s="139"/>
      <c r="FO564" s="139"/>
      <c r="FP564" s="139"/>
      <c r="FQ564" s="139"/>
      <c r="FR564" s="139"/>
      <c r="FS564" s="139"/>
      <c r="FT564" s="139"/>
      <c r="FU564" s="139"/>
      <c r="FV564" s="139"/>
      <c r="FW564" s="139"/>
      <c r="FX564" s="139"/>
      <c r="FY564" s="139"/>
      <c r="FZ564" s="139"/>
      <c r="GA564" s="139"/>
      <c r="GB564" s="139"/>
      <c r="GC564" s="139"/>
      <c r="GD564" s="139"/>
      <c r="GE564" s="139"/>
      <c r="GF564" s="139"/>
      <c r="GG564" s="139"/>
      <c r="GH564" s="139"/>
      <c r="GI564" s="139"/>
      <c r="GJ564" s="139"/>
      <c r="GK564" s="139"/>
      <c r="GL564" s="139"/>
      <c r="GM564" s="139"/>
      <c r="GN564" s="139"/>
      <c r="GO564" s="139"/>
      <c r="GP564" s="139"/>
      <c r="GQ564" s="139"/>
      <c r="GR564" s="139"/>
      <c r="GS564" s="139"/>
      <c r="GT564" s="139"/>
      <c r="GU564" s="139"/>
      <c r="GV564" s="139"/>
      <c r="GW564" s="139"/>
      <c r="GX564" s="139"/>
      <c r="GY564" s="139"/>
      <c r="GZ564" s="139"/>
      <c r="HA564" s="139"/>
      <c r="HB564" s="139"/>
      <c r="HC564" s="139"/>
      <c r="HD564" s="139"/>
      <c r="HE564" s="139"/>
      <c r="HF564" s="139"/>
      <c r="HG564" s="139"/>
      <c r="HH564" s="139"/>
    </row>
    <row r="565" spans="1:216" s="127" customFormat="1" ht="42" customHeight="1" x14ac:dyDescent="0.2">
      <c r="A565" s="4">
        <v>6.1</v>
      </c>
      <c r="B565" s="382" t="s">
        <v>313</v>
      </c>
      <c r="C565" s="473">
        <v>2</v>
      </c>
      <c r="D565" s="358" t="s">
        <v>40</v>
      </c>
      <c r="E565" s="207"/>
      <c r="F565" s="107">
        <f t="shared" si="21"/>
        <v>0</v>
      </c>
      <c r="G565" s="125">
        <f t="shared" si="22"/>
        <v>0</v>
      </c>
      <c r="H565" s="125"/>
      <c r="I565" s="129"/>
      <c r="J565" s="129"/>
      <c r="K565" s="136"/>
      <c r="L565" s="122"/>
      <c r="M565" s="129"/>
      <c r="N565" s="110"/>
      <c r="O565" s="110"/>
      <c r="P565" s="110"/>
      <c r="Q565" s="110"/>
      <c r="R565" s="110"/>
      <c r="S565" s="110"/>
      <c r="T565" s="110"/>
      <c r="U565" s="110"/>
      <c r="V565" s="110"/>
      <c r="W565" s="110"/>
      <c r="X565" s="110"/>
      <c r="Y565" s="110"/>
      <c r="Z565" s="110"/>
      <c r="AA565" s="110"/>
      <c r="AB565" s="110"/>
      <c r="AC565" s="110"/>
      <c r="AD565" s="110"/>
      <c r="AE565" s="110"/>
      <c r="AF565" s="110"/>
      <c r="AG565" s="110"/>
      <c r="AH565" s="110"/>
      <c r="AI565" s="110"/>
      <c r="AJ565" s="110"/>
      <c r="AK565" s="110"/>
      <c r="AL565" s="110"/>
      <c r="AM565" s="110"/>
      <c r="AN565" s="110"/>
      <c r="AO565" s="110"/>
      <c r="AP565" s="110"/>
      <c r="AQ565" s="110"/>
      <c r="AR565" s="110"/>
      <c r="AS565" s="110"/>
      <c r="AT565" s="110"/>
      <c r="AU565" s="110"/>
      <c r="AV565" s="110"/>
      <c r="AW565" s="110"/>
      <c r="AX565" s="110"/>
      <c r="AY565" s="110"/>
      <c r="AZ565" s="110"/>
      <c r="BA565" s="110"/>
      <c r="BB565" s="110"/>
      <c r="BC565" s="110"/>
      <c r="BD565" s="110"/>
      <c r="BE565" s="110"/>
      <c r="BF565" s="110"/>
      <c r="BG565" s="110"/>
      <c r="BH565" s="110"/>
      <c r="BI565" s="110"/>
      <c r="BJ565" s="110"/>
      <c r="BK565" s="110"/>
      <c r="BL565" s="110"/>
      <c r="BM565" s="110"/>
      <c r="BN565" s="110"/>
      <c r="BO565" s="110"/>
      <c r="BP565" s="110"/>
      <c r="BQ565" s="110"/>
      <c r="BR565" s="110"/>
      <c r="BS565" s="110"/>
      <c r="BT565" s="110"/>
      <c r="BU565" s="110"/>
      <c r="BV565" s="110"/>
      <c r="BW565" s="110"/>
      <c r="BX565" s="110"/>
      <c r="BY565" s="110"/>
      <c r="BZ565" s="110"/>
      <c r="CA565" s="110"/>
      <c r="CB565" s="110"/>
      <c r="CC565" s="110"/>
      <c r="CD565" s="110"/>
      <c r="CE565" s="110"/>
      <c r="CF565" s="110"/>
      <c r="CG565" s="110"/>
      <c r="CH565" s="110"/>
      <c r="CI565" s="110"/>
      <c r="CJ565" s="110"/>
      <c r="CK565" s="110"/>
      <c r="CL565" s="110"/>
      <c r="CM565" s="110"/>
      <c r="CN565" s="110"/>
      <c r="CO565" s="110"/>
      <c r="CP565" s="110"/>
      <c r="CQ565" s="110"/>
      <c r="CR565" s="110"/>
      <c r="CS565" s="110"/>
      <c r="CT565" s="110"/>
      <c r="CU565" s="110"/>
      <c r="CV565" s="110"/>
      <c r="CW565" s="110"/>
      <c r="CX565" s="110"/>
      <c r="CY565" s="110"/>
      <c r="CZ565" s="110"/>
      <c r="DA565" s="110"/>
      <c r="DB565" s="110"/>
      <c r="DC565" s="110"/>
      <c r="DD565" s="110"/>
      <c r="DE565" s="110"/>
      <c r="DF565" s="110"/>
      <c r="DG565" s="110"/>
      <c r="DH565" s="110"/>
      <c r="DI565" s="110"/>
      <c r="DJ565" s="110"/>
      <c r="DK565" s="110"/>
      <c r="DL565" s="110"/>
      <c r="DM565" s="110"/>
      <c r="DN565" s="110"/>
      <c r="DO565" s="110"/>
      <c r="DP565" s="110"/>
      <c r="DQ565" s="110"/>
      <c r="DR565" s="110"/>
      <c r="DS565" s="110"/>
      <c r="DT565" s="110"/>
      <c r="DU565" s="110"/>
      <c r="DV565" s="110"/>
      <c r="DW565" s="110"/>
      <c r="DX565" s="110"/>
      <c r="DY565" s="110"/>
      <c r="DZ565" s="110"/>
      <c r="EA565" s="110"/>
      <c r="EB565" s="110"/>
      <c r="EC565" s="110"/>
      <c r="ED565" s="110"/>
      <c r="EE565" s="110"/>
      <c r="EF565" s="110"/>
      <c r="EG565" s="110"/>
      <c r="EH565" s="110"/>
      <c r="EI565" s="110"/>
      <c r="EJ565" s="110"/>
      <c r="EK565" s="110"/>
      <c r="EL565" s="110"/>
      <c r="EM565" s="110"/>
      <c r="EN565" s="110"/>
      <c r="EO565" s="110"/>
      <c r="EP565" s="110"/>
      <c r="EQ565" s="110"/>
      <c r="ER565" s="110"/>
      <c r="ES565" s="110"/>
      <c r="ET565" s="110"/>
      <c r="EU565" s="110"/>
      <c r="EV565" s="110"/>
      <c r="EW565" s="110"/>
      <c r="EX565" s="110"/>
      <c r="EY565" s="110"/>
      <c r="EZ565" s="110"/>
      <c r="FA565" s="110"/>
      <c r="FB565" s="110"/>
      <c r="FC565" s="110"/>
      <c r="FD565" s="110"/>
      <c r="FE565" s="110"/>
      <c r="FF565" s="110"/>
      <c r="FG565" s="110"/>
      <c r="FH565" s="110"/>
      <c r="FI565" s="110"/>
      <c r="FJ565" s="110"/>
      <c r="FK565" s="110"/>
      <c r="FL565" s="110"/>
      <c r="FM565" s="110"/>
      <c r="FN565" s="110"/>
      <c r="FO565" s="110"/>
      <c r="FP565" s="110"/>
      <c r="FQ565" s="110"/>
      <c r="FR565" s="110"/>
      <c r="FS565" s="110"/>
      <c r="FT565" s="110"/>
      <c r="FU565" s="110"/>
      <c r="FV565" s="110"/>
      <c r="FW565" s="110"/>
      <c r="FX565" s="110"/>
      <c r="FY565" s="110"/>
      <c r="FZ565" s="110"/>
      <c r="GA565" s="110"/>
      <c r="GB565" s="110"/>
      <c r="GC565" s="110"/>
      <c r="GD565" s="110"/>
      <c r="GE565" s="110"/>
      <c r="GF565" s="110"/>
      <c r="GG565" s="110"/>
      <c r="GH565" s="110"/>
      <c r="GI565" s="110"/>
      <c r="GJ565" s="110"/>
      <c r="GK565" s="110"/>
      <c r="GL565" s="110"/>
      <c r="GM565" s="110"/>
      <c r="GN565" s="110"/>
      <c r="GO565" s="110"/>
      <c r="GP565" s="110"/>
      <c r="GQ565" s="110"/>
      <c r="GR565" s="110"/>
      <c r="GS565" s="110"/>
      <c r="GT565" s="110"/>
      <c r="GU565" s="110"/>
      <c r="GV565" s="110"/>
      <c r="GW565" s="110"/>
      <c r="GX565" s="110"/>
      <c r="GY565" s="110"/>
      <c r="GZ565" s="110"/>
      <c r="HA565" s="110"/>
      <c r="HB565" s="110"/>
      <c r="HC565" s="110"/>
      <c r="HD565" s="110"/>
      <c r="HE565" s="110"/>
      <c r="HF565" s="110"/>
      <c r="HG565" s="110"/>
      <c r="HH565" s="110"/>
    </row>
    <row r="566" spans="1:216" s="127" customFormat="1" ht="42" customHeight="1" x14ac:dyDescent="0.2">
      <c r="A566" s="4">
        <v>6.2</v>
      </c>
      <c r="B566" s="382" t="s">
        <v>314</v>
      </c>
      <c r="C566" s="473">
        <v>3</v>
      </c>
      <c r="D566" s="358" t="s">
        <v>40</v>
      </c>
      <c r="E566" s="207"/>
      <c r="F566" s="107">
        <f t="shared" si="21"/>
        <v>0</v>
      </c>
      <c r="G566" s="125">
        <f t="shared" si="22"/>
        <v>0</v>
      </c>
      <c r="H566" s="125"/>
      <c r="I566" s="129"/>
      <c r="J566" s="129"/>
      <c r="K566" s="136"/>
      <c r="L566" s="122"/>
      <c r="M566" s="129"/>
      <c r="N566" s="110"/>
      <c r="O566" s="110"/>
      <c r="P566" s="110"/>
      <c r="Q566" s="110"/>
      <c r="R566" s="110"/>
      <c r="S566" s="110"/>
      <c r="T566" s="110"/>
      <c r="U566" s="110"/>
      <c r="V566" s="110"/>
      <c r="W566" s="110"/>
      <c r="X566" s="110"/>
      <c r="Y566" s="110"/>
      <c r="Z566" s="110"/>
      <c r="AA566" s="110"/>
      <c r="AB566" s="110"/>
      <c r="AC566" s="110"/>
      <c r="AD566" s="110"/>
      <c r="AE566" s="110"/>
      <c r="AF566" s="110"/>
      <c r="AG566" s="110"/>
      <c r="AH566" s="110"/>
      <c r="AI566" s="110"/>
      <c r="AJ566" s="110"/>
      <c r="AK566" s="110"/>
      <c r="AL566" s="110"/>
      <c r="AM566" s="110"/>
      <c r="AN566" s="110"/>
      <c r="AO566" s="110"/>
      <c r="AP566" s="110"/>
      <c r="AQ566" s="110"/>
      <c r="AR566" s="110"/>
      <c r="AS566" s="110"/>
      <c r="AT566" s="110"/>
      <c r="AU566" s="110"/>
      <c r="AV566" s="110"/>
      <c r="AW566" s="110"/>
      <c r="AX566" s="110"/>
      <c r="AY566" s="110"/>
      <c r="AZ566" s="110"/>
      <c r="BA566" s="110"/>
      <c r="BB566" s="110"/>
      <c r="BC566" s="110"/>
      <c r="BD566" s="110"/>
      <c r="BE566" s="110"/>
      <c r="BF566" s="110"/>
      <c r="BG566" s="110"/>
      <c r="BH566" s="110"/>
      <c r="BI566" s="110"/>
      <c r="BJ566" s="110"/>
      <c r="BK566" s="110"/>
      <c r="BL566" s="110"/>
      <c r="BM566" s="110"/>
      <c r="BN566" s="110"/>
      <c r="BO566" s="110"/>
      <c r="BP566" s="110"/>
      <c r="BQ566" s="110"/>
      <c r="BR566" s="110"/>
      <c r="BS566" s="110"/>
      <c r="BT566" s="110"/>
      <c r="BU566" s="110"/>
      <c r="BV566" s="110"/>
      <c r="BW566" s="110"/>
      <c r="BX566" s="110"/>
      <c r="BY566" s="110"/>
      <c r="BZ566" s="110"/>
      <c r="CA566" s="110"/>
      <c r="CB566" s="110"/>
      <c r="CC566" s="110"/>
      <c r="CD566" s="110"/>
      <c r="CE566" s="110"/>
      <c r="CF566" s="110"/>
      <c r="CG566" s="110"/>
      <c r="CH566" s="110"/>
      <c r="CI566" s="110"/>
      <c r="CJ566" s="110"/>
      <c r="CK566" s="110"/>
      <c r="CL566" s="110"/>
      <c r="CM566" s="110"/>
      <c r="CN566" s="110"/>
      <c r="CO566" s="110"/>
      <c r="CP566" s="110"/>
      <c r="CQ566" s="110"/>
      <c r="CR566" s="110"/>
      <c r="CS566" s="110"/>
      <c r="CT566" s="110"/>
      <c r="CU566" s="110"/>
      <c r="CV566" s="110"/>
      <c r="CW566" s="110"/>
      <c r="CX566" s="110"/>
      <c r="CY566" s="110"/>
      <c r="CZ566" s="110"/>
      <c r="DA566" s="110"/>
      <c r="DB566" s="110"/>
      <c r="DC566" s="110"/>
      <c r="DD566" s="110"/>
      <c r="DE566" s="110"/>
      <c r="DF566" s="110"/>
      <c r="DG566" s="110"/>
      <c r="DH566" s="110"/>
      <c r="DI566" s="110"/>
      <c r="DJ566" s="110"/>
      <c r="DK566" s="110"/>
      <c r="DL566" s="110"/>
      <c r="DM566" s="110"/>
      <c r="DN566" s="110"/>
      <c r="DO566" s="110"/>
      <c r="DP566" s="110"/>
      <c r="DQ566" s="110"/>
      <c r="DR566" s="110"/>
      <c r="DS566" s="110"/>
      <c r="DT566" s="110"/>
      <c r="DU566" s="110"/>
      <c r="DV566" s="110"/>
      <c r="DW566" s="110"/>
      <c r="DX566" s="110"/>
      <c r="DY566" s="110"/>
      <c r="DZ566" s="110"/>
      <c r="EA566" s="110"/>
      <c r="EB566" s="110"/>
      <c r="EC566" s="110"/>
      <c r="ED566" s="110"/>
      <c r="EE566" s="110"/>
      <c r="EF566" s="110"/>
      <c r="EG566" s="110"/>
      <c r="EH566" s="110"/>
      <c r="EI566" s="110"/>
      <c r="EJ566" s="110"/>
      <c r="EK566" s="110"/>
      <c r="EL566" s="110"/>
      <c r="EM566" s="110"/>
      <c r="EN566" s="110"/>
      <c r="EO566" s="110"/>
      <c r="EP566" s="110"/>
      <c r="EQ566" s="110"/>
      <c r="ER566" s="110"/>
      <c r="ES566" s="110"/>
      <c r="ET566" s="110"/>
      <c r="EU566" s="110"/>
      <c r="EV566" s="110"/>
      <c r="EW566" s="110"/>
      <c r="EX566" s="110"/>
      <c r="EY566" s="110"/>
      <c r="EZ566" s="110"/>
      <c r="FA566" s="110"/>
      <c r="FB566" s="110"/>
      <c r="FC566" s="110"/>
      <c r="FD566" s="110"/>
      <c r="FE566" s="110"/>
      <c r="FF566" s="110"/>
      <c r="FG566" s="110"/>
      <c r="FH566" s="110"/>
      <c r="FI566" s="110"/>
      <c r="FJ566" s="110"/>
      <c r="FK566" s="110"/>
      <c r="FL566" s="110"/>
      <c r="FM566" s="110"/>
      <c r="FN566" s="110"/>
      <c r="FO566" s="110"/>
      <c r="FP566" s="110"/>
      <c r="FQ566" s="110"/>
      <c r="FR566" s="110"/>
      <c r="FS566" s="110"/>
      <c r="FT566" s="110"/>
      <c r="FU566" s="110"/>
      <c r="FV566" s="110"/>
      <c r="FW566" s="110"/>
      <c r="FX566" s="110"/>
      <c r="FY566" s="110"/>
      <c r="FZ566" s="110"/>
      <c r="GA566" s="110"/>
      <c r="GB566" s="110"/>
      <c r="GC566" s="110"/>
      <c r="GD566" s="110"/>
      <c r="GE566" s="110"/>
      <c r="GF566" s="110"/>
      <c r="GG566" s="110"/>
      <c r="GH566" s="110"/>
      <c r="GI566" s="110"/>
      <c r="GJ566" s="110"/>
      <c r="GK566" s="110"/>
      <c r="GL566" s="110"/>
      <c r="GM566" s="110"/>
      <c r="GN566" s="110"/>
      <c r="GO566" s="110"/>
      <c r="GP566" s="110"/>
      <c r="GQ566" s="110"/>
      <c r="GR566" s="110"/>
      <c r="GS566" s="110"/>
      <c r="GT566" s="110"/>
      <c r="GU566" s="110"/>
      <c r="GV566" s="110"/>
      <c r="GW566" s="110"/>
      <c r="GX566" s="110"/>
      <c r="GY566" s="110"/>
      <c r="GZ566" s="110"/>
      <c r="HA566" s="110"/>
      <c r="HB566" s="110"/>
      <c r="HC566" s="110"/>
      <c r="HD566" s="110"/>
      <c r="HE566" s="110"/>
      <c r="HF566" s="110"/>
      <c r="HG566" s="110"/>
      <c r="HH566" s="110"/>
    </row>
    <row r="567" spans="1:216" s="255" customFormat="1" ht="42" customHeight="1" x14ac:dyDescent="0.2">
      <c r="A567" s="4">
        <v>6.3</v>
      </c>
      <c r="B567" s="382" t="s">
        <v>315</v>
      </c>
      <c r="C567" s="473">
        <v>4</v>
      </c>
      <c r="D567" s="336" t="s">
        <v>40</v>
      </c>
      <c r="E567" s="207"/>
      <c r="F567" s="107">
        <f t="shared" si="21"/>
        <v>0</v>
      </c>
      <c r="G567" s="125">
        <f t="shared" si="22"/>
        <v>0</v>
      </c>
      <c r="H567" s="125"/>
      <c r="I567" s="129"/>
      <c r="J567" s="122"/>
      <c r="K567" s="129"/>
      <c r="L567" s="122"/>
      <c r="M567" s="129"/>
      <c r="N567" s="254"/>
      <c r="O567" s="254"/>
      <c r="P567" s="254"/>
      <c r="Q567" s="254"/>
      <c r="R567" s="254"/>
      <c r="S567" s="254"/>
      <c r="T567" s="254"/>
      <c r="U567" s="254"/>
      <c r="V567" s="254"/>
      <c r="W567" s="254"/>
      <c r="X567" s="254"/>
      <c r="Y567" s="254"/>
      <c r="Z567" s="254"/>
      <c r="AA567" s="254"/>
      <c r="AB567" s="254"/>
      <c r="AC567" s="254"/>
      <c r="AD567" s="254"/>
      <c r="AE567" s="254"/>
      <c r="AF567" s="254"/>
      <c r="AG567" s="254"/>
      <c r="AH567" s="254"/>
      <c r="AI567" s="254"/>
      <c r="AJ567" s="254"/>
      <c r="AK567" s="254"/>
      <c r="AL567" s="254"/>
      <c r="AM567" s="254"/>
      <c r="AN567" s="254"/>
      <c r="AO567" s="254"/>
      <c r="AP567" s="254"/>
      <c r="AQ567" s="254"/>
      <c r="AR567" s="254"/>
      <c r="AS567" s="254"/>
      <c r="AT567" s="254"/>
      <c r="AU567" s="254"/>
      <c r="AV567" s="254"/>
      <c r="AW567" s="254"/>
      <c r="AX567" s="254"/>
      <c r="AY567" s="254"/>
      <c r="AZ567" s="254"/>
      <c r="BA567" s="254"/>
      <c r="BB567" s="254"/>
      <c r="BC567" s="254"/>
      <c r="BD567" s="254"/>
      <c r="BE567" s="254"/>
      <c r="BF567" s="254"/>
      <c r="BG567" s="254"/>
      <c r="BH567" s="254"/>
      <c r="BI567" s="254"/>
      <c r="BJ567" s="254"/>
      <c r="BK567" s="254"/>
      <c r="BL567" s="254"/>
      <c r="BM567" s="254"/>
      <c r="BN567" s="254"/>
      <c r="BO567" s="254"/>
      <c r="BP567" s="254"/>
      <c r="BQ567" s="254"/>
      <c r="BR567" s="254"/>
      <c r="BS567" s="254"/>
      <c r="BT567" s="254"/>
      <c r="BU567" s="254"/>
      <c r="BV567" s="254"/>
      <c r="BW567" s="254"/>
      <c r="BX567" s="254"/>
      <c r="BY567" s="254"/>
      <c r="BZ567" s="254"/>
      <c r="CA567" s="254"/>
      <c r="CB567" s="254"/>
      <c r="CC567" s="254"/>
      <c r="CD567" s="254"/>
      <c r="CE567" s="254"/>
      <c r="CF567" s="254"/>
      <c r="CG567" s="254"/>
      <c r="CH567" s="254"/>
      <c r="CI567" s="254"/>
      <c r="CJ567" s="254"/>
      <c r="CK567" s="254"/>
      <c r="CL567" s="254"/>
      <c r="CM567" s="254"/>
      <c r="CN567" s="254"/>
      <c r="CO567" s="254"/>
      <c r="CP567" s="254"/>
      <c r="CQ567" s="254"/>
      <c r="CR567" s="254"/>
      <c r="CS567" s="254"/>
      <c r="CT567" s="254"/>
      <c r="CU567" s="254"/>
      <c r="CV567" s="254"/>
      <c r="CW567" s="254"/>
      <c r="CX567" s="254"/>
      <c r="CY567" s="254"/>
      <c r="CZ567" s="254"/>
      <c r="DA567" s="254"/>
      <c r="DB567" s="254"/>
      <c r="DC567" s="254"/>
      <c r="DD567" s="254"/>
      <c r="DE567" s="254"/>
      <c r="DF567" s="254"/>
      <c r="DG567" s="254"/>
      <c r="DH567" s="254"/>
      <c r="DI567" s="254"/>
      <c r="DJ567" s="254"/>
      <c r="DK567" s="254"/>
      <c r="DL567" s="254"/>
      <c r="DM567" s="254"/>
      <c r="DN567" s="254"/>
      <c r="DO567" s="254"/>
      <c r="DP567" s="254"/>
      <c r="DQ567" s="254"/>
      <c r="DR567" s="254"/>
      <c r="DS567" s="254"/>
      <c r="DT567" s="254"/>
      <c r="DU567" s="254"/>
      <c r="DV567" s="254"/>
      <c r="DW567" s="254"/>
      <c r="DX567" s="254"/>
      <c r="DY567" s="254"/>
      <c r="DZ567" s="254"/>
      <c r="EA567" s="254"/>
      <c r="EB567" s="254"/>
      <c r="EC567" s="254"/>
      <c r="ED567" s="254"/>
      <c r="EE567" s="254"/>
      <c r="EF567" s="254"/>
      <c r="EG567" s="254"/>
      <c r="EH567" s="254"/>
      <c r="EI567" s="254"/>
      <c r="EJ567" s="254"/>
      <c r="EK567" s="254"/>
      <c r="EL567" s="254"/>
      <c r="EM567" s="254"/>
      <c r="EN567" s="254"/>
      <c r="EO567" s="254"/>
      <c r="EP567" s="254"/>
      <c r="EQ567" s="254"/>
      <c r="ER567" s="254"/>
      <c r="ES567" s="254"/>
      <c r="ET567" s="254"/>
      <c r="EU567" s="254"/>
      <c r="EV567" s="254"/>
      <c r="EW567" s="254"/>
      <c r="EX567" s="254"/>
      <c r="EY567" s="254"/>
      <c r="EZ567" s="254"/>
      <c r="FA567" s="254"/>
      <c r="FB567" s="254"/>
      <c r="FC567" s="254"/>
      <c r="FD567" s="254"/>
      <c r="FE567" s="254"/>
      <c r="FF567" s="254"/>
      <c r="FG567" s="254"/>
      <c r="FH567" s="254"/>
      <c r="FI567" s="254"/>
      <c r="FJ567" s="254"/>
      <c r="FK567" s="254"/>
      <c r="FL567" s="254"/>
      <c r="FM567" s="254"/>
      <c r="FN567" s="254"/>
      <c r="FO567" s="254"/>
      <c r="FP567" s="254"/>
      <c r="FQ567" s="254"/>
      <c r="FR567" s="254"/>
      <c r="FS567" s="254"/>
      <c r="FT567" s="254"/>
      <c r="FU567" s="254"/>
      <c r="FV567" s="254"/>
      <c r="FW567" s="254"/>
      <c r="FX567" s="254"/>
      <c r="FY567" s="254"/>
      <c r="FZ567" s="254"/>
      <c r="GA567" s="254"/>
      <c r="GB567" s="254"/>
      <c r="GC567" s="254"/>
      <c r="GD567" s="254"/>
      <c r="GE567" s="254"/>
      <c r="GF567" s="254"/>
      <c r="GG567" s="254"/>
      <c r="GH567" s="254"/>
      <c r="GI567" s="254"/>
      <c r="GJ567" s="254"/>
      <c r="GK567" s="254"/>
      <c r="GL567" s="254"/>
      <c r="GM567" s="254"/>
      <c r="GN567" s="254"/>
      <c r="GO567" s="254"/>
      <c r="GP567" s="254"/>
      <c r="GQ567" s="254"/>
      <c r="GR567" s="254"/>
      <c r="GS567" s="254"/>
      <c r="GT567" s="254"/>
      <c r="GU567" s="254"/>
      <c r="GV567" s="254"/>
      <c r="GW567" s="254"/>
      <c r="GX567" s="254"/>
      <c r="GY567" s="254"/>
      <c r="GZ567" s="254"/>
      <c r="HA567" s="254"/>
      <c r="HB567" s="254"/>
      <c r="HC567" s="254"/>
      <c r="HD567" s="254"/>
      <c r="HE567" s="254"/>
      <c r="HF567" s="254"/>
      <c r="HG567" s="254"/>
      <c r="HH567" s="254"/>
    </row>
    <row r="568" spans="1:216" s="127" customFormat="1" ht="14.25" x14ac:dyDescent="0.2">
      <c r="A568" s="4">
        <v>6.6</v>
      </c>
      <c r="B568" s="382" t="s">
        <v>316</v>
      </c>
      <c r="C568" s="496">
        <v>9</v>
      </c>
      <c r="D568" s="336" t="s">
        <v>40</v>
      </c>
      <c r="E568" s="256"/>
      <c r="F568" s="107">
        <f t="shared" si="21"/>
        <v>0</v>
      </c>
      <c r="G568" s="125">
        <f t="shared" si="22"/>
        <v>0</v>
      </c>
      <c r="H568" s="125"/>
      <c r="I568" s="129"/>
      <c r="J568" s="122"/>
      <c r="K568" s="129"/>
      <c r="L568" s="122"/>
      <c r="M568" s="129"/>
      <c r="N568" s="139"/>
      <c r="O568" s="139"/>
      <c r="P568" s="139"/>
      <c r="Q568" s="139"/>
      <c r="R568" s="139"/>
      <c r="S568" s="139"/>
      <c r="T568" s="139"/>
      <c r="U568" s="139"/>
      <c r="V568" s="139"/>
      <c r="W568" s="139"/>
      <c r="X568" s="139"/>
      <c r="Y568" s="139"/>
      <c r="Z568" s="139"/>
      <c r="AA568" s="139"/>
      <c r="AB568" s="139"/>
      <c r="AC568" s="139"/>
      <c r="AD568" s="139"/>
      <c r="AE568" s="139"/>
      <c r="AF568" s="139"/>
      <c r="AG568" s="139"/>
      <c r="AH568" s="139"/>
      <c r="AI568" s="139"/>
      <c r="AJ568" s="139"/>
      <c r="AK568" s="139"/>
      <c r="AL568" s="139"/>
      <c r="AM568" s="139"/>
      <c r="AN568" s="139"/>
      <c r="AO568" s="139"/>
      <c r="AP568" s="139"/>
      <c r="AQ568" s="139"/>
      <c r="AR568" s="139"/>
      <c r="AS568" s="139"/>
      <c r="AT568" s="139"/>
      <c r="AU568" s="139"/>
      <c r="AV568" s="139"/>
      <c r="AW568" s="139"/>
      <c r="AX568" s="139"/>
      <c r="AY568" s="139"/>
      <c r="AZ568" s="139"/>
      <c r="BA568" s="139"/>
      <c r="BB568" s="139"/>
      <c r="BC568" s="139"/>
      <c r="BD568" s="139"/>
      <c r="BE568" s="139"/>
      <c r="BF568" s="139"/>
      <c r="BG568" s="139"/>
      <c r="BH568" s="139"/>
      <c r="BI568" s="139"/>
      <c r="BJ568" s="139"/>
      <c r="BK568" s="139"/>
      <c r="BL568" s="139"/>
      <c r="BM568" s="139"/>
      <c r="BN568" s="139"/>
      <c r="BO568" s="139"/>
      <c r="BP568" s="139"/>
      <c r="BQ568" s="139"/>
      <c r="BR568" s="139"/>
      <c r="BS568" s="139"/>
      <c r="BT568" s="139"/>
      <c r="BU568" s="139"/>
      <c r="BV568" s="139"/>
      <c r="BW568" s="139"/>
      <c r="BX568" s="139"/>
      <c r="BY568" s="139"/>
      <c r="BZ568" s="139"/>
      <c r="CA568" s="139"/>
      <c r="CB568" s="139"/>
      <c r="CC568" s="139"/>
      <c r="CD568" s="139"/>
      <c r="CE568" s="139"/>
      <c r="CF568" s="139"/>
      <c r="CG568" s="139"/>
      <c r="CH568" s="139"/>
      <c r="CI568" s="139"/>
      <c r="CJ568" s="139"/>
      <c r="CK568" s="139"/>
      <c r="CL568" s="139"/>
      <c r="CM568" s="139"/>
      <c r="CN568" s="139"/>
      <c r="CO568" s="139"/>
      <c r="CP568" s="139"/>
      <c r="CQ568" s="139"/>
      <c r="CR568" s="139"/>
      <c r="CS568" s="139"/>
      <c r="CT568" s="139"/>
      <c r="CU568" s="139"/>
      <c r="CV568" s="139"/>
      <c r="CW568" s="139"/>
      <c r="CX568" s="139"/>
      <c r="CY568" s="139"/>
      <c r="CZ568" s="139"/>
      <c r="DA568" s="139"/>
      <c r="DB568" s="139"/>
      <c r="DC568" s="139"/>
      <c r="DD568" s="139"/>
      <c r="DE568" s="139"/>
      <c r="DF568" s="139"/>
      <c r="DG568" s="139"/>
      <c r="DH568" s="139"/>
      <c r="DI568" s="139"/>
      <c r="DJ568" s="139"/>
      <c r="DK568" s="139"/>
      <c r="DL568" s="139"/>
      <c r="DM568" s="139"/>
      <c r="DN568" s="139"/>
      <c r="DO568" s="139"/>
      <c r="DP568" s="139"/>
      <c r="DQ568" s="139"/>
      <c r="DR568" s="139"/>
      <c r="DS568" s="139"/>
      <c r="DT568" s="139"/>
      <c r="DU568" s="139"/>
      <c r="DV568" s="139"/>
      <c r="DW568" s="139"/>
      <c r="DX568" s="139"/>
      <c r="DY568" s="139"/>
      <c r="DZ568" s="139"/>
      <c r="EA568" s="139"/>
      <c r="EB568" s="139"/>
      <c r="EC568" s="139"/>
      <c r="ED568" s="139"/>
      <c r="EE568" s="139"/>
      <c r="EF568" s="139"/>
      <c r="EG568" s="139"/>
      <c r="EH568" s="139"/>
      <c r="EI568" s="139"/>
      <c r="EJ568" s="139"/>
      <c r="EK568" s="139"/>
      <c r="EL568" s="139"/>
      <c r="EM568" s="139"/>
      <c r="EN568" s="139"/>
      <c r="EO568" s="139"/>
      <c r="EP568" s="139"/>
      <c r="EQ568" s="139"/>
      <c r="ER568" s="139"/>
      <c r="ES568" s="139"/>
      <c r="ET568" s="139"/>
      <c r="EU568" s="139"/>
      <c r="EV568" s="139"/>
      <c r="EW568" s="139"/>
      <c r="EX568" s="139"/>
      <c r="EY568" s="139"/>
      <c r="EZ568" s="139"/>
      <c r="FA568" s="139"/>
      <c r="FB568" s="139"/>
      <c r="FC568" s="139"/>
      <c r="FD568" s="139"/>
      <c r="FE568" s="139"/>
      <c r="FF568" s="139"/>
      <c r="FG568" s="139"/>
      <c r="FH568" s="139"/>
      <c r="FI568" s="139"/>
      <c r="FJ568" s="139"/>
      <c r="FK568" s="139"/>
      <c r="FL568" s="139"/>
      <c r="FM568" s="139"/>
      <c r="FN568" s="139"/>
      <c r="FO568" s="139"/>
      <c r="FP568" s="139"/>
      <c r="FQ568" s="139"/>
      <c r="FR568" s="139"/>
      <c r="FS568" s="139"/>
      <c r="FT568" s="139"/>
      <c r="FU568" s="139"/>
      <c r="FV568" s="139"/>
      <c r="FW568" s="139"/>
      <c r="FX568" s="139"/>
      <c r="FY568" s="139"/>
      <c r="FZ568" s="139"/>
      <c r="GA568" s="139"/>
      <c r="GB568" s="139"/>
      <c r="GC568" s="139"/>
      <c r="GD568" s="139"/>
      <c r="GE568" s="139"/>
      <c r="GF568" s="139"/>
      <c r="GG568" s="139"/>
      <c r="GH568" s="139"/>
      <c r="GI568" s="139"/>
      <c r="GJ568" s="139"/>
      <c r="GK568" s="139"/>
      <c r="GL568" s="139"/>
      <c r="GM568" s="139"/>
      <c r="GN568" s="139"/>
      <c r="GO568" s="139"/>
      <c r="GP568" s="139"/>
      <c r="GQ568" s="139"/>
      <c r="GR568" s="139"/>
      <c r="GS568" s="139"/>
      <c r="GT568" s="139"/>
      <c r="GU568" s="139"/>
      <c r="GV568" s="139"/>
      <c r="GW568" s="139"/>
      <c r="GX568" s="139"/>
      <c r="GY568" s="139"/>
      <c r="GZ568" s="139"/>
      <c r="HA568" s="139"/>
      <c r="HB568" s="139"/>
      <c r="HC568" s="139"/>
      <c r="HD568" s="139"/>
      <c r="HE568" s="139"/>
      <c r="HF568" s="139"/>
      <c r="HG568" s="139"/>
      <c r="HH568" s="139"/>
    </row>
    <row r="569" spans="1:216" s="127" customFormat="1" ht="6.75" customHeight="1" x14ac:dyDescent="0.2">
      <c r="A569" s="4"/>
      <c r="B569" s="16"/>
      <c r="C569" s="591"/>
      <c r="D569" s="592"/>
      <c r="E569" s="256"/>
      <c r="F569" s="107">
        <f t="shared" si="21"/>
        <v>0</v>
      </c>
      <c r="G569" s="125">
        <f t="shared" si="22"/>
        <v>0</v>
      </c>
      <c r="H569" s="125"/>
      <c r="I569" s="129"/>
      <c r="J569" s="122"/>
      <c r="K569" s="129"/>
      <c r="L569" s="122"/>
      <c r="M569" s="129"/>
      <c r="N569" s="139"/>
      <c r="O569" s="139"/>
      <c r="P569" s="139"/>
      <c r="Q569" s="139"/>
      <c r="R569" s="139"/>
      <c r="S569" s="139"/>
      <c r="T569" s="139"/>
      <c r="U569" s="139"/>
      <c r="V569" s="139"/>
      <c r="W569" s="139"/>
      <c r="X569" s="139"/>
      <c r="Y569" s="139"/>
      <c r="Z569" s="139"/>
      <c r="AA569" s="139"/>
      <c r="AB569" s="139"/>
      <c r="AC569" s="139"/>
      <c r="AD569" s="139"/>
      <c r="AE569" s="139"/>
      <c r="AF569" s="139"/>
      <c r="AG569" s="139"/>
      <c r="AH569" s="139"/>
      <c r="AI569" s="139"/>
      <c r="AJ569" s="139"/>
      <c r="AK569" s="139"/>
      <c r="AL569" s="139"/>
      <c r="AM569" s="139"/>
      <c r="AN569" s="139"/>
      <c r="AO569" s="139"/>
      <c r="AP569" s="139"/>
      <c r="AQ569" s="139"/>
      <c r="AR569" s="139"/>
      <c r="AS569" s="139"/>
      <c r="AT569" s="139"/>
      <c r="AU569" s="139"/>
      <c r="AV569" s="139"/>
      <c r="AW569" s="139"/>
      <c r="AX569" s="139"/>
      <c r="AY569" s="139"/>
      <c r="AZ569" s="139"/>
      <c r="BA569" s="139"/>
      <c r="BB569" s="139"/>
      <c r="BC569" s="139"/>
      <c r="BD569" s="139"/>
      <c r="BE569" s="139"/>
      <c r="BF569" s="139"/>
      <c r="BG569" s="139"/>
      <c r="BH569" s="139"/>
      <c r="BI569" s="139"/>
      <c r="BJ569" s="139"/>
      <c r="BK569" s="139"/>
      <c r="BL569" s="139"/>
      <c r="BM569" s="139"/>
      <c r="BN569" s="139"/>
      <c r="BO569" s="139"/>
      <c r="BP569" s="139"/>
      <c r="BQ569" s="139"/>
      <c r="BR569" s="139"/>
      <c r="BS569" s="139"/>
      <c r="BT569" s="139"/>
      <c r="BU569" s="139"/>
      <c r="BV569" s="139"/>
      <c r="BW569" s="139"/>
      <c r="BX569" s="139"/>
      <c r="BY569" s="139"/>
      <c r="BZ569" s="139"/>
      <c r="CA569" s="139"/>
      <c r="CB569" s="139"/>
      <c r="CC569" s="139"/>
      <c r="CD569" s="139"/>
      <c r="CE569" s="139"/>
      <c r="CF569" s="139"/>
      <c r="CG569" s="139"/>
      <c r="CH569" s="139"/>
      <c r="CI569" s="139"/>
      <c r="CJ569" s="139"/>
      <c r="CK569" s="139"/>
      <c r="CL569" s="139"/>
      <c r="CM569" s="139"/>
      <c r="CN569" s="139"/>
      <c r="CO569" s="139"/>
      <c r="CP569" s="139"/>
      <c r="CQ569" s="139"/>
      <c r="CR569" s="139"/>
      <c r="CS569" s="139"/>
      <c r="CT569" s="139"/>
      <c r="CU569" s="139"/>
      <c r="CV569" s="139"/>
      <c r="CW569" s="139"/>
      <c r="CX569" s="139"/>
      <c r="CY569" s="139"/>
      <c r="CZ569" s="139"/>
      <c r="DA569" s="139"/>
      <c r="DB569" s="139"/>
      <c r="DC569" s="139"/>
      <c r="DD569" s="139"/>
      <c r="DE569" s="139"/>
      <c r="DF569" s="139"/>
      <c r="DG569" s="139"/>
      <c r="DH569" s="139"/>
      <c r="DI569" s="139"/>
      <c r="DJ569" s="139"/>
      <c r="DK569" s="139"/>
      <c r="DL569" s="139"/>
      <c r="DM569" s="139"/>
      <c r="DN569" s="139"/>
      <c r="DO569" s="139"/>
      <c r="DP569" s="139"/>
      <c r="DQ569" s="139"/>
      <c r="DR569" s="139"/>
      <c r="DS569" s="139"/>
      <c r="DT569" s="139"/>
      <c r="DU569" s="139"/>
      <c r="DV569" s="139"/>
      <c r="DW569" s="139"/>
      <c r="DX569" s="139"/>
      <c r="DY569" s="139"/>
      <c r="DZ569" s="139"/>
      <c r="EA569" s="139"/>
      <c r="EB569" s="139"/>
      <c r="EC569" s="139"/>
      <c r="ED569" s="139"/>
      <c r="EE569" s="139"/>
      <c r="EF569" s="139"/>
      <c r="EG569" s="139"/>
      <c r="EH569" s="139"/>
      <c r="EI569" s="139"/>
      <c r="EJ569" s="139"/>
      <c r="EK569" s="139"/>
      <c r="EL569" s="139"/>
      <c r="EM569" s="139"/>
      <c r="EN569" s="139"/>
      <c r="EO569" s="139"/>
      <c r="EP569" s="139"/>
      <c r="EQ569" s="139"/>
      <c r="ER569" s="139"/>
      <c r="ES569" s="139"/>
      <c r="ET569" s="139"/>
      <c r="EU569" s="139"/>
      <c r="EV569" s="139"/>
      <c r="EW569" s="139"/>
      <c r="EX569" s="139"/>
      <c r="EY569" s="139"/>
      <c r="EZ569" s="139"/>
      <c r="FA569" s="139"/>
      <c r="FB569" s="139"/>
      <c r="FC569" s="139"/>
      <c r="FD569" s="139"/>
      <c r="FE569" s="139"/>
      <c r="FF569" s="139"/>
      <c r="FG569" s="139"/>
      <c r="FH569" s="139"/>
      <c r="FI569" s="139"/>
      <c r="FJ569" s="139"/>
      <c r="FK569" s="139"/>
      <c r="FL569" s="139"/>
      <c r="FM569" s="139"/>
      <c r="FN569" s="139"/>
      <c r="FO569" s="139"/>
      <c r="FP569" s="139"/>
      <c r="FQ569" s="139"/>
      <c r="FR569" s="139"/>
      <c r="FS569" s="139"/>
      <c r="FT569" s="139"/>
      <c r="FU569" s="139"/>
      <c r="FV569" s="139"/>
      <c r="FW569" s="139"/>
      <c r="FX569" s="139"/>
      <c r="FY569" s="139"/>
      <c r="FZ569" s="139"/>
      <c r="GA569" s="139"/>
      <c r="GB569" s="139"/>
      <c r="GC569" s="139"/>
      <c r="GD569" s="139"/>
      <c r="GE569" s="139"/>
      <c r="GF569" s="139"/>
      <c r="GG569" s="139"/>
      <c r="GH569" s="139"/>
      <c r="GI569" s="139"/>
      <c r="GJ569" s="139"/>
      <c r="GK569" s="139"/>
      <c r="GL569" s="139"/>
      <c r="GM569" s="139"/>
      <c r="GN569" s="139"/>
      <c r="GO569" s="139"/>
      <c r="GP569" s="139"/>
      <c r="GQ569" s="139"/>
      <c r="GR569" s="139"/>
      <c r="GS569" s="139"/>
      <c r="GT569" s="139"/>
      <c r="GU569" s="139"/>
      <c r="GV569" s="139"/>
      <c r="GW569" s="139"/>
      <c r="GX569" s="139"/>
      <c r="GY569" s="139"/>
      <c r="GZ569" s="139"/>
      <c r="HA569" s="139"/>
      <c r="HB569" s="139"/>
      <c r="HC569" s="139"/>
      <c r="HD569" s="139"/>
      <c r="HE569" s="139"/>
      <c r="HF569" s="139"/>
      <c r="HG569" s="139"/>
      <c r="HH569" s="139"/>
    </row>
    <row r="570" spans="1:216" s="253" customFormat="1" x14ac:dyDescent="0.2">
      <c r="A570" s="483">
        <v>7</v>
      </c>
      <c r="B570" s="499" t="s">
        <v>22</v>
      </c>
      <c r="C570" s="500"/>
      <c r="D570" s="304"/>
      <c r="E570" s="6"/>
      <c r="F570" s="107">
        <f t="shared" si="21"/>
        <v>0</v>
      </c>
      <c r="G570" s="125">
        <f t="shared" si="22"/>
        <v>0</v>
      </c>
      <c r="H570" s="125"/>
      <c r="I570" s="129"/>
      <c r="J570" s="122"/>
      <c r="K570" s="127"/>
      <c r="L570" s="127"/>
      <c r="M570" s="127"/>
      <c r="N570" s="127"/>
      <c r="O570" s="127"/>
      <c r="P570" s="127"/>
      <c r="Q570" s="127"/>
      <c r="R570" s="127"/>
      <c r="S570" s="127"/>
      <c r="T570" s="127"/>
      <c r="U570" s="127"/>
      <c r="V570" s="127"/>
      <c r="W570" s="127"/>
      <c r="X570" s="127"/>
      <c r="Y570" s="127"/>
      <c r="Z570" s="127"/>
      <c r="AA570" s="127"/>
      <c r="AB570" s="127"/>
      <c r="AC570" s="127"/>
      <c r="AD570" s="127"/>
      <c r="AE570" s="127"/>
      <c r="AF570" s="127"/>
      <c r="AG570" s="127"/>
      <c r="AH570" s="127"/>
      <c r="AI570" s="127"/>
      <c r="AJ570" s="127"/>
      <c r="AK570" s="127"/>
      <c r="AL570" s="127"/>
      <c r="AM570" s="127"/>
      <c r="AN570" s="127"/>
      <c r="AO570" s="127"/>
      <c r="AP570" s="127"/>
      <c r="AQ570" s="127"/>
      <c r="AR570" s="127"/>
      <c r="AS570" s="127"/>
      <c r="AT570" s="127"/>
      <c r="AU570" s="127"/>
      <c r="AV570" s="127"/>
      <c r="AW570" s="127"/>
      <c r="AX570" s="127"/>
      <c r="AY570" s="127"/>
      <c r="AZ570" s="127"/>
      <c r="BA570" s="127"/>
      <c r="BB570" s="127"/>
      <c r="BC570" s="127"/>
      <c r="BD570" s="127"/>
      <c r="BE570" s="127"/>
      <c r="BF570" s="127"/>
      <c r="BG570" s="127"/>
      <c r="BH570" s="127"/>
      <c r="BI570" s="127"/>
      <c r="BJ570" s="127"/>
      <c r="BK570" s="127"/>
      <c r="BL570" s="127"/>
      <c r="BM570" s="127"/>
      <c r="BN570" s="127"/>
      <c r="BO570" s="127"/>
      <c r="BP570" s="127"/>
      <c r="BQ570" s="127"/>
      <c r="BR570" s="127"/>
      <c r="BS570" s="127"/>
      <c r="BT570" s="127"/>
      <c r="BU570" s="127"/>
      <c r="BV570" s="127"/>
      <c r="BW570" s="127"/>
      <c r="BX570" s="127"/>
      <c r="BY570" s="127"/>
      <c r="BZ570" s="127"/>
      <c r="CA570" s="127"/>
      <c r="CB570" s="127"/>
      <c r="CC570" s="127"/>
      <c r="CD570" s="127"/>
      <c r="CE570" s="127"/>
      <c r="CF570" s="127"/>
      <c r="CG570" s="127"/>
      <c r="CH570" s="127"/>
      <c r="CI570" s="127"/>
      <c r="CJ570" s="127"/>
      <c r="CK570" s="127"/>
      <c r="CL570" s="127"/>
      <c r="CM570" s="127"/>
      <c r="CN570" s="127"/>
      <c r="CO570" s="127"/>
      <c r="CP570" s="127"/>
      <c r="CQ570" s="127"/>
      <c r="CR570" s="127"/>
      <c r="CS570" s="127"/>
      <c r="CT570" s="127"/>
      <c r="CU570" s="127"/>
      <c r="CV570" s="127"/>
      <c r="CW570" s="127"/>
      <c r="CX570" s="127"/>
      <c r="CY570" s="127"/>
      <c r="CZ570" s="127"/>
      <c r="DA570" s="127"/>
      <c r="DB570" s="127"/>
      <c r="DC570" s="127"/>
      <c r="DD570" s="127"/>
      <c r="DE570" s="127"/>
      <c r="DF570" s="127"/>
      <c r="DG570" s="127"/>
      <c r="DH570" s="127"/>
      <c r="DI570" s="127"/>
      <c r="DJ570" s="127"/>
      <c r="DK570" s="127"/>
      <c r="DL570" s="127"/>
      <c r="DM570" s="127"/>
      <c r="DN570" s="127"/>
      <c r="DO570" s="127"/>
      <c r="DP570" s="127"/>
      <c r="DQ570" s="127"/>
      <c r="DR570" s="127"/>
      <c r="DS570" s="127"/>
      <c r="DT570" s="127"/>
      <c r="DU570" s="127"/>
      <c r="DV570" s="127"/>
      <c r="DW570" s="127"/>
      <c r="DX570" s="127"/>
      <c r="DY570" s="127"/>
      <c r="DZ570" s="127"/>
      <c r="EA570" s="127"/>
      <c r="EB570" s="127"/>
      <c r="EC570" s="127"/>
      <c r="ED570" s="127"/>
      <c r="EE570" s="127"/>
      <c r="EF570" s="127"/>
      <c r="EG570" s="127"/>
      <c r="EH570" s="127"/>
      <c r="EI570" s="127"/>
      <c r="EJ570" s="127"/>
      <c r="EK570" s="127"/>
      <c r="EL570" s="127"/>
      <c r="EM570" s="127"/>
      <c r="EN570" s="127"/>
      <c r="EO570" s="127"/>
      <c r="EP570" s="127"/>
      <c r="EQ570" s="127"/>
      <c r="ER570" s="127"/>
      <c r="ES570" s="127"/>
      <c r="ET570" s="127"/>
      <c r="EU570" s="127"/>
      <c r="EV570" s="127"/>
      <c r="EW570" s="127"/>
      <c r="EX570" s="127"/>
      <c r="EY570" s="127"/>
      <c r="EZ570" s="127"/>
      <c r="FA570" s="127"/>
      <c r="FB570" s="127"/>
      <c r="FC570" s="127"/>
      <c r="FD570" s="127"/>
      <c r="FE570" s="127"/>
      <c r="FF570" s="127"/>
      <c r="FG570" s="127"/>
      <c r="FH570" s="127"/>
      <c r="FI570" s="127"/>
      <c r="FJ570" s="127"/>
      <c r="FK570" s="127"/>
      <c r="FL570" s="127"/>
      <c r="FM570" s="127"/>
      <c r="FN570" s="127"/>
      <c r="FO570" s="127"/>
      <c r="FP570" s="127"/>
      <c r="FQ570" s="127"/>
      <c r="FR570" s="127"/>
      <c r="FS570" s="127"/>
      <c r="FT570" s="127"/>
      <c r="FU570" s="127"/>
      <c r="FV570" s="127"/>
      <c r="FW570" s="127"/>
      <c r="FX570" s="127"/>
      <c r="FY570" s="127"/>
      <c r="FZ570" s="127"/>
      <c r="GA570" s="127"/>
      <c r="GB570" s="127"/>
      <c r="GC570" s="127"/>
      <c r="GD570" s="127"/>
      <c r="GE570" s="127"/>
      <c r="GF570" s="127"/>
      <c r="GG570" s="127"/>
      <c r="GH570" s="127"/>
      <c r="GI570" s="127"/>
      <c r="GJ570" s="127"/>
      <c r="GK570" s="127"/>
      <c r="GL570" s="127"/>
      <c r="GM570" s="127"/>
      <c r="GN570" s="127"/>
      <c r="GO570" s="127"/>
      <c r="GP570" s="127"/>
      <c r="GQ570" s="127"/>
      <c r="GR570" s="127"/>
      <c r="GS570" s="127"/>
      <c r="GT570" s="127"/>
      <c r="GU570" s="127"/>
      <c r="GV570" s="127"/>
      <c r="GW570" s="127"/>
      <c r="GX570" s="127"/>
      <c r="GY570" s="127"/>
      <c r="GZ570" s="127"/>
      <c r="HA570" s="127"/>
      <c r="HB570" s="127"/>
      <c r="HC570" s="127"/>
      <c r="HD570" s="127"/>
      <c r="HE570" s="127"/>
      <c r="HF570" s="127"/>
      <c r="HG570" s="127"/>
      <c r="HH570" s="127"/>
    </row>
    <row r="571" spans="1:216" s="253" customFormat="1" ht="14.25" x14ac:dyDescent="0.2">
      <c r="A571" s="593">
        <v>7.1</v>
      </c>
      <c r="B571" s="382" t="s">
        <v>317</v>
      </c>
      <c r="C571" s="477">
        <v>119.3</v>
      </c>
      <c r="D571" s="299" t="s">
        <v>18</v>
      </c>
      <c r="E571" s="6"/>
      <c r="F571" s="107">
        <f t="shared" si="21"/>
        <v>0</v>
      </c>
      <c r="G571" s="125">
        <f t="shared" si="22"/>
        <v>0</v>
      </c>
      <c r="H571" s="125"/>
      <c r="I571" s="129"/>
      <c r="J571" s="122"/>
      <c r="K571" s="127"/>
      <c r="L571" s="127"/>
      <c r="M571" s="127"/>
      <c r="N571" s="127"/>
      <c r="O571" s="127"/>
      <c r="P571" s="127"/>
      <c r="Q571" s="127"/>
      <c r="R571" s="127"/>
      <c r="S571" s="127"/>
      <c r="T571" s="127"/>
      <c r="U571" s="127"/>
      <c r="V571" s="127"/>
      <c r="W571" s="127"/>
      <c r="X571" s="127"/>
      <c r="Y571" s="127"/>
      <c r="Z571" s="127"/>
      <c r="AA571" s="127"/>
      <c r="AB571" s="127"/>
      <c r="AC571" s="127"/>
      <c r="AD571" s="127"/>
      <c r="AE571" s="127"/>
      <c r="AF571" s="127"/>
      <c r="AG571" s="127"/>
      <c r="AH571" s="127"/>
      <c r="AI571" s="127"/>
      <c r="AJ571" s="127"/>
      <c r="AK571" s="127"/>
      <c r="AL571" s="127"/>
      <c r="AM571" s="127"/>
      <c r="AN571" s="127"/>
      <c r="AO571" s="127"/>
      <c r="AP571" s="127"/>
      <c r="AQ571" s="127"/>
      <c r="AR571" s="127"/>
      <c r="AS571" s="127"/>
      <c r="AT571" s="127"/>
      <c r="AU571" s="127"/>
      <c r="AV571" s="127"/>
      <c r="AW571" s="127"/>
      <c r="AX571" s="127"/>
      <c r="AY571" s="127"/>
      <c r="AZ571" s="127"/>
      <c r="BA571" s="127"/>
      <c r="BB571" s="127"/>
      <c r="BC571" s="127"/>
      <c r="BD571" s="127"/>
      <c r="BE571" s="127"/>
      <c r="BF571" s="127"/>
      <c r="BG571" s="127"/>
      <c r="BH571" s="127"/>
      <c r="BI571" s="127"/>
      <c r="BJ571" s="127"/>
      <c r="BK571" s="127"/>
      <c r="BL571" s="127"/>
      <c r="BM571" s="127"/>
      <c r="BN571" s="127"/>
      <c r="BO571" s="127"/>
      <c r="BP571" s="127"/>
      <c r="BQ571" s="127"/>
      <c r="BR571" s="127"/>
      <c r="BS571" s="127"/>
      <c r="BT571" s="127"/>
      <c r="BU571" s="127"/>
      <c r="BV571" s="127"/>
      <c r="BW571" s="127"/>
      <c r="BX571" s="127"/>
      <c r="BY571" s="127"/>
      <c r="BZ571" s="127"/>
      <c r="CA571" s="127"/>
      <c r="CB571" s="127"/>
      <c r="CC571" s="127"/>
      <c r="CD571" s="127"/>
      <c r="CE571" s="127"/>
      <c r="CF571" s="127"/>
      <c r="CG571" s="127"/>
      <c r="CH571" s="127"/>
      <c r="CI571" s="127"/>
      <c r="CJ571" s="127"/>
      <c r="CK571" s="127"/>
      <c r="CL571" s="127"/>
      <c r="CM571" s="127"/>
      <c r="CN571" s="127"/>
      <c r="CO571" s="127"/>
      <c r="CP571" s="127"/>
      <c r="CQ571" s="127"/>
      <c r="CR571" s="127"/>
      <c r="CS571" s="127"/>
      <c r="CT571" s="127"/>
      <c r="CU571" s="127"/>
      <c r="CV571" s="127"/>
      <c r="CW571" s="127"/>
      <c r="CX571" s="127"/>
      <c r="CY571" s="127"/>
      <c r="CZ571" s="127"/>
      <c r="DA571" s="127"/>
      <c r="DB571" s="127"/>
      <c r="DC571" s="127"/>
      <c r="DD571" s="127"/>
      <c r="DE571" s="127"/>
      <c r="DF571" s="127"/>
      <c r="DG571" s="127"/>
      <c r="DH571" s="127"/>
      <c r="DI571" s="127"/>
      <c r="DJ571" s="127"/>
      <c r="DK571" s="127"/>
      <c r="DL571" s="127"/>
      <c r="DM571" s="127"/>
      <c r="DN571" s="127"/>
      <c r="DO571" s="127"/>
      <c r="DP571" s="127"/>
      <c r="DQ571" s="127"/>
      <c r="DR571" s="127"/>
      <c r="DS571" s="127"/>
      <c r="DT571" s="127"/>
      <c r="DU571" s="127"/>
      <c r="DV571" s="127"/>
      <c r="DW571" s="127"/>
      <c r="DX571" s="127"/>
      <c r="DY571" s="127"/>
      <c r="DZ571" s="127"/>
      <c r="EA571" s="127"/>
      <c r="EB571" s="127"/>
      <c r="EC571" s="127"/>
      <c r="ED571" s="127"/>
      <c r="EE571" s="127"/>
      <c r="EF571" s="127"/>
      <c r="EG571" s="127"/>
      <c r="EH571" s="127"/>
      <c r="EI571" s="127"/>
      <c r="EJ571" s="127"/>
      <c r="EK571" s="127"/>
      <c r="EL571" s="127"/>
      <c r="EM571" s="127"/>
      <c r="EN571" s="127"/>
      <c r="EO571" s="127"/>
      <c r="EP571" s="127"/>
      <c r="EQ571" s="127"/>
      <c r="ER571" s="127"/>
      <c r="ES571" s="127"/>
      <c r="ET571" s="127"/>
      <c r="EU571" s="127"/>
      <c r="EV571" s="127"/>
      <c r="EW571" s="127"/>
      <c r="EX571" s="127"/>
      <c r="EY571" s="127"/>
      <c r="EZ571" s="127"/>
      <c r="FA571" s="127"/>
      <c r="FB571" s="127"/>
      <c r="FC571" s="127"/>
      <c r="FD571" s="127"/>
      <c r="FE571" s="127"/>
      <c r="FF571" s="127"/>
      <c r="FG571" s="127"/>
      <c r="FH571" s="127"/>
      <c r="FI571" s="127"/>
      <c r="FJ571" s="127"/>
      <c r="FK571" s="127"/>
      <c r="FL571" s="127"/>
      <c r="FM571" s="127"/>
      <c r="FN571" s="127"/>
      <c r="FO571" s="127"/>
      <c r="FP571" s="127"/>
      <c r="FQ571" s="127"/>
      <c r="FR571" s="127"/>
      <c r="FS571" s="127"/>
      <c r="FT571" s="127"/>
      <c r="FU571" s="127"/>
      <c r="FV571" s="127"/>
      <c r="FW571" s="127"/>
      <c r="FX571" s="127"/>
      <c r="FY571" s="127"/>
      <c r="FZ571" s="127"/>
      <c r="GA571" s="127"/>
      <c r="GB571" s="127"/>
      <c r="GC571" s="127"/>
      <c r="GD571" s="127"/>
      <c r="GE571" s="127"/>
      <c r="GF571" s="127"/>
      <c r="GG571" s="127"/>
      <c r="GH571" s="127"/>
      <c r="GI571" s="127"/>
      <c r="GJ571" s="127"/>
      <c r="GK571" s="127"/>
      <c r="GL571" s="127"/>
      <c r="GM571" s="127"/>
      <c r="GN571" s="127"/>
      <c r="GO571" s="127"/>
      <c r="GP571" s="127"/>
      <c r="GQ571" s="127"/>
      <c r="GR571" s="127"/>
      <c r="GS571" s="127"/>
      <c r="GT571" s="127"/>
      <c r="GU571" s="127"/>
      <c r="GV571" s="127"/>
      <c r="GW571" s="127"/>
      <c r="GX571" s="127"/>
      <c r="GY571" s="127"/>
      <c r="GZ571" s="127"/>
      <c r="HA571" s="127"/>
      <c r="HB571" s="127"/>
      <c r="HC571" s="127"/>
      <c r="HD571" s="127"/>
      <c r="HE571" s="127"/>
      <c r="HF571" s="127"/>
      <c r="HG571" s="127"/>
      <c r="HH571" s="127"/>
    </row>
    <row r="572" spans="1:216" s="127" customFormat="1" ht="14.25" x14ac:dyDescent="0.2">
      <c r="A572" s="593">
        <v>7.2</v>
      </c>
      <c r="B572" s="382" t="s">
        <v>318</v>
      </c>
      <c r="C572" s="2">
        <v>310</v>
      </c>
      <c r="D572" s="299" t="s">
        <v>18</v>
      </c>
      <c r="E572" s="6"/>
      <c r="F572" s="107">
        <f t="shared" si="21"/>
        <v>0</v>
      </c>
      <c r="G572" s="125">
        <f t="shared" si="22"/>
        <v>0</v>
      </c>
      <c r="H572" s="125"/>
      <c r="I572" s="129"/>
      <c r="J572" s="136"/>
      <c r="K572" s="137"/>
      <c r="L572" s="137">
        <f>+K572/5.79</f>
        <v>0</v>
      </c>
      <c r="M572" s="137"/>
    </row>
    <row r="573" spans="1:216" s="127" customFormat="1" ht="14.25" x14ac:dyDescent="0.2">
      <c r="A573" s="593">
        <v>7.3</v>
      </c>
      <c r="B573" s="382" t="s">
        <v>319</v>
      </c>
      <c r="C573" s="2">
        <v>716.83</v>
      </c>
      <c r="D573" s="299" t="s">
        <v>18</v>
      </c>
      <c r="E573" s="6"/>
      <c r="F573" s="107">
        <f t="shared" si="21"/>
        <v>0</v>
      </c>
      <c r="G573" s="125">
        <f t="shared" si="22"/>
        <v>0</v>
      </c>
      <c r="H573" s="125"/>
      <c r="I573" s="129"/>
      <c r="J573" s="136"/>
      <c r="K573" s="137"/>
      <c r="L573" s="137">
        <f>+K573/5.79</f>
        <v>0</v>
      </c>
      <c r="M573" s="137"/>
    </row>
    <row r="574" spans="1:216" s="127" customFormat="1" ht="14.25" x14ac:dyDescent="0.2">
      <c r="A574" s="593">
        <v>7.4</v>
      </c>
      <c r="B574" s="382" t="s">
        <v>320</v>
      </c>
      <c r="C574" s="2">
        <v>4700</v>
      </c>
      <c r="D574" s="299" t="s">
        <v>18</v>
      </c>
      <c r="E574" s="6"/>
      <c r="F574" s="107">
        <f t="shared" si="21"/>
        <v>0</v>
      </c>
      <c r="G574" s="125">
        <f t="shared" si="22"/>
        <v>0</v>
      </c>
      <c r="H574" s="125"/>
      <c r="I574" s="129"/>
      <c r="J574" s="136"/>
      <c r="K574" s="137"/>
      <c r="L574" s="137">
        <f t="shared" ref="L574" si="23">+K574/5.79</f>
        <v>0</v>
      </c>
      <c r="M574" s="137"/>
    </row>
    <row r="575" spans="1:216" s="127" customFormat="1" ht="14.25" x14ac:dyDescent="0.2">
      <c r="A575" s="593">
        <v>7.5</v>
      </c>
      <c r="B575" s="382" t="s">
        <v>321</v>
      </c>
      <c r="C575" s="2">
        <v>7992</v>
      </c>
      <c r="D575" s="299" t="s">
        <v>18</v>
      </c>
      <c r="E575" s="6"/>
      <c r="F575" s="107">
        <f t="shared" si="21"/>
        <v>0</v>
      </c>
      <c r="G575" s="125">
        <f t="shared" si="22"/>
        <v>0</v>
      </c>
      <c r="H575" s="125"/>
      <c r="I575" s="129"/>
      <c r="J575" s="136"/>
      <c r="K575" s="137"/>
    </row>
    <row r="576" spans="1:216" s="253" customFormat="1" ht="8.25" customHeight="1" x14ac:dyDescent="0.2">
      <c r="A576" s="485"/>
      <c r="B576" s="487"/>
      <c r="C576" s="477"/>
      <c r="D576" s="299"/>
      <c r="E576" s="6"/>
      <c r="F576" s="107">
        <f t="shared" si="21"/>
        <v>0</v>
      </c>
      <c r="G576" s="125">
        <f t="shared" si="22"/>
        <v>0</v>
      </c>
      <c r="H576" s="125"/>
      <c r="I576" s="129"/>
      <c r="J576" s="136"/>
      <c r="K576" s="137"/>
      <c r="L576" s="127"/>
      <c r="M576" s="127"/>
      <c r="N576" s="127"/>
      <c r="O576" s="127"/>
      <c r="P576" s="127"/>
      <c r="Q576" s="127"/>
      <c r="R576" s="127"/>
      <c r="S576" s="127"/>
      <c r="T576" s="127"/>
      <c r="U576" s="127"/>
      <c r="V576" s="127"/>
      <c r="W576" s="127"/>
      <c r="X576" s="127"/>
      <c r="Y576" s="127"/>
      <c r="Z576" s="127"/>
      <c r="AA576" s="127"/>
      <c r="AB576" s="127"/>
      <c r="AC576" s="127"/>
      <c r="AD576" s="127"/>
      <c r="AE576" s="127"/>
      <c r="AF576" s="127"/>
      <c r="AG576" s="127"/>
      <c r="AH576" s="127"/>
      <c r="AI576" s="127"/>
      <c r="AJ576" s="127"/>
      <c r="AK576" s="127"/>
      <c r="AL576" s="127"/>
      <c r="AM576" s="127"/>
      <c r="AN576" s="127"/>
      <c r="AO576" s="127"/>
      <c r="AP576" s="127"/>
      <c r="AQ576" s="127"/>
      <c r="AR576" s="127"/>
      <c r="AS576" s="127"/>
      <c r="AT576" s="127"/>
      <c r="AU576" s="127"/>
      <c r="AV576" s="127"/>
      <c r="AW576" s="127"/>
      <c r="AX576" s="127"/>
      <c r="AY576" s="127"/>
      <c r="AZ576" s="127"/>
      <c r="BA576" s="127"/>
      <c r="BB576" s="127"/>
      <c r="BC576" s="127"/>
      <c r="BD576" s="127"/>
      <c r="BE576" s="127"/>
      <c r="BF576" s="127"/>
      <c r="BG576" s="127"/>
      <c r="BH576" s="127"/>
      <c r="BI576" s="127"/>
      <c r="BJ576" s="127"/>
      <c r="BK576" s="127"/>
      <c r="BL576" s="127"/>
      <c r="BM576" s="127"/>
      <c r="BN576" s="127"/>
      <c r="BO576" s="127"/>
      <c r="BP576" s="127"/>
      <c r="BQ576" s="127"/>
      <c r="BR576" s="127"/>
      <c r="BS576" s="127"/>
      <c r="BT576" s="127"/>
      <c r="BU576" s="127"/>
      <c r="BV576" s="127"/>
      <c r="BW576" s="127"/>
      <c r="BX576" s="127"/>
      <c r="BY576" s="127"/>
      <c r="BZ576" s="127"/>
      <c r="CA576" s="127"/>
      <c r="CB576" s="127"/>
      <c r="CC576" s="127"/>
      <c r="CD576" s="127"/>
      <c r="CE576" s="127"/>
      <c r="CF576" s="127"/>
      <c r="CG576" s="127"/>
      <c r="CH576" s="127"/>
      <c r="CI576" s="127"/>
      <c r="CJ576" s="127"/>
      <c r="CK576" s="127"/>
      <c r="CL576" s="127"/>
      <c r="CM576" s="127"/>
      <c r="CN576" s="127"/>
      <c r="CO576" s="127"/>
      <c r="CP576" s="127"/>
      <c r="CQ576" s="127"/>
      <c r="CR576" s="127"/>
      <c r="CS576" s="127"/>
      <c r="CT576" s="127"/>
      <c r="CU576" s="127"/>
      <c r="CV576" s="127"/>
      <c r="CW576" s="127"/>
      <c r="CX576" s="127"/>
      <c r="CY576" s="127"/>
      <c r="CZ576" s="127"/>
      <c r="DA576" s="127"/>
      <c r="DB576" s="127"/>
      <c r="DC576" s="127"/>
      <c r="DD576" s="127"/>
      <c r="DE576" s="127"/>
      <c r="DF576" s="127"/>
      <c r="DG576" s="127"/>
      <c r="DH576" s="127"/>
      <c r="DI576" s="127"/>
      <c r="DJ576" s="127"/>
      <c r="DK576" s="127"/>
      <c r="DL576" s="127"/>
      <c r="DM576" s="127"/>
      <c r="DN576" s="127"/>
      <c r="DO576" s="127"/>
      <c r="DP576" s="127"/>
      <c r="DQ576" s="127"/>
      <c r="DR576" s="127"/>
      <c r="DS576" s="127"/>
      <c r="DT576" s="127"/>
      <c r="DU576" s="127"/>
      <c r="DV576" s="127"/>
      <c r="DW576" s="127"/>
      <c r="DX576" s="127"/>
      <c r="DY576" s="127"/>
      <c r="DZ576" s="127"/>
      <c r="EA576" s="127"/>
      <c r="EB576" s="127"/>
      <c r="EC576" s="127"/>
      <c r="ED576" s="127"/>
      <c r="EE576" s="127"/>
      <c r="EF576" s="127"/>
      <c r="EG576" s="127"/>
      <c r="EH576" s="127"/>
      <c r="EI576" s="127"/>
      <c r="EJ576" s="127"/>
      <c r="EK576" s="127"/>
      <c r="EL576" s="127"/>
      <c r="EM576" s="127"/>
      <c r="EN576" s="127"/>
      <c r="EO576" s="127"/>
      <c r="EP576" s="127"/>
      <c r="EQ576" s="127"/>
      <c r="ER576" s="127"/>
      <c r="ES576" s="127"/>
      <c r="ET576" s="127"/>
      <c r="EU576" s="127"/>
      <c r="EV576" s="127"/>
      <c r="EW576" s="127"/>
      <c r="EX576" s="127"/>
      <c r="EY576" s="127"/>
      <c r="EZ576" s="127"/>
      <c r="FA576" s="127"/>
      <c r="FB576" s="127"/>
      <c r="FC576" s="127"/>
      <c r="FD576" s="127"/>
      <c r="FE576" s="127"/>
      <c r="FF576" s="127"/>
      <c r="FG576" s="127"/>
      <c r="FH576" s="127"/>
      <c r="FI576" s="127"/>
      <c r="FJ576" s="127"/>
      <c r="FK576" s="127"/>
      <c r="FL576" s="127"/>
      <c r="FM576" s="127"/>
      <c r="FN576" s="127"/>
      <c r="FO576" s="127"/>
      <c r="FP576" s="127"/>
      <c r="FQ576" s="127"/>
      <c r="FR576" s="127"/>
      <c r="FS576" s="127"/>
      <c r="FT576" s="127"/>
      <c r="FU576" s="127"/>
      <c r="FV576" s="127"/>
      <c r="FW576" s="127"/>
      <c r="FX576" s="127"/>
      <c r="FY576" s="127"/>
      <c r="FZ576" s="127"/>
      <c r="GA576" s="127"/>
      <c r="GB576" s="127"/>
      <c r="GC576" s="127"/>
      <c r="GD576" s="127"/>
      <c r="GE576" s="127"/>
      <c r="GF576" s="127"/>
      <c r="GG576" s="127"/>
      <c r="GH576" s="127"/>
      <c r="GI576" s="127"/>
      <c r="GJ576" s="127"/>
      <c r="GK576" s="127"/>
      <c r="GL576" s="127"/>
      <c r="GM576" s="127"/>
      <c r="GN576" s="127"/>
      <c r="GO576" s="127"/>
      <c r="GP576" s="127"/>
      <c r="GQ576" s="127"/>
      <c r="GR576" s="127"/>
      <c r="GS576" s="127"/>
      <c r="GT576" s="127"/>
      <c r="GU576" s="127"/>
      <c r="GV576" s="127"/>
      <c r="GW576" s="127"/>
      <c r="GX576" s="127"/>
      <c r="GY576" s="127"/>
      <c r="GZ576" s="127"/>
      <c r="HA576" s="127"/>
      <c r="HB576" s="127"/>
      <c r="HC576" s="127"/>
      <c r="HD576" s="127"/>
      <c r="HE576" s="127"/>
      <c r="HF576" s="127"/>
      <c r="HG576" s="127"/>
      <c r="HH576" s="127"/>
    </row>
    <row r="577" spans="1:216" s="138" customFormat="1" x14ac:dyDescent="0.2">
      <c r="A577" s="483">
        <v>8</v>
      </c>
      <c r="B577" s="484" t="s">
        <v>32</v>
      </c>
      <c r="C577" s="477"/>
      <c r="D577" s="299"/>
      <c r="E577" s="252"/>
      <c r="F577" s="107">
        <f t="shared" si="21"/>
        <v>0</v>
      </c>
      <c r="G577" s="125">
        <f t="shared" si="22"/>
        <v>0</v>
      </c>
      <c r="H577" s="125"/>
      <c r="I577" s="129"/>
      <c r="J577" s="122"/>
      <c r="K577" s="129"/>
      <c r="L577" s="137"/>
      <c r="M577" s="137"/>
      <c r="N577" s="127"/>
      <c r="O577" s="127"/>
      <c r="P577" s="127"/>
      <c r="Q577" s="127"/>
      <c r="R577" s="127"/>
      <c r="S577" s="127"/>
      <c r="T577" s="127"/>
      <c r="U577" s="127"/>
      <c r="V577" s="127"/>
      <c r="W577" s="127"/>
      <c r="X577" s="127"/>
      <c r="Y577" s="127"/>
      <c r="Z577" s="127"/>
      <c r="AA577" s="127"/>
      <c r="AB577" s="127"/>
      <c r="AC577" s="127"/>
      <c r="AD577" s="127"/>
      <c r="AE577" s="127"/>
      <c r="AF577" s="127"/>
      <c r="AG577" s="127"/>
      <c r="AH577" s="127"/>
      <c r="AI577" s="127"/>
      <c r="AJ577" s="127"/>
      <c r="AK577" s="127"/>
      <c r="AL577" s="127"/>
      <c r="AM577" s="127"/>
      <c r="AN577" s="127"/>
      <c r="AO577" s="127"/>
      <c r="AP577" s="127"/>
      <c r="AQ577" s="127"/>
      <c r="AR577" s="127"/>
      <c r="AS577" s="127"/>
      <c r="AT577" s="127"/>
      <c r="AU577" s="127"/>
      <c r="AV577" s="127"/>
      <c r="AW577" s="127"/>
      <c r="AX577" s="127"/>
      <c r="AY577" s="127"/>
      <c r="AZ577" s="127"/>
      <c r="BA577" s="127"/>
      <c r="BB577" s="127"/>
      <c r="BC577" s="127"/>
      <c r="BD577" s="127"/>
      <c r="BE577" s="127"/>
      <c r="BF577" s="127"/>
      <c r="BG577" s="127"/>
      <c r="BH577" s="127"/>
      <c r="BI577" s="127"/>
      <c r="BJ577" s="127"/>
      <c r="BK577" s="127"/>
      <c r="BL577" s="127"/>
      <c r="BM577" s="127"/>
      <c r="BN577" s="127"/>
      <c r="BO577" s="127"/>
      <c r="BP577" s="127"/>
      <c r="BQ577" s="127"/>
      <c r="BR577" s="127"/>
      <c r="BS577" s="127"/>
      <c r="BT577" s="127"/>
      <c r="BU577" s="127"/>
      <c r="BV577" s="127"/>
      <c r="BW577" s="127"/>
      <c r="BX577" s="127"/>
      <c r="BY577" s="127"/>
      <c r="BZ577" s="127"/>
      <c r="CA577" s="127"/>
      <c r="CB577" s="127"/>
      <c r="CC577" s="127"/>
      <c r="CD577" s="127"/>
      <c r="CE577" s="127"/>
      <c r="CF577" s="127"/>
      <c r="CG577" s="127"/>
      <c r="CH577" s="127"/>
      <c r="CI577" s="127"/>
      <c r="CJ577" s="127"/>
      <c r="CK577" s="127"/>
      <c r="CL577" s="127"/>
      <c r="CM577" s="127"/>
      <c r="CN577" s="127"/>
      <c r="CO577" s="127"/>
      <c r="CP577" s="127"/>
      <c r="CQ577" s="127"/>
      <c r="CR577" s="127"/>
      <c r="CS577" s="127"/>
      <c r="CT577" s="127"/>
      <c r="CU577" s="127"/>
      <c r="CV577" s="127"/>
      <c r="CW577" s="127"/>
      <c r="CX577" s="127"/>
      <c r="CY577" s="127"/>
      <c r="CZ577" s="127"/>
      <c r="DA577" s="127"/>
      <c r="DB577" s="127"/>
      <c r="DC577" s="127"/>
      <c r="DD577" s="127"/>
      <c r="DE577" s="127"/>
      <c r="DF577" s="127"/>
      <c r="DG577" s="127"/>
      <c r="DH577" s="127"/>
      <c r="DI577" s="127"/>
      <c r="DJ577" s="127"/>
      <c r="DK577" s="127"/>
      <c r="DL577" s="127"/>
      <c r="DM577" s="127"/>
      <c r="DN577" s="127"/>
      <c r="DO577" s="127"/>
      <c r="DP577" s="127"/>
      <c r="DQ577" s="127"/>
      <c r="DR577" s="127"/>
      <c r="DS577" s="127"/>
      <c r="DT577" s="127"/>
      <c r="DU577" s="127"/>
      <c r="DV577" s="127"/>
      <c r="DW577" s="127"/>
      <c r="DX577" s="127"/>
      <c r="DY577" s="127"/>
      <c r="DZ577" s="127"/>
      <c r="EA577" s="127"/>
      <c r="EB577" s="127"/>
      <c r="EC577" s="127"/>
      <c r="ED577" s="127"/>
      <c r="EE577" s="127"/>
      <c r="EF577" s="127"/>
      <c r="EG577" s="127"/>
      <c r="EH577" s="127"/>
      <c r="EI577" s="127"/>
      <c r="EJ577" s="127"/>
      <c r="EK577" s="127"/>
      <c r="EL577" s="127"/>
      <c r="EM577" s="127"/>
      <c r="EN577" s="127"/>
      <c r="EO577" s="127"/>
      <c r="EP577" s="127"/>
      <c r="EQ577" s="127"/>
      <c r="ER577" s="127"/>
      <c r="ES577" s="127"/>
      <c r="ET577" s="127"/>
      <c r="EU577" s="127"/>
      <c r="EV577" s="127"/>
      <c r="EW577" s="127"/>
      <c r="EX577" s="127"/>
      <c r="EY577" s="127"/>
      <c r="EZ577" s="127"/>
      <c r="FA577" s="127"/>
      <c r="FB577" s="127"/>
      <c r="FC577" s="127"/>
      <c r="FD577" s="127"/>
      <c r="FE577" s="127"/>
      <c r="FF577" s="127"/>
      <c r="FG577" s="127"/>
      <c r="FH577" s="127"/>
      <c r="FI577" s="127"/>
      <c r="FJ577" s="127"/>
      <c r="FK577" s="127"/>
      <c r="FL577" s="127"/>
      <c r="FM577" s="127"/>
      <c r="FN577" s="127"/>
      <c r="FO577" s="127"/>
      <c r="FP577" s="127"/>
      <c r="FQ577" s="127"/>
      <c r="FR577" s="127"/>
      <c r="FS577" s="127"/>
      <c r="FT577" s="127"/>
      <c r="FU577" s="127"/>
      <c r="FV577" s="127"/>
      <c r="FW577" s="127"/>
      <c r="FX577" s="127"/>
      <c r="FY577" s="127"/>
      <c r="FZ577" s="127"/>
      <c r="GA577" s="127"/>
      <c r="GB577" s="127"/>
      <c r="GC577" s="127"/>
      <c r="GD577" s="127"/>
      <c r="GE577" s="127"/>
      <c r="GF577" s="127"/>
      <c r="GG577" s="127"/>
      <c r="GH577" s="127"/>
      <c r="GI577" s="127"/>
      <c r="GJ577" s="127"/>
      <c r="GK577" s="127"/>
      <c r="GL577" s="127"/>
      <c r="GM577" s="127"/>
      <c r="GN577" s="127"/>
      <c r="GO577" s="127"/>
      <c r="GP577" s="127"/>
      <c r="GQ577" s="127"/>
      <c r="GR577" s="127"/>
      <c r="GS577" s="127"/>
      <c r="GT577" s="127"/>
      <c r="GU577" s="127"/>
      <c r="GV577" s="127"/>
      <c r="GW577" s="127"/>
      <c r="GX577" s="127"/>
      <c r="GY577" s="127"/>
      <c r="GZ577" s="127"/>
      <c r="HA577" s="127"/>
      <c r="HB577" s="127"/>
      <c r="HC577" s="127"/>
      <c r="HD577" s="127"/>
      <c r="HE577" s="127"/>
      <c r="HF577" s="127"/>
      <c r="HG577" s="127"/>
      <c r="HH577" s="127"/>
    </row>
    <row r="578" spans="1:216" s="258" customFormat="1" ht="14.25" x14ac:dyDescent="0.2">
      <c r="A578" s="485">
        <v>8.1</v>
      </c>
      <c r="B578" s="382" t="s">
        <v>322</v>
      </c>
      <c r="C578" s="477">
        <v>3</v>
      </c>
      <c r="D578" s="336" t="s">
        <v>40</v>
      </c>
      <c r="E578" s="6"/>
      <c r="F578" s="107">
        <f t="shared" si="21"/>
        <v>0</v>
      </c>
      <c r="G578" s="125">
        <f t="shared" si="22"/>
        <v>0</v>
      </c>
      <c r="H578" s="125"/>
      <c r="I578" s="129"/>
      <c r="J578" s="122"/>
      <c r="K578" s="129"/>
      <c r="L578" s="257"/>
      <c r="M578" s="257"/>
      <c r="N578" s="253"/>
      <c r="O578" s="253"/>
      <c r="P578" s="253"/>
      <c r="Q578" s="253"/>
      <c r="R578" s="253"/>
      <c r="S578" s="253"/>
      <c r="T578" s="253"/>
      <c r="U578" s="253"/>
      <c r="V578" s="253"/>
      <c r="W578" s="253"/>
      <c r="X578" s="253"/>
      <c r="Y578" s="253"/>
      <c r="Z578" s="253"/>
      <c r="AA578" s="253"/>
      <c r="AB578" s="253"/>
      <c r="AC578" s="253"/>
      <c r="AD578" s="253"/>
      <c r="AE578" s="253"/>
      <c r="AF578" s="253"/>
      <c r="AG578" s="253"/>
      <c r="AH578" s="253"/>
      <c r="AI578" s="253"/>
      <c r="AJ578" s="253"/>
      <c r="AK578" s="253"/>
      <c r="AL578" s="253"/>
      <c r="AM578" s="253"/>
      <c r="AN578" s="253"/>
      <c r="AO578" s="253"/>
      <c r="AP578" s="253"/>
      <c r="AQ578" s="253"/>
      <c r="AR578" s="253"/>
      <c r="AS578" s="253"/>
      <c r="AT578" s="253"/>
      <c r="AU578" s="253"/>
      <c r="AV578" s="253"/>
      <c r="AW578" s="253"/>
      <c r="AX578" s="253"/>
      <c r="AY578" s="253"/>
      <c r="AZ578" s="253"/>
      <c r="BA578" s="253"/>
      <c r="BB578" s="253"/>
      <c r="BC578" s="253"/>
      <c r="BD578" s="253"/>
      <c r="BE578" s="253"/>
      <c r="BF578" s="253"/>
      <c r="BG578" s="253"/>
      <c r="BH578" s="253"/>
      <c r="BI578" s="253"/>
      <c r="BJ578" s="253"/>
      <c r="BK578" s="253"/>
      <c r="BL578" s="253"/>
      <c r="BM578" s="253"/>
      <c r="BN578" s="253"/>
      <c r="BO578" s="253"/>
      <c r="BP578" s="253"/>
      <c r="BQ578" s="253"/>
      <c r="BR578" s="253"/>
      <c r="BS578" s="253"/>
      <c r="BT578" s="253"/>
      <c r="BU578" s="253"/>
      <c r="BV578" s="253"/>
      <c r="BW578" s="253"/>
      <c r="BX578" s="253"/>
      <c r="BY578" s="253"/>
      <c r="BZ578" s="253"/>
      <c r="CA578" s="253"/>
      <c r="CB578" s="253"/>
      <c r="CC578" s="253"/>
      <c r="CD578" s="253"/>
      <c r="CE578" s="253"/>
      <c r="CF578" s="253"/>
      <c r="CG578" s="253"/>
      <c r="CH578" s="253"/>
      <c r="CI578" s="253"/>
      <c r="CJ578" s="253"/>
      <c r="CK578" s="253"/>
      <c r="CL578" s="253"/>
      <c r="CM578" s="253"/>
      <c r="CN578" s="253"/>
      <c r="CO578" s="253"/>
      <c r="CP578" s="253"/>
      <c r="CQ578" s="253"/>
      <c r="CR578" s="253"/>
      <c r="CS578" s="253"/>
      <c r="CT578" s="253"/>
      <c r="CU578" s="253"/>
      <c r="CV578" s="253"/>
      <c r="CW578" s="253"/>
      <c r="CX578" s="253"/>
      <c r="CY578" s="253"/>
      <c r="CZ578" s="253"/>
      <c r="DA578" s="253"/>
      <c r="DB578" s="253"/>
      <c r="DC578" s="253"/>
      <c r="DD578" s="253"/>
      <c r="DE578" s="253"/>
      <c r="DF578" s="253"/>
      <c r="DG578" s="253"/>
      <c r="DH578" s="253"/>
      <c r="DI578" s="253"/>
      <c r="DJ578" s="253"/>
      <c r="DK578" s="253"/>
      <c r="DL578" s="253"/>
      <c r="DM578" s="253"/>
      <c r="DN578" s="253"/>
      <c r="DO578" s="253"/>
      <c r="DP578" s="253"/>
      <c r="DQ578" s="253"/>
      <c r="DR578" s="253"/>
      <c r="DS578" s="253"/>
      <c r="DT578" s="253"/>
      <c r="DU578" s="253"/>
      <c r="DV578" s="253"/>
      <c r="DW578" s="253"/>
      <c r="DX578" s="253"/>
      <c r="DY578" s="253"/>
      <c r="DZ578" s="253"/>
      <c r="EA578" s="253"/>
      <c r="EB578" s="253"/>
      <c r="EC578" s="253"/>
      <c r="ED578" s="253"/>
      <c r="EE578" s="253"/>
      <c r="EF578" s="253"/>
      <c r="EG578" s="253"/>
      <c r="EH578" s="253"/>
      <c r="EI578" s="253"/>
      <c r="EJ578" s="253"/>
      <c r="EK578" s="253"/>
      <c r="EL578" s="253"/>
      <c r="EM578" s="253"/>
      <c r="EN578" s="253"/>
      <c r="EO578" s="253"/>
      <c r="EP578" s="253"/>
      <c r="EQ578" s="253"/>
      <c r="ER578" s="253"/>
      <c r="ES578" s="253"/>
      <c r="ET578" s="253"/>
      <c r="EU578" s="253"/>
      <c r="EV578" s="253"/>
      <c r="EW578" s="253"/>
      <c r="EX578" s="253"/>
      <c r="EY578" s="253"/>
      <c r="EZ578" s="253"/>
      <c r="FA578" s="253"/>
      <c r="FB578" s="253"/>
      <c r="FC578" s="253"/>
      <c r="FD578" s="253"/>
      <c r="FE578" s="253"/>
      <c r="FF578" s="253"/>
      <c r="FG578" s="253"/>
      <c r="FH578" s="253"/>
      <c r="FI578" s="253"/>
      <c r="FJ578" s="253"/>
      <c r="FK578" s="253"/>
      <c r="FL578" s="253"/>
      <c r="FM578" s="253"/>
      <c r="FN578" s="253"/>
      <c r="FO578" s="253"/>
      <c r="FP578" s="253"/>
      <c r="FQ578" s="253"/>
      <c r="FR578" s="253"/>
      <c r="FS578" s="253"/>
      <c r="FT578" s="253"/>
      <c r="FU578" s="253"/>
      <c r="FV578" s="253"/>
      <c r="FW578" s="253"/>
      <c r="FX578" s="253"/>
      <c r="FY578" s="253"/>
      <c r="FZ578" s="253"/>
      <c r="GA578" s="253"/>
      <c r="GB578" s="253"/>
      <c r="GC578" s="253"/>
      <c r="GD578" s="253"/>
      <c r="GE578" s="253"/>
      <c r="GF578" s="253"/>
      <c r="GG578" s="253"/>
      <c r="GH578" s="253"/>
      <c r="GI578" s="253"/>
      <c r="GJ578" s="253"/>
      <c r="GK578" s="253"/>
      <c r="GL578" s="253"/>
      <c r="GM578" s="253"/>
      <c r="GN578" s="253"/>
      <c r="GO578" s="253"/>
      <c r="GP578" s="253"/>
      <c r="GQ578" s="253"/>
      <c r="GR578" s="253"/>
      <c r="GS578" s="253"/>
      <c r="GT578" s="253"/>
      <c r="GU578" s="253"/>
      <c r="GV578" s="253"/>
      <c r="GW578" s="253"/>
      <c r="GX578" s="253"/>
      <c r="GY578" s="253"/>
      <c r="GZ578" s="253"/>
      <c r="HA578" s="253"/>
      <c r="HB578" s="253"/>
      <c r="HC578" s="253"/>
      <c r="HD578" s="253"/>
      <c r="HE578" s="253"/>
      <c r="HF578" s="253"/>
      <c r="HG578" s="253"/>
      <c r="HH578" s="253"/>
    </row>
    <row r="579" spans="1:216" s="258" customFormat="1" ht="15.75" customHeight="1" x14ac:dyDescent="0.2">
      <c r="A579" s="593">
        <v>8.1999999999999993</v>
      </c>
      <c r="B579" s="382" t="s">
        <v>323</v>
      </c>
      <c r="C579" s="2">
        <v>1</v>
      </c>
      <c r="D579" s="336" t="s">
        <v>40</v>
      </c>
      <c r="E579" s="6"/>
      <c r="F579" s="107">
        <f t="shared" si="21"/>
        <v>0</v>
      </c>
      <c r="G579" s="125">
        <f t="shared" si="22"/>
        <v>0</v>
      </c>
      <c r="H579" s="259"/>
      <c r="I579" s="129"/>
      <c r="J579" s="122"/>
      <c r="K579" s="129"/>
      <c r="L579" s="257"/>
      <c r="M579" s="257"/>
      <c r="N579" s="253"/>
      <c r="O579" s="253"/>
      <c r="P579" s="253"/>
      <c r="Q579" s="253"/>
      <c r="R579" s="253"/>
      <c r="S579" s="253"/>
      <c r="T579" s="253"/>
      <c r="U579" s="253"/>
      <c r="V579" s="253"/>
      <c r="W579" s="253"/>
      <c r="X579" s="253"/>
      <c r="Y579" s="253"/>
      <c r="Z579" s="253"/>
      <c r="AA579" s="253"/>
      <c r="AB579" s="253"/>
      <c r="AC579" s="253"/>
      <c r="AD579" s="253"/>
      <c r="AE579" s="253"/>
      <c r="AF579" s="253"/>
      <c r="AG579" s="253"/>
      <c r="AH579" s="253"/>
      <c r="AI579" s="253"/>
      <c r="AJ579" s="253"/>
      <c r="AK579" s="253"/>
      <c r="AL579" s="253"/>
      <c r="AM579" s="253"/>
      <c r="AN579" s="253"/>
      <c r="AO579" s="253"/>
      <c r="AP579" s="253"/>
      <c r="AQ579" s="253"/>
      <c r="AR579" s="253"/>
      <c r="AS579" s="253"/>
      <c r="AT579" s="253"/>
      <c r="AU579" s="253"/>
      <c r="AV579" s="253"/>
      <c r="AW579" s="253"/>
      <c r="AX579" s="253"/>
      <c r="AY579" s="253"/>
      <c r="AZ579" s="253"/>
      <c r="BA579" s="253"/>
      <c r="BB579" s="253"/>
      <c r="BC579" s="253"/>
      <c r="BD579" s="253"/>
      <c r="BE579" s="253"/>
      <c r="BF579" s="253"/>
      <c r="BG579" s="253"/>
      <c r="BH579" s="253"/>
      <c r="BI579" s="253"/>
      <c r="BJ579" s="253"/>
      <c r="BK579" s="253"/>
      <c r="BL579" s="253"/>
      <c r="BM579" s="253"/>
      <c r="BN579" s="253"/>
      <c r="BO579" s="253"/>
      <c r="BP579" s="253"/>
      <c r="BQ579" s="253"/>
      <c r="BR579" s="253"/>
      <c r="BS579" s="253"/>
      <c r="BT579" s="253"/>
      <c r="BU579" s="253"/>
      <c r="BV579" s="253"/>
      <c r="BW579" s="253"/>
      <c r="BX579" s="253"/>
      <c r="BY579" s="253"/>
      <c r="BZ579" s="253"/>
      <c r="CA579" s="253"/>
      <c r="CB579" s="253"/>
      <c r="CC579" s="253"/>
      <c r="CD579" s="253"/>
      <c r="CE579" s="253"/>
      <c r="CF579" s="253"/>
      <c r="CG579" s="253"/>
      <c r="CH579" s="253"/>
      <c r="CI579" s="253"/>
      <c r="CJ579" s="253"/>
      <c r="CK579" s="253"/>
      <c r="CL579" s="253"/>
      <c r="CM579" s="253"/>
      <c r="CN579" s="253"/>
      <c r="CO579" s="253"/>
      <c r="CP579" s="253"/>
      <c r="CQ579" s="253"/>
      <c r="CR579" s="253"/>
      <c r="CS579" s="253"/>
      <c r="CT579" s="253"/>
      <c r="CU579" s="253"/>
      <c r="CV579" s="253"/>
      <c r="CW579" s="253"/>
      <c r="CX579" s="253"/>
      <c r="CY579" s="253"/>
      <c r="CZ579" s="253"/>
      <c r="DA579" s="253"/>
      <c r="DB579" s="253"/>
      <c r="DC579" s="253"/>
      <c r="DD579" s="253"/>
      <c r="DE579" s="253"/>
      <c r="DF579" s="253"/>
      <c r="DG579" s="253"/>
      <c r="DH579" s="253"/>
      <c r="DI579" s="253"/>
      <c r="DJ579" s="253"/>
      <c r="DK579" s="253"/>
      <c r="DL579" s="253"/>
      <c r="DM579" s="253"/>
      <c r="DN579" s="253"/>
      <c r="DO579" s="253"/>
      <c r="DP579" s="253"/>
      <c r="DQ579" s="253"/>
      <c r="DR579" s="253"/>
      <c r="DS579" s="253"/>
      <c r="DT579" s="253"/>
      <c r="DU579" s="253"/>
      <c r="DV579" s="253"/>
      <c r="DW579" s="253"/>
      <c r="DX579" s="253"/>
      <c r="DY579" s="253"/>
      <c r="DZ579" s="253"/>
      <c r="EA579" s="253"/>
      <c r="EB579" s="253"/>
      <c r="EC579" s="253"/>
      <c r="ED579" s="253"/>
      <c r="EE579" s="253"/>
      <c r="EF579" s="253"/>
      <c r="EG579" s="253"/>
      <c r="EH579" s="253"/>
      <c r="EI579" s="253"/>
      <c r="EJ579" s="253"/>
      <c r="EK579" s="253"/>
      <c r="EL579" s="253"/>
      <c r="EM579" s="253"/>
      <c r="EN579" s="253"/>
      <c r="EO579" s="253"/>
      <c r="EP579" s="253"/>
      <c r="EQ579" s="253"/>
      <c r="ER579" s="253"/>
      <c r="ES579" s="253"/>
      <c r="ET579" s="253"/>
      <c r="EU579" s="253"/>
      <c r="EV579" s="253"/>
      <c r="EW579" s="253"/>
      <c r="EX579" s="253"/>
      <c r="EY579" s="253"/>
      <c r="EZ579" s="253"/>
      <c r="FA579" s="253"/>
      <c r="FB579" s="253"/>
      <c r="FC579" s="253"/>
      <c r="FD579" s="253"/>
      <c r="FE579" s="253"/>
      <c r="FF579" s="253"/>
      <c r="FG579" s="253"/>
      <c r="FH579" s="253"/>
      <c r="FI579" s="253"/>
      <c r="FJ579" s="253"/>
      <c r="FK579" s="253"/>
      <c r="FL579" s="253"/>
      <c r="FM579" s="253"/>
      <c r="FN579" s="253"/>
      <c r="FO579" s="253"/>
      <c r="FP579" s="253"/>
      <c r="FQ579" s="253"/>
      <c r="FR579" s="253"/>
      <c r="FS579" s="253"/>
      <c r="FT579" s="253"/>
      <c r="FU579" s="253"/>
      <c r="FV579" s="253"/>
      <c r="FW579" s="253"/>
      <c r="FX579" s="253"/>
      <c r="FY579" s="253"/>
      <c r="FZ579" s="253"/>
      <c r="GA579" s="253"/>
      <c r="GB579" s="253"/>
      <c r="GC579" s="253"/>
      <c r="GD579" s="253"/>
      <c r="GE579" s="253"/>
      <c r="GF579" s="253"/>
      <c r="GG579" s="253"/>
      <c r="GH579" s="253"/>
      <c r="GI579" s="253"/>
      <c r="GJ579" s="253"/>
      <c r="GK579" s="253"/>
      <c r="GL579" s="253"/>
      <c r="GM579" s="253"/>
      <c r="GN579" s="253"/>
      <c r="GO579" s="253"/>
      <c r="GP579" s="253"/>
      <c r="GQ579" s="253"/>
      <c r="GR579" s="253"/>
      <c r="GS579" s="253"/>
      <c r="GT579" s="253"/>
      <c r="GU579" s="253"/>
      <c r="GV579" s="253"/>
      <c r="GW579" s="253"/>
      <c r="GX579" s="253"/>
      <c r="GY579" s="253"/>
      <c r="GZ579" s="253"/>
      <c r="HA579" s="253"/>
      <c r="HB579" s="253"/>
      <c r="HC579" s="253"/>
      <c r="HD579" s="253"/>
      <c r="HE579" s="253"/>
      <c r="HF579" s="253"/>
      <c r="HG579" s="253"/>
      <c r="HH579" s="253"/>
    </row>
    <row r="580" spans="1:216" s="258" customFormat="1" ht="4.5" customHeight="1" x14ac:dyDescent="0.2">
      <c r="A580" s="594"/>
      <c r="B580" s="16"/>
      <c r="C580" s="2"/>
      <c r="D580" s="336"/>
      <c r="E580" s="6"/>
      <c r="F580" s="107">
        <f t="shared" si="21"/>
        <v>0</v>
      </c>
      <c r="G580" s="125">
        <f t="shared" si="22"/>
        <v>0</v>
      </c>
      <c r="H580" s="259"/>
      <c r="I580" s="129"/>
      <c r="J580" s="122"/>
      <c r="K580" s="129"/>
      <c r="L580" s="257"/>
      <c r="M580" s="257"/>
      <c r="N580" s="253"/>
      <c r="O580" s="253"/>
      <c r="P580" s="253"/>
      <c r="Q580" s="253"/>
      <c r="R580" s="253"/>
      <c r="S580" s="253"/>
      <c r="T580" s="253"/>
      <c r="U580" s="253"/>
      <c r="V580" s="253"/>
      <c r="W580" s="253"/>
      <c r="X580" s="253"/>
      <c r="Y580" s="253"/>
      <c r="Z580" s="253"/>
      <c r="AA580" s="253"/>
      <c r="AB580" s="253"/>
      <c r="AC580" s="253"/>
      <c r="AD580" s="253"/>
      <c r="AE580" s="253"/>
      <c r="AF580" s="253"/>
      <c r="AG580" s="253"/>
      <c r="AH580" s="253"/>
      <c r="AI580" s="253"/>
      <c r="AJ580" s="253"/>
      <c r="AK580" s="253"/>
      <c r="AL580" s="253"/>
      <c r="AM580" s="253"/>
      <c r="AN580" s="253"/>
      <c r="AO580" s="253"/>
      <c r="AP580" s="253"/>
      <c r="AQ580" s="253"/>
      <c r="AR580" s="253"/>
      <c r="AS580" s="253"/>
      <c r="AT580" s="253"/>
      <c r="AU580" s="253"/>
      <c r="AV580" s="253"/>
      <c r="AW580" s="253"/>
      <c r="AX580" s="253"/>
      <c r="AY580" s="253"/>
      <c r="AZ580" s="253"/>
      <c r="BA580" s="253"/>
      <c r="BB580" s="253"/>
      <c r="BC580" s="253"/>
      <c r="BD580" s="253"/>
      <c r="BE580" s="253"/>
      <c r="BF580" s="253"/>
      <c r="BG580" s="253"/>
      <c r="BH580" s="253"/>
      <c r="BI580" s="253"/>
      <c r="BJ580" s="253"/>
      <c r="BK580" s="253"/>
      <c r="BL580" s="253"/>
      <c r="BM580" s="253"/>
      <c r="BN580" s="253"/>
      <c r="BO580" s="253"/>
      <c r="BP580" s="253"/>
      <c r="BQ580" s="253"/>
      <c r="BR580" s="253"/>
      <c r="BS580" s="253"/>
      <c r="BT580" s="253"/>
      <c r="BU580" s="253"/>
      <c r="BV580" s="253"/>
      <c r="BW580" s="253"/>
      <c r="BX580" s="253"/>
      <c r="BY580" s="253"/>
      <c r="BZ580" s="253"/>
      <c r="CA580" s="253"/>
      <c r="CB580" s="253"/>
      <c r="CC580" s="253"/>
      <c r="CD580" s="253"/>
      <c r="CE580" s="253"/>
      <c r="CF580" s="253"/>
      <c r="CG580" s="253"/>
      <c r="CH580" s="253"/>
      <c r="CI580" s="253"/>
      <c r="CJ580" s="253"/>
      <c r="CK580" s="253"/>
      <c r="CL580" s="253"/>
      <c r="CM580" s="253"/>
      <c r="CN580" s="253"/>
      <c r="CO580" s="253"/>
      <c r="CP580" s="253"/>
      <c r="CQ580" s="253"/>
      <c r="CR580" s="253"/>
      <c r="CS580" s="253"/>
      <c r="CT580" s="253"/>
      <c r="CU580" s="253"/>
      <c r="CV580" s="253"/>
      <c r="CW580" s="253"/>
      <c r="CX580" s="253"/>
      <c r="CY580" s="253"/>
      <c r="CZ580" s="253"/>
      <c r="DA580" s="253"/>
      <c r="DB580" s="253"/>
      <c r="DC580" s="253"/>
      <c r="DD580" s="253"/>
      <c r="DE580" s="253"/>
      <c r="DF580" s="253"/>
      <c r="DG580" s="253"/>
      <c r="DH580" s="253"/>
      <c r="DI580" s="253"/>
      <c r="DJ580" s="253"/>
      <c r="DK580" s="253"/>
      <c r="DL580" s="253"/>
      <c r="DM580" s="253"/>
      <c r="DN580" s="253"/>
      <c r="DO580" s="253"/>
      <c r="DP580" s="253"/>
      <c r="DQ580" s="253"/>
      <c r="DR580" s="253"/>
      <c r="DS580" s="253"/>
      <c r="DT580" s="253"/>
      <c r="DU580" s="253"/>
      <c r="DV580" s="253"/>
      <c r="DW580" s="253"/>
      <c r="DX580" s="253"/>
      <c r="DY580" s="253"/>
      <c r="DZ580" s="253"/>
      <c r="EA580" s="253"/>
      <c r="EB580" s="253"/>
      <c r="EC580" s="253"/>
      <c r="ED580" s="253"/>
      <c r="EE580" s="253"/>
      <c r="EF580" s="253"/>
      <c r="EG580" s="253"/>
      <c r="EH580" s="253"/>
      <c r="EI580" s="253"/>
      <c r="EJ580" s="253"/>
      <c r="EK580" s="253"/>
      <c r="EL580" s="253"/>
      <c r="EM580" s="253"/>
      <c r="EN580" s="253"/>
      <c r="EO580" s="253"/>
      <c r="EP580" s="253"/>
      <c r="EQ580" s="253"/>
      <c r="ER580" s="253"/>
      <c r="ES580" s="253"/>
      <c r="ET580" s="253"/>
      <c r="EU580" s="253"/>
      <c r="EV580" s="253"/>
      <c r="EW580" s="253"/>
      <c r="EX580" s="253"/>
      <c r="EY580" s="253"/>
      <c r="EZ580" s="253"/>
      <c r="FA580" s="253"/>
      <c r="FB580" s="253"/>
      <c r="FC580" s="253"/>
      <c r="FD580" s="253"/>
      <c r="FE580" s="253"/>
      <c r="FF580" s="253"/>
      <c r="FG580" s="253"/>
      <c r="FH580" s="253"/>
      <c r="FI580" s="253"/>
      <c r="FJ580" s="253"/>
      <c r="FK580" s="253"/>
      <c r="FL580" s="253"/>
      <c r="FM580" s="253"/>
      <c r="FN580" s="253"/>
      <c r="FO580" s="253"/>
      <c r="FP580" s="253"/>
      <c r="FQ580" s="253"/>
      <c r="FR580" s="253"/>
      <c r="FS580" s="253"/>
      <c r="FT580" s="253"/>
      <c r="FU580" s="253"/>
      <c r="FV580" s="253"/>
      <c r="FW580" s="253"/>
      <c r="FX580" s="253"/>
      <c r="FY580" s="253"/>
      <c r="FZ580" s="253"/>
      <c r="GA580" s="253"/>
      <c r="GB580" s="253"/>
      <c r="GC580" s="253"/>
      <c r="GD580" s="253"/>
      <c r="GE580" s="253"/>
      <c r="GF580" s="253"/>
      <c r="GG580" s="253"/>
      <c r="GH580" s="253"/>
      <c r="GI580" s="253"/>
      <c r="GJ580" s="253"/>
      <c r="GK580" s="253"/>
      <c r="GL580" s="253"/>
      <c r="GM580" s="253"/>
      <c r="GN580" s="253"/>
      <c r="GO580" s="253"/>
      <c r="GP580" s="253"/>
      <c r="GQ580" s="253"/>
      <c r="GR580" s="253"/>
      <c r="GS580" s="253"/>
      <c r="GT580" s="253"/>
      <c r="GU580" s="253"/>
      <c r="GV580" s="253"/>
      <c r="GW580" s="253"/>
      <c r="GX580" s="253"/>
      <c r="GY580" s="253"/>
      <c r="GZ580" s="253"/>
      <c r="HA580" s="253"/>
      <c r="HB580" s="253"/>
      <c r="HC580" s="253"/>
      <c r="HD580" s="253"/>
      <c r="HE580" s="253"/>
      <c r="HF580" s="253"/>
      <c r="HG580" s="253"/>
      <c r="HH580" s="253"/>
    </row>
    <row r="581" spans="1:216" s="253" customFormat="1" ht="14.25" x14ac:dyDescent="0.2">
      <c r="A581" s="595">
        <v>8</v>
      </c>
      <c r="B581" s="382" t="s">
        <v>392</v>
      </c>
      <c r="C581" s="477">
        <v>900</v>
      </c>
      <c r="D581" s="336" t="s">
        <v>40</v>
      </c>
      <c r="E581" s="6"/>
      <c r="F581" s="107">
        <f t="shared" si="21"/>
        <v>0</v>
      </c>
      <c r="G581" s="125">
        <f t="shared" si="22"/>
        <v>0</v>
      </c>
      <c r="H581" s="129"/>
      <c r="I581" s="122"/>
      <c r="J581" s="127"/>
      <c r="K581" s="127"/>
      <c r="L581" s="127"/>
      <c r="M581" s="127"/>
      <c r="N581" s="127"/>
      <c r="O581" s="127"/>
      <c r="P581" s="127"/>
      <c r="Q581" s="127"/>
      <c r="R581" s="127"/>
      <c r="S581" s="127"/>
      <c r="T581" s="127"/>
      <c r="U581" s="127"/>
      <c r="V581" s="127"/>
      <c r="W581" s="127"/>
      <c r="X581" s="127"/>
      <c r="Y581" s="127"/>
      <c r="Z581" s="127"/>
      <c r="AA581" s="127"/>
      <c r="AB581" s="127"/>
      <c r="AC581" s="127"/>
      <c r="AD581" s="127"/>
      <c r="AE581" s="127"/>
      <c r="AF581" s="127"/>
      <c r="AG581" s="127"/>
      <c r="AH581" s="127"/>
      <c r="AI581" s="127"/>
      <c r="AJ581" s="127"/>
      <c r="AK581" s="127"/>
      <c r="AL581" s="127"/>
      <c r="AM581" s="127"/>
      <c r="AN581" s="127"/>
      <c r="AO581" s="127"/>
      <c r="AP581" s="127"/>
      <c r="AQ581" s="127"/>
      <c r="AR581" s="127"/>
      <c r="AS581" s="127"/>
      <c r="AT581" s="127"/>
      <c r="AU581" s="127"/>
      <c r="AV581" s="127"/>
      <c r="AW581" s="127"/>
      <c r="AX581" s="127"/>
      <c r="AY581" s="127"/>
      <c r="AZ581" s="127"/>
      <c r="BA581" s="127"/>
      <c r="BB581" s="127"/>
      <c r="BC581" s="127"/>
      <c r="BD581" s="127"/>
      <c r="BE581" s="127"/>
      <c r="BF581" s="127"/>
      <c r="BG581" s="127"/>
      <c r="BH581" s="127"/>
      <c r="BI581" s="127"/>
      <c r="BJ581" s="127"/>
      <c r="BK581" s="127"/>
      <c r="BL581" s="127"/>
      <c r="BM581" s="127"/>
      <c r="BN581" s="127"/>
      <c r="BO581" s="127"/>
      <c r="BP581" s="127"/>
      <c r="BQ581" s="127"/>
      <c r="BR581" s="127"/>
      <c r="BS581" s="127"/>
      <c r="BT581" s="127"/>
      <c r="BU581" s="127"/>
      <c r="BV581" s="127"/>
      <c r="BW581" s="127"/>
      <c r="BX581" s="127"/>
      <c r="BY581" s="127"/>
      <c r="BZ581" s="127"/>
      <c r="CA581" s="127"/>
      <c r="CB581" s="127"/>
      <c r="CC581" s="127"/>
      <c r="CD581" s="127"/>
      <c r="CE581" s="127"/>
      <c r="CF581" s="127"/>
      <c r="CG581" s="127"/>
      <c r="CH581" s="127"/>
      <c r="CI581" s="127"/>
      <c r="CJ581" s="127"/>
      <c r="CK581" s="127"/>
      <c r="CL581" s="127"/>
      <c r="CM581" s="127"/>
      <c r="CN581" s="127"/>
      <c r="CO581" s="127"/>
      <c r="CP581" s="127"/>
      <c r="CQ581" s="127"/>
      <c r="CR581" s="127"/>
      <c r="CS581" s="127"/>
      <c r="CT581" s="127"/>
      <c r="CU581" s="127"/>
      <c r="CV581" s="127"/>
      <c r="CW581" s="127"/>
      <c r="CX581" s="127"/>
      <c r="CY581" s="127"/>
      <c r="CZ581" s="127"/>
      <c r="DA581" s="127"/>
      <c r="DB581" s="127"/>
      <c r="DC581" s="127"/>
      <c r="DD581" s="127"/>
      <c r="DE581" s="127"/>
      <c r="DF581" s="127"/>
      <c r="DG581" s="127"/>
      <c r="DH581" s="127"/>
      <c r="DI581" s="127"/>
      <c r="DJ581" s="127"/>
      <c r="DK581" s="127"/>
      <c r="DL581" s="127"/>
      <c r="DM581" s="127"/>
      <c r="DN581" s="127"/>
      <c r="DO581" s="127"/>
      <c r="DP581" s="127"/>
      <c r="DQ581" s="127"/>
      <c r="DR581" s="127"/>
      <c r="DS581" s="127"/>
      <c r="DT581" s="127"/>
      <c r="DU581" s="127"/>
      <c r="DV581" s="127"/>
      <c r="DW581" s="127"/>
      <c r="DX581" s="127"/>
      <c r="DY581" s="127"/>
      <c r="DZ581" s="127"/>
      <c r="EA581" s="127"/>
      <c r="EB581" s="127"/>
      <c r="EC581" s="127"/>
      <c r="ED581" s="127"/>
      <c r="EE581" s="127"/>
      <c r="EF581" s="127"/>
      <c r="EG581" s="127"/>
      <c r="EH581" s="127"/>
      <c r="EI581" s="127"/>
      <c r="EJ581" s="127"/>
      <c r="EK581" s="127"/>
      <c r="EL581" s="127"/>
      <c r="EM581" s="127"/>
      <c r="EN581" s="127"/>
      <c r="EO581" s="127"/>
      <c r="EP581" s="127"/>
      <c r="EQ581" s="127"/>
      <c r="ER581" s="127"/>
      <c r="ES581" s="127"/>
      <c r="ET581" s="127"/>
      <c r="EU581" s="127"/>
      <c r="EV581" s="127"/>
      <c r="EW581" s="127"/>
      <c r="EX581" s="127"/>
      <c r="EY581" s="127"/>
      <c r="EZ581" s="127"/>
      <c r="FA581" s="127"/>
      <c r="FB581" s="127"/>
      <c r="FC581" s="127"/>
      <c r="FD581" s="127"/>
      <c r="FE581" s="127"/>
      <c r="FF581" s="127"/>
      <c r="FG581" s="127"/>
      <c r="FH581" s="127"/>
      <c r="FI581" s="127"/>
      <c r="FJ581" s="127"/>
      <c r="FK581" s="127"/>
      <c r="FL581" s="127"/>
      <c r="FM581" s="127"/>
      <c r="FN581" s="127"/>
      <c r="FO581" s="127"/>
      <c r="FP581" s="127"/>
      <c r="FQ581" s="127"/>
      <c r="FR581" s="127"/>
      <c r="FS581" s="127"/>
      <c r="FT581" s="127"/>
      <c r="FU581" s="127"/>
      <c r="FV581" s="127"/>
      <c r="FW581" s="127"/>
      <c r="FX581" s="127"/>
      <c r="FY581" s="127"/>
      <c r="FZ581" s="127"/>
      <c r="GA581" s="127"/>
      <c r="GB581" s="127"/>
      <c r="GC581" s="127"/>
      <c r="GD581" s="127"/>
      <c r="GE581" s="127"/>
      <c r="GF581" s="127"/>
      <c r="GG581" s="127"/>
      <c r="GH581" s="127"/>
      <c r="GI581" s="127"/>
      <c r="GJ581" s="127"/>
      <c r="GK581" s="127"/>
      <c r="GL581" s="127"/>
      <c r="GM581" s="127"/>
      <c r="GN581" s="127"/>
      <c r="GO581" s="127"/>
      <c r="GP581" s="127"/>
      <c r="GQ581" s="127"/>
      <c r="GR581" s="127"/>
      <c r="GS581" s="127"/>
      <c r="GT581" s="127"/>
      <c r="GU581" s="127"/>
      <c r="GV581" s="127"/>
      <c r="GW581" s="127"/>
      <c r="GX581" s="127"/>
      <c r="GY581" s="127"/>
      <c r="GZ581" s="127"/>
      <c r="HA581" s="127"/>
      <c r="HB581" s="127"/>
      <c r="HC581" s="127"/>
      <c r="HD581" s="127"/>
      <c r="HE581" s="127"/>
      <c r="HF581" s="127"/>
      <c r="HG581" s="127"/>
    </row>
    <row r="582" spans="1:216" s="258" customFormat="1" ht="7.5" customHeight="1" x14ac:dyDescent="0.2">
      <c r="A582" s="596"/>
      <c r="B582" s="597"/>
      <c r="C582" s="598">
        <v>0</v>
      </c>
      <c r="D582" s="599"/>
      <c r="E582" s="91"/>
      <c r="F582" s="107">
        <f t="shared" si="21"/>
        <v>0</v>
      </c>
      <c r="G582" s="125">
        <f t="shared" si="22"/>
        <v>0</v>
      </c>
      <c r="H582" s="259"/>
      <c r="I582" s="129"/>
      <c r="J582" s="122"/>
      <c r="K582" s="129"/>
      <c r="L582" s="257"/>
      <c r="M582" s="257"/>
      <c r="N582" s="253"/>
      <c r="O582" s="253"/>
      <c r="P582" s="253"/>
      <c r="Q582" s="253"/>
      <c r="R582" s="253"/>
      <c r="S582" s="253"/>
      <c r="T582" s="253"/>
      <c r="U582" s="253"/>
      <c r="V582" s="253"/>
      <c r="W582" s="253"/>
      <c r="X582" s="253"/>
      <c r="Y582" s="253"/>
      <c r="Z582" s="253"/>
      <c r="AA582" s="253"/>
      <c r="AB582" s="253"/>
      <c r="AC582" s="253"/>
      <c r="AD582" s="253"/>
      <c r="AE582" s="253"/>
      <c r="AF582" s="253"/>
      <c r="AG582" s="253"/>
      <c r="AH582" s="253"/>
      <c r="AI582" s="253"/>
      <c r="AJ582" s="253"/>
      <c r="AK582" s="253"/>
      <c r="AL582" s="253"/>
      <c r="AM582" s="253"/>
      <c r="AN582" s="253"/>
      <c r="AO582" s="253"/>
      <c r="AP582" s="253"/>
      <c r="AQ582" s="253"/>
      <c r="AR582" s="253"/>
      <c r="AS582" s="253"/>
      <c r="AT582" s="253"/>
      <c r="AU582" s="253"/>
      <c r="AV582" s="253"/>
      <c r="AW582" s="253"/>
      <c r="AX582" s="253"/>
      <c r="AY582" s="253"/>
      <c r="AZ582" s="253"/>
      <c r="BA582" s="253"/>
      <c r="BB582" s="253"/>
      <c r="BC582" s="253"/>
      <c r="BD582" s="253"/>
      <c r="BE582" s="253"/>
      <c r="BF582" s="253"/>
      <c r="BG582" s="253"/>
      <c r="BH582" s="253"/>
      <c r="BI582" s="253"/>
      <c r="BJ582" s="253"/>
      <c r="BK582" s="253"/>
      <c r="BL582" s="253"/>
      <c r="BM582" s="253"/>
      <c r="BN582" s="253"/>
      <c r="BO582" s="253"/>
      <c r="BP582" s="253"/>
      <c r="BQ582" s="253"/>
      <c r="BR582" s="253"/>
      <c r="BS582" s="253"/>
      <c r="BT582" s="253"/>
      <c r="BU582" s="253"/>
      <c r="BV582" s="253"/>
      <c r="BW582" s="253"/>
      <c r="BX582" s="253"/>
      <c r="BY582" s="253"/>
      <c r="BZ582" s="253"/>
      <c r="CA582" s="253"/>
      <c r="CB582" s="253"/>
      <c r="CC582" s="253"/>
      <c r="CD582" s="253"/>
      <c r="CE582" s="253"/>
      <c r="CF582" s="253"/>
      <c r="CG582" s="253"/>
      <c r="CH582" s="253"/>
      <c r="CI582" s="253"/>
      <c r="CJ582" s="253"/>
      <c r="CK582" s="253"/>
      <c r="CL582" s="253"/>
      <c r="CM582" s="253"/>
      <c r="CN582" s="253"/>
      <c r="CO582" s="253"/>
      <c r="CP582" s="253"/>
      <c r="CQ582" s="253"/>
      <c r="CR582" s="253"/>
      <c r="CS582" s="253"/>
      <c r="CT582" s="253"/>
      <c r="CU582" s="253"/>
      <c r="CV582" s="253"/>
      <c r="CW582" s="253"/>
      <c r="CX582" s="253"/>
      <c r="CY582" s="253"/>
      <c r="CZ582" s="253"/>
      <c r="DA582" s="253"/>
      <c r="DB582" s="253"/>
      <c r="DC582" s="253"/>
      <c r="DD582" s="253"/>
      <c r="DE582" s="253"/>
      <c r="DF582" s="253"/>
      <c r="DG582" s="253"/>
      <c r="DH582" s="253"/>
      <c r="DI582" s="253"/>
      <c r="DJ582" s="253"/>
      <c r="DK582" s="253"/>
      <c r="DL582" s="253"/>
      <c r="DM582" s="253"/>
      <c r="DN582" s="253"/>
      <c r="DO582" s="253"/>
      <c r="DP582" s="253"/>
      <c r="DQ582" s="253"/>
      <c r="DR582" s="253"/>
      <c r="DS582" s="253"/>
      <c r="DT582" s="253"/>
      <c r="DU582" s="253"/>
      <c r="DV582" s="253"/>
      <c r="DW582" s="253"/>
      <c r="DX582" s="253"/>
      <c r="DY582" s="253"/>
      <c r="DZ582" s="253"/>
      <c r="EA582" s="253"/>
      <c r="EB582" s="253"/>
      <c r="EC582" s="253"/>
      <c r="ED582" s="253"/>
      <c r="EE582" s="253"/>
      <c r="EF582" s="253"/>
      <c r="EG582" s="253"/>
      <c r="EH582" s="253"/>
      <c r="EI582" s="253"/>
      <c r="EJ582" s="253"/>
      <c r="EK582" s="253"/>
      <c r="EL582" s="253"/>
      <c r="EM582" s="253"/>
      <c r="EN582" s="253"/>
      <c r="EO582" s="253"/>
      <c r="EP582" s="253"/>
      <c r="EQ582" s="253"/>
      <c r="ER582" s="253"/>
      <c r="ES582" s="253"/>
      <c r="ET582" s="253"/>
      <c r="EU582" s="253"/>
      <c r="EV582" s="253"/>
      <c r="EW582" s="253"/>
      <c r="EX582" s="253"/>
      <c r="EY582" s="253"/>
      <c r="EZ582" s="253"/>
      <c r="FA582" s="253"/>
      <c r="FB582" s="253"/>
      <c r="FC582" s="253"/>
      <c r="FD582" s="253"/>
      <c r="FE582" s="253"/>
      <c r="FF582" s="253"/>
      <c r="FG582" s="253"/>
      <c r="FH582" s="253"/>
      <c r="FI582" s="253"/>
      <c r="FJ582" s="253"/>
      <c r="FK582" s="253"/>
      <c r="FL582" s="253"/>
      <c r="FM582" s="253"/>
      <c r="FN582" s="253"/>
      <c r="FO582" s="253"/>
      <c r="FP582" s="253"/>
      <c r="FQ582" s="253"/>
      <c r="FR582" s="253"/>
      <c r="FS582" s="253"/>
      <c r="FT582" s="253"/>
      <c r="FU582" s="253"/>
      <c r="FV582" s="253"/>
      <c r="FW582" s="253"/>
      <c r="FX582" s="253"/>
      <c r="FY582" s="253"/>
      <c r="FZ582" s="253"/>
      <c r="GA582" s="253"/>
      <c r="GB582" s="253"/>
      <c r="GC582" s="253"/>
      <c r="GD582" s="253"/>
      <c r="GE582" s="253"/>
      <c r="GF582" s="253"/>
      <c r="GG582" s="253"/>
      <c r="GH582" s="253"/>
      <c r="GI582" s="253"/>
      <c r="GJ582" s="253"/>
      <c r="GK582" s="253"/>
      <c r="GL582" s="253"/>
      <c r="GM582" s="253"/>
      <c r="GN582" s="253"/>
      <c r="GO582" s="253"/>
      <c r="GP582" s="253"/>
      <c r="GQ582" s="253"/>
      <c r="GR582" s="253"/>
      <c r="GS582" s="253"/>
      <c r="GT582" s="253"/>
      <c r="GU582" s="253"/>
      <c r="GV582" s="253"/>
      <c r="GW582" s="253"/>
      <c r="GX582" s="253"/>
      <c r="GY582" s="253"/>
      <c r="GZ582" s="253"/>
      <c r="HA582" s="253"/>
      <c r="HB582" s="253"/>
      <c r="HC582" s="253"/>
      <c r="HD582" s="253"/>
      <c r="HE582" s="253"/>
      <c r="HF582" s="253"/>
      <c r="HG582" s="253"/>
      <c r="HH582" s="253"/>
    </row>
    <row r="583" spans="1:216" s="263" customFormat="1" x14ac:dyDescent="0.2">
      <c r="A583" s="600">
        <v>9</v>
      </c>
      <c r="B583" s="601" t="s">
        <v>44</v>
      </c>
      <c r="C583" s="8"/>
      <c r="D583" s="296"/>
      <c r="E583" s="260"/>
      <c r="F583" s="107">
        <f t="shared" si="21"/>
        <v>0</v>
      </c>
      <c r="G583" s="125">
        <f t="shared" si="22"/>
        <v>0</v>
      </c>
      <c r="H583" s="261"/>
      <c r="I583" s="262"/>
      <c r="J583" s="262"/>
      <c r="K583" s="262"/>
      <c r="L583" s="262"/>
      <c r="M583" s="262"/>
    </row>
    <row r="584" spans="1:216" s="263" customFormat="1" ht="14.25" x14ac:dyDescent="0.2">
      <c r="A584" s="602">
        <v>9.1</v>
      </c>
      <c r="B584" s="382" t="s">
        <v>324</v>
      </c>
      <c r="C584" s="603">
        <v>11290</v>
      </c>
      <c r="D584" s="436" t="s">
        <v>18</v>
      </c>
      <c r="E584" s="264"/>
      <c r="F584" s="107">
        <f t="shared" si="21"/>
        <v>0</v>
      </c>
      <c r="G584" s="125">
        <f t="shared" si="22"/>
        <v>0</v>
      </c>
      <c r="H584" s="261"/>
      <c r="I584" s="261"/>
      <c r="J584" s="262"/>
      <c r="K584" s="262"/>
      <c r="L584" s="262"/>
      <c r="M584" s="262"/>
    </row>
    <row r="585" spans="1:216" s="263" customFormat="1" ht="14.25" x14ac:dyDescent="0.2">
      <c r="A585" s="602">
        <v>9.1999999999999993</v>
      </c>
      <c r="B585" s="382" t="s">
        <v>325</v>
      </c>
      <c r="C585" s="603">
        <v>5645</v>
      </c>
      <c r="D585" s="436" t="s">
        <v>416</v>
      </c>
      <c r="E585" s="264"/>
      <c r="F585" s="107">
        <f t="shared" si="21"/>
        <v>0</v>
      </c>
      <c r="G585" s="125">
        <f t="shared" si="22"/>
        <v>0</v>
      </c>
      <c r="H585" s="261"/>
      <c r="I585" s="261"/>
      <c r="J585" s="262"/>
      <c r="K585" s="262"/>
      <c r="L585" s="262"/>
      <c r="M585" s="262"/>
    </row>
    <row r="586" spans="1:216" s="263" customFormat="1" ht="28.5" x14ac:dyDescent="0.2">
      <c r="A586" s="602">
        <v>9.3000000000000007</v>
      </c>
      <c r="B586" s="382" t="s">
        <v>155</v>
      </c>
      <c r="C586" s="604">
        <v>1354.8</v>
      </c>
      <c r="D586" s="436" t="s">
        <v>526</v>
      </c>
      <c r="E586" s="187"/>
      <c r="F586" s="107">
        <f t="shared" si="21"/>
        <v>0</v>
      </c>
      <c r="G586" s="125">
        <f t="shared" si="22"/>
        <v>0</v>
      </c>
      <c r="H586" s="261"/>
      <c r="I586" s="261"/>
      <c r="J586" s="262"/>
      <c r="K586" s="262"/>
      <c r="L586" s="262"/>
      <c r="M586" s="262"/>
    </row>
    <row r="587" spans="1:216" s="263" customFormat="1" ht="28.5" x14ac:dyDescent="0.2">
      <c r="A587" s="602">
        <v>9.4</v>
      </c>
      <c r="B587" s="382" t="s">
        <v>326</v>
      </c>
      <c r="C587" s="604">
        <v>1129</v>
      </c>
      <c r="D587" s="605" t="s">
        <v>525</v>
      </c>
      <c r="E587" s="187"/>
      <c r="F587" s="107">
        <f t="shared" si="21"/>
        <v>0</v>
      </c>
      <c r="G587" s="125">
        <f t="shared" si="22"/>
        <v>0</v>
      </c>
      <c r="H587" s="261"/>
      <c r="I587" s="261"/>
      <c r="J587" s="262"/>
      <c r="K587" s="262"/>
      <c r="L587" s="262"/>
      <c r="M587" s="262"/>
    </row>
    <row r="588" spans="1:216" s="263" customFormat="1" ht="28.5" x14ac:dyDescent="0.2">
      <c r="A588" s="602">
        <v>9.5</v>
      </c>
      <c r="B588" s="382" t="s">
        <v>419</v>
      </c>
      <c r="C588" s="606">
        <v>381.03750000000002</v>
      </c>
      <c r="D588" s="442" t="s">
        <v>526</v>
      </c>
      <c r="E588" s="188"/>
      <c r="F588" s="107">
        <f t="shared" si="21"/>
        <v>0</v>
      </c>
      <c r="G588" s="125">
        <f t="shared" si="22"/>
        <v>0</v>
      </c>
      <c r="H588" s="261"/>
      <c r="I588" s="261"/>
      <c r="J588" s="262"/>
      <c r="K588" s="262"/>
      <c r="L588" s="262"/>
      <c r="M588" s="262"/>
    </row>
    <row r="589" spans="1:216" s="263" customFormat="1" ht="14.25" x14ac:dyDescent="0.2">
      <c r="A589" s="602">
        <v>9.6</v>
      </c>
      <c r="B589" s="382" t="s">
        <v>497</v>
      </c>
      <c r="C589" s="604">
        <v>7056.25</v>
      </c>
      <c r="D589" s="436" t="s">
        <v>416</v>
      </c>
      <c r="E589" s="187"/>
      <c r="F589" s="107">
        <f t="shared" si="21"/>
        <v>0</v>
      </c>
      <c r="G589" s="125">
        <f t="shared" si="22"/>
        <v>0</v>
      </c>
      <c r="H589" s="261"/>
      <c r="I589" s="261"/>
      <c r="J589" s="262"/>
      <c r="K589" s="262"/>
      <c r="L589" s="262"/>
      <c r="M589" s="262"/>
    </row>
    <row r="590" spans="1:216" s="263" customFormat="1" ht="28.5" x14ac:dyDescent="0.2">
      <c r="A590" s="602">
        <v>9.6999999999999993</v>
      </c>
      <c r="B590" s="382" t="s">
        <v>529</v>
      </c>
      <c r="C590" s="604">
        <v>7056.25</v>
      </c>
      <c r="D590" s="605" t="s">
        <v>416</v>
      </c>
      <c r="E590" s="187"/>
      <c r="F590" s="107">
        <f t="shared" si="21"/>
        <v>0</v>
      </c>
      <c r="G590" s="125">
        <f t="shared" si="22"/>
        <v>0</v>
      </c>
      <c r="H590" s="261"/>
      <c r="I590" s="261"/>
      <c r="J590" s="262"/>
      <c r="K590" s="262"/>
      <c r="L590" s="262"/>
      <c r="M590" s="262"/>
    </row>
    <row r="591" spans="1:216" s="263" customFormat="1" ht="28.5" x14ac:dyDescent="0.2">
      <c r="A591" s="602">
        <v>9.8000000000000007</v>
      </c>
      <c r="B591" s="382" t="s">
        <v>498</v>
      </c>
      <c r="C591" s="604">
        <v>6138.94</v>
      </c>
      <c r="D591" s="605" t="s">
        <v>528</v>
      </c>
      <c r="E591" s="187"/>
      <c r="F591" s="107">
        <f t="shared" ref="F591:F601" si="24">ROUND(E591*C591,2)</f>
        <v>0</v>
      </c>
      <c r="G591" s="125">
        <f t="shared" si="22"/>
        <v>0</v>
      </c>
      <c r="H591" s="261"/>
      <c r="I591" s="261"/>
      <c r="J591" s="262"/>
      <c r="K591" s="262"/>
      <c r="L591" s="262"/>
      <c r="M591" s="262"/>
    </row>
    <row r="592" spans="1:216" s="258" customFormat="1" ht="7.5" customHeight="1" x14ac:dyDescent="0.2">
      <c r="A592" s="16"/>
      <c r="B592" s="16"/>
      <c r="C592" s="2"/>
      <c r="D592" s="299"/>
      <c r="E592" s="187"/>
      <c r="F592" s="107">
        <f t="shared" si="24"/>
        <v>0</v>
      </c>
      <c r="G592" s="125">
        <f t="shared" si="22"/>
        <v>0</v>
      </c>
      <c r="H592" s="259"/>
      <c r="I592" s="129"/>
      <c r="J592" s="122"/>
      <c r="K592" s="129"/>
      <c r="L592" s="257"/>
      <c r="M592" s="257"/>
      <c r="N592" s="253"/>
      <c r="O592" s="253"/>
      <c r="P592" s="253"/>
      <c r="Q592" s="253"/>
      <c r="R592" s="253"/>
      <c r="S592" s="253"/>
      <c r="T592" s="253"/>
      <c r="U592" s="253"/>
      <c r="V592" s="253"/>
      <c r="W592" s="253"/>
      <c r="X592" s="253"/>
      <c r="Y592" s="253"/>
      <c r="Z592" s="253"/>
      <c r="AA592" s="253"/>
      <c r="AB592" s="253"/>
      <c r="AC592" s="253"/>
      <c r="AD592" s="253"/>
      <c r="AE592" s="253"/>
      <c r="AF592" s="253"/>
      <c r="AG592" s="253"/>
      <c r="AH592" s="253"/>
      <c r="AI592" s="253"/>
      <c r="AJ592" s="253"/>
      <c r="AK592" s="253"/>
      <c r="AL592" s="253"/>
      <c r="AM592" s="253"/>
      <c r="AN592" s="253"/>
      <c r="AO592" s="253"/>
      <c r="AP592" s="253"/>
      <c r="AQ592" s="253"/>
      <c r="AR592" s="253"/>
      <c r="AS592" s="253"/>
      <c r="AT592" s="253"/>
      <c r="AU592" s="253"/>
      <c r="AV592" s="253"/>
      <c r="AW592" s="253"/>
      <c r="AX592" s="253"/>
      <c r="AY592" s="253"/>
      <c r="AZ592" s="253"/>
      <c r="BA592" s="253"/>
      <c r="BB592" s="253"/>
      <c r="BC592" s="253"/>
      <c r="BD592" s="253"/>
      <c r="BE592" s="253"/>
      <c r="BF592" s="253"/>
      <c r="BG592" s="253"/>
      <c r="BH592" s="253"/>
      <c r="BI592" s="253"/>
      <c r="BJ592" s="253"/>
      <c r="BK592" s="253"/>
      <c r="BL592" s="253"/>
      <c r="BM592" s="253"/>
      <c r="BN592" s="253"/>
      <c r="BO592" s="253"/>
      <c r="BP592" s="253"/>
      <c r="BQ592" s="253"/>
      <c r="BR592" s="253"/>
      <c r="BS592" s="253"/>
      <c r="BT592" s="253"/>
      <c r="BU592" s="253"/>
      <c r="BV592" s="253"/>
      <c r="BW592" s="253"/>
      <c r="BX592" s="253"/>
      <c r="BY592" s="253"/>
      <c r="BZ592" s="253"/>
      <c r="CA592" s="253"/>
      <c r="CB592" s="253"/>
      <c r="CC592" s="253"/>
      <c r="CD592" s="253"/>
      <c r="CE592" s="253"/>
      <c r="CF592" s="253"/>
      <c r="CG592" s="253"/>
      <c r="CH592" s="253"/>
      <c r="CI592" s="253"/>
      <c r="CJ592" s="253"/>
      <c r="CK592" s="253"/>
      <c r="CL592" s="253"/>
      <c r="CM592" s="253"/>
      <c r="CN592" s="253"/>
      <c r="CO592" s="253"/>
      <c r="CP592" s="253"/>
      <c r="CQ592" s="253"/>
      <c r="CR592" s="253"/>
      <c r="CS592" s="253"/>
      <c r="CT592" s="253"/>
      <c r="CU592" s="253"/>
      <c r="CV592" s="253"/>
      <c r="CW592" s="253"/>
      <c r="CX592" s="253"/>
      <c r="CY592" s="253"/>
      <c r="CZ592" s="253"/>
      <c r="DA592" s="253"/>
      <c r="DB592" s="253"/>
      <c r="DC592" s="253"/>
      <c r="DD592" s="253"/>
      <c r="DE592" s="253"/>
      <c r="DF592" s="253"/>
      <c r="DG592" s="253"/>
      <c r="DH592" s="253"/>
      <c r="DI592" s="253"/>
      <c r="DJ592" s="253"/>
      <c r="DK592" s="253"/>
      <c r="DL592" s="253"/>
      <c r="DM592" s="253"/>
      <c r="DN592" s="253"/>
      <c r="DO592" s="253"/>
      <c r="DP592" s="253"/>
      <c r="DQ592" s="253"/>
      <c r="DR592" s="253"/>
      <c r="DS592" s="253"/>
      <c r="DT592" s="253"/>
      <c r="DU592" s="253"/>
      <c r="DV592" s="253"/>
      <c r="DW592" s="253"/>
      <c r="DX592" s="253"/>
      <c r="DY592" s="253"/>
      <c r="DZ592" s="253"/>
      <c r="EA592" s="253"/>
      <c r="EB592" s="253"/>
      <c r="EC592" s="253"/>
      <c r="ED592" s="253"/>
      <c r="EE592" s="253"/>
      <c r="EF592" s="253"/>
      <c r="EG592" s="253"/>
      <c r="EH592" s="253"/>
      <c r="EI592" s="253"/>
      <c r="EJ592" s="253"/>
      <c r="EK592" s="253"/>
      <c r="EL592" s="253"/>
      <c r="EM592" s="253"/>
      <c r="EN592" s="253"/>
      <c r="EO592" s="253"/>
      <c r="EP592" s="253"/>
      <c r="EQ592" s="253"/>
      <c r="ER592" s="253"/>
      <c r="ES592" s="253"/>
      <c r="ET592" s="253"/>
      <c r="EU592" s="253"/>
      <c r="EV592" s="253"/>
      <c r="EW592" s="253"/>
      <c r="EX592" s="253"/>
      <c r="EY592" s="253"/>
      <c r="EZ592" s="253"/>
      <c r="FA592" s="253"/>
      <c r="FB592" s="253"/>
      <c r="FC592" s="253"/>
      <c r="FD592" s="253"/>
      <c r="FE592" s="253"/>
      <c r="FF592" s="253"/>
      <c r="FG592" s="253"/>
      <c r="FH592" s="253"/>
      <c r="FI592" s="253"/>
      <c r="FJ592" s="253"/>
      <c r="FK592" s="253"/>
      <c r="FL592" s="253"/>
      <c r="FM592" s="253"/>
      <c r="FN592" s="253"/>
      <c r="FO592" s="253"/>
      <c r="FP592" s="253"/>
      <c r="FQ592" s="253"/>
      <c r="FR592" s="253"/>
      <c r="FS592" s="253"/>
      <c r="FT592" s="253"/>
      <c r="FU592" s="253"/>
      <c r="FV592" s="253"/>
      <c r="FW592" s="253"/>
      <c r="FX592" s="253"/>
      <c r="FY592" s="253"/>
      <c r="FZ592" s="253"/>
      <c r="GA592" s="253"/>
      <c r="GB592" s="253"/>
      <c r="GC592" s="253"/>
      <c r="GD592" s="253"/>
      <c r="GE592" s="253"/>
      <c r="GF592" s="253"/>
      <c r="GG592" s="253"/>
      <c r="GH592" s="253"/>
      <c r="GI592" s="253"/>
      <c r="GJ592" s="253"/>
      <c r="GK592" s="253"/>
      <c r="GL592" s="253"/>
      <c r="GM592" s="253"/>
      <c r="GN592" s="253"/>
      <c r="GO592" s="253"/>
      <c r="GP592" s="253"/>
      <c r="GQ592" s="253"/>
      <c r="GR592" s="253"/>
      <c r="GS592" s="253"/>
      <c r="GT592" s="253"/>
      <c r="GU592" s="253"/>
      <c r="GV592" s="253"/>
      <c r="GW592" s="253"/>
      <c r="GX592" s="253"/>
      <c r="GY592" s="253"/>
      <c r="GZ592" s="253"/>
      <c r="HA592" s="253"/>
      <c r="HB592" s="253"/>
      <c r="HC592" s="253"/>
      <c r="HD592" s="253"/>
      <c r="HE592" s="253"/>
      <c r="HF592" s="253"/>
      <c r="HG592" s="253"/>
      <c r="HH592" s="253"/>
    </row>
    <row r="593" spans="1:13" s="127" customFormat="1" ht="30.75" customHeight="1" x14ac:dyDescent="0.2">
      <c r="A593" s="312">
        <v>10</v>
      </c>
      <c r="B593" s="382" t="s">
        <v>327</v>
      </c>
      <c r="C593" s="501">
        <v>13838.13</v>
      </c>
      <c r="D593" s="318" t="s">
        <v>18</v>
      </c>
      <c r="E593" s="27"/>
      <c r="F593" s="107">
        <f t="shared" si="24"/>
        <v>0</v>
      </c>
      <c r="G593" s="125">
        <f t="shared" si="22"/>
        <v>0</v>
      </c>
      <c r="H593" s="125"/>
      <c r="I593" s="129"/>
      <c r="J593" s="122"/>
      <c r="K593" s="129"/>
    </row>
    <row r="594" spans="1:13" s="127" customFormat="1" ht="57" x14ac:dyDescent="0.2">
      <c r="A594" s="312">
        <v>11</v>
      </c>
      <c r="B594" s="382" t="s">
        <v>499</v>
      </c>
      <c r="C594" s="501">
        <v>13838.13</v>
      </c>
      <c r="D594" s="318" t="s">
        <v>18</v>
      </c>
      <c r="E594" s="27"/>
      <c r="F594" s="107">
        <f t="shared" si="24"/>
        <v>0</v>
      </c>
      <c r="G594" s="125">
        <f t="shared" si="22"/>
        <v>0</v>
      </c>
      <c r="H594" s="125"/>
      <c r="I594" s="129"/>
      <c r="J594" s="122"/>
      <c r="K594" s="129"/>
    </row>
    <row r="595" spans="1:13" s="127" customFormat="1" ht="28.5" x14ac:dyDescent="0.2">
      <c r="A595" s="312">
        <v>12</v>
      </c>
      <c r="B595" s="382" t="s">
        <v>158</v>
      </c>
      <c r="C595" s="501">
        <v>13838.13</v>
      </c>
      <c r="D595" s="318" t="s">
        <v>18</v>
      </c>
      <c r="E595" s="27"/>
      <c r="F595" s="107">
        <f t="shared" si="24"/>
        <v>0</v>
      </c>
      <c r="G595" s="125">
        <f t="shared" si="22"/>
        <v>0</v>
      </c>
      <c r="H595" s="125"/>
      <c r="I595" s="129"/>
      <c r="J595" s="122"/>
    </row>
    <row r="596" spans="1:13" s="127" customFormat="1" ht="9.75" customHeight="1" x14ac:dyDescent="0.2">
      <c r="A596" s="312"/>
      <c r="B596" s="319"/>
      <c r="C596" s="2"/>
      <c r="D596" s="299"/>
      <c r="E596" s="3"/>
      <c r="F596" s="107">
        <f t="shared" si="24"/>
        <v>0</v>
      </c>
      <c r="G596" s="125">
        <f t="shared" si="22"/>
        <v>0</v>
      </c>
      <c r="H596" s="125"/>
      <c r="I596" s="129"/>
      <c r="J596" s="122"/>
    </row>
    <row r="597" spans="1:13" s="127" customFormat="1" x14ac:dyDescent="0.2">
      <c r="A597" s="607"/>
      <c r="B597" s="608" t="s">
        <v>531</v>
      </c>
      <c r="C597" s="609"/>
      <c r="D597" s="504"/>
      <c r="E597" s="212"/>
      <c r="F597" s="212">
        <f>SUM(F495:F596)</f>
        <v>0</v>
      </c>
      <c r="G597" s="125">
        <f t="shared" si="22"/>
        <v>0</v>
      </c>
      <c r="H597" s="125">
        <f>SUM(G496:G595)</f>
        <v>0</v>
      </c>
      <c r="I597" s="129"/>
      <c r="J597" s="122"/>
    </row>
    <row r="598" spans="1:13" x14ac:dyDescent="0.2">
      <c r="A598" s="488"/>
      <c r="B598" s="470"/>
      <c r="C598" s="2"/>
      <c r="D598" s="299"/>
      <c r="E598" s="3"/>
      <c r="F598" s="107">
        <f t="shared" si="24"/>
        <v>0</v>
      </c>
      <c r="G598" s="125">
        <f t="shared" si="22"/>
        <v>0</v>
      </c>
      <c r="H598" s="125"/>
      <c r="I598" s="129"/>
      <c r="J598" s="122"/>
      <c r="K598" s="266"/>
      <c r="M598" s="266"/>
    </row>
    <row r="599" spans="1:13" x14ac:dyDescent="0.2">
      <c r="A599" s="610" t="s">
        <v>532</v>
      </c>
      <c r="B599" s="7" t="s">
        <v>25</v>
      </c>
      <c r="C599" s="2"/>
      <c r="D599" s="299"/>
      <c r="E599" s="3"/>
      <c r="F599" s="107">
        <f t="shared" si="24"/>
        <v>0</v>
      </c>
      <c r="G599" s="125">
        <f t="shared" si="22"/>
        <v>0</v>
      </c>
      <c r="H599" s="125"/>
      <c r="I599" s="129"/>
      <c r="J599" s="122"/>
      <c r="K599" s="266"/>
      <c r="M599" s="266"/>
    </row>
    <row r="600" spans="1:13" ht="57" x14ac:dyDescent="0.2">
      <c r="A600" s="611">
        <v>1</v>
      </c>
      <c r="B600" s="382" t="s">
        <v>328</v>
      </c>
      <c r="C600" s="501">
        <v>5</v>
      </c>
      <c r="D600" s="336" t="s">
        <v>40</v>
      </c>
      <c r="E600" s="5"/>
      <c r="F600" s="107">
        <f t="shared" si="24"/>
        <v>0</v>
      </c>
      <c r="G600" s="125">
        <f t="shared" si="22"/>
        <v>0</v>
      </c>
      <c r="H600" s="125"/>
      <c r="I600" s="129"/>
      <c r="J600" s="122"/>
      <c r="K600" s="266"/>
      <c r="M600" s="266"/>
    </row>
    <row r="601" spans="1:13" ht="42.75" x14ac:dyDescent="0.2">
      <c r="A601" s="611">
        <v>2</v>
      </c>
      <c r="B601" s="382" t="s">
        <v>500</v>
      </c>
      <c r="C601" s="612">
        <v>12</v>
      </c>
      <c r="D601" s="318" t="s">
        <v>26</v>
      </c>
      <c r="E601" s="5"/>
      <c r="F601" s="107">
        <f t="shared" si="24"/>
        <v>0</v>
      </c>
      <c r="G601" s="125">
        <f t="shared" si="22"/>
        <v>0</v>
      </c>
      <c r="H601" s="125"/>
      <c r="I601" s="129"/>
      <c r="J601" s="122"/>
      <c r="K601" s="266"/>
      <c r="M601" s="266"/>
    </row>
    <row r="602" spans="1:13" x14ac:dyDescent="0.2">
      <c r="A602" s="613"/>
      <c r="B602" s="29" t="s">
        <v>533</v>
      </c>
      <c r="C602" s="503"/>
      <c r="D602" s="504"/>
      <c r="E602" s="212"/>
      <c r="F602" s="212">
        <f>SUM(F598:F601)</f>
        <v>0</v>
      </c>
      <c r="G602" s="125"/>
      <c r="H602" s="125"/>
      <c r="I602" s="129"/>
      <c r="J602" s="122"/>
      <c r="K602" s="266"/>
      <c r="M602" s="266"/>
    </row>
    <row r="603" spans="1:13" x14ac:dyDescent="0.2">
      <c r="A603" s="488"/>
      <c r="B603" s="470"/>
      <c r="C603" s="477"/>
      <c r="D603" s="301"/>
      <c r="E603" s="3"/>
      <c r="F603" s="3"/>
      <c r="G603" s="125">
        <f t="shared" ref="G603" si="25">+E603*C603</f>
        <v>0</v>
      </c>
      <c r="H603" s="125"/>
      <c r="I603" s="129"/>
      <c r="J603" s="122"/>
      <c r="K603" s="266"/>
      <c r="M603" s="266"/>
    </row>
    <row r="604" spans="1:13" x14ac:dyDescent="0.2">
      <c r="A604" s="614"/>
      <c r="B604" s="615" t="s">
        <v>2</v>
      </c>
      <c r="C604" s="616"/>
      <c r="D604" s="617"/>
      <c r="E604" s="267"/>
      <c r="F604" s="268">
        <f>+F602+F597+F494+F456+F359+F313+F244+F204+F167+F107+F41</f>
        <v>0</v>
      </c>
      <c r="G604" s="268">
        <f>SUM(G14:G601)</f>
        <v>0</v>
      </c>
      <c r="H604" s="125"/>
      <c r="I604" s="269"/>
      <c r="J604" s="270"/>
      <c r="K604" s="266"/>
      <c r="M604" s="266"/>
    </row>
    <row r="605" spans="1:13" x14ac:dyDescent="0.2">
      <c r="A605" s="618"/>
      <c r="B605" s="619"/>
      <c r="C605" s="477"/>
      <c r="D605" s="304"/>
      <c r="E605" s="204"/>
      <c r="F605" s="271"/>
      <c r="H605" s="125"/>
      <c r="J605" s="270"/>
      <c r="K605" s="266"/>
      <c r="M605" s="266"/>
    </row>
    <row r="606" spans="1:13" x14ac:dyDescent="0.2">
      <c r="A606" s="618"/>
      <c r="B606" s="620" t="s">
        <v>5</v>
      </c>
      <c r="C606" s="477"/>
      <c r="D606" s="304"/>
      <c r="E606" s="204"/>
      <c r="F606" s="271"/>
      <c r="H606" s="125"/>
      <c r="J606" s="270"/>
      <c r="K606" s="266"/>
      <c r="M606" s="266"/>
    </row>
    <row r="607" spans="1:13" x14ac:dyDescent="0.2">
      <c r="A607" s="618"/>
      <c r="B607" s="621" t="s">
        <v>10</v>
      </c>
      <c r="C607" s="622">
        <v>0.1</v>
      </c>
      <c r="D607" s="304"/>
      <c r="E607" s="204"/>
      <c r="F607" s="107">
        <f>ROUND($F$604*C607,2)</f>
        <v>0</v>
      </c>
      <c r="I607" s="109">
        <f>F604-G604</f>
        <v>0</v>
      </c>
      <c r="J607" s="270"/>
      <c r="K607" s="266"/>
      <c r="M607" s="266"/>
    </row>
    <row r="608" spans="1:13" x14ac:dyDescent="0.2">
      <c r="A608" s="618"/>
      <c r="B608" s="621" t="s">
        <v>6</v>
      </c>
      <c r="C608" s="622">
        <v>0.05</v>
      </c>
      <c r="D608" s="304"/>
      <c r="E608" s="204"/>
      <c r="F608" s="107">
        <f t="shared" ref="F608:F617" si="26">ROUND($F$604*C608,2)</f>
        <v>0</v>
      </c>
      <c r="J608" s="270"/>
      <c r="K608" s="266"/>
      <c r="M608" s="266"/>
    </row>
    <row r="609" spans="1:216" s="108" customFormat="1" x14ac:dyDescent="0.2">
      <c r="A609" s="618"/>
      <c r="B609" s="621" t="s">
        <v>7</v>
      </c>
      <c r="C609" s="622">
        <v>4.4999999999999998E-2</v>
      </c>
      <c r="D609" s="304"/>
      <c r="E609" s="204"/>
      <c r="F609" s="107">
        <f t="shared" si="26"/>
        <v>0</v>
      </c>
      <c r="I609" s="109"/>
      <c r="J609" s="270"/>
      <c r="K609" s="266"/>
      <c r="L609" s="110"/>
      <c r="M609" s="266"/>
      <c r="N609" s="110"/>
      <c r="O609" s="110"/>
      <c r="P609" s="110"/>
      <c r="Q609" s="110"/>
      <c r="R609" s="110"/>
      <c r="S609" s="110"/>
      <c r="T609" s="110"/>
      <c r="U609" s="110"/>
      <c r="V609" s="110"/>
      <c r="W609" s="110"/>
      <c r="X609" s="110"/>
      <c r="Y609" s="110"/>
      <c r="Z609" s="110"/>
      <c r="AA609" s="110"/>
      <c r="AB609" s="110"/>
      <c r="AC609" s="110"/>
      <c r="AD609" s="110"/>
      <c r="AE609" s="110"/>
      <c r="AF609" s="110"/>
      <c r="AG609" s="110"/>
      <c r="AH609" s="110"/>
      <c r="AI609" s="110"/>
      <c r="AJ609" s="110"/>
      <c r="AK609" s="110"/>
      <c r="AL609" s="110"/>
      <c r="AM609" s="110"/>
      <c r="AN609" s="110"/>
      <c r="AO609" s="110"/>
      <c r="AP609" s="110"/>
      <c r="AQ609" s="110"/>
      <c r="AR609" s="110"/>
      <c r="AS609" s="110"/>
      <c r="AT609" s="110"/>
      <c r="AU609" s="110"/>
      <c r="AV609" s="110"/>
      <c r="AW609" s="110"/>
      <c r="AX609" s="110"/>
      <c r="AY609" s="110"/>
      <c r="AZ609" s="110"/>
      <c r="BA609" s="110"/>
      <c r="BB609" s="110"/>
      <c r="BC609" s="110"/>
      <c r="BD609" s="110"/>
      <c r="BE609" s="110"/>
      <c r="BF609" s="110"/>
      <c r="BG609" s="110"/>
      <c r="BH609" s="110"/>
      <c r="BI609" s="110"/>
      <c r="BJ609" s="110"/>
      <c r="BK609" s="110"/>
      <c r="BL609" s="110"/>
      <c r="BM609" s="110"/>
      <c r="BN609" s="110"/>
      <c r="BO609" s="110"/>
      <c r="BP609" s="110"/>
      <c r="BQ609" s="110"/>
      <c r="BR609" s="110"/>
      <c r="BS609" s="110"/>
      <c r="BT609" s="110"/>
      <c r="BU609" s="110"/>
      <c r="BV609" s="110"/>
      <c r="BW609" s="110"/>
      <c r="BX609" s="110"/>
      <c r="BY609" s="110"/>
      <c r="BZ609" s="110"/>
      <c r="CA609" s="110"/>
      <c r="CB609" s="110"/>
      <c r="CC609" s="110"/>
      <c r="CD609" s="110"/>
      <c r="CE609" s="110"/>
      <c r="CF609" s="110"/>
      <c r="CG609" s="110"/>
      <c r="CH609" s="110"/>
      <c r="CI609" s="110"/>
      <c r="CJ609" s="110"/>
      <c r="CK609" s="110"/>
      <c r="CL609" s="110"/>
      <c r="CM609" s="110"/>
      <c r="CN609" s="110"/>
      <c r="CO609" s="110"/>
      <c r="CP609" s="110"/>
      <c r="CQ609" s="110"/>
      <c r="CR609" s="110"/>
      <c r="CS609" s="110"/>
      <c r="CT609" s="110"/>
      <c r="CU609" s="110"/>
      <c r="CV609" s="110"/>
      <c r="CW609" s="110"/>
      <c r="CX609" s="110"/>
      <c r="CY609" s="110"/>
      <c r="CZ609" s="110"/>
      <c r="DA609" s="110"/>
      <c r="DB609" s="110"/>
      <c r="DC609" s="110"/>
      <c r="DD609" s="110"/>
      <c r="DE609" s="110"/>
      <c r="DF609" s="110"/>
      <c r="DG609" s="110"/>
      <c r="DH609" s="110"/>
      <c r="DI609" s="110"/>
      <c r="DJ609" s="110"/>
      <c r="DK609" s="110"/>
      <c r="DL609" s="110"/>
      <c r="DM609" s="110"/>
      <c r="DN609" s="110"/>
      <c r="DO609" s="110"/>
      <c r="DP609" s="110"/>
      <c r="DQ609" s="110"/>
      <c r="DR609" s="110"/>
      <c r="DS609" s="110"/>
      <c r="DT609" s="110"/>
      <c r="DU609" s="110"/>
      <c r="DV609" s="110"/>
      <c r="DW609" s="110"/>
      <c r="DX609" s="110"/>
      <c r="DY609" s="110"/>
      <c r="DZ609" s="110"/>
      <c r="EA609" s="110"/>
      <c r="EB609" s="110"/>
      <c r="EC609" s="110"/>
      <c r="ED609" s="110"/>
      <c r="EE609" s="110"/>
      <c r="EF609" s="110"/>
      <c r="EG609" s="110"/>
      <c r="EH609" s="110"/>
      <c r="EI609" s="110"/>
      <c r="EJ609" s="110"/>
      <c r="EK609" s="110"/>
      <c r="EL609" s="110"/>
      <c r="EM609" s="110"/>
      <c r="EN609" s="110"/>
      <c r="EO609" s="110"/>
      <c r="EP609" s="110"/>
      <c r="EQ609" s="110"/>
      <c r="ER609" s="110"/>
      <c r="ES609" s="110"/>
      <c r="ET609" s="110"/>
      <c r="EU609" s="110"/>
      <c r="EV609" s="110"/>
      <c r="EW609" s="110"/>
      <c r="EX609" s="110"/>
      <c r="EY609" s="110"/>
      <c r="EZ609" s="110"/>
      <c r="FA609" s="110"/>
      <c r="FB609" s="110"/>
      <c r="FC609" s="110"/>
      <c r="FD609" s="110"/>
      <c r="FE609" s="110"/>
      <c r="FF609" s="110"/>
      <c r="FG609" s="110"/>
      <c r="FH609" s="110"/>
      <c r="FI609" s="110"/>
      <c r="FJ609" s="110"/>
      <c r="FK609" s="110"/>
      <c r="FL609" s="110"/>
      <c r="FM609" s="110"/>
      <c r="FN609" s="110"/>
      <c r="FO609" s="110"/>
      <c r="FP609" s="110"/>
      <c r="FQ609" s="110"/>
      <c r="FR609" s="110"/>
      <c r="FS609" s="110"/>
      <c r="FT609" s="110"/>
      <c r="FU609" s="110"/>
      <c r="FV609" s="110"/>
      <c r="FW609" s="110"/>
      <c r="FX609" s="110"/>
      <c r="FY609" s="110"/>
      <c r="FZ609" s="110"/>
      <c r="GA609" s="110"/>
      <c r="GB609" s="110"/>
      <c r="GC609" s="110"/>
      <c r="GD609" s="110"/>
      <c r="GE609" s="110"/>
      <c r="GF609" s="110"/>
      <c r="GG609" s="110"/>
      <c r="GH609" s="110"/>
      <c r="GI609" s="110"/>
      <c r="GJ609" s="110"/>
      <c r="GK609" s="110"/>
      <c r="GL609" s="110"/>
      <c r="GM609" s="110"/>
      <c r="GN609" s="110"/>
      <c r="GO609" s="110"/>
      <c r="GP609" s="110"/>
      <c r="GQ609" s="110"/>
      <c r="GR609" s="110"/>
      <c r="GS609" s="110"/>
      <c r="GT609" s="110"/>
      <c r="GU609" s="110"/>
      <c r="GV609" s="110"/>
      <c r="GW609" s="110"/>
      <c r="GX609" s="110"/>
      <c r="GY609" s="110"/>
      <c r="GZ609" s="110"/>
      <c r="HA609" s="110"/>
      <c r="HB609" s="110"/>
      <c r="HC609" s="110"/>
      <c r="HD609" s="110"/>
      <c r="HE609" s="110"/>
      <c r="HF609" s="110"/>
      <c r="HG609" s="110"/>
      <c r="HH609" s="110"/>
    </row>
    <row r="610" spans="1:216" s="108" customFormat="1" x14ac:dyDescent="0.2">
      <c r="A610" s="618"/>
      <c r="B610" s="621" t="s">
        <v>11</v>
      </c>
      <c r="C610" s="622">
        <v>0.04</v>
      </c>
      <c r="D610" s="304"/>
      <c r="E610" s="204"/>
      <c r="F610" s="107">
        <f t="shared" si="26"/>
        <v>0</v>
      </c>
      <c r="I610" s="109"/>
      <c r="J610" s="270"/>
      <c r="K610" s="266"/>
      <c r="L610" s="110"/>
      <c r="M610" s="266"/>
      <c r="N610" s="110"/>
      <c r="O610" s="110"/>
      <c r="P610" s="110"/>
      <c r="Q610" s="110"/>
      <c r="R610" s="110"/>
      <c r="S610" s="110"/>
      <c r="T610" s="110"/>
      <c r="U610" s="110"/>
      <c r="V610" s="110"/>
      <c r="W610" s="110"/>
      <c r="X610" s="110"/>
      <c r="Y610" s="110"/>
      <c r="Z610" s="110"/>
      <c r="AA610" s="110"/>
      <c r="AB610" s="110"/>
      <c r="AC610" s="110"/>
      <c r="AD610" s="110"/>
      <c r="AE610" s="110"/>
      <c r="AF610" s="110"/>
      <c r="AG610" s="110"/>
      <c r="AH610" s="110"/>
      <c r="AI610" s="110"/>
      <c r="AJ610" s="110"/>
      <c r="AK610" s="110"/>
      <c r="AL610" s="110"/>
      <c r="AM610" s="110"/>
      <c r="AN610" s="110"/>
      <c r="AO610" s="110"/>
      <c r="AP610" s="110"/>
      <c r="AQ610" s="110"/>
      <c r="AR610" s="110"/>
      <c r="AS610" s="110"/>
      <c r="AT610" s="110"/>
      <c r="AU610" s="110"/>
      <c r="AV610" s="110"/>
      <c r="AW610" s="110"/>
      <c r="AX610" s="110"/>
      <c r="AY610" s="110"/>
      <c r="AZ610" s="110"/>
      <c r="BA610" s="110"/>
      <c r="BB610" s="110"/>
      <c r="BC610" s="110"/>
      <c r="BD610" s="110"/>
      <c r="BE610" s="110"/>
      <c r="BF610" s="110"/>
      <c r="BG610" s="110"/>
      <c r="BH610" s="110"/>
      <c r="BI610" s="110"/>
      <c r="BJ610" s="110"/>
      <c r="BK610" s="110"/>
      <c r="BL610" s="110"/>
      <c r="BM610" s="110"/>
      <c r="BN610" s="110"/>
      <c r="BO610" s="110"/>
      <c r="BP610" s="110"/>
      <c r="BQ610" s="110"/>
      <c r="BR610" s="110"/>
      <c r="BS610" s="110"/>
      <c r="BT610" s="110"/>
      <c r="BU610" s="110"/>
      <c r="BV610" s="110"/>
      <c r="BW610" s="110"/>
      <c r="BX610" s="110"/>
      <c r="BY610" s="110"/>
      <c r="BZ610" s="110"/>
      <c r="CA610" s="110"/>
      <c r="CB610" s="110"/>
      <c r="CC610" s="110"/>
      <c r="CD610" s="110"/>
      <c r="CE610" s="110"/>
      <c r="CF610" s="110"/>
      <c r="CG610" s="110"/>
      <c r="CH610" s="110"/>
      <c r="CI610" s="110"/>
      <c r="CJ610" s="110"/>
      <c r="CK610" s="110"/>
      <c r="CL610" s="110"/>
      <c r="CM610" s="110"/>
      <c r="CN610" s="110"/>
      <c r="CO610" s="110"/>
      <c r="CP610" s="110"/>
      <c r="CQ610" s="110"/>
      <c r="CR610" s="110"/>
      <c r="CS610" s="110"/>
      <c r="CT610" s="110"/>
      <c r="CU610" s="110"/>
      <c r="CV610" s="110"/>
      <c r="CW610" s="110"/>
      <c r="CX610" s="110"/>
      <c r="CY610" s="110"/>
      <c r="CZ610" s="110"/>
      <c r="DA610" s="110"/>
      <c r="DB610" s="110"/>
      <c r="DC610" s="110"/>
      <c r="DD610" s="110"/>
      <c r="DE610" s="110"/>
      <c r="DF610" s="110"/>
      <c r="DG610" s="110"/>
      <c r="DH610" s="110"/>
      <c r="DI610" s="110"/>
      <c r="DJ610" s="110"/>
      <c r="DK610" s="110"/>
      <c r="DL610" s="110"/>
      <c r="DM610" s="110"/>
      <c r="DN610" s="110"/>
      <c r="DO610" s="110"/>
      <c r="DP610" s="110"/>
      <c r="DQ610" s="110"/>
      <c r="DR610" s="110"/>
      <c r="DS610" s="110"/>
      <c r="DT610" s="110"/>
      <c r="DU610" s="110"/>
      <c r="DV610" s="110"/>
      <c r="DW610" s="110"/>
      <c r="DX610" s="110"/>
      <c r="DY610" s="110"/>
      <c r="DZ610" s="110"/>
      <c r="EA610" s="110"/>
      <c r="EB610" s="110"/>
      <c r="EC610" s="110"/>
      <c r="ED610" s="110"/>
      <c r="EE610" s="110"/>
      <c r="EF610" s="110"/>
      <c r="EG610" s="110"/>
      <c r="EH610" s="110"/>
      <c r="EI610" s="110"/>
      <c r="EJ610" s="110"/>
      <c r="EK610" s="110"/>
      <c r="EL610" s="110"/>
      <c r="EM610" s="110"/>
      <c r="EN610" s="110"/>
      <c r="EO610" s="110"/>
      <c r="EP610" s="110"/>
      <c r="EQ610" s="110"/>
      <c r="ER610" s="110"/>
      <c r="ES610" s="110"/>
      <c r="ET610" s="110"/>
      <c r="EU610" s="110"/>
      <c r="EV610" s="110"/>
      <c r="EW610" s="110"/>
      <c r="EX610" s="110"/>
      <c r="EY610" s="110"/>
      <c r="EZ610" s="110"/>
      <c r="FA610" s="110"/>
      <c r="FB610" s="110"/>
      <c r="FC610" s="110"/>
      <c r="FD610" s="110"/>
      <c r="FE610" s="110"/>
      <c r="FF610" s="110"/>
      <c r="FG610" s="110"/>
      <c r="FH610" s="110"/>
      <c r="FI610" s="110"/>
      <c r="FJ610" s="110"/>
      <c r="FK610" s="110"/>
      <c r="FL610" s="110"/>
      <c r="FM610" s="110"/>
      <c r="FN610" s="110"/>
      <c r="FO610" s="110"/>
      <c r="FP610" s="110"/>
      <c r="FQ610" s="110"/>
      <c r="FR610" s="110"/>
      <c r="FS610" s="110"/>
      <c r="FT610" s="110"/>
      <c r="FU610" s="110"/>
      <c r="FV610" s="110"/>
      <c r="FW610" s="110"/>
      <c r="FX610" s="110"/>
      <c r="FY610" s="110"/>
      <c r="FZ610" s="110"/>
      <c r="GA610" s="110"/>
      <c r="GB610" s="110"/>
      <c r="GC610" s="110"/>
      <c r="GD610" s="110"/>
      <c r="GE610" s="110"/>
      <c r="GF610" s="110"/>
      <c r="GG610" s="110"/>
      <c r="GH610" s="110"/>
      <c r="GI610" s="110"/>
      <c r="GJ610" s="110"/>
      <c r="GK610" s="110"/>
      <c r="GL610" s="110"/>
      <c r="GM610" s="110"/>
      <c r="GN610" s="110"/>
      <c r="GO610" s="110"/>
      <c r="GP610" s="110"/>
      <c r="GQ610" s="110"/>
      <c r="GR610" s="110"/>
      <c r="GS610" s="110"/>
      <c r="GT610" s="110"/>
      <c r="GU610" s="110"/>
      <c r="GV610" s="110"/>
      <c r="GW610" s="110"/>
      <c r="GX610" s="110"/>
      <c r="GY610" s="110"/>
      <c r="GZ610" s="110"/>
      <c r="HA610" s="110"/>
      <c r="HB610" s="110"/>
      <c r="HC610" s="110"/>
      <c r="HD610" s="110"/>
      <c r="HE610" s="110"/>
      <c r="HF610" s="110"/>
      <c r="HG610" s="110"/>
      <c r="HH610" s="110"/>
    </row>
    <row r="611" spans="1:216" s="272" customFormat="1" x14ac:dyDescent="0.2">
      <c r="A611" s="618"/>
      <c r="B611" s="621" t="s">
        <v>12</v>
      </c>
      <c r="C611" s="622">
        <v>0.03</v>
      </c>
      <c r="D611" s="304"/>
      <c r="E611" s="204"/>
      <c r="F611" s="107">
        <f t="shared" si="26"/>
        <v>0</v>
      </c>
      <c r="G611" s="108"/>
      <c r="H611" s="108"/>
      <c r="I611" s="109"/>
      <c r="J611" s="110"/>
      <c r="K611" s="110"/>
      <c r="L611" s="110"/>
      <c r="M611" s="110"/>
      <c r="N611" s="110"/>
      <c r="O611" s="110"/>
      <c r="P611" s="110"/>
      <c r="Q611" s="110"/>
      <c r="R611" s="110"/>
      <c r="S611" s="110"/>
      <c r="T611" s="110"/>
      <c r="U611" s="110"/>
      <c r="V611" s="110"/>
      <c r="W611" s="110"/>
      <c r="X611" s="110"/>
      <c r="Y611" s="110"/>
      <c r="Z611" s="110"/>
      <c r="AA611" s="110"/>
      <c r="AB611" s="110"/>
      <c r="AC611" s="110"/>
      <c r="AD611" s="110"/>
      <c r="AE611" s="110"/>
      <c r="AF611" s="110"/>
      <c r="AG611" s="110"/>
      <c r="AH611" s="110"/>
      <c r="AI611" s="110"/>
      <c r="AJ611" s="110"/>
      <c r="AK611" s="110"/>
      <c r="AL611" s="110"/>
      <c r="AM611" s="110"/>
      <c r="AN611" s="110"/>
      <c r="AO611" s="110"/>
      <c r="AP611" s="110"/>
      <c r="AQ611" s="110"/>
      <c r="AR611" s="110"/>
      <c r="AS611" s="110"/>
      <c r="AT611" s="110"/>
      <c r="AU611" s="110"/>
      <c r="AV611" s="110"/>
      <c r="AW611" s="110"/>
      <c r="AX611" s="110"/>
      <c r="AY611" s="110"/>
      <c r="AZ611" s="110"/>
      <c r="BA611" s="110"/>
      <c r="BB611" s="110"/>
      <c r="BC611" s="110"/>
      <c r="BD611" s="110"/>
      <c r="BE611" s="110"/>
      <c r="BF611" s="110"/>
      <c r="BG611" s="110"/>
      <c r="BH611" s="110"/>
      <c r="BI611" s="110"/>
      <c r="BJ611" s="110"/>
      <c r="BK611" s="110"/>
      <c r="BL611" s="110"/>
      <c r="BM611" s="110"/>
      <c r="BN611" s="110"/>
      <c r="BO611" s="110"/>
      <c r="BP611" s="110"/>
      <c r="BQ611" s="110"/>
      <c r="BR611" s="110"/>
      <c r="BS611" s="110"/>
      <c r="BT611" s="110"/>
      <c r="BU611" s="110"/>
      <c r="BV611" s="110"/>
      <c r="BW611" s="110"/>
      <c r="BX611" s="110"/>
      <c r="BY611" s="110"/>
      <c r="BZ611" s="110"/>
      <c r="CA611" s="110"/>
      <c r="CB611" s="110"/>
      <c r="CC611" s="110"/>
      <c r="CD611" s="110"/>
      <c r="CE611" s="110"/>
      <c r="CF611" s="110"/>
      <c r="CG611" s="110"/>
      <c r="CH611" s="110"/>
      <c r="CI611" s="110"/>
      <c r="CJ611" s="110"/>
      <c r="CK611" s="110"/>
      <c r="CL611" s="110"/>
      <c r="CM611" s="110"/>
      <c r="CN611" s="110"/>
      <c r="CO611" s="110"/>
      <c r="CP611" s="110"/>
      <c r="CQ611" s="110"/>
      <c r="CR611" s="110"/>
      <c r="CS611" s="110"/>
      <c r="CT611" s="110"/>
      <c r="CU611" s="110"/>
      <c r="CV611" s="110"/>
      <c r="CW611" s="110"/>
      <c r="CX611" s="110"/>
      <c r="CY611" s="110"/>
      <c r="CZ611" s="110"/>
      <c r="DA611" s="110"/>
      <c r="DB611" s="110"/>
      <c r="DC611" s="110"/>
      <c r="DD611" s="110"/>
      <c r="DE611" s="110"/>
      <c r="DF611" s="110"/>
      <c r="DG611" s="110"/>
      <c r="DH611" s="110"/>
      <c r="DI611" s="110"/>
      <c r="DJ611" s="110"/>
      <c r="DK611" s="110"/>
      <c r="DL611" s="110"/>
      <c r="DM611" s="110"/>
      <c r="DN611" s="110"/>
      <c r="DO611" s="110"/>
      <c r="DP611" s="110"/>
      <c r="DQ611" s="110"/>
      <c r="DR611" s="110"/>
      <c r="DS611" s="110"/>
      <c r="DT611" s="110"/>
      <c r="DU611" s="110"/>
      <c r="DV611" s="110"/>
      <c r="DW611" s="110"/>
      <c r="DX611" s="110"/>
      <c r="DY611" s="110"/>
      <c r="DZ611" s="110"/>
      <c r="EA611" s="110"/>
      <c r="EB611" s="110"/>
      <c r="EC611" s="110"/>
      <c r="ED611" s="110"/>
      <c r="EE611" s="110"/>
      <c r="EF611" s="110"/>
      <c r="EG611" s="110"/>
      <c r="EH611" s="110"/>
      <c r="EI611" s="110"/>
      <c r="EJ611" s="110"/>
      <c r="EK611" s="110"/>
      <c r="EL611" s="110"/>
      <c r="EM611" s="110"/>
      <c r="EN611" s="110"/>
      <c r="EO611" s="110"/>
      <c r="EP611" s="110"/>
      <c r="EQ611" s="110"/>
      <c r="ER611" s="110"/>
      <c r="ES611" s="110"/>
      <c r="ET611" s="110"/>
      <c r="EU611" s="110"/>
      <c r="EV611" s="110"/>
      <c r="EW611" s="110"/>
      <c r="EX611" s="110"/>
      <c r="EY611" s="110"/>
      <c r="EZ611" s="110"/>
      <c r="FA611" s="110"/>
      <c r="FB611" s="110"/>
      <c r="FC611" s="110"/>
      <c r="FD611" s="110"/>
      <c r="FE611" s="110"/>
      <c r="FF611" s="110"/>
      <c r="FG611" s="110"/>
      <c r="FH611" s="110"/>
      <c r="FI611" s="110"/>
      <c r="FJ611" s="110"/>
      <c r="FK611" s="110"/>
      <c r="FL611" s="110"/>
      <c r="FM611" s="110"/>
      <c r="FN611" s="110"/>
      <c r="FO611" s="110"/>
      <c r="FP611" s="110"/>
      <c r="FQ611" s="110"/>
      <c r="FR611" s="110"/>
      <c r="FS611" s="110"/>
      <c r="FT611" s="110"/>
      <c r="FU611" s="110"/>
      <c r="FV611" s="110"/>
      <c r="FW611" s="110"/>
      <c r="FX611" s="110"/>
      <c r="FY611" s="110"/>
      <c r="FZ611" s="110"/>
      <c r="GA611" s="110"/>
      <c r="GB611" s="110"/>
      <c r="GC611" s="110"/>
      <c r="GD611" s="110"/>
      <c r="GE611" s="110"/>
      <c r="GF611" s="110"/>
      <c r="GG611" s="110"/>
      <c r="GH611" s="110"/>
      <c r="GI611" s="110"/>
      <c r="GJ611" s="110"/>
      <c r="GK611" s="110"/>
      <c r="GL611" s="110"/>
      <c r="GM611" s="110"/>
      <c r="GN611" s="110"/>
      <c r="GO611" s="110"/>
      <c r="GP611" s="110"/>
      <c r="GQ611" s="110"/>
      <c r="GR611" s="110"/>
      <c r="GS611" s="110"/>
      <c r="GT611" s="110"/>
      <c r="GU611" s="110"/>
      <c r="GV611" s="110"/>
      <c r="GW611" s="110"/>
      <c r="GX611" s="110"/>
      <c r="GY611" s="110"/>
      <c r="GZ611" s="110"/>
      <c r="HA611" s="110"/>
      <c r="HB611" s="110"/>
      <c r="HC611" s="110"/>
      <c r="HD611" s="110"/>
      <c r="HE611" s="110"/>
      <c r="HF611" s="110"/>
      <c r="HG611" s="110"/>
      <c r="HH611" s="110"/>
    </row>
    <row r="612" spans="1:216" s="272" customFormat="1" x14ac:dyDescent="0.2">
      <c r="A612" s="618"/>
      <c r="B612" s="621" t="s">
        <v>8</v>
      </c>
      <c r="C612" s="622">
        <v>0.01</v>
      </c>
      <c r="D612" s="304"/>
      <c r="E612" s="204"/>
      <c r="F612" s="107">
        <f t="shared" si="26"/>
        <v>0</v>
      </c>
      <c r="G612" s="108"/>
      <c r="H612" s="108"/>
      <c r="I612" s="109"/>
      <c r="J612" s="110"/>
      <c r="K612" s="110"/>
      <c r="L612" s="110"/>
      <c r="M612" s="110"/>
      <c r="N612" s="110"/>
      <c r="O612" s="110"/>
      <c r="P612" s="110"/>
      <c r="Q612" s="110"/>
      <c r="R612" s="110"/>
      <c r="S612" s="110"/>
      <c r="T612" s="110"/>
      <c r="U612" s="110"/>
      <c r="V612" s="110"/>
      <c r="W612" s="110"/>
      <c r="X612" s="110"/>
      <c r="Y612" s="110"/>
      <c r="Z612" s="110"/>
      <c r="AA612" s="110"/>
      <c r="AB612" s="110"/>
      <c r="AC612" s="110"/>
      <c r="AD612" s="110"/>
      <c r="AE612" s="110"/>
      <c r="AF612" s="110"/>
      <c r="AG612" s="110"/>
      <c r="AH612" s="110"/>
      <c r="AI612" s="110"/>
      <c r="AJ612" s="110"/>
      <c r="AK612" s="110"/>
      <c r="AL612" s="110"/>
      <c r="AM612" s="110"/>
      <c r="AN612" s="110"/>
      <c r="AO612" s="110"/>
      <c r="AP612" s="110"/>
      <c r="AQ612" s="110"/>
      <c r="AR612" s="110"/>
      <c r="AS612" s="110"/>
      <c r="AT612" s="110"/>
      <c r="AU612" s="110"/>
      <c r="AV612" s="110"/>
      <c r="AW612" s="110"/>
      <c r="AX612" s="110"/>
      <c r="AY612" s="110"/>
      <c r="AZ612" s="110"/>
      <c r="BA612" s="110"/>
      <c r="BB612" s="110"/>
      <c r="BC612" s="110"/>
      <c r="BD612" s="110"/>
      <c r="BE612" s="110"/>
      <c r="BF612" s="110"/>
      <c r="BG612" s="110"/>
      <c r="BH612" s="110"/>
      <c r="BI612" s="110"/>
      <c r="BJ612" s="110"/>
      <c r="BK612" s="110"/>
      <c r="BL612" s="110"/>
      <c r="BM612" s="110"/>
      <c r="BN612" s="110"/>
      <c r="BO612" s="110"/>
      <c r="BP612" s="110"/>
      <c r="BQ612" s="110"/>
      <c r="BR612" s="110"/>
      <c r="BS612" s="110"/>
      <c r="BT612" s="110"/>
      <c r="BU612" s="110"/>
      <c r="BV612" s="110"/>
      <c r="BW612" s="110"/>
      <c r="BX612" s="110"/>
      <c r="BY612" s="110"/>
      <c r="BZ612" s="110"/>
      <c r="CA612" s="110"/>
      <c r="CB612" s="110"/>
      <c r="CC612" s="110"/>
      <c r="CD612" s="110"/>
      <c r="CE612" s="110"/>
      <c r="CF612" s="110"/>
      <c r="CG612" s="110"/>
      <c r="CH612" s="110"/>
      <c r="CI612" s="110"/>
      <c r="CJ612" s="110"/>
      <c r="CK612" s="110"/>
      <c r="CL612" s="110"/>
      <c r="CM612" s="110"/>
      <c r="CN612" s="110"/>
      <c r="CO612" s="110"/>
      <c r="CP612" s="110"/>
      <c r="CQ612" s="110"/>
      <c r="CR612" s="110"/>
      <c r="CS612" s="110"/>
      <c r="CT612" s="110"/>
      <c r="CU612" s="110"/>
      <c r="CV612" s="110"/>
      <c r="CW612" s="110"/>
      <c r="CX612" s="110"/>
      <c r="CY612" s="110"/>
      <c r="CZ612" s="110"/>
      <c r="DA612" s="110"/>
      <c r="DB612" s="110"/>
      <c r="DC612" s="110"/>
      <c r="DD612" s="110"/>
      <c r="DE612" s="110"/>
      <c r="DF612" s="110"/>
      <c r="DG612" s="110"/>
      <c r="DH612" s="110"/>
      <c r="DI612" s="110"/>
      <c r="DJ612" s="110"/>
      <c r="DK612" s="110"/>
      <c r="DL612" s="110"/>
      <c r="DM612" s="110"/>
      <c r="DN612" s="110"/>
      <c r="DO612" s="110"/>
      <c r="DP612" s="110"/>
      <c r="DQ612" s="110"/>
      <c r="DR612" s="110"/>
      <c r="DS612" s="110"/>
      <c r="DT612" s="110"/>
      <c r="DU612" s="110"/>
      <c r="DV612" s="110"/>
      <c r="DW612" s="110"/>
      <c r="DX612" s="110"/>
      <c r="DY612" s="110"/>
      <c r="DZ612" s="110"/>
      <c r="EA612" s="110"/>
      <c r="EB612" s="110"/>
      <c r="EC612" s="110"/>
      <c r="ED612" s="110"/>
      <c r="EE612" s="110"/>
      <c r="EF612" s="110"/>
      <c r="EG612" s="110"/>
      <c r="EH612" s="110"/>
      <c r="EI612" s="110"/>
      <c r="EJ612" s="110"/>
      <c r="EK612" s="110"/>
      <c r="EL612" s="110"/>
      <c r="EM612" s="110"/>
      <c r="EN612" s="110"/>
      <c r="EO612" s="110"/>
      <c r="EP612" s="110"/>
      <c r="EQ612" s="110"/>
      <c r="ER612" s="110"/>
      <c r="ES612" s="110"/>
      <c r="ET612" s="110"/>
      <c r="EU612" s="110"/>
      <c r="EV612" s="110"/>
      <c r="EW612" s="110"/>
      <c r="EX612" s="110"/>
      <c r="EY612" s="110"/>
      <c r="EZ612" s="110"/>
      <c r="FA612" s="110"/>
      <c r="FB612" s="110"/>
      <c r="FC612" s="110"/>
      <c r="FD612" s="110"/>
      <c r="FE612" s="110"/>
      <c r="FF612" s="110"/>
      <c r="FG612" s="110"/>
      <c r="FH612" s="110"/>
      <c r="FI612" s="110"/>
      <c r="FJ612" s="110"/>
      <c r="FK612" s="110"/>
      <c r="FL612" s="110"/>
      <c r="FM612" s="110"/>
      <c r="FN612" s="110"/>
      <c r="FO612" s="110"/>
      <c r="FP612" s="110"/>
      <c r="FQ612" s="110"/>
      <c r="FR612" s="110"/>
      <c r="FS612" s="110"/>
      <c r="FT612" s="110"/>
      <c r="FU612" s="110"/>
      <c r="FV612" s="110"/>
      <c r="FW612" s="110"/>
      <c r="FX612" s="110"/>
      <c r="FY612" s="110"/>
      <c r="FZ612" s="110"/>
      <c r="GA612" s="110"/>
      <c r="GB612" s="110"/>
      <c r="GC612" s="110"/>
      <c r="GD612" s="110"/>
      <c r="GE612" s="110"/>
      <c r="GF612" s="110"/>
      <c r="GG612" s="110"/>
      <c r="GH612" s="110"/>
      <c r="GI612" s="110"/>
      <c r="GJ612" s="110"/>
      <c r="GK612" s="110"/>
      <c r="GL612" s="110"/>
      <c r="GM612" s="110"/>
      <c r="GN612" s="110"/>
      <c r="GO612" s="110"/>
      <c r="GP612" s="110"/>
      <c r="GQ612" s="110"/>
      <c r="GR612" s="110"/>
      <c r="GS612" s="110"/>
      <c r="GT612" s="110"/>
      <c r="GU612" s="110"/>
      <c r="GV612" s="110"/>
      <c r="GW612" s="110"/>
      <c r="GX612" s="110"/>
      <c r="GY612" s="110"/>
      <c r="GZ612" s="110"/>
      <c r="HA612" s="110"/>
      <c r="HB612" s="110"/>
      <c r="HC612" s="110"/>
      <c r="HD612" s="110"/>
      <c r="HE612" s="110"/>
      <c r="HF612" s="110"/>
      <c r="HG612" s="110"/>
      <c r="HH612" s="110"/>
    </row>
    <row r="613" spans="1:216" s="272" customFormat="1" x14ac:dyDescent="0.2">
      <c r="A613" s="618"/>
      <c r="B613" s="621" t="s">
        <v>23</v>
      </c>
      <c r="C613" s="622">
        <v>0.18</v>
      </c>
      <c r="D613" s="304"/>
      <c r="E613" s="204"/>
      <c r="F613" s="107">
        <f>ROUND($F$607*C613,2)</f>
        <v>0</v>
      </c>
      <c r="G613" s="108"/>
      <c r="H613" s="108"/>
      <c r="I613" s="109"/>
      <c r="J613" s="110"/>
      <c r="K613" s="110"/>
      <c r="L613" s="110"/>
      <c r="M613" s="110"/>
      <c r="N613" s="110"/>
      <c r="O613" s="110"/>
      <c r="P613" s="110"/>
      <c r="Q613" s="110"/>
      <c r="R613" s="110"/>
      <c r="S613" s="110"/>
      <c r="T613" s="110"/>
      <c r="U613" s="110"/>
      <c r="V613" s="110"/>
      <c r="W613" s="110"/>
      <c r="X613" s="110"/>
      <c r="Y613" s="110"/>
      <c r="Z613" s="110"/>
      <c r="AA613" s="110"/>
      <c r="AB613" s="110"/>
      <c r="AC613" s="110"/>
      <c r="AD613" s="110"/>
      <c r="AE613" s="110"/>
      <c r="AF613" s="110"/>
      <c r="AG613" s="110"/>
      <c r="AH613" s="110"/>
      <c r="AI613" s="110"/>
      <c r="AJ613" s="110"/>
      <c r="AK613" s="110"/>
      <c r="AL613" s="110"/>
      <c r="AM613" s="110"/>
      <c r="AN613" s="110"/>
      <c r="AO613" s="110"/>
      <c r="AP613" s="110"/>
      <c r="AQ613" s="110"/>
      <c r="AR613" s="110"/>
      <c r="AS613" s="110"/>
      <c r="AT613" s="110"/>
      <c r="AU613" s="110"/>
      <c r="AV613" s="110"/>
      <c r="AW613" s="110"/>
      <c r="AX613" s="110"/>
      <c r="AY613" s="110"/>
      <c r="AZ613" s="110"/>
      <c r="BA613" s="110"/>
      <c r="BB613" s="110"/>
      <c r="BC613" s="110"/>
      <c r="BD613" s="110"/>
      <c r="BE613" s="110"/>
      <c r="BF613" s="110"/>
      <c r="BG613" s="110"/>
      <c r="BH613" s="110"/>
      <c r="BI613" s="110"/>
      <c r="BJ613" s="110"/>
      <c r="BK613" s="110"/>
      <c r="BL613" s="110"/>
      <c r="BM613" s="110"/>
      <c r="BN613" s="110"/>
      <c r="BO613" s="110"/>
      <c r="BP613" s="110"/>
      <c r="BQ613" s="110"/>
      <c r="BR613" s="110"/>
      <c r="BS613" s="110"/>
      <c r="BT613" s="110"/>
      <c r="BU613" s="110"/>
      <c r="BV613" s="110"/>
      <c r="BW613" s="110"/>
      <c r="BX613" s="110"/>
      <c r="BY613" s="110"/>
      <c r="BZ613" s="110"/>
      <c r="CA613" s="110"/>
      <c r="CB613" s="110"/>
      <c r="CC613" s="110"/>
      <c r="CD613" s="110"/>
      <c r="CE613" s="110"/>
      <c r="CF613" s="110"/>
      <c r="CG613" s="110"/>
      <c r="CH613" s="110"/>
      <c r="CI613" s="110"/>
      <c r="CJ613" s="110"/>
      <c r="CK613" s="110"/>
      <c r="CL613" s="110"/>
      <c r="CM613" s="110"/>
      <c r="CN613" s="110"/>
      <c r="CO613" s="110"/>
      <c r="CP613" s="110"/>
      <c r="CQ613" s="110"/>
      <c r="CR613" s="110"/>
      <c r="CS613" s="110"/>
      <c r="CT613" s="110"/>
      <c r="CU613" s="110"/>
      <c r="CV613" s="110"/>
      <c r="CW613" s="110"/>
      <c r="CX613" s="110"/>
      <c r="CY613" s="110"/>
      <c r="CZ613" s="110"/>
      <c r="DA613" s="110"/>
      <c r="DB613" s="110"/>
      <c r="DC613" s="110"/>
      <c r="DD613" s="110"/>
      <c r="DE613" s="110"/>
      <c r="DF613" s="110"/>
      <c r="DG613" s="110"/>
      <c r="DH613" s="110"/>
      <c r="DI613" s="110"/>
      <c r="DJ613" s="110"/>
      <c r="DK613" s="110"/>
      <c r="DL613" s="110"/>
      <c r="DM613" s="110"/>
      <c r="DN613" s="110"/>
      <c r="DO613" s="110"/>
      <c r="DP613" s="110"/>
      <c r="DQ613" s="110"/>
      <c r="DR613" s="110"/>
      <c r="DS613" s="110"/>
      <c r="DT613" s="110"/>
      <c r="DU613" s="110"/>
      <c r="DV613" s="110"/>
      <c r="DW613" s="110"/>
      <c r="DX613" s="110"/>
      <c r="DY613" s="110"/>
      <c r="DZ613" s="110"/>
      <c r="EA613" s="110"/>
      <c r="EB613" s="110"/>
      <c r="EC613" s="110"/>
      <c r="ED613" s="110"/>
      <c r="EE613" s="110"/>
      <c r="EF613" s="110"/>
      <c r="EG613" s="110"/>
      <c r="EH613" s="110"/>
      <c r="EI613" s="110"/>
      <c r="EJ613" s="110"/>
      <c r="EK613" s="110"/>
      <c r="EL613" s="110"/>
      <c r="EM613" s="110"/>
      <c r="EN613" s="110"/>
      <c r="EO613" s="110"/>
      <c r="EP613" s="110"/>
      <c r="EQ613" s="110"/>
      <c r="ER613" s="110"/>
      <c r="ES613" s="110"/>
      <c r="ET613" s="110"/>
      <c r="EU613" s="110"/>
      <c r="EV613" s="110"/>
      <c r="EW613" s="110"/>
      <c r="EX613" s="110"/>
      <c r="EY613" s="110"/>
      <c r="EZ613" s="110"/>
      <c r="FA613" s="110"/>
      <c r="FB613" s="110"/>
      <c r="FC613" s="110"/>
      <c r="FD613" s="110"/>
      <c r="FE613" s="110"/>
      <c r="FF613" s="110"/>
      <c r="FG613" s="110"/>
      <c r="FH613" s="110"/>
      <c r="FI613" s="110"/>
      <c r="FJ613" s="110"/>
      <c r="FK613" s="110"/>
      <c r="FL613" s="110"/>
      <c r="FM613" s="110"/>
      <c r="FN613" s="110"/>
      <c r="FO613" s="110"/>
      <c r="FP613" s="110"/>
      <c r="FQ613" s="110"/>
      <c r="FR613" s="110"/>
      <c r="FS613" s="110"/>
      <c r="FT613" s="110"/>
      <c r="FU613" s="110"/>
      <c r="FV613" s="110"/>
      <c r="FW613" s="110"/>
      <c r="FX613" s="110"/>
      <c r="FY613" s="110"/>
      <c r="FZ613" s="110"/>
      <c r="GA613" s="110"/>
      <c r="GB613" s="110"/>
      <c r="GC613" s="110"/>
      <c r="GD613" s="110"/>
      <c r="GE613" s="110"/>
      <c r="GF613" s="110"/>
      <c r="GG613" s="110"/>
      <c r="GH613" s="110"/>
      <c r="GI613" s="110"/>
      <c r="GJ613" s="110"/>
      <c r="GK613" s="110"/>
      <c r="GL613" s="110"/>
      <c r="GM613" s="110"/>
      <c r="GN613" s="110"/>
      <c r="GO613" s="110"/>
      <c r="GP613" s="110"/>
      <c r="GQ613" s="110"/>
      <c r="GR613" s="110"/>
      <c r="GS613" s="110"/>
      <c r="GT613" s="110"/>
      <c r="GU613" s="110"/>
      <c r="GV613" s="110"/>
      <c r="GW613" s="110"/>
      <c r="GX613" s="110"/>
      <c r="GY613" s="110"/>
      <c r="GZ613" s="110"/>
      <c r="HA613" s="110"/>
      <c r="HB613" s="110"/>
      <c r="HC613" s="110"/>
      <c r="HD613" s="110"/>
      <c r="HE613" s="110"/>
      <c r="HF613" s="110"/>
      <c r="HG613" s="110"/>
      <c r="HH613" s="110"/>
    </row>
    <row r="614" spans="1:216" s="272" customFormat="1" x14ac:dyDescent="0.2">
      <c r="A614" s="618"/>
      <c r="B614" s="621" t="s">
        <v>24</v>
      </c>
      <c r="C614" s="622">
        <v>1E-3</v>
      </c>
      <c r="D614" s="304"/>
      <c r="E614" s="204"/>
      <c r="F614" s="107">
        <f t="shared" si="26"/>
        <v>0</v>
      </c>
      <c r="G614" s="108"/>
      <c r="H614" s="108"/>
      <c r="I614" s="109"/>
      <c r="J614" s="110"/>
      <c r="K614" s="110"/>
      <c r="L614" s="110"/>
      <c r="M614" s="110"/>
      <c r="N614" s="108"/>
      <c r="O614" s="108"/>
      <c r="P614" s="108"/>
      <c r="Q614" s="108"/>
      <c r="R614" s="108"/>
      <c r="S614" s="108"/>
      <c r="T614" s="108"/>
      <c r="U614" s="108"/>
      <c r="V614" s="108"/>
      <c r="W614" s="108"/>
      <c r="X614" s="108"/>
      <c r="Y614" s="108"/>
      <c r="Z614" s="108"/>
      <c r="AA614" s="108"/>
      <c r="AB614" s="108"/>
      <c r="AC614" s="108"/>
      <c r="AD614" s="108"/>
      <c r="AE614" s="108"/>
      <c r="AF614" s="108"/>
      <c r="AG614" s="108"/>
      <c r="AH614" s="108"/>
      <c r="AI614" s="108"/>
      <c r="AJ614" s="108"/>
      <c r="AK614" s="108"/>
      <c r="AL614" s="108"/>
      <c r="AM614" s="108"/>
      <c r="AN614" s="108"/>
      <c r="AO614" s="108"/>
      <c r="AP614" s="108"/>
      <c r="AQ614" s="108"/>
      <c r="AR614" s="108"/>
      <c r="AS614" s="108"/>
      <c r="AT614" s="108"/>
      <c r="AU614" s="108"/>
      <c r="AV614" s="108"/>
      <c r="AW614" s="108"/>
      <c r="AX614" s="108"/>
      <c r="AY614" s="108"/>
      <c r="AZ614" s="108"/>
      <c r="BA614" s="108"/>
      <c r="BB614" s="108"/>
      <c r="BC614" s="108"/>
      <c r="BD614" s="108"/>
      <c r="BE614" s="108"/>
      <c r="BF614" s="108"/>
      <c r="BG614" s="108"/>
      <c r="BH614" s="108"/>
      <c r="BI614" s="108"/>
      <c r="BJ614" s="108"/>
      <c r="BK614" s="108"/>
      <c r="BL614" s="108"/>
      <c r="BM614" s="108"/>
      <c r="BN614" s="108"/>
      <c r="BO614" s="108"/>
      <c r="BP614" s="108"/>
      <c r="BQ614" s="108"/>
      <c r="BR614" s="108"/>
      <c r="BS614" s="108"/>
      <c r="BT614" s="108"/>
      <c r="BU614" s="108"/>
      <c r="BV614" s="108"/>
      <c r="BW614" s="108"/>
      <c r="BX614" s="108"/>
      <c r="BY614" s="108"/>
      <c r="BZ614" s="108"/>
      <c r="CA614" s="108"/>
      <c r="CB614" s="108"/>
      <c r="CC614" s="108"/>
      <c r="CD614" s="108"/>
      <c r="CE614" s="108"/>
      <c r="CF614" s="108"/>
      <c r="CG614" s="108"/>
      <c r="CH614" s="108"/>
      <c r="CI614" s="108"/>
      <c r="CJ614" s="108"/>
      <c r="CK614" s="108"/>
      <c r="CL614" s="108"/>
      <c r="CM614" s="108"/>
      <c r="CN614" s="108"/>
      <c r="CO614" s="108"/>
      <c r="CP614" s="108"/>
      <c r="CQ614" s="108"/>
      <c r="CR614" s="108"/>
      <c r="CS614" s="108"/>
      <c r="CT614" s="108"/>
      <c r="CU614" s="108"/>
      <c r="CV614" s="108"/>
      <c r="CW614" s="108"/>
      <c r="CX614" s="108"/>
      <c r="CY614" s="108"/>
      <c r="CZ614" s="108"/>
      <c r="DA614" s="108"/>
      <c r="DB614" s="108"/>
      <c r="DC614" s="108"/>
      <c r="DD614" s="108"/>
      <c r="DE614" s="108"/>
      <c r="DF614" s="108"/>
      <c r="DG614" s="108"/>
      <c r="DH614" s="108"/>
      <c r="DI614" s="108"/>
      <c r="DJ614" s="108"/>
      <c r="DK614" s="108"/>
      <c r="DL614" s="108"/>
      <c r="DM614" s="108"/>
      <c r="DN614" s="108"/>
      <c r="DO614" s="108"/>
      <c r="DP614" s="108"/>
      <c r="DQ614" s="108"/>
      <c r="DR614" s="108"/>
      <c r="DS614" s="108"/>
      <c r="DT614" s="108"/>
      <c r="DU614" s="108"/>
      <c r="DV614" s="108"/>
      <c r="DW614" s="108"/>
      <c r="DX614" s="108"/>
      <c r="DY614" s="108"/>
      <c r="DZ614" s="108"/>
      <c r="EA614" s="108"/>
      <c r="EB614" s="108"/>
      <c r="EC614" s="108"/>
      <c r="ED614" s="108"/>
      <c r="EE614" s="108"/>
      <c r="EF614" s="108"/>
      <c r="EG614" s="108"/>
      <c r="EH614" s="108"/>
      <c r="EI614" s="108"/>
      <c r="EJ614" s="108"/>
      <c r="EK614" s="108"/>
      <c r="EL614" s="108"/>
      <c r="EM614" s="108"/>
      <c r="EN614" s="108"/>
      <c r="EO614" s="108"/>
      <c r="EP614" s="108"/>
      <c r="EQ614" s="108"/>
      <c r="ER614" s="108"/>
      <c r="ES614" s="108"/>
      <c r="ET614" s="108"/>
      <c r="EU614" s="108"/>
      <c r="EV614" s="108"/>
      <c r="EW614" s="108"/>
      <c r="EX614" s="108"/>
      <c r="EY614" s="108"/>
      <c r="EZ614" s="108"/>
      <c r="FA614" s="108"/>
      <c r="FB614" s="108"/>
      <c r="FC614" s="108"/>
      <c r="FD614" s="108"/>
      <c r="FE614" s="108"/>
      <c r="FF614" s="108"/>
      <c r="FG614" s="108"/>
      <c r="FH614" s="108"/>
      <c r="FI614" s="108"/>
      <c r="FJ614" s="108"/>
      <c r="FK614" s="108"/>
      <c r="FL614" s="108"/>
      <c r="FM614" s="108"/>
      <c r="FN614" s="108"/>
      <c r="FO614" s="108"/>
      <c r="FP614" s="108"/>
      <c r="FQ614" s="108"/>
      <c r="FR614" s="108"/>
      <c r="FS614" s="108"/>
      <c r="FT614" s="108"/>
      <c r="FU614" s="108"/>
      <c r="FV614" s="108"/>
      <c r="FW614" s="108"/>
      <c r="FX614" s="108"/>
      <c r="FY614" s="108"/>
      <c r="FZ614" s="108"/>
      <c r="GA614" s="108"/>
      <c r="GB614" s="108"/>
      <c r="GC614" s="108"/>
      <c r="GD614" s="108"/>
      <c r="GE614" s="108"/>
      <c r="GF614" s="108"/>
      <c r="GG614" s="108"/>
      <c r="GH614" s="108"/>
      <c r="GI614" s="108"/>
      <c r="GJ614" s="108"/>
      <c r="GK614" s="108"/>
      <c r="GL614" s="108"/>
      <c r="GM614" s="108"/>
      <c r="GN614" s="108"/>
      <c r="GO614" s="108"/>
      <c r="GP614" s="108"/>
      <c r="GQ614" s="108"/>
      <c r="GR614" s="108"/>
      <c r="GS614" s="108"/>
      <c r="GT614" s="108"/>
      <c r="GU614" s="108"/>
      <c r="GV614" s="108"/>
      <c r="GW614" s="108"/>
      <c r="GX614" s="108"/>
      <c r="GY614" s="108"/>
      <c r="GZ614" s="108"/>
      <c r="HA614" s="108"/>
      <c r="HB614" s="108"/>
      <c r="HC614" s="108"/>
      <c r="HD614" s="108"/>
      <c r="HE614" s="108"/>
      <c r="HF614" s="108"/>
      <c r="HG614" s="108"/>
      <c r="HH614" s="108"/>
    </row>
    <row r="615" spans="1:216" s="272" customFormat="1" x14ac:dyDescent="0.2">
      <c r="A615" s="618"/>
      <c r="B615" s="621" t="s">
        <v>9</v>
      </c>
      <c r="C615" s="622">
        <v>0.05</v>
      </c>
      <c r="D615" s="304"/>
      <c r="E615" s="204"/>
      <c r="F615" s="107">
        <f t="shared" si="26"/>
        <v>0</v>
      </c>
      <c r="G615" s="108"/>
      <c r="H615" s="108"/>
      <c r="I615" s="109"/>
      <c r="J615" s="110"/>
      <c r="K615" s="110"/>
      <c r="L615" s="110"/>
      <c r="M615" s="110"/>
      <c r="N615" s="108"/>
      <c r="O615" s="108"/>
      <c r="P615" s="108"/>
      <c r="Q615" s="108"/>
      <c r="R615" s="108"/>
      <c r="S615" s="108"/>
      <c r="T615" s="108"/>
      <c r="U615" s="108"/>
      <c r="V615" s="108"/>
      <c r="W615" s="108"/>
      <c r="X615" s="108"/>
      <c r="Y615" s="108"/>
      <c r="Z615" s="108"/>
      <c r="AA615" s="108"/>
      <c r="AB615" s="108"/>
      <c r="AC615" s="108"/>
      <c r="AD615" s="108"/>
      <c r="AE615" s="108"/>
      <c r="AF615" s="108"/>
      <c r="AG615" s="108"/>
      <c r="AH615" s="108"/>
      <c r="AI615" s="108"/>
      <c r="AJ615" s="108"/>
      <c r="AK615" s="108"/>
      <c r="AL615" s="108"/>
      <c r="AM615" s="108"/>
      <c r="AN615" s="108"/>
      <c r="AO615" s="108"/>
      <c r="AP615" s="108"/>
      <c r="AQ615" s="108"/>
      <c r="AR615" s="108"/>
      <c r="AS615" s="108"/>
      <c r="AT615" s="108"/>
      <c r="AU615" s="108"/>
      <c r="AV615" s="108"/>
      <c r="AW615" s="108"/>
      <c r="AX615" s="108"/>
      <c r="AY615" s="108"/>
      <c r="AZ615" s="108"/>
      <c r="BA615" s="108"/>
      <c r="BB615" s="108"/>
      <c r="BC615" s="108"/>
      <c r="BD615" s="108"/>
      <c r="BE615" s="108"/>
      <c r="BF615" s="108"/>
      <c r="BG615" s="108"/>
      <c r="BH615" s="108"/>
      <c r="BI615" s="108"/>
      <c r="BJ615" s="108"/>
      <c r="BK615" s="108"/>
      <c r="BL615" s="108"/>
      <c r="BM615" s="108"/>
      <c r="BN615" s="108"/>
      <c r="BO615" s="108"/>
      <c r="BP615" s="108"/>
      <c r="BQ615" s="108"/>
      <c r="BR615" s="108"/>
      <c r="BS615" s="108"/>
      <c r="BT615" s="108"/>
      <c r="BU615" s="108"/>
      <c r="BV615" s="108"/>
      <c r="BW615" s="108"/>
      <c r="BX615" s="108"/>
      <c r="BY615" s="108"/>
      <c r="BZ615" s="108"/>
      <c r="CA615" s="108"/>
      <c r="CB615" s="108"/>
      <c r="CC615" s="108"/>
      <c r="CD615" s="108"/>
      <c r="CE615" s="108"/>
      <c r="CF615" s="108"/>
      <c r="CG615" s="108"/>
      <c r="CH615" s="108"/>
      <c r="CI615" s="108"/>
      <c r="CJ615" s="108"/>
      <c r="CK615" s="108"/>
      <c r="CL615" s="108"/>
      <c r="CM615" s="108"/>
      <c r="CN615" s="108"/>
      <c r="CO615" s="108"/>
      <c r="CP615" s="108"/>
      <c r="CQ615" s="108"/>
      <c r="CR615" s="108"/>
      <c r="CS615" s="108"/>
      <c r="CT615" s="108"/>
      <c r="CU615" s="108"/>
      <c r="CV615" s="108"/>
      <c r="CW615" s="108"/>
      <c r="CX615" s="108"/>
      <c r="CY615" s="108"/>
      <c r="CZ615" s="108"/>
      <c r="DA615" s="108"/>
      <c r="DB615" s="108"/>
      <c r="DC615" s="108"/>
      <c r="DD615" s="108"/>
      <c r="DE615" s="108"/>
      <c r="DF615" s="108"/>
      <c r="DG615" s="108"/>
      <c r="DH615" s="108"/>
      <c r="DI615" s="108"/>
      <c r="DJ615" s="108"/>
      <c r="DK615" s="108"/>
      <c r="DL615" s="108"/>
      <c r="DM615" s="108"/>
      <c r="DN615" s="108"/>
      <c r="DO615" s="108"/>
      <c r="DP615" s="108"/>
      <c r="DQ615" s="108"/>
      <c r="DR615" s="108"/>
      <c r="DS615" s="108"/>
      <c r="DT615" s="108"/>
      <c r="DU615" s="108"/>
      <c r="DV615" s="108"/>
      <c r="DW615" s="108"/>
      <c r="DX615" s="108"/>
      <c r="DY615" s="108"/>
      <c r="DZ615" s="108"/>
      <c r="EA615" s="108"/>
      <c r="EB615" s="108"/>
      <c r="EC615" s="108"/>
      <c r="ED615" s="108"/>
      <c r="EE615" s="108"/>
      <c r="EF615" s="108"/>
      <c r="EG615" s="108"/>
      <c r="EH615" s="108"/>
      <c r="EI615" s="108"/>
      <c r="EJ615" s="108"/>
      <c r="EK615" s="108"/>
      <c r="EL615" s="108"/>
      <c r="EM615" s="108"/>
      <c r="EN615" s="108"/>
      <c r="EO615" s="108"/>
      <c r="EP615" s="108"/>
      <c r="EQ615" s="108"/>
      <c r="ER615" s="108"/>
      <c r="ES615" s="108"/>
      <c r="ET615" s="108"/>
      <c r="EU615" s="108"/>
      <c r="EV615" s="108"/>
      <c r="EW615" s="108"/>
      <c r="EX615" s="108"/>
      <c r="EY615" s="108"/>
      <c r="EZ615" s="108"/>
      <c r="FA615" s="108"/>
      <c r="FB615" s="108"/>
      <c r="FC615" s="108"/>
      <c r="FD615" s="108"/>
      <c r="FE615" s="108"/>
      <c r="FF615" s="108"/>
      <c r="FG615" s="108"/>
      <c r="FH615" s="108"/>
      <c r="FI615" s="108"/>
      <c r="FJ615" s="108"/>
      <c r="FK615" s="108"/>
      <c r="FL615" s="108"/>
      <c r="FM615" s="108"/>
      <c r="FN615" s="108"/>
      <c r="FO615" s="108"/>
      <c r="FP615" s="108"/>
      <c r="FQ615" s="108"/>
      <c r="FR615" s="108"/>
      <c r="FS615" s="108"/>
      <c r="FT615" s="108"/>
      <c r="FU615" s="108"/>
      <c r="FV615" s="108"/>
      <c r="FW615" s="108"/>
      <c r="FX615" s="108"/>
      <c r="FY615" s="108"/>
      <c r="FZ615" s="108"/>
      <c r="GA615" s="108"/>
      <c r="GB615" s="108"/>
      <c r="GC615" s="108"/>
      <c r="GD615" s="108"/>
      <c r="GE615" s="108"/>
      <c r="GF615" s="108"/>
      <c r="GG615" s="108"/>
      <c r="GH615" s="108"/>
      <c r="GI615" s="108"/>
      <c r="GJ615" s="108"/>
      <c r="GK615" s="108"/>
      <c r="GL615" s="108"/>
      <c r="GM615" s="108"/>
      <c r="GN615" s="108"/>
      <c r="GO615" s="108"/>
      <c r="GP615" s="108"/>
      <c r="GQ615" s="108"/>
      <c r="GR615" s="108"/>
      <c r="GS615" s="108"/>
      <c r="GT615" s="108"/>
      <c r="GU615" s="108"/>
      <c r="GV615" s="108"/>
      <c r="GW615" s="108"/>
      <c r="GX615" s="108"/>
      <c r="GY615" s="108"/>
      <c r="GZ615" s="108"/>
      <c r="HA615" s="108"/>
      <c r="HB615" s="108"/>
      <c r="HC615" s="108"/>
      <c r="HD615" s="108"/>
      <c r="HE615" s="108"/>
      <c r="HF615" s="108"/>
      <c r="HG615" s="108"/>
      <c r="HH615" s="108"/>
    </row>
    <row r="616" spans="1:216" s="108" customFormat="1" ht="25.5" x14ac:dyDescent="0.2">
      <c r="A616" s="618"/>
      <c r="B616" s="623" t="s">
        <v>151</v>
      </c>
      <c r="C616" s="624">
        <v>0.03</v>
      </c>
      <c r="D616" s="318"/>
      <c r="E616" s="5"/>
      <c r="F616" s="107">
        <f t="shared" si="26"/>
        <v>0</v>
      </c>
      <c r="I616" s="109"/>
      <c r="J616" s="110"/>
      <c r="K616" s="110"/>
      <c r="L616" s="110"/>
      <c r="M616" s="110"/>
    </row>
    <row r="617" spans="1:216" s="275" customFormat="1" x14ac:dyDescent="0.2">
      <c r="A617" s="625"/>
      <c r="B617" s="626" t="s">
        <v>132</v>
      </c>
      <c r="C617" s="627">
        <v>0.1</v>
      </c>
      <c r="D617" s="625"/>
      <c r="E617" s="273"/>
      <c r="F617" s="107">
        <f t="shared" si="26"/>
        <v>0</v>
      </c>
      <c r="G617" s="274"/>
    </row>
    <row r="618" spans="1:216" s="108" customFormat="1" x14ac:dyDescent="0.2">
      <c r="A618" s="628"/>
      <c r="B618" s="629" t="s">
        <v>4</v>
      </c>
      <c r="C618" s="609"/>
      <c r="D618" s="609"/>
      <c r="E618" s="265"/>
      <c r="F618" s="276">
        <f>SUM(F607:F617)</f>
        <v>0</v>
      </c>
      <c r="I618" s="109"/>
      <c r="J618" s="110"/>
      <c r="K618" s="110"/>
      <c r="L618" s="110"/>
      <c r="M618" s="110"/>
    </row>
    <row r="619" spans="1:216" s="108" customFormat="1" x14ac:dyDescent="0.2">
      <c r="A619" s="618"/>
      <c r="B619" s="620"/>
      <c r="C619" s="477"/>
      <c r="D619" s="477"/>
      <c r="E619" s="204"/>
      <c r="F619" s="271"/>
      <c r="I619" s="109"/>
      <c r="J619" s="110"/>
      <c r="K619" s="110"/>
      <c r="L619" s="110"/>
      <c r="M619" s="110"/>
    </row>
    <row r="620" spans="1:216" s="108" customFormat="1" x14ac:dyDescent="0.2">
      <c r="A620" s="614"/>
      <c r="B620" s="630" t="s">
        <v>29</v>
      </c>
      <c r="C620" s="616"/>
      <c r="D620" s="616"/>
      <c r="E620" s="267"/>
      <c r="F620" s="268">
        <f>+F618+F604</f>
        <v>0</v>
      </c>
      <c r="I620" s="109"/>
      <c r="J620" s="110"/>
      <c r="K620" s="110"/>
      <c r="L620" s="110"/>
      <c r="M620" s="110"/>
    </row>
    <row r="621" spans="1:216" s="108" customFormat="1" x14ac:dyDescent="0.2">
      <c r="A621" s="618"/>
      <c r="B621" s="620"/>
      <c r="C621" s="477"/>
      <c r="D621" s="477"/>
      <c r="E621" s="204"/>
      <c r="F621" s="271"/>
      <c r="I621" s="109"/>
      <c r="J621" s="110"/>
      <c r="K621" s="110"/>
      <c r="L621" s="110"/>
      <c r="M621" s="110"/>
    </row>
    <row r="622" spans="1:216" s="108" customFormat="1" x14ac:dyDescent="0.2">
      <c r="A622" s="614"/>
      <c r="B622" s="630" t="s">
        <v>3</v>
      </c>
      <c r="C622" s="616"/>
      <c r="D622" s="616"/>
      <c r="E622" s="267"/>
      <c r="F622" s="268">
        <f>+F620</f>
        <v>0</v>
      </c>
      <c r="I622" s="109"/>
      <c r="J622" s="110"/>
      <c r="K622" s="110"/>
      <c r="L622" s="110"/>
      <c r="M622" s="110"/>
    </row>
    <row r="623" spans="1:216" s="108" customFormat="1" x14ac:dyDescent="0.2">
      <c r="A623" s="277"/>
      <c r="B623" s="278"/>
      <c r="C623" s="279"/>
      <c r="D623" s="280"/>
      <c r="E623" s="279"/>
      <c r="F623" s="281"/>
      <c r="I623" s="109"/>
      <c r="J623" s="110"/>
      <c r="K623" s="110"/>
      <c r="L623" s="110"/>
      <c r="M623" s="110"/>
    </row>
    <row r="624" spans="1:216" s="108" customFormat="1" ht="19.5" customHeight="1" x14ac:dyDescent="0.2">
      <c r="A624" s="282"/>
      <c r="B624" s="110"/>
      <c r="C624" s="283"/>
      <c r="D624" s="284"/>
      <c r="E624" s="283"/>
      <c r="F624" s="285"/>
      <c r="I624" s="109"/>
      <c r="J624" s="110"/>
      <c r="K624" s="110"/>
      <c r="L624" s="110"/>
      <c r="M624" s="110"/>
    </row>
    <row r="625" spans="1:216" ht="42" customHeight="1" x14ac:dyDescent="0.2">
      <c r="A625" s="637"/>
      <c r="B625" s="637"/>
      <c r="C625" s="637"/>
      <c r="D625" s="637"/>
      <c r="E625" s="637"/>
      <c r="F625" s="637"/>
    </row>
    <row r="626" spans="1:216" s="108" customFormat="1" x14ac:dyDescent="0.2">
      <c r="A626" s="286"/>
      <c r="B626" s="287"/>
      <c r="C626" s="288"/>
      <c r="D626" s="288"/>
      <c r="E626" s="288"/>
      <c r="F626" s="288"/>
      <c r="I626" s="109"/>
      <c r="J626" s="110"/>
      <c r="K626" s="110"/>
      <c r="L626" s="110"/>
      <c r="M626" s="110"/>
      <c r="N626" s="110"/>
      <c r="O626" s="110"/>
      <c r="P626" s="110"/>
      <c r="Q626" s="110"/>
      <c r="R626" s="110"/>
      <c r="S626" s="110"/>
      <c r="T626" s="110"/>
      <c r="U626" s="110"/>
      <c r="V626" s="110"/>
      <c r="W626" s="110"/>
      <c r="X626" s="110"/>
      <c r="Y626" s="110"/>
      <c r="Z626" s="110"/>
      <c r="AA626" s="110"/>
      <c r="AB626" s="110"/>
      <c r="AC626" s="110"/>
      <c r="AD626" s="110"/>
      <c r="AE626" s="110"/>
      <c r="AF626" s="110"/>
      <c r="AG626" s="110"/>
      <c r="AH626" s="110"/>
      <c r="AI626" s="110"/>
      <c r="AJ626" s="110"/>
      <c r="AK626" s="110"/>
      <c r="AL626" s="110"/>
      <c r="AM626" s="110"/>
      <c r="AN626" s="110"/>
      <c r="AO626" s="110"/>
      <c r="AP626" s="110"/>
      <c r="AQ626" s="110"/>
      <c r="AR626" s="110"/>
      <c r="AS626" s="110"/>
      <c r="AT626" s="110"/>
      <c r="AU626" s="110"/>
      <c r="AV626" s="110"/>
      <c r="AW626" s="110"/>
      <c r="AX626" s="110"/>
      <c r="AY626" s="110"/>
      <c r="AZ626" s="110"/>
      <c r="BA626" s="110"/>
      <c r="BB626" s="110"/>
      <c r="BC626" s="110"/>
      <c r="BD626" s="110"/>
      <c r="BE626" s="110"/>
      <c r="BF626" s="110"/>
      <c r="BG626" s="110"/>
      <c r="BH626" s="110"/>
      <c r="BI626" s="110"/>
      <c r="BJ626" s="110"/>
      <c r="BK626" s="110"/>
      <c r="BL626" s="110"/>
      <c r="BM626" s="110"/>
      <c r="BN626" s="110"/>
      <c r="BO626" s="110"/>
      <c r="BP626" s="110"/>
      <c r="BQ626" s="110"/>
      <c r="BR626" s="110"/>
      <c r="BS626" s="110"/>
      <c r="BT626" s="110"/>
      <c r="BU626" s="110"/>
      <c r="BV626" s="110"/>
      <c r="BW626" s="110"/>
      <c r="BX626" s="110"/>
      <c r="BY626" s="110"/>
      <c r="BZ626" s="110"/>
      <c r="CA626" s="110"/>
      <c r="CB626" s="110"/>
      <c r="CC626" s="110"/>
      <c r="CD626" s="110"/>
      <c r="CE626" s="110"/>
      <c r="CF626" s="110"/>
      <c r="CG626" s="110"/>
      <c r="CH626" s="110"/>
      <c r="CI626" s="110"/>
      <c r="CJ626" s="110"/>
      <c r="CK626" s="110"/>
      <c r="CL626" s="110"/>
      <c r="CM626" s="110"/>
      <c r="CN626" s="110"/>
      <c r="CO626" s="110"/>
      <c r="CP626" s="110"/>
      <c r="CQ626" s="110"/>
      <c r="CR626" s="110"/>
      <c r="CS626" s="110"/>
      <c r="CT626" s="110"/>
      <c r="CU626" s="110"/>
      <c r="CV626" s="110"/>
      <c r="CW626" s="110"/>
      <c r="CX626" s="110"/>
      <c r="CY626" s="110"/>
      <c r="CZ626" s="110"/>
      <c r="DA626" s="110"/>
      <c r="DB626" s="110"/>
      <c r="DC626" s="110"/>
      <c r="DD626" s="110"/>
      <c r="DE626" s="110"/>
      <c r="DF626" s="110"/>
      <c r="DG626" s="110"/>
      <c r="DH626" s="110"/>
      <c r="DI626" s="110"/>
      <c r="DJ626" s="110"/>
      <c r="DK626" s="110"/>
      <c r="DL626" s="110"/>
      <c r="DM626" s="110"/>
      <c r="DN626" s="110"/>
      <c r="DO626" s="110"/>
      <c r="DP626" s="110"/>
      <c r="DQ626" s="110"/>
      <c r="DR626" s="110"/>
      <c r="DS626" s="110"/>
      <c r="DT626" s="110"/>
      <c r="DU626" s="110"/>
      <c r="DV626" s="110"/>
      <c r="DW626" s="110"/>
      <c r="DX626" s="110"/>
      <c r="DY626" s="110"/>
      <c r="DZ626" s="110"/>
      <c r="EA626" s="110"/>
      <c r="EB626" s="110"/>
      <c r="EC626" s="110"/>
      <c r="ED626" s="110"/>
      <c r="EE626" s="110"/>
      <c r="EF626" s="110"/>
      <c r="EG626" s="110"/>
      <c r="EH626" s="110"/>
      <c r="EI626" s="110"/>
      <c r="EJ626" s="110"/>
      <c r="EK626" s="110"/>
      <c r="EL626" s="110"/>
      <c r="EM626" s="110"/>
      <c r="EN626" s="110"/>
      <c r="EO626" s="110"/>
      <c r="EP626" s="110"/>
      <c r="EQ626" s="110"/>
      <c r="ER626" s="110"/>
      <c r="ES626" s="110"/>
      <c r="ET626" s="110"/>
      <c r="EU626" s="110"/>
      <c r="EV626" s="110"/>
      <c r="EW626" s="110"/>
      <c r="EX626" s="110"/>
      <c r="EY626" s="110"/>
      <c r="EZ626" s="110"/>
      <c r="FA626" s="110"/>
      <c r="FB626" s="110"/>
      <c r="FC626" s="110"/>
      <c r="FD626" s="110"/>
      <c r="FE626" s="110"/>
      <c r="FF626" s="110"/>
      <c r="FG626" s="110"/>
      <c r="FH626" s="110"/>
      <c r="FI626" s="110"/>
      <c r="FJ626" s="110"/>
      <c r="FK626" s="110"/>
      <c r="FL626" s="110"/>
      <c r="FM626" s="110"/>
      <c r="FN626" s="110"/>
      <c r="FO626" s="110"/>
      <c r="FP626" s="110"/>
      <c r="FQ626" s="110"/>
      <c r="FR626" s="110"/>
      <c r="FS626" s="110"/>
      <c r="FT626" s="110"/>
      <c r="FU626" s="110"/>
      <c r="FV626" s="110"/>
      <c r="FW626" s="110"/>
      <c r="FX626" s="110"/>
      <c r="FY626" s="110"/>
      <c r="FZ626" s="110"/>
      <c r="GA626" s="110"/>
      <c r="GB626" s="110"/>
      <c r="GC626" s="110"/>
      <c r="GD626" s="110"/>
      <c r="GE626" s="110"/>
      <c r="GF626" s="110"/>
      <c r="GG626" s="110"/>
      <c r="GH626" s="110"/>
      <c r="GI626" s="110"/>
      <c r="GJ626" s="110"/>
      <c r="GK626" s="110"/>
      <c r="GL626" s="110"/>
      <c r="GM626" s="110"/>
      <c r="GN626" s="110"/>
      <c r="GO626" s="110"/>
      <c r="GP626" s="110"/>
      <c r="GQ626" s="110"/>
      <c r="GR626" s="110"/>
      <c r="GS626" s="110"/>
      <c r="GT626" s="110"/>
      <c r="GU626" s="110"/>
      <c r="GV626" s="110"/>
      <c r="GW626" s="110"/>
      <c r="GX626" s="110"/>
      <c r="GY626" s="110"/>
      <c r="GZ626" s="110"/>
      <c r="HA626" s="110"/>
      <c r="HB626" s="110"/>
      <c r="HC626" s="110"/>
      <c r="HD626" s="110"/>
      <c r="HE626" s="110"/>
      <c r="HF626" s="110"/>
      <c r="HG626" s="110"/>
      <c r="HH626" s="110"/>
    </row>
    <row r="627" spans="1:216" s="108" customFormat="1" x14ac:dyDescent="0.2">
      <c r="I627" s="109"/>
      <c r="J627" s="110"/>
      <c r="K627" s="110"/>
      <c r="L627" s="110"/>
      <c r="M627" s="110"/>
      <c r="N627" s="110"/>
      <c r="O627" s="110"/>
      <c r="P627" s="110"/>
      <c r="Q627" s="110"/>
      <c r="R627" s="110"/>
      <c r="S627" s="110"/>
      <c r="T627" s="110"/>
      <c r="U627" s="110"/>
      <c r="V627" s="110"/>
      <c r="W627" s="110"/>
      <c r="X627" s="110"/>
      <c r="Y627" s="110"/>
      <c r="Z627" s="110"/>
      <c r="AA627" s="110"/>
      <c r="AB627" s="110"/>
      <c r="AC627" s="110"/>
      <c r="AD627" s="110"/>
      <c r="AE627" s="110"/>
      <c r="AF627" s="110"/>
      <c r="AG627" s="110"/>
      <c r="AH627" s="110"/>
      <c r="AI627" s="110"/>
      <c r="AJ627" s="110"/>
      <c r="AK627" s="110"/>
      <c r="AL627" s="110"/>
      <c r="AM627" s="110"/>
      <c r="AN627" s="110"/>
      <c r="AO627" s="110"/>
      <c r="AP627" s="110"/>
      <c r="AQ627" s="110"/>
      <c r="AR627" s="110"/>
      <c r="AS627" s="110"/>
      <c r="AT627" s="110"/>
      <c r="AU627" s="110"/>
      <c r="AV627" s="110"/>
      <c r="AW627" s="110"/>
      <c r="AX627" s="110"/>
      <c r="AY627" s="110"/>
      <c r="AZ627" s="110"/>
      <c r="BA627" s="110"/>
      <c r="BB627" s="110"/>
      <c r="BC627" s="110"/>
      <c r="BD627" s="110"/>
      <c r="BE627" s="110"/>
      <c r="BF627" s="110"/>
      <c r="BG627" s="110"/>
      <c r="BH627" s="110"/>
      <c r="BI627" s="110"/>
      <c r="BJ627" s="110"/>
      <c r="BK627" s="110"/>
      <c r="BL627" s="110"/>
      <c r="BM627" s="110"/>
      <c r="BN627" s="110"/>
      <c r="BO627" s="110"/>
      <c r="BP627" s="110"/>
      <c r="BQ627" s="110"/>
      <c r="BR627" s="110"/>
      <c r="BS627" s="110"/>
      <c r="BT627" s="110"/>
      <c r="BU627" s="110"/>
      <c r="BV627" s="110"/>
      <c r="BW627" s="110"/>
      <c r="BX627" s="110"/>
      <c r="BY627" s="110"/>
      <c r="BZ627" s="110"/>
      <c r="CA627" s="110"/>
      <c r="CB627" s="110"/>
      <c r="CC627" s="110"/>
      <c r="CD627" s="110"/>
      <c r="CE627" s="110"/>
      <c r="CF627" s="110"/>
      <c r="CG627" s="110"/>
      <c r="CH627" s="110"/>
      <c r="CI627" s="110"/>
      <c r="CJ627" s="110"/>
      <c r="CK627" s="110"/>
      <c r="CL627" s="110"/>
      <c r="CM627" s="110"/>
      <c r="CN627" s="110"/>
      <c r="CO627" s="110"/>
      <c r="CP627" s="110"/>
      <c r="CQ627" s="110"/>
      <c r="CR627" s="110"/>
      <c r="CS627" s="110"/>
      <c r="CT627" s="110"/>
      <c r="CU627" s="110"/>
      <c r="CV627" s="110"/>
      <c r="CW627" s="110"/>
      <c r="CX627" s="110"/>
      <c r="CY627" s="110"/>
      <c r="CZ627" s="110"/>
      <c r="DA627" s="110"/>
      <c r="DB627" s="110"/>
      <c r="DC627" s="110"/>
      <c r="DD627" s="110"/>
      <c r="DE627" s="110"/>
      <c r="DF627" s="110"/>
      <c r="DG627" s="110"/>
      <c r="DH627" s="110"/>
      <c r="DI627" s="110"/>
      <c r="DJ627" s="110"/>
      <c r="DK627" s="110"/>
      <c r="DL627" s="110"/>
      <c r="DM627" s="110"/>
      <c r="DN627" s="110"/>
      <c r="DO627" s="110"/>
      <c r="DP627" s="110"/>
      <c r="DQ627" s="110"/>
      <c r="DR627" s="110"/>
      <c r="DS627" s="110"/>
      <c r="DT627" s="110"/>
      <c r="DU627" s="110"/>
      <c r="DV627" s="110"/>
      <c r="DW627" s="110"/>
      <c r="DX627" s="110"/>
      <c r="DY627" s="110"/>
      <c r="DZ627" s="110"/>
      <c r="EA627" s="110"/>
      <c r="EB627" s="110"/>
      <c r="EC627" s="110"/>
      <c r="ED627" s="110"/>
      <c r="EE627" s="110"/>
      <c r="EF627" s="110"/>
      <c r="EG627" s="110"/>
      <c r="EH627" s="110"/>
      <c r="EI627" s="110"/>
      <c r="EJ627" s="110"/>
      <c r="EK627" s="110"/>
      <c r="EL627" s="110"/>
      <c r="EM627" s="110"/>
      <c r="EN627" s="110"/>
      <c r="EO627" s="110"/>
      <c r="EP627" s="110"/>
      <c r="EQ627" s="110"/>
      <c r="ER627" s="110"/>
      <c r="ES627" s="110"/>
      <c r="ET627" s="110"/>
      <c r="EU627" s="110"/>
      <c r="EV627" s="110"/>
      <c r="EW627" s="110"/>
      <c r="EX627" s="110"/>
      <c r="EY627" s="110"/>
      <c r="EZ627" s="110"/>
      <c r="FA627" s="110"/>
      <c r="FB627" s="110"/>
      <c r="FC627" s="110"/>
      <c r="FD627" s="110"/>
      <c r="FE627" s="110"/>
      <c r="FF627" s="110"/>
      <c r="FG627" s="110"/>
      <c r="FH627" s="110"/>
      <c r="FI627" s="110"/>
      <c r="FJ627" s="110"/>
      <c r="FK627" s="110"/>
      <c r="FL627" s="110"/>
      <c r="FM627" s="110"/>
      <c r="FN627" s="110"/>
      <c r="FO627" s="110"/>
      <c r="FP627" s="110"/>
      <c r="FQ627" s="110"/>
      <c r="FR627" s="110"/>
      <c r="FS627" s="110"/>
      <c r="FT627" s="110"/>
      <c r="FU627" s="110"/>
      <c r="FV627" s="110"/>
      <c r="FW627" s="110"/>
      <c r="FX627" s="110"/>
      <c r="FY627" s="110"/>
      <c r="FZ627" s="110"/>
      <c r="GA627" s="110"/>
      <c r="GB627" s="110"/>
      <c r="GC627" s="110"/>
      <c r="GD627" s="110"/>
      <c r="GE627" s="110"/>
      <c r="GF627" s="110"/>
      <c r="GG627" s="110"/>
      <c r="GH627" s="110"/>
      <c r="GI627" s="110"/>
      <c r="GJ627" s="110"/>
      <c r="GK627" s="110"/>
      <c r="GL627" s="110"/>
      <c r="GM627" s="110"/>
      <c r="GN627" s="110"/>
      <c r="GO627" s="110"/>
      <c r="GP627" s="110"/>
      <c r="GQ627" s="110"/>
      <c r="GR627" s="110"/>
      <c r="GS627" s="110"/>
      <c r="GT627" s="110"/>
      <c r="GU627" s="110"/>
      <c r="GV627" s="110"/>
      <c r="GW627" s="110"/>
      <c r="GX627" s="110"/>
      <c r="GY627" s="110"/>
      <c r="GZ627" s="110"/>
      <c r="HA627" s="110"/>
      <c r="HB627" s="110"/>
      <c r="HC627" s="110"/>
      <c r="HD627" s="110"/>
      <c r="HE627" s="110"/>
      <c r="HF627" s="110"/>
      <c r="HG627" s="110"/>
      <c r="HH627" s="110"/>
    </row>
    <row r="628" spans="1:216" s="108" customFormat="1" x14ac:dyDescent="0.2">
      <c r="A628" s="289"/>
      <c r="B628" s="633"/>
      <c r="C628" s="633"/>
      <c r="D628" s="633"/>
      <c r="E628" s="633"/>
      <c r="F628" s="633"/>
      <c r="I628" s="109"/>
      <c r="J628" s="110"/>
      <c r="K628" s="110"/>
      <c r="L628" s="110"/>
      <c r="M628" s="110"/>
      <c r="N628" s="110"/>
      <c r="O628" s="110"/>
      <c r="P628" s="110"/>
      <c r="Q628" s="110"/>
      <c r="R628" s="110"/>
      <c r="S628" s="110"/>
      <c r="T628" s="110"/>
      <c r="U628" s="110"/>
      <c r="V628" s="110"/>
      <c r="W628" s="110"/>
      <c r="X628" s="110"/>
      <c r="Y628" s="110"/>
      <c r="Z628" s="110"/>
      <c r="AA628" s="110"/>
      <c r="AB628" s="110"/>
      <c r="AC628" s="110"/>
      <c r="AD628" s="110"/>
      <c r="AE628" s="110"/>
      <c r="AF628" s="110"/>
      <c r="AG628" s="110"/>
      <c r="AH628" s="110"/>
      <c r="AI628" s="110"/>
      <c r="AJ628" s="110"/>
      <c r="AK628" s="110"/>
      <c r="AL628" s="110"/>
      <c r="AM628" s="110"/>
      <c r="AN628" s="110"/>
      <c r="AO628" s="110"/>
      <c r="AP628" s="110"/>
      <c r="AQ628" s="110"/>
      <c r="AR628" s="110"/>
      <c r="AS628" s="110"/>
      <c r="AT628" s="110"/>
      <c r="AU628" s="110"/>
      <c r="AV628" s="110"/>
      <c r="AW628" s="110"/>
      <c r="AX628" s="110"/>
      <c r="AY628" s="110"/>
      <c r="AZ628" s="110"/>
      <c r="BA628" s="110"/>
      <c r="BB628" s="110"/>
      <c r="BC628" s="110"/>
      <c r="BD628" s="110"/>
      <c r="BE628" s="110"/>
      <c r="BF628" s="110"/>
      <c r="BG628" s="110"/>
      <c r="BH628" s="110"/>
      <c r="BI628" s="110"/>
      <c r="BJ628" s="110"/>
      <c r="BK628" s="110"/>
      <c r="BL628" s="110"/>
      <c r="BM628" s="110"/>
      <c r="BN628" s="110"/>
      <c r="BO628" s="110"/>
      <c r="BP628" s="110"/>
      <c r="BQ628" s="110"/>
      <c r="BR628" s="110"/>
      <c r="BS628" s="110"/>
      <c r="BT628" s="110"/>
      <c r="BU628" s="110"/>
      <c r="BV628" s="110"/>
      <c r="BW628" s="110"/>
      <c r="BX628" s="110"/>
      <c r="BY628" s="110"/>
      <c r="BZ628" s="110"/>
      <c r="CA628" s="110"/>
      <c r="CB628" s="110"/>
      <c r="CC628" s="110"/>
      <c r="CD628" s="110"/>
      <c r="CE628" s="110"/>
      <c r="CF628" s="110"/>
      <c r="CG628" s="110"/>
      <c r="CH628" s="110"/>
      <c r="CI628" s="110"/>
      <c r="CJ628" s="110"/>
      <c r="CK628" s="110"/>
      <c r="CL628" s="110"/>
      <c r="CM628" s="110"/>
      <c r="CN628" s="110"/>
      <c r="CO628" s="110"/>
      <c r="CP628" s="110"/>
      <c r="CQ628" s="110"/>
      <c r="CR628" s="110"/>
      <c r="CS628" s="110"/>
      <c r="CT628" s="110"/>
      <c r="CU628" s="110"/>
      <c r="CV628" s="110"/>
      <c r="CW628" s="110"/>
      <c r="CX628" s="110"/>
      <c r="CY628" s="110"/>
      <c r="CZ628" s="110"/>
      <c r="DA628" s="110"/>
      <c r="DB628" s="110"/>
      <c r="DC628" s="110"/>
      <c r="DD628" s="110"/>
      <c r="DE628" s="110"/>
      <c r="DF628" s="110"/>
      <c r="DG628" s="110"/>
      <c r="DH628" s="110"/>
      <c r="DI628" s="110"/>
      <c r="DJ628" s="110"/>
      <c r="DK628" s="110"/>
      <c r="DL628" s="110"/>
      <c r="DM628" s="110"/>
      <c r="DN628" s="110"/>
      <c r="DO628" s="110"/>
      <c r="DP628" s="110"/>
      <c r="DQ628" s="110"/>
      <c r="DR628" s="110"/>
      <c r="DS628" s="110"/>
      <c r="DT628" s="110"/>
      <c r="DU628" s="110"/>
      <c r="DV628" s="110"/>
      <c r="DW628" s="110"/>
      <c r="DX628" s="110"/>
      <c r="DY628" s="110"/>
      <c r="DZ628" s="110"/>
      <c r="EA628" s="110"/>
      <c r="EB628" s="110"/>
      <c r="EC628" s="110"/>
      <c r="ED628" s="110"/>
      <c r="EE628" s="110"/>
      <c r="EF628" s="110"/>
      <c r="EG628" s="110"/>
      <c r="EH628" s="110"/>
      <c r="EI628" s="110"/>
      <c r="EJ628" s="110"/>
      <c r="EK628" s="110"/>
      <c r="EL628" s="110"/>
      <c r="EM628" s="110"/>
      <c r="EN628" s="110"/>
      <c r="EO628" s="110"/>
      <c r="EP628" s="110"/>
      <c r="EQ628" s="110"/>
      <c r="ER628" s="110"/>
      <c r="ES628" s="110"/>
      <c r="ET628" s="110"/>
      <c r="EU628" s="110"/>
      <c r="EV628" s="110"/>
      <c r="EW628" s="110"/>
      <c r="EX628" s="110"/>
      <c r="EY628" s="110"/>
      <c r="EZ628" s="110"/>
      <c r="FA628" s="110"/>
      <c r="FB628" s="110"/>
      <c r="FC628" s="110"/>
      <c r="FD628" s="110"/>
      <c r="FE628" s="110"/>
      <c r="FF628" s="110"/>
      <c r="FG628" s="110"/>
      <c r="FH628" s="110"/>
      <c r="FI628" s="110"/>
      <c r="FJ628" s="110"/>
      <c r="FK628" s="110"/>
      <c r="FL628" s="110"/>
      <c r="FM628" s="110"/>
      <c r="FN628" s="110"/>
      <c r="FO628" s="110"/>
      <c r="FP628" s="110"/>
      <c r="FQ628" s="110"/>
      <c r="FR628" s="110"/>
      <c r="FS628" s="110"/>
      <c r="FT628" s="110"/>
      <c r="FU628" s="110"/>
      <c r="FV628" s="110"/>
      <c r="FW628" s="110"/>
      <c r="FX628" s="110"/>
      <c r="FY628" s="110"/>
      <c r="FZ628" s="110"/>
      <c r="GA628" s="110"/>
      <c r="GB628" s="110"/>
      <c r="GC628" s="110"/>
      <c r="GD628" s="110"/>
      <c r="GE628" s="110"/>
      <c r="GF628" s="110"/>
      <c r="GG628" s="110"/>
      <c r="GH628" s="110"/>
      <c r="GI628" s="110"/>
      <c r="GJ628" s="110"/>
      <c r="GK628" s="110"/>
      <c r="GL628" s="110"/>
      <c r="GM628" s="110"/>
      <c r="GN628" s="110"/>
      <c r="GO628" s="110"/>
      <c r="GP628" s="110"/>
      <c r="GQ628" s="110"/>
      <c r="GR628" s="110"/>
      <c r="GS628" s="110"/>
      <c r="GT628" s="110"/>
      <c r="GU628" s="110"/>
      <c r="GV628" s="110"/>
      <c r="GW628" s="110"/>
      <c r="GX628" s="110"/>
      <c r="GY628" s="110"/>
      <c r="GZ628" s="110"/>
      <c r="HA628" s="110"/>
      <c r="HB628" s="110"/>
      <c r="HC628" s="110"/>
      <c r="HD628" s="110"/>
      <c r="HE628" s="110"/>
      <c r="HF628" s="110"/>
      <c r="HG628" s="110"/>
      <c r="HH628" s="110"/>
    </row>
    <row r="629" spans="1:216" s="108" customFormat="1" x14ac:dyDescent="0.2">
      <c r="A629" s="289"/>
      <c r="B629" s="633"/>
      <c r="C629" s="633"/>
      <c r="D629" s="633"/>
      <c r="E629" s="633"/>
      <c r="F629" s="633"/>
      <c r="I629" s="109"/>
      <c r="J629" s="110"/>
      <c r="K629" s="110"/>
      <c r="L629" s="110"/>
      <c r="M629" s="110"/>
      <c r="N629" s="110"/>
      <c r="O629" s="110"/>
      <c r="P629" s="110"/>
      <c r="Q629" s="110"/>
      <c r="R629" s="110"/>
      <c r="S629" s="110"/>
      <c r="T629" s="110"/>
      <c r="U629" s="110"/>
      <c r="V629" s="110"/>
      <c r="W629" s="110"/>
      <c r="X629" s="110"/>
      <c r="Y629" s="110"/>
      <c r="Z629" s="110"/>
      <c r="AA629" s="110"/>
      <c r="AB629" s="110"/>
      <c r="AC629" s="110"/>
      <c r="AD629" s="110"/>
      <c r="AE629" s="110"/>
      <c r="AF629" s="110"/>
      <c r="AG629" s="110"/>
      <c r="AH629" s="110"/>
      <c r="AI629" s="110"/>
      <c r="AJ629" s="110"/>
      <c r="AK629" s="110"/>
      <c r="AL629" s="110"/>
      <c r="AM629" s="110"/>
      <c r="AN629" s="110"/>
      <c r="AO629" s="110"/>
      <c r="AP629" s="110"/>
      <c r="AQ629" s="110"/>
      <c r="AR629" s="110"/>
      <c r="AS629" s="110"/>
      <c r="AT629" s="110"/>
      <c r="AU629" s="110"/>
      <c r="AV629" s="110"/>
      <c r="AW629" s="110"/>
      <c r="AX629" s="110"/>
      <c r="AY629" s="110"/>
      <c r="AZ629" s="110"/>
      <c r="BA629" s="110"/>
      <c r="BB629" s="110"/>
      <c r="BC629" s="110"/>
      <c r="BD629" s="110"/>
      <c r="BE629" s="110"/>
      <c r="BF629" s="110"/>
      <c r="BG629" s="110"/>
      <c r="BH629" s="110"/>
      <c r="BI629" s="110"/>
      <c r="BJ629" s="110"/>
      <c r="BK629" s="110"/>
      <c r="BL629" s="110"/>
      <c r="BM629" s="110"/>
      <c r="BN629" s="110"/>
      <c r="BO629" s="110"/>
      <c r="BP629" s="110"/>
      <c r="BQ629" s="110"/>
      <c r="BR629" s="110"/>
      <c r="BS629" s="110"/>
      <c r="BT629" s="110"/>
      <c r="BU629" s="110"/>
      <c r="BV629" s="110"/>
      <c r="BW629" s="110"/>
      <c r="BX629" s="110"/>
      <c r="BY629" s="110"/>
      <c r="BZ629" s="110"/>
      <c r="CA629" s="110"/>
      <c r="CB629" s="110"/>
      <c r="CC629" s="110"/>
      <c r="CD629" s="110"/>
      <c r="CE629" s="110"/>
      <c r="CF629" s="110"/>
      <c r="CG629" s="110"/>
      <c r="CH629" s="110"/>
      <c r="CI629" s="110"/>
      <c r="CJ629" s="110"/>
      <c r="CK629" s="110"/>
      <c r="CL629" s="110"/>
      <c r="CM629" s="110"/>
      <c r="CN629" s="110"/>
      <c r="CO629" s="110"/>
      <c r="CP629" s="110"/>
      <c r="CQ629" s="110"/>
      <c r="CR629" s="110"/>
      <c r="CS629" s="110"/>
      <c r="CT629" s="110"/>
      <c r="CU629" s="110"/>
      <c r="CV629" s="110"/>
      <c r="CW629" s="110"/>
      <c r="CX629" s="110"/>
      <c r="CY629" s="110"/>
      <c r="CZ629" s="110"/>
      <c r="DA629" s="110"/>
      <c r="DB629" s="110"/>
      <c r="DC629" s="110"/>
      <c r="DD629" s="110"/>
      <c r="DE629" s="110"/>
      <c r="DF629" s="110"/>
      <c r="DG629" s="110"/>
      <c r="DH629" s="110"/>
      <c r="DI629" s="110"/>
      <c r="DJ629" s="110"/>
      <c r="DK629" s="110"/>
      <c r="DL629" s="110"/>
      <c r="DM629" s="110"/>
      <c r="DN629" s="110"/>
      <c r="DO629" s="110"/>
      <c r="DP629" s="110"/>
      <c r="DQ629" s="110"/>
      <c r="DR629" s="110"/>
      <c r="DS629" s="110"/>
      <c r="DT629" s="110"/>
      <c r="DU629" s="110"/>
      <c r="DV629" s="110"/>
      <c r="DW629" s="110"/>
      <c r="DX629" s="110"/>
      <c r="DY629" s="110"/>
      <c r="DZ629" s="110"/>
      <c r="EA629" s="110"/>
      <c r="EB629" s="110"/>
      <c r="EC629" s="110"/>
      <c r="ED629" s="110"/>
      <c r="EE629" s="110"/>
      <c r="EF629" s="110"/>
      <c r="EG629" s="110"/>
      <c r="EH629" s="110"/>
      <c r="EI629" s="110"/>
      <c r="EJ629" s="110"/>
      <c r="EK629" s="110"/>
      <c r="EL629" s="110"/>
      <c r="EM629" s="110"/>
      <c r="EN629" s="110"/>
      <c r="EO629" s="110"/>
      <c r="EP629" s="110"/>
      <c r="EQ629" s="110"/>
      <c r="ER629" s="110"/>
      <c r="ES629" s="110"/>
      <c r="ET629" s="110"/>
      <c r="EU629" s="110"/>
      <c r="EV629" s="110"/>
      <c r="EW629" s="110"/>
      <c r="EX629" s="110"/>
      <c r="EY629" s="110"/>
      <c r="EZ629" s="110"/>
      <c r="FA629" s="110"/>
      <c r="FB629" s="110"/>
      <c r="FC629" s="110"/>
      <c r="FD629" s="110"/>
      <c r="FE629" s="110"/>
      <c r="FF629" s="110"/>
      <c r="FG629" s="110"/>
      <c r="FH629" s="110"/>
      <c r="FI629" s="110"/>
      <c r="FJ629" s="110"/>
      <c r="FK629" s="110"/>
      <c r="FL629" s="110"/>
      <c r="FM629" s="110"/>
      <c r="FN629" s="110"/>
      <c r="FO629" s="110"/>
      <c r="FP629" s="110"/>
      <c r="FQ629" s="110"/>
      <c r="FR629" s="110"/>
      <c r="FS629" s="110"/>
      <c r="FT629" s="110"/>
      <c r="FU629" s="110"/>
      <c r="FV629" s="110"/>
      <c r="FW629" s="110"/>
      <c r="FX629" s="110"/>
      <c r="FY629" s="110"/>
      <c r="FZ629" s="110"/>
      <c r="GA629" s="110"/>
      <c r="GB629" s="110"/>
      <c r="GC629" s="110"/>
      <c r="GD629" s="110"/>
      <c r="GE629" s="110"/>
      <c r="GF629" s="110"/>
      <c r="GG629" s="110"/>
      <c r="GH629" s="110"/>
      <c r="GI629" s="110"/>
      <c r="GJ629" s="110"/>
      <c r="GK629" s="110"/>
      <c r="GL629" s="110"/>
      <c r="GM629" s="110"/>
      <c r="GN629" s="110"/>
      <c r="GO629" s="110"/>
      <c r="GP629" s="110"/>
      <c r="GQ629" s="110"/>
      <c r="GR629" s="110"/>
      <c r="GS629" s="110"/>
      <c r="GT629" s="110"/>
      <c r="GU629" s="110"/>
      <c r="GV629" s="110"/>
      <c r="GW629" s="110"/>
      <c r="GX629" s="110"/>
      <c r="GY629" s="110"/>
      <c r="GZ629" s="110"/>
      <c r="HA629" s="110"/>
      <c r="HB629" s="110"/>
      <c r="HC629" s="110"/>
      <c r="HD629" s="110"/>
      <c r="HE629" s="110"/>
      <c r="HF629" s="110"/>
      <c r="HG629" s="110"/>
      <c r="HH629" s="110"/>
    </row>
    <row r="630" spans="1:216" s="108" customFormat="1" x14ac:dyDescent="0.2">
      <c r="A630" s="289"/>
      <c r="B630" s="113"/>
      <c r="C630" s="114"/>
      <c r="D630" s="113"/>
      <c r="E630" s="114"/>
      <c r="F630" s="114"/>
      <c r="I630" s="109"/>
      <c r="J630" s="110"/>
      <c r="K630" s="110"/>
      <c r="L630" s="110"/>
      <c r="M630" s="110"/>
      <c r="N630" s="110"/>
      <c r="O630" s="110"/>
      <c r="P630" s="110"/>
      <c r="Q630" s="110"/>
      <c r="R630" s="110"/>
      <c r="S630" s="110"/>
      <c r="T630" s="110"/>
      <c r="U630" s="110"/>
      <c r="V630" s="110"/>
      <c r="W630" s="110"/>
      <c r="X630" s="110"/>
      <c r="Y630" s="110"/>
      <c r="Z630" s="110"/>
      <c r="AA630" s="110"/>
      <c r="AB630" s="110"/>
      <c r="AC630" s="110"/>
      <c r="AD630" s="110"/>
      <c r="AE630" s="110"/>
      <c r="AF630" s="110"/>
      <c r="AG630" s="110"/>
      <c r="AH630" s="110"/>
      <c r="AI630" s="110"/>
      <c r="AJ630" s="110"/>
      <c r="AK630" s="110"/>
      <c r="AL630" s="110"/>
      <c r="AM630" s="110"/>
      <c r="AN630" s="110"/>
      <c r="AO630" s="110"/>
      <c r="AP630" s="110"/>
      <c r="AQ630" s="110"/>
      <c r="AR630" s="110"/>
      <c r="AS630" s="110"/>
      <c r="AT630" s="110"/>
      <c r="AU630" s="110"/>
      <c r="AV630" s="110"/>
      <c r="AW630" s="110"/>
      <c r="AX630" s="110"/>
      <c r="AY630" s="110"/>
      <c r="AZ630" s="110"/>
      <c r="BA630" s="110"/>
      <c r="BB630" s="110"/>
      <c r="BC630" s="110"/>
      <c r="BD630" s="110"/>
      <c r="BE630" s="110"/>
      <c r="BF630" s="110"/>
      <c r="BG630" s="110"/>
      <c r="BH630" s="110"/>
      <c r="BI630" s="110"/>
      <c r="BJ630" s="110"/>
      <c r="BK630" s="110"/>
      <c r="BL630" s="110"/>
      <c r="BM630" s="110"/>
      <c r="BN630" s="110"/>
      <c r="BO630" s="110"/>
      <c r="BP630" s="110"/>
      <c r="BQ630" s="110"/>
      <c r="BR630" s="110"/>
      <c r="BS630" s="110"/>
      <c r="BT630" s="110"/>
      <c r="BU630" s="110"/>
      <c r="BV630" s="110"/>
      <c r="BW630" s="110"/>
      <c r="BX630" s="110"/>
      <c r="BY630" s="110"/>
      <c r="BZ630" s="110"/>
      <c r="CA630" s="110"/>
      <c r="CB630" s="110"/>
      <c r="CC630" s="110"/>
      <c r="CD630" s="110"/>
      <c r="CE630" s="110"/>
      <c r="CF630" s="110"/>
      <c r="CG630" s="110"/>
      <c r="CH630" s="110"/>
      <c r="CI630" s="110"/>
      <c r="CJ630" s="110"/>
      <c r="CK630" s="110"/>
      <c r="CL630" s="110"/>
      <c r="CM630" s="110"/>
      <c r="CN630" s="110"/>
      <c r="CO630" s="110"/>
      <c r="CP630" s="110"/>
      <c r="CQ630" s="110"/>
      <c r="CR630" s="110"/>
      <c r="CS630" s="110"/>
      <c r="CT630" s="110"/>
      <c r="CU630" s="110"/>
      <c r="CV630" s="110"/>
      <c r="CW630" s="110"/>
      <c r="CX630" s="110"/>
      <c r="CY630" s="110"/>
      <c r="CZ630" s="110"/>
      <c r="DA630" s="110"/>
      <c r="DB630" s="110"/>
      <c r="DC630" s="110"/>
      <c r="DD630" s="110"/>
      <c r="DE630" s="110"/>
      <c r="DF630" s="110"/>
      <c r="DG630" s="110"/>
      <c r="DH630" s="110"/>
      <c r="DI630" s="110"/>
      <c r="DJ630" s="110"/>
      <c r="DK630" s="110"/>
      <c r="DL630" s="110"/>
      <c r="DM630" s="110"/>
      <c r="DN630" s="110"/>
      <c r="DO630" s="110"/>
      <c r="DP630" s="110"/>
      <c r="DQ630" s="110"/>
      <c r="DR630" s="110"/>
      <c r="DS630" s="110"/>
      <c r="DT630" s="110"/>
      <c r="DU630" s="110"/>
      <c r="DV630" s="110"/>
      <c r="DW630" s="110"/>
      <c r="DX630" s="110"/>
      <c r="DY630" s="110"/>
      <c r="DZ630" s="110"/>
      <c r="EA630" s="110"/>
      <c r="EB630" s="110"/>
      <c r="EC630" s="110"/>
      <c r="ED630" s="110"/>
      <c r="EE630" s="110"/>
      <c r="EF630" s="110"/>
      <c r="EG630" s="110"/>
      <c r="EH630" s="110"/>
      <c r="EI630" s="110"/>
      <c r="EJ630" s="110"/>
      <c r="EK630" s="110"/>
      <c r="EL630" s="110"/>
      <c r="EM630" s="110"/>
      <c r="EN630" s="110"/>
      <c r="EO630" s="110"/>
      <c r="EP630" s="110"/>
      <c r="EQ630" s="110"/>
      <c r="ER630" s="110"/>
      <c r="ES630" s="110"/>
      <c r="ET630" s="110"/>
      <c r="EU630" s="110"/>
      <c r="EV630" s="110"/>
      <c r="EW630" s="110"/>
      <c r="EX630" s="110"/>
      <c r="EY630" s="110"/>
      <c r="EZ630" s="110"/>
      <c r="FA630" s="110"/>
      <c r="FB630" s="110"/>
      <c r="FC630" s="110"/>
      <c r="FD630" s="110"/>
      <c r="FE630" s="110"/>
      <c r="FF630" s="110"/>
      <c r="FG630" s="110"/>
      <c r="FH630" s="110"/>
      <c r="FI630" s="110"/>
      <c r="FJ630" s="110"/>
      <c r="FK630" s="110"/>
      <c r="FL630" s="110"/>
      <c r="FM630" s="110"/>
      <c r="FN630" s="110"/>
      <c r="FO630" s="110"/>
      <c r="FP630" s="110"/>
      <c r="FQ630" s="110"/>
      <c r="FR630" s="110"/>
      <c r="FS630" s="110"/>
      <c r="FT630" s="110"/>
      <c r="FU630" s="110"/>
      <c r="FV630" s="110"/>
      <c r="FW630" s="110"/>
      <c r="FX630" s="110"/>
      <c r="FY630" s="110"/>
      <c r="FZ630" s="110"/>
      <c r="GA630" s="110"/>
      <c r="GB630" s="110"/>
      <c r="GC630" s="110"/>
      <c r="GD630" s="110"/>
      <c r="GE630" s="110"/>
      <c r="GF630" s="110"/>
      <c r="GG630" s="110"/>
      <c r="GH630" s="110"/>
      <c r="GI630" s="110"/>
      <c r="GJ630" s="110"/>
      <c r="GK630" s="110"/>
      <c r="GL630" s="110"/>
      <c r="GM630" s="110"/>
      <c r="GN630" s="110"/>
      <c r="GO630" s="110"/>
      <c r="GP630" s="110"/>
      <c r="GQ630" s="110"/>
      <c r="GR630" s="110"/>
      <c r="GS630" s="110"/>
      <c r="GT630" s="110"/>
      <c r="GU630" s="110"/>
      <c r="GV630" s="110"/>
      <c r="GW630" s="110"/>
      <c r="GX630" s="110"/>
      <c r="GY630" s="110"/>
      <c r="GZ630" s="110"/>
      <c r="HA630" s="110"/>
      <c r="HB630" s="110"/>
      <c r="HC630" s="110"/>
      <c r="HD630" s="110"/>
      <c r="HE630" s="110"/>
      <c r="HF630" s="110"/>
      <c r="HG630" s="110"/>
      <c r="HH630" s="110"/>
    </row>
    <row r="631" spans="1:216" s="108" customFormat="1" x14ac:dyDescent="0.2">
      <c r="A631" s="289"/>
      <c r="B631" s="633"/>
      <c r="C631" s="633"/>
      <c r="D631" s="633"/>
      <c r="E631" s="633"/>
      <c r="F631" s="633"/>
      <c r="I631" s="109"/>
      <c r="J631" s="110"/>
      <c r="K631" s="110"/>
      <c r="L631" s="110"/>
      <c r="M631" s="110"/>
      <c r="N631" s="110"/>
      <c r="O631" s="110"/>
      <c r="P631" s="110"/>
      <c r="Q631" s="110"/>
      <c r="R631" s="110"/>
      <c r="S631" s="110"/>
      <c r="T631" s="110"/>
      <c r="U631" s="110"/>
      <c r="V631" s="110"/>
      <c r="W631" s="110"/>
      <c r="X631" s="110"/>
      <c r="Y631" s="110"/>
      <c r="Z631" s="110"/>
      <c r="AA631" s="110"/>
      <c r="AB631" s="110"/>
      <c r="AC631" s="110"/>
      <c r="AD631" s="110"/>
      <c r="AE631" s="110"/>
      <c r="AF631" s="110"/>
      <c r="AG631" s="110"/>
      <c r="AH631" s="110"/>
      <c r="AI631" s="110"/>
      <c r="AJ631" s="110"/>
      <c r="AK631" s="110"/>
      <c r="AL631" s="110"/>
      <c r="AM631" s="110"/>
      <c r="AN631" s="110"/>
      <c r="AO631" s="110"/>
      <c r="AP631" s="110"/>
      <c r="AQ631" s="110"/>
      <c r="AR631" s="110"/>
      <c r="AS631" s="110"/>
      <c r="AT631" s="110"/>
      <c r="AU631" s="110"/>
      <c r="AV631" s="110"/>
      <c r="AW631" s="110"/>
      <c r="AX631" s="110"/>
      <c r="AY631" s="110"/>
      <c r="AZ631" s="110"/>
      <c r="BA631" s="110"/>
      <c r="BB631" s="110"/>
      <c r="BC631" s="110"/>
      <c r="BD631" s="110"/>
      <c r="BE631" s="110"/>
      <c r="BF631" s="110"/>
      <c r="BG631" s="110"/>
      <c r="BH631" s="110"/>
      <c r="BI631" s="110"/>
      <c r="BJ631" s="110"/>
      <c r="BK631" s="110"/>
      <c r="BL631" s="110"/>
      <c r="BM631" s="110"/>
      <c r="BN631" s="110"/>
      <c r="BO631" s="110"/>
      <c r="BP631" s="110"/>
      <c r="BQ631" s="110"/>
      <c r="BR631" s="110"/>
      <c r="BS631" s="110"/>
      <c r="BT631" s="110"/>
      <c r="BU631" s="110"/>
      <c r="BV631" s="110"/>
      <c r="BW631" s="110"/>
      <c r="BX631" s="110"/>
      <c r="BY631" s="110"/>
      <c r="BZ631" s="110"/>
      <c r="CA631" s="110"/>
      <c r="CB631" s="110"/>
      <c r="CC631" s="110"/>
      <c r="CD631" s="110"/>
      <c r="CE631" s="110"/>
      <c r="CF631" s="110"/>
      <c r="CG631" s="110"/>
      <c r="CH631" s="110"/>
      <c r="CI631" s="110"/>
      <c r="CJ631" s="110"/>
      <c r="CK631" s="110"/>
      <c r="CL631" s="110"/>
      <c r="CM631" s="110"/>
      <c r="CN631" s="110"/>
      <c r="CO631" s="110"/>
      <c r="CP631" s="110"/>
      <c r="CQ631" s="110"/>
      <c r="CR631" s="110"/>
      <c r="CS631" s="110"/>
      <c r="CT631" s="110"/>
      <c r="CU631" s="110"/>
      <c r="CV631" s="110"/>
      <c r="CW631" s="110"/>
      <c r="CX631" s="110"/>
      <c r="CY631" s="110"/>
      <c r="CZ631" s="110"/>
      <c r="DA631" s="110"/>
      <c r="DB631" s="110"/>
      <c r="DC631" s="110"/>
      <c r="DD631" s="110"/>
      <c r="DE631" s="110"/>
      <c r="DF631" s="110"/>
      <c r="DG631" s="110"/>
      <c r="DH631" s="110"/>
      <c r="DI631" s="110"/>
      <c r="DJ631" s="110"/>
      <c r="DK631" s="110"/>
      <c r="DL631" s="110"/>
      <c r="DM631" s="110"/>
      <c r="DN631" s="110"/>
      <c r="DO631" s="110"/>
      <c r="DP631" s="110"/>
      <c r="DQ631" s="110"/>
      <c r="DR631" s="110"/>
      <c r="DS631" s="110"/>
      <c r="DT631" s="110"/>
      <c r="DU631" s="110"/>
      <c r="DV631" s="110"/>
      <c r="DW631" s="110"/>
      <c r="DX631" s="110"/>
      <c r="DY631" s="110"/>
      <c r="DZ631" s="110"/>
      <c r="EA631" s="110"/>
      <c r="EB631" s="110"/>
      <c r="EC631" s="110"/>
      <c r="ED631" s="110"/>
      <c r="EE631" s="110"/>
      <c r="EF631" s="110"/>
      <c r="EG631" s="110"/>
      <c r="EH631" s="110"/>
      <c r="EI631" s="110"/>
      <c r="EJ631" s="110"/>
      <c r="EK631" s="110"/>
      <c r="EL631" s="110"/>
      <c r="EM631" s="110"/>
      <c r="EN631" s="110"/>
      <c r="EO631" s="110"/>
      <c r="EP631" s="110"/>
      <c r="EQ631" s="110"/>
      <c r="ER631" s="110"/>
      <c r="ES631" s="110"/>
      <c r="ET631" s="110"/>
      <c r="EU631" s="110"/>
      <c r="EV631" s="110"/>
      <c r="EW631" s="110"/>
      <c r="EX631" s="110"/>
      <c r="EY631" s="110"/>
      <c r="EZ631" s="110"/>
      <c r="FA631" s="110"/>
      <c r="FB631" s="110"/>
      <c r="FC631" s="110"/>
      <c r="FD631" s="110"/>
      <c r="FE631" s="110"/>
      <c r="FF631" s="110"/>
      <c r="FG631" s="110"/>
      <c r="FH631" s="110"/>
      <c r="FI631" s="110"/>
      <c r="FJ631" s="110"/>
      <c r="FK631" s="110"/>
      <c r="FL631" s="110"/>
      <c r="FM631" s="110"/>
      <c r="FN631" s="110"/>
      <c r="FO631" s="110"/>
      <c r="FP631" s="110"/>
      <c r="FQ631" s="110"/>
      <c r="FR631" s="110"/>
      <c r="FS631" s="110"/>
      <c r="FT631" s="110"/>
      <c r="FU631" s="110"/>
      <c r="FV631" s="110"/>
      <c r="FW631" s="110"/>
      <c r="FX631" s="110"/>
      <c r="FY631" s="110"/>
      <c r="FZ631" s="110"/>
      <c r="GA631" s="110"/>
      <c r="GB631" s="110"/>
      <c r="GC631" s="110"/>
      <c r="GD631" s="110"/>
      <c r="GE631" s="110"/>
      <c r="GF631" s="110"/>
      <c r="GG631" s="110"/>
      <c r="GH631" s="110"/>
      <c r="GI631" s="110"/>
      <c r="GJ631" s="110"/>
      <c r="GK631" s="110"/>
      <c r="GL631" s="110"/>
      <c r="GM631" s="110"/>
      <c r="GN631" s="110"/>
      <c r="GO631" s="110"/>
      <c r="GP631" s="110"/>
      <c r="GQ631" s="110"/>
      <c r="GR631" s="110"/>
      <c r="GS631" s="110"/>
      <c r="GT631" s="110"/>
      <c r="GU631" s="110"/>
      <c r="GV631" s="110"/>
      <c r="GW631" s="110"/>
      <c r="GX631" s="110"/>
      <c r="GY631" s="110"/>
      <c r="GZ631" s="110"/>
      <c r="HA631" s="110"/>
      <c r="HB631" s="110"/>
      <c r="HC631" s="110"/>
      <c r="HD631" s="110"/>
      <c r="HE631" s="110"/>
      <c r="HF631" s="110"/>
      <c r="HG631" s="110"/>
      <c r="HH631" s="110"/>
    </row>
    <row r="632" spans="1:216" s="108" customFormat="1" x14ac:dyDescent="0.2">
      <c r="A632" s="289"/>
      <c r="B632" s="633"/>
      <c r="C632" s="633"/>
      <c r="D632" s="633"/>
      <c r="E632" s="633"/>
      <c r="F632" s="633"/>
      <c r="I632" s="109"/>
      <c r="J632" s="110"/>
      <c r="K632" s="110"/>
      <c r="L632" s="110"/>
      <c r="M632" s="110"/>
      <c r="N632" s="110"/>
      <c r="O632" s="110"/>
      <c r="P632" s="110"/>
      <c r="Q632" s="110"/>
      <c r="R632" s="110"/>
      <c r="S632" s="110"/>
      <c r="T632" s="110"/>
      <c r="U632" s="110"/>
      <c r="V632" s="110"/>
      <c r="W632" s="110"/>
      <c r="X632" s="110"/>
      <c r="Y632" s="110"/>
      <c r="Z632" s="110"/>
      <c r="AA632" s="110"/>
      <c r="AB632" s="110"/>
      <c r="AC632" s="110"/>
      <c r="AD632" s="110"/>
      <c r="AE632" s="110"/>
      <c r="AF632" s="110"/>
      <c r="AG632" s="110"/>
      <c r="AH632" s="110"/>
      <c r="AI632" s="110"/>
      <c r="AJ632" s="110"/>
      <c r="AK632" s="110"/>
      <c r="AL632" s="110"/>
      <c r="AM632" s="110"/>
      <c r="AN632" s="110"/>
      <c r="AO632" s="110"/>
      <c r="AP632" s="110"/>
      <c r="AQ632" s="110"/>
      <c r="AR632" s="110"/>
      <c r="AS632" s="110"/>
      <c r="AT632" s="110"/>
      <c r="AU632" s="110"/>
      <c r="AV632" s="110"/>
      <c r="AW632" s="110"/>
      <c r="AX632" s="110"/>
      <c r="AY632" s="110"/>
      <c r="AZ632" s="110"/>
      <c r="BA632" s="110"/>
      <c r="BB632" s="110"/>
      <c r="BC632" s="110"/>
      <c r="BD632" s="110"/>
      <c r="BE632" s="110"/>
      <c r="BF632" s="110"/>
      <c r="BG632" s="110"/>
      <c r="BH632" s="110"/>
      <c r="BI632" s="110"/>
      <c r="BJ632" s="110"/>
      <c r="BK632" s="110"/>
      <c r="BL632" s="110"/>
      <c r="BM632" s="110"/>
      <c r="BN632" s="110"/>
      <c r="BO632" s="110"/>
      <c r="BP632" s="110"/>
      <c r="BQ632" s="110"/>
      <c r="BR632" s="110"/>
      <c r="BS632" s="110"/>
      <c r="BT632" s="110"/>
      <c r="BU632" s="110"/>
      <c r="BV632" s="110"/>
      <c r="BW632" s="110"/>
      <c r="BX632" s="110"/>
      <c r="BY632" s="110"/>
      <c r="BZ632" s="110"/>
      <c r="CA632" s="110"/>
      <c r="CB632" s="110"/>
      <c r="CC632" s="110"/>
      <c r="CD632" s="110"/>
      <c r="CE632" s="110"/>
      <c r="CF632" s="110"/>
      <c r="CG632" s="110"/>
      <c r="CH632" s="110"/>
      <c r="CI632" s="110"/>
      <c r="CJ632" s="110"/>
      <c r="CK632" s="110"/>
      <c r="CL632" s="110"/>
      <c r="CM632" s="110"/>
      <c r="CN632" s="110"/>
      <c r="CO632" s="110"/>
      <c r="CP632" s="110"/>
      <c r="CQ632" s="110"/>
      <c r="CR632" s="110"/>
      <c r="CS632" s="110"/>
      <c r="CT632" s="110"/>
      <c r="CU632" s="110"/>
      <c r="CV632" s="110"/>
      <c r="CW632" s="110"/>
      <c r="CX632" s="110"/>
      <c r="CY632" s="110"/>
      <c r="CZ632" s="110"/>
      <c r="DA632" s="110"/>
      <c r="DB632" s="110"/>
      <c r="DC632" s="110"/>
      <c r="DD632" s="110"/>
      <c r="DE632" s="110"/>
      <c r="DF632" s="110"/>
      <c r="DG632" s="110"/>
      <c r="DH632" s="110"/>
      <c r="DI632" s="110"/>
      <c r="DJ632" s="110"/>
      <c r="DK632" s="110"/>
      <c r="DL632" s="110"/>
      <c r="DM632" s="110"/>
      <c r="DN632" s="110"/>
      <c r="DO632" s="110"/>
      <c r="DP632" s="110"/>
      <c r="DQ632" s="110"/>
      <c r="DR632" s="110"/>
      <c r="DS632" s="110"/>
      <c r="DT632" s="110"/>
      <c r="DU632" s="110"/>
      <c r="DV632" s="110"/>
      <c r="DW632" s="110"/>
      <c r="DX632" s="110"/>
      <c r="DY632" s="110"/>
      <c r="DZ632" s="110"/>
      <c r="EA632" s="110"/>
      <c r="EB632" s="110"/>
      <c r="EC632" s="110"/>
      <c r="ED632" s="110"/>
      <c r="EE632" s="110"/>
      <c r="EF632" s="110"/>
      <c r="EG632" s="110"/>
      <c r="EH632" s="110"/>
      <c r="EI632" s="110"/>
      <c r="EJ632" s="110"/>
      <c r="EK632" s="110"/>
      <c r="EL632" s="110"/>
      <c r="EM632" s="110"/>
      <c r="EN632" s="110"/>
      <c r="EO632" s="110"/>
      <c r="EP632" s="110"/>
      <c r="EQ632" s="110"/>
      <c r="ER632" s="110"/>
      <c r="ES632" s="110"/>
      <c r="ET632" s="110"/>
      <c r="EU632" s="110"/>
      <c r="EV632" s="110"/>
      <c r="EW632" s="110"/>
      <c r="EX632" s="110"/>
      <c r="EY632" s="110"/>
      <c r="EZ632" s="110"/>
      <c r="FA632" s="110"/>
      <c r="FB632" s="110"/>
      <c r="FC632" s="110"/>
      <c r="FD632" s="110"/>
      <c r="FE632" s="110"/>
      <c r="FF632" s="110"/>
      <c r="FG632" s="110"/>
      <c r="FH632" s="110"/>
      <c r="FI632" s="110"/>
      <c r="FJ632" s="110"/>
      <c r="FK632" s="110"/>
      <c r="FL632" s="110"/>
      <c r="FM632" s="110"/>
      <c r="FN632" s="110"/>
      <c r="FO632" s="110"/>
      <c r="FP632" s="110"/>
      <c r="FQ632" s="110"/>
      <c r="FR632" s="110"/>
      <c r="FS632" s="110"/>
      <c r="FT632" s="110"/>
      <c r="FU632" s="110"/>
      <c r="FV632" s="110"/>
      <c r="FW632" s="110"/>
      <c r="FX632" s="110"/>
      <c r="FY632" s="110"/>
      <c r="FZ632" s="110"/>
      <c r="GA632" s="110"/>
      <c r="GB632" s="110"/>
      <c r="GC632" s="110"/>
      <c r="GD632" s="110"/>
      <c r="GE632" s="110"/>
      <c r="GF632" s="110"/>
      <c r="GG632" s="110"/>
      <c r="GH632" s="110"/>
      <c r="GI632" s="110"/>
      <c r="GJ632" s="110"/>
      <c r="GK632" s="110"/>
      <c r="GL632" s="110"/>
      <c r="GM632" s="110"/>
      <c r="GN632" s="110"/>
      <c r="GO632" s="110"/>
      <c r="GP632" s="110"/>
      <c r="GQ632" s="110"/>
      <c r="GR632" s="110"/>
      <c r="GS632" s="110"/>
      <c r="GT632" s="110"/>
      <c r="GU632" s="110"/>
      <c r="GV632" s="110"/>
      <c r="GW632" s="110"/>
      <c r="GX632" s="110"/>
      <c r="GY632" s="110"/>
      <c r="GZ632" s="110"/>
      <c r="HA632" s="110"/>
      <c r="HB632" s="110"/>
      <c r="HC632" s="110"/>
      <c r="HD632" s="110"/>
      <c r="HE632" s="110"/>
      <c r="HF632" s="110"/>
      <c r="HG632" s="110"/>
      <c r="HH632" s="110"/>
    </row>
    <row r="633" spans="1:216" s="108" customFormat="1" x14ac:dyDescent="0.2">
      <c r="A633" s="289"/>
      <c r="B633" s="113"/>
      <c r="C633" s="114"/>
      <c r="D633" s="113"/>
      <c r="E633" s="114"/>
      <c r="F633" s="114"/>
      <c r="I633" s="109"/>
      <c r="J633" s="110"/>
      <c r="K633" s="110"/>
      <c r="L633" s="110"/>
      <c r="M633" s="110"/>
      <c r="N633" s="110"/>
      <c r="O633" s="110"/>
      <c r="P633" s="110"/>
      <c r="Q633" s="110"/>
      <c r="R633" s="110"/>
      <c r="S633" s="110"/>
      <c r="T633" s="110"/>
      <c r="U633" s="110"/>
      <c r="V633" s="110"/>
      <c r="W633" s="110"/>
      <c r="X633" s="110"/>
      <c r="Y633" s="110"/>
      <c r="Z633" s="110"/>
      <c r="AA633" s="110"/>
      <c r="AB633" s="110"/>
      <c r="AC633" s="110"/>
      <c r="AD633" s="110"/>
      <c r="AE633" s="110"/>
      <c r="AF633" s="110"/>
      <c r="AG633" s="110"/>
      <c r="AH633" s="110"/>
      <c r="AI633" s="110"/>
      <c r="AJ633" s="110"/>
      <c r="AK633" s="110"/>
      <c r="AL633" s="110"/>
      <c r="AM633" s="110"/>
      <c r="AN633" s="110"/>
      <c r="AO633" s="110"/>
      <c r="AP633" s="110"/>
      <c r="AQ633" s="110"/>
      <c r="AR633" s="110"/>
      <c r="AS633" s="110"/>
      <c r="AT633" s="110"/>
      <c r="AU633" s="110"/>
      <c r="AV633" s="110"/>
      <c r="AW633" s="110"/>
      <c r="AX633" s="110"/>
      <c r="AY633" s="110"/>
      <c r="AZ633" s="110"/>
      <c r="BA633" s="110"/>
      <c r="BB633" s="110"/>
      <c r="BC633" s="110"/>
      <c r="BD633" s="110"/>
      <c r="BE633" s="110"/>
      <c r="BF633" s="110"/>
      <c r="BG633" s="110"/>
      <c r="BH633" s="110"/>
      <c r="BI633" s="110"/>
      <c r="BJ633" s="110"/>
      <c r="BK633" s="110"/>
      <c r="BL633" s="110"/>
      <c r="BM633" s="110"/>
      <c r="BN633" s="110"/>
      <c r="BO633" s="110"/>
      <c r="BP633" s="110"/>
      <c r="BQ633" s="110"/>
      <c r="BR633" s="110"/>
      <c r="BS633" s="110"/>
      <c r="BT633" s="110"/>
      <c r="BU633" s="110"/>
      <c r="BV633" s="110"/>
      <c r="BW633" s="110"/>
      <c r="BX633" s="110"/>
      <c r="BY633" s="110"/>
      <c r="BZ633" s="110"/>
      <c r="CA633" s="110"/>
      <c r="CB633" s="110"/>
      <c r="CC633" s="110"/>
      <c r="CD633" s="110"/>
      <c r="CE633" s="110"/>
      <c r="CF633" s="110"/>
      <c r="CG633" s="110"/>
      <c r="CH633" s="110"/>
      <c r="CI633" s="110"/>
      <c r="CJ633" s="110"/>
      <c r="CK633" s="110"/>
      <c r="CL633" s="110"/>
      <c r="CM633" s="110"/>
      <c r="CN633" s="110"/>
      <c r="CO633" s="110"/>
      <c r="CP633" s="110"/>
      <c r="CQ633" s="110"/>
      <c r="CR633" s="110"/>
      <c r="CS633" s="110"/>
      <c r="CT633" s="110"/>
      <c r="CU633" s="110"/>
      <c r="CV633" s="110"/>
      <c r="CW633" s="110"/>
      <c r="CX633" s="110"/>
      <c r="CY633" s="110"/>
      <c r="CZ633" s="110"/>
      <c r="DA633" s="110"/>
      <c r="DB633" s="110"/>
      <c r="DC633" s="110"/>
      <c r="DD633" s="110"/>
      <c r="DE633" s="110"/>
      <c r="DF633" s="110"/>
      <c r="DG633" s="110"/>
      <c r="DH633" s="110"/>
      <c r="DI633" s="110"/>
      <c r="DJ633" s="110"/>
      <c r="DK633" s="110"/>
      <c r="DL633" s="110"/>
      <c r="DM633" s="110"/>
      <c r="DN633" s="110"/>
      <c r="DO633" s="110"/>
      <c r="DP633" s="110"/>
      <c r="DQ633" s="110"/>
      <c r="DR633" s="110"/>
      <c r="DS633" s="110"/>
      <c r="DT633" s="110"/>
      <c r="DU633" s="110"/>
      <c r="DV633" s="110"/>
      <c r="DW633" s="110"/>
      <c r="DX633" s="110"/>
      <c r="DY633" s="110"/>
      <c r="DZ633" s="110"/>
      <c r="EA633" s="110"/>
      <c r="EB633" s="110"/>
      <c r="EC633" s="110"/>
      <c r="ED633" s="110"/>
      <c r="EE633" s="110"/>
      <c r="EF633" s="110"/>
      <c r="EG633" s="110"/>
      <c r="EH633" s="110"/>
      <c r="EI633" s="110"/>
      <c r="EJ633" s="110"/>
      <c r="EK633" s="110"/>
      <c r="EL633" s="110"/>
      <c r="EM633" s="110"/>
      <c r="EN633" s="110"/>
      <c r="EO633" s="110"/>
      <c r="EP633" s="110"/>
      <c r="EQ633" s="110"/>
      <c r="ER633" s="110"/>
      <c r="ES633" s="110"/>
      <c r="ET633" s="110"/>
      <c r="EU633" s="110"/>
      <c r="EV633" s="110"/>
      <c r="EW633" s="110"/>
      <c r="EX633" s="110"/>
      <c r="EY633" s="110"/>
      <c r="EZ633" s="110"/>
      <c r="FA633" s="110"/>
      <c r="FB633" s="110"/>
      <c r="FC633" s="110"/>
      <c r="FD633" s="110"/>
      <c r="FE633" s="110"/>
      <c r="FF633" s="110"/>
      <c r="FG633" s="110"/>
      <c r="FH633" s="110"/>
      <c r="FI633" s="110"/>
      <c r="FJ633" s="110"/>
      <c r="FK633" s="110"/>
      <c r="FL633" s="110"/>
      <c r="FM633" s="110"/>
      <c r="FN633" s="110"/>
      <c r="FO633" s="110"/>
      <c r="FP633" s="110"/>
      <c r="FQ633" s="110"/>
      <c r="FR633" s="110"/>
      <c r="FS633" s="110"/>
      <c r="FT633" s="110"/>
      <c r="FU633" s="110"/>
      <c r="FV633" s="110"/>
      <c r="FW633" s="110"/>
      <c r="FX633" s="110"/>
      <c r="FY633" s="110"/>
      <c r="FZ633" s="110"/>
      <c r="GA633" s="110"/>
      <c r="GB633" s="110"/>
      <c r="GC633" s="110"/>
      <c r="GD633" s="110"/>
      <c r="GE633" s="110"/>
      <c r="GF633" s="110"/>
      <c r="GG633" s="110"/>
      <c r="GH633" s="110"/>
      <c r="GI633" s="110"/>
      <c r="GJ633" s="110"/>
      <c r="GK633" s="110"/>
      <c r="GL633" s="110"/>
      <c r="GM633" s="110"/>
      <c r="GN633" s="110"/>
      <c r="GO633" s="110"/>
      <c r="GP633" s="110"/>
      <c r="GQ633" s="110"/>
      <c r="GR633" s="110"/>
      <c r="GS633" s="110"/>
      <c r="GT633" s="110"/>
      <c r="GU633" s="110"/>
      <c r="GV633" s="110"/>
      <c r="GW633" s="110"/>
      <c r="GX633" s="110"/>
      <c r="GY633" s="110"/>
      <c r="GZ633" s="110"/>
      <c r="HA633" s="110"/>
      <c r="HB633" s="110"/>
      <c r="HC633" s="110"/>
      <c r="HD633" s="110"/>
      <c r="HE633" s="110"/>
      <c r="HF633" s="110"/>
      <c r="HG633" s="110"/>
      <c r="HH633" s="110"/>
    </row>
    <row r="634" spans="1:216" s="108" customFormat="1" x14ac:dyDescent="0.2">
      <c r="A634" s="636"/>
      <c r="B634" s="636"/>
      <c r="C634" s="636"/>
      <c r="D634" s="636"/>
      <c r="E634" s="636"/>
      <c r="F634" s="636"/>
      <c r="I634" s="109"/>
      <c r="J634" s="110"/>
      <c r="K634" s="110"/>
      <c r="L634" s="110"/>
      <c r="M634" s="110"/>
      <c r="N634" s="110"/>
      <c r="O634" s="110"/>
      <c r="P634" s="110"/>
      <c r="Q634" s="110"/>
      <c r="R634" s="110"/>
      <c r="S634" s="110"/>
      <c r="T634" s="110"/>
      <c r="U634" s="110"/>
      <c r="V634" s="110"/>
      <c r="W634" s="110"/>
      <c r="X634" s="110"/>
      <c r="Y634" s="110"/>
      <c r="Z634" s="110"/>
      <c r="AA634" s="110"/>
      <c r="AB634" s="110"/>
      <c r="AC634" s="110"/>
      <c r="AD634" s="110"/>
      <c r="AE634" s="110"/>
      <c r="AF634" s="110"/>
      <c r="AG634" s="110"/>
      <c r="AH634" s="110"/>
      <c r="AI634" s="110"/>
      <c r="AJ634" s="110"/>
      <c r="AK634" s="110"/>
      <c r="AL634" s="110"/>
      <c r="AM634" s="110"/>
      <c r="AN634" s="110"/>
      <c r="AO634" s="110"/>
      <c r="AP634" s="110"/>
      <c r="AQ634" s="110"/>
      <c r="AR634" s="110"/>
      <c r="AS634" s="110"/>
      <c r="AT634" s="110"/>
      <c r="AU634" s="110"/>
      <c r="AV634" s="110"/>
      <c r="AW634" s="110"/>
      <c r="AX634" s="110"/>
      <c r="AY634" s="110"/>
      <c r="AZ634" s="110"/>
      <c r="BA634" s="110"/>
      <c r="BB634" s="110"/>
      <c r="BC634" s="110"/>
      <c r="BD634" s="110"/>
      <c r="BE634" s="110"/>
      <c r="BF634" s="110"/>
      <c r="BG634" s="110"/>
      <c r="BH634" s="110"/>
      <c r="BI634" s="110"/>
      <c r="BJ634" s="110"/>
      <c r="BK634" s="110"/>
      <c r="BL634" s="110"/>
      <c r="BM634" s="110"/>
      <c r="BN634" s="110"/>
      <c r="BO634" s="110"/>
      <c r="BP634" s="110"/>
      <c r="BQ634" s="110"/>
      <c r="BR634" s="110"/>
      <c r="BS634" s="110"/>
      <c r="BT634" s="110"/>
      <c r="BU634" s="110"/>
      <c r="BV634" s="110"/>
      <c r="BW634" s="110"/>
      <c r="BX634" s="110"/>
      <c r="BY634" s="110"/>
      <c r="BZ634" s="110"/>
      <c r="CA634" s="110"/>
      <c r="CB634" s="110"/>
      <c r="CC634" s="110"/>
      <c r="CD634" s="110"/>
      <c r="CE634" s="110"/>
      <c r="CF634" s="110"/>
      <c r="CG634" s="110"/>
      <c r="CH634" s="110"/>
      <c r="CI634" s="110"/>
      <c r="CJ634" s="110"/>
      <c r="CK634" s="110"/>
      <c r="CL634" s="110"/>
      <c r="CM634" s="110"/>
      <c r="CN634" s="110"/>
      <c r="CO634" s="110"/>
      <c r="CP634" s="110"/>
      <c r="CQ634" s="110"/>
      <c r="CR634" s="110"/>
      <c r="CS634" s="110"/>
      <c r="CT634" s="110"/>
      <c r="CU634" s="110"/>
      <c r="CV634" s="110"/>
      <c r="CW634" s="110"/>
      <c r="CX634" s="110"/>
      <c r="CY634" s="110"/>
      <c r="CZ634" s="110"/>
      <c r="DA634" s="110"/>
      <c r="DB634" s="110"/>
      <c r="DC634" s="110"/>
      <c r="DD634" s="110"/>
      <c r="DE634" s="110"/>
      <c r="DF634" s="110"/>
      <c r="DG634" s="110"/>
      <c r="DH634" s="110"/>
      <c r="DI634" s="110"/>
      <c r="DJ634" s="110"/>
      <c r="DK634" s="110"/>
      <c r="DL634" s="110"/>
      <c r="DM634" s="110"/>
      <c r="DN634" s="110"/>
      <c r="DO634" s="110"/>
      <c r="DP634" s="110"/>
      <c r="DQ634" s="110"/>
      <c r="DR634" s="110"/>
      <c r="DS634" s="110"/>
      <c r="DT634" s="110"/>
      <c r="DU634" s="110"/>
      <c r="DV634" s="110"/>
      <c r="DW634" s="110"/>
      <c r="DX634" s="110"/>
      <c r="DY634" s="110"/>
      <c r="DZ634" s="110"/>
      <c r="EA634" s="110"/>
      <c r="EB634" s="110"/>
      <c r="EC634" s="110"/>
      <c r="ED634" s="110"/>
      <c r="EE634" s="110"/>
      <c r="EF634" s="110"/>
      <c r="EG634" s="110"/>
      <c r="EH634" s="110"/>
      <c r="EI634" s="110"/>
      <c r="EJ634" s="110"/>
      <c r="EK634" s="110"/>
      <c r="EL634" s="110"/>
      <c r="EM634" s="110"/>
      <c r="EN634" s="110"/>
      <c r="EO634" s="110"/>
      <c r="EP634" s="110"/>
      <c r="EQ634" s="110"/>
      <c r="ER634" s="110"/>
      <c r="ES634" s="110"/>
      <c r="ET634" s="110"/>
      <c r="EU634" s="110"/>
      <c r="EV634" s="110"/>
      <c r="EW634" s="110"/>
      <c r="EX634" s="110"/>
      <c r="EY634" s="110"/>
      <c r="EZ634" s="110"/>
      <c r="FA634" s="110"/>
      <c r="FB634" s="110"/>
      <c r="FC634" s="110"/>
      <c r="FD634" s="110"/>
      <c r="FE634" s="110"/>
      <c r="FF634" s="110"/>
      <c r="FG634" s="110"/>
      <c r="FH634" s="110"/>
      <c r="FI634" s="110"/>
      <c r="FJ634" s="110"/>
      <c r="FK634" s="110"/>
      <c r="FL634" s="110"/>
      <c r="FM634" s="110"/>
      <c r="FN634" s="110"/>
      <c r="FO634" s="110"/>
      <c r="FP634" s="110"/>
      <c r="FQ634" s="110"/>
      <c r="FR634" s="110"/>
      <c r="FS634" s="110"/>
      <c r="FT634" s="110"/>
      <c r="FU634" s="110"/>
      <c r="FV634" s="110"/>
      <c r="FW634" s="110"/>
      <c r="FX634" s="110"/>
      <c r="FY634" s="110"/>
      <c r="FZ634" s="110"/>
      <c r="GA634" s="110"/>
      <c r="GB634" s="110"/>
      <c r="GC634" s="110"/>
      <c r="GD634" s="110"/>
      <c r="GE634" s="110"/>
      <c r="GF634" s="110"/>
      <c r="GG634" s="110"/>
      <c r="GH634" s="110"/>
      <c r="GI634" s="110"/>
      <c r="GJ634" s="110"/>
      <c r="GK634" s="110"/>
      <c r="GL634" s="110"/>
      <c r="GM634" s="110"/>
      <c r="GN634" s="110"/>
      <c r="GO634" s="110"/>
      <c r="GP634" s="110"/>
      <c r="GQ634" s="110"/>
      <c r="GR634" s="110"/>
      <c r="GS634" s="110"/>
      <c r="GT634" s="110"/>
      <c r="GU634" s="110"/>
      <c r="GV634" s="110"/>
      <c r="GW634" s="110"/>
      <c r="GX634" s="110"/>
      <c r="GY634" s="110"/>
      <c r="GZ634" s="110"/>
      <c r="HA634" s="110"/>
      <c r="HB634" s="110"/>
      <c r="HC634" s="110"/>
      <c r="HD634" s="110"/>
      <c r="HE634" s="110"/>
      <c r="HF634" s="110"/>
      <c r="HG634" s="110"/>
      <c r="HH634" s="110"/>
    </row>
  </sheetData>
  <sheetProtection password="8A46" sheet="1" objects="1" scenarios="1"/>
  <mergeCells count="11">
    <mergeCell ref="A9:F9"/>
    <mergeCell ref="B628:F629"/>
    <mergeCell ref="B631:F632"/>
    <mergeCell ref="A634:F634"/>
    <mergeCell ref="A625:F625"/>
    <mergeCell ref="A8:B8"/>
    <mergeCell ref="A1:F1"/>
    <mergeCell ref="A2:F2"/>
    <mergeCell ref="A3:F3"/>
    <mergeCell ref="A4:F4"/>
    <mergeCell ref="A7:F7"/>
  </mergeCells>
  <printOptions horizontalCentered="1"/>
  <pageMargins left="0.11811023622047245" right="0.11811023622047245" top="0.19685039370078741" bottom="0.19685039370078741" header="0.11811023622047245" footer="0.11811023622047245"/>
  <pageSetup scale="72" orientation="portrait" r:id="rId1"/>
  <headerFooter>
    <oddFooter>&amp;CPágina &amp;P de &amp;N</oddFooter>
  </headerFooter>
  <rowBreaks count="14" manualBreakCount="14">
    <brk id="50" max="5" man="1"/>
    <brk id="92" max="5" man="1"/>
    <brk id="133" max="5" man="1"/>
    <brk id="168" max="5" man="1"/>
    <brk id="210" max="5" man="1"/>
    <brk id="245" max="5" man="1"/>
    <brk id="280" max="5" man="1"/>
    <brk id="324" max="5" man="1"/>
    <brk id="364" max="5" man="1"/>
    <brk id="403" max="5" man="1"/>
    <brk id="440" max="5" man="1"/>
    <brk id="484" max="5" man="1"/>
    <brk id="530" max="5" man="1"/>
    <brk id="582" max="5" man="1"/>
  </rowBreaks>
  <ignoredErrors>
    <ignoredError sqref="F14:F40 F42:F106 F108:F164 F168:F203 F205:F243 F245:F312 F314:F358 F360:F455 F457:F493 F495:F596 F598:F601 F607:F612 F614:F617" unlockedFormula="1"/>
    <ignoredError sqref="F613" formula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LISTADO DE PARTIDAS</vt:lpstr>
      <vt:lpstr>'LISTADO DE PARTIDAS'!Área_de_impresión</vt:lpstr>
      <vt:lpstr>'LISTADO DE PARTIDAS'!Títulos_a_imprimir</vt:lpstr>
    </vt:vector>
  </TitlesOfParts>
  <Company>sdo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 1</dc:creator>
  <cp:lastModifiedBy>Sasha María Aquino</cp:lastModifiedBy>
  <cp:lastPrinted>2021-08-13T16:51:17Z</cp:lastPrinted>
  <dcterms:created xsi:type="dcterms:W3CDTF">2008-02-19T10:28:27Z</dcterms:created>
  <dcterms:modified xsi:type="dcterms:W3CDTF">2021-08-24T16:07:05Z</dcterms:modified>
</cp:coreProperties>
</file>