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LUIS FIALLO\2022\"/>
    </mc:Choice>
  </mc:AlternateContent>
  <bookViews>
    <workbookView xWindow="-120" yWindow="-120" windowWidth="29040" windowHeight="15840"/>
  </bookViews>
  <sheets>
    <sheet name="PRES. No.300-2021 IMPRIMIR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0">#N/A</definedName>
    <definedName name="\a">#N/A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>#N/A</definedName>
    <definedName name="\p">#N/A</definedName>
    <definedName name="\q">#N/A</definedName>
    <definedName name="\w">#N/A</definedName>
    <definedName name="\z">#N/A</definedName>
    <definedName name="____ZC1">#N/A</definedName>
    <definedName name="____ZE1">#N/A</definedName>
    <definedName name="____ZE2">#N/A</definedName>
    <definedName name="____ZE3">#N/A</definedName>
    <definedName name="____ZE4">#N/A</definedName>
    <definedName name="____ZE5">#N/A</definedName>
    <definedName name="____ZE6">#N/A</definedName>
    <definedName name="___ZC1" localSheetId="0">#N/A</definedName>
    <definedName name="___ZC1">#N/A</definedName>
    <definedName name="___ZE1" localSheetId="0">#N/A</definedName>
    <definedName name="___ZE1">#N/A</definedName>
    <definedName name="___ZE2" localSheetId="0">#N/A</definedName>
    <definedName name="___ZE2">#N/A</definedName>
    <definedName name="___ZE3" localSheetId="0">#N/A</definedName>
    <definedName name="___ZE3">#N/A</definedName>
    <definedName name="___ZE4" localSheetId="0">#N/A</definedName>
    <definedName name="___ZE4">#N/A</definedName>
    <definedName name="___ZE5" localSheetId="0">#N/A</definedName>
    <definedName name="___ZE5">#N/A</definedName>
    <definedName name="___ZE6" localSheetId="0">#N/A</definedName>
    <definedName name="___ZE6">#N/A</definedName>
    <definedName name="__REALIZADO">#N/A</definedName>
    <definedName name="__ZC1" localSheetId="0">#N/A</definedName>
    <definedName name="__ZC1">#N/A</definedName>
    <definedName name="__ZE1" localSheetId="0">#N/A</definedName>
    <definedName name="__ZE1">#N/A</definedName>
    <definedName name="__ZE2" localSheetId="0">#N/A</definedName>
    <definedName name="__ZE2">#N/A</definedName>
    <definedName name="__ZE3" localSheetId="0">#N/A</definedName>
    <definedName name="__ZE3">#N/A</definedName>
    <definedName name="__ZE4" localSheetId="0">#N/A</definedName>
    <definedName name="__ZE4">#N/A</definedName>
    <definedName name="__ZE5" localSheetId="0">#N/A</definedName>
    <definedName name="__ZE5">#N/A</definedName>
    <definedName name="__ZE6" localSheetId="0">#N/A</definedName>
    <definedName name="__ZE6">#N/A</definedName>
    <definedName name="_1">#N/A</definedName>
    <definedName name="_F">#N/A</definedName>
    <definedName name="_Fill" localSheetId="0" hidden="1">#N/A</definedName>
    <definedName name="_Fill" hidden="1">#N/A</definedName>
    <definedName name="_xlnm._FilterDatabase" localSheetId="0" hidden="1">#N/A</definedName>
    <definedName name="_ZC1" localSheetId="0">#N/A</definedName>
    <definedName name="_ZC1">#N/A</definedName>
    <definedName name="_ZE1" localSheetId="0">#N/A</definedName>
    <definedName name="_ZE1">#N/A</definedName>
    <definedName name="_ZE2" localSheetId="0">#N/A</definedName>
    <definedName name="_ZE2">#N/A</definedName>
    <definedName name="_ZE3" localSheetId="0">#N/A</definedName>
    <definedName name="_ZE3">#N/A</definedName>
    <definedName name="_ZE4" localSheetId="0">#N/A</definedName>
    <definedName name="_ZE4">#N/A</definedName>
    <definedName name="_ZE5" localSheetId="0">#N/A</definedName>
    <definedName name="_ZE5">#N/A</definedName>
    <definedName name="_ZE6" localSheetId="0">#N/A</definedName>
    <definedName name="_ZE6">#N/A</definedName>
    <definedName name="a" localSheetId="0">#N/A</definedName>
    <definedName name="a">#N/A</definedName>
    <definedName name="A_IMPRESIÓN_IM" localSheetId="0">#N/A</definedName>
    <definedName name="A_IMPRESIÓN_IM">#N/A</definedName>
    <definedName name="AC38G40">'[2]LISTADO INSUMOS DEL 2000'!$I$29</definedName>
    <definedName name="acero" localSheetId="0">#N/A</definedName>
    <definedName name="acero">#N/A</definedName>
    <definedName name="Acero_QQ">#N/A</definedName>
    <definedName name="acero60" localSheetId="0">#N/A</definedName>
    <definedName name="acero60">#N/A</definedName>
    <definedName name="ACUEDUCTO" localSheetId="0">[3]INS!#REF!</definedName>
    <definedName name="ACUEDUCTO">[3]INS!#REF!</definedName>
    <definedName name="ADAPTADOR_HEM_PVC_1" localSheetId="0">#N/A</definedName>
    <definedName name="ADAPTADOR_HEM_PVC_1">#N/A</definedName>
    <definedName name="ADAPTADOR_HEM_PVC_12" localSheetId="0">#N/A</definedName>
    <definedName name="ADAPTADOR_HEM_PVC_12">#N/A</definedName>
    <definedName name="ADAPTADOR_HEM_PVC_34" localSheetId="0">#N/A</definedName>
    <definedName name="ADAPTADOR_HEM_PVC_34">#N/A</definedName>
    <definedName name="ADAPTADOR_MAC_PVC_1" localSheetId="0">#N/A</definedName>
    <definedName name="ADAPTADOR_MAC_PVC_1">#N/A</definedName>
    <definedName name="ADAPTADOR_MAC_PVC_12" localSheetId="0">#N/A</definedName>
    <definedName name="ADAPTADOR_MAC_PVC_12">#N/A</definedName>
    <definedName name="ADAPTADOR_MAC_PVC_34" localSheetId="0">#N/A</definedName>
    <definedName name="ADAPTADOR_MAC_PVC_34">#N/A</definedName>
    <definedName name="ADICIONAL">#N/A</definedName>
    <definedName name="ADITIVO_IMPERMEABILIZANTE">#N/A</definedName>
    <definedName name="Agua">#N/A</definedName>
    <definedName name="AL_ELEC_No10">#N/A</definedName>
    <definedName name="AL_ELEC_No12">#N/A</definedName>
    <definedName name="AL_ELEC_No14" localSheetId="0">#N/A</definedName>
    <definedName name="AL_ELEC_No14">#N/A</definedName>
    <definedName name="AL_ELEC_No6" localSheetId="0">#N/A</definedName>
    <definedName name="AL_ELEC_No6">#N/A</definedName>
    <definedName name="AL_ELEC_No8" localSheetId="0">#N/A</definedName>
    <definedName name="AL_ELEC_No8">#N/A</definedName>
    <definedName name="Alambre_Varilla">#N/A</definedName>
    <definedName name="alambre18" localSheetId="0">#N/A</definedName>
    <definedName name="alambre18">#N/A</definedName>
    <definedName name="ALBANIL">#N/A</definedName>
    <definedName name="ALBANIL2">#N/A</definedName>
    <definedName name="ALBANIL3">#N/A</definedName>
    <definedName name="ana">[4]PRESUPUESTO!$C$4</definedName>
    <definedName name="analiis" localSheetId="0">[5]M.O.!#REF!</definedName>
    <definedName name="analiis">[5]M.O.!#REF!</definedName>
    <definedName name="ANALISSSSS">#N/A</definedName>
    <definedName name="ANDAMIOS">#N/A</definedName>
    <definedName name="ANGULAR" localSheetId="0">#N/A</definedName>
    <definedName name="ANGULAR">#N/A</definedName>
    <definedName name="ARANDELA_INODORO_PVC_4">#N/A</definedName>
    <definedName name="ARCILLA_ROJA">#N/A</definedName>
    <definedName name="_xlnm.Extract">#N/A</definedName>
    <definedName name="_xlnm.Print_Area" localSheetId="0">'PRES. No.300-2021 IMPRIMIR (2)'!$A$1:$F$641</definedName>
    <definedName name="_xlnm.Print_Area">#N/A</definedName>
    <definedName name="ARENA_PAÑETE">#N/A</definedName>
    <definedName name="ArenaItabo" localSheetId="0">#N/A</definedName>
    <definedName name="ArenaItabo">#N/A</definedName>
    <definedName name="ArenaPlanta">#N/A</definedName>
    <definedName name="as" localSheetId="0">#N/A</definedName>
    <definedName name="as">#N/A</definedName>
    <definedName name="asd">#N/A</definedName>
    <definedName name="AYCARP" localSheetId="0">#N/A</definedName>
    <definedName name="AYCARP">#N/A</definedName>
    <definedName name="Ayudante">#N/A</definedName>
    <definedName name="Ayudante_2da">#N/A</definedName>
    <definedName name="Ayudante_Soldador">#N/A</definedName>
    <definedName name="b" localSheetId="0">[6]ADDENDA!#REF!</definedName>
    <definedName name="b">[6]ADDENDA!#REF!</definedName>
    <definedName name="BALDOSAS_TRANSPARENTE">#N/A</definedName>
    <definedName name="bas3e">#N/A</definedName>
    <definedName name="base">#N/A</definedName>
    <definedName name="BASE_CONTEN">#N/A</definedName>
    <definedName name="BLOCK_4">#N/A</definedName>
    <definedName name="BLOCK_6">#N/A</definedName>
    <definedName name="BLOCK_8">#N/A</definedName>
    <definedName name="BLOCK_CALADO">#N/A</definedName>
    <definedName name="bloque8" localSheetId="0">#N/A</definedName>
    <definedName name="bloque8">#N/A</definedName>
    <definedName name="BOMBA_ACHIQUE">#N/A</definedName>
    <definedName name="BOMBILLAS_1500W">[7]INSU!$B$42</definedName>
    <definedName name="BOQUILLA_FREGADERO_CROMO">#N/A</definedName>
    <definedName name="BOQUILLA_LAVADERO_CROMO">#N/A</definedName>
    <definedName name="BOTE">#N/A</definedName>
    <definedName name="BREAKERS" localSheetId="0">#N/A</definedName>
    <definedName name="BREAKERS">#N/A</definedName>
    <definedName name="BREAKERS_15A">#N/A</definedName>
    <definedName name="BREAKERS_20A">#N/A</definedName>
    <definedName name="BREAKERS_30A">#N/A</definedName>
    <definedName name="BRIGADATOPOGRAFICA">#N/A</definedName>
    <definedName name="BVNBVNBV">#N/A</definedName>
    <definedName name="C._ADICIONAL">#N/A</definedName>
    <definedName name="caballeteasbecto" localSheetId="0">[8]precios!#REF!</definedName>
    <definedName name="caballeteasbecto">[8]precios!#REF!</definedName>
    <definedName name="caballeteasbeto" localSheetId="0">[8]precios!#REF!</definedName>
    <definedName name="caballeteasbeto">[8]precios!#REF!</definedName>
    <definedName name="CAJA_2x4_12">#N/A</definedName>
    <definedName name="CAJA_2x4_34">#N/A</definedName>
    <definedName name="CAJA_OCTAGONAL">#N/A</definedName>
    <definedName name="Cal">#N/A</definedName>
    <definedName name="CALICHE" localSheetId="0">#N/A</definedName>
    <definedName name="CALICHE">#N/A</definedName>
    <definedName name="CAMION_BOTE">#N/A</definedName>
    <definedName name="CARACOL" localSheetId="0">[5]M.O.!#REF!</definedName>
    <definedName name="CARACOL">[5]M.O.!#REF!</definedName>
    <definedName name="CARANTEPECHO" localSheetId="0">#N/A</definedName>
    <definedName name="CARANTEPECHO">#N/A</definedName>
    <definedName name="CARCOL30" localSheetId="0">#N/A</definedName>
    <definedName name="CARCOL30">#N/A</definedName>
    <definedName name="CARCOL50" localSheetId="0">#N/A</definedName>
    <definedName name="CARCOL50">#N/A</definedName>
    <definedName name="CARCOLAMARRE" localSheetId="0">#N/A</definedName>
    <definedName name="CARCOLAMARRE">#N/A</definedName>
    <definedName name="CARGA_SOCIAL">#N/A</definedName>
    <definedName name="CARLOSAPLA" localSheetId="0">#N/A</definedName>
    <definedName name="CARLOSAPLA">#N/A</definedName>
    <definedName name="CARLOSAVARIASAGUAS" localSheetId="0">#N/A</definedName>
    <definedName name="CARLOSAVARIASAGUAS">#N/A</definedName>
    <definedName name="CARMURO" localSheetId="0">#N/A</definedName>
    <definedName name="CARMURO">#N/A</definedName>
    <definedName name="CARP1" localSheetId="0">#N/A</definedName>
    <definedName name="CARP1">#N/A</definedName>
    <definedName name="CARP2" localSheetId="0">#N/A</definedName>
    <definedName name="CARP2">#N/A</definedName>
    <definedName name="CARPDINTEL" localSheetId="0">#N/A</definedName>
    <definedName name="CARPDINTEL">#N/A</definedName>
    <definedName name="CARPINTERIA_COL_PERIMETRO">#N/A</definedName>
    <definedName name="CARPINTERIA_INSTAL_COL_PERIMETRO">#N/A</definedName>
    <definedName name="CARPVIGA2040" localSheetId="0">#N/A</definedName>
    <definedName name="CARPVIGA2040">#N/A</definedName>
    <definedName name="CARPVIGA3050" localSheetId="0">#N/A</definedName>
    <definedName name="CARPVIGA3050">#N/A</definedName>
    <definedName name="CARPVIGA3060" localSheetId="0">#N/A</definedName>
    <definedName name="CARPVIGA3060">#N/A</definedName>
    <definedName name="CARPVIGA4080" localSheetId="0">#N/A</definedName>
    <definedName name="CARPVIGA4080">#N/A</definedName>
    <definedName name="CARRAMPA" localSheetId="0">#N/A</definedName>
    <definedName name="CARRAMPA">#N/A</definedName>
    <definedName name="CARRETILLA">#N/A</definedName>
    <definedName name="CASABE" localSheetId="0">[5]M.O.!#REF!</definedName>
    <definedName name="CASABE">[5]M.O.!#REF!</definedName>
    <definedName name="CASBESTO" localSheetId="0">#N/A</definedName>
    <definedName name="CASBESTO">#N/A</definedName>
    <definedName name="CBLOCK10" localSheetId="0">#N/A</definedName>
    <definedName name="CBLOCK10">#N/A</definedName>
    <definedName name="cell">'[9]LISTADO INSUMOS DEL 2000'!$I$29</definedName>
    <definedName name="CEMENTO">#N/A</definedName>
    <definedName name="CEMENTO_BLANCO">#N/A</definedName>
    <definedName name="CEMENTO_PVC">#N/A</definedName>
    <definedName name="CERAMICA_20x20_BLANCA">#N/A</definedName>
    <definedName name="CERAMICA_ANTIDESLIZANTE">#N/A</definedName>
    <definedName name="CERAMICA_PISOS_40x40">#N/A</definedName>
    <definedName name="CHAZO">[7]INSU!$B$104</definedName>
    <definedName name="CHAZOS">#N/A</definedName>
    <definedName name="CHEQUE_HORZ_34" localSheetId="0">#N/A</definedName>
    <definedName name="CHEQUE_HORZ_34">#N/A</definedName>
    <definedName name="CHEQUE_VERT_34" localSheetId="0">#N/A</definedName>
    <definedName name="CHEQUE_VERT_34">#N/A</definedName>
    <definedName name="CLAVO_ACERO">#N/A</definedName>
    <definedName name="CLAVO_CORRIENTE">#N/A</definedName>
    <definedName name="CLAVO_ZINC" localSheetId="0">#N/A</definedName>
    <definedName name="CLAVO_ZINC">#N/A</definedName>
    <definedName name="clavos" localSheetId="0">#N/A</definedName>
    <definedName name="clavos">#N/A</definedName>
    <definedName name="CLAVOZINC">[10]INS!$D$767</definedName>
    <definedName name="CODIGO">#N/A</definedName>
    <definedName name="CODO_ACERO_16x25a70">#N/A</definedName>
    <definedName name="CODO_ACERO_16x25menos">#N/A</definedName>
    <definedName name="CODO_ACERO_16x45">#N/A</definedName>
    <definedName name="CODO_ACERO_16x70mas">#N/A</definedName>
    <definedName name="CODO_ACERO_16x90">#N/A</definedName>
    <definedName name="CODO_ACERO_20x90">#N/A</definedName>
    <definedName name="CODO_ACERO_3x45">#N/A</definedName>
    <definedName name="CODO_ACERO_3x90">#N/A</definedName>
    <definedName name="CODO_ACERO_4X45">#N/A</definedName>
    <definedName name="CODO_ACERO_4X90">#N/A</definedName>
    <definedName name="CODO_ACERO_6x25a70">#N/A</definedName>
    <definedName name="CODO_ACERO_6x25menos">#N/A</definedName>
    <definedName name="CODO_ACERO_6x70mas">#N/A</definedName>
    <definedName name="CODO_ACERO_8x25a70">#N/A</definedName>
    <definedName name="CODO_ACERO_8x25menos">#N/A</definedName>
    <definedName name="CODO_ACERO_8x45">#N/A</definedName>
    <definedName name="CODO_ACERO_8x70mas">#N/A</definedName>
    <definedName name="CODO_ACERO_8x90">#N/A</definedName>
    <definedName name="CODO_CPVC_12x90" localSheetId="0">#N/A</definedName>
    <definedName name="CODO_CPVC_12x90">#N/A</definedName>
    <definedName name="CODO_ELEC_1" localSheetId="0">#N/A</definedName>
    <definedName name="CODO_ELEC_1">#N/A</definedName>
    <definedName name="CODO_ELEC_12" localSheetId="0">#N/A</definedName>
    <definedName name="CODO_ELEC_12">#N/A</definedName>
    <definedName name="CODO_ELEC_1y12" localSheetId="0">#N/A</definedName>
    <definedName name="CODO_ELEC_1y12">#N/A</definedName>
    <definedName name="CODO_ELEC_2" localSheetId="0">#N/A</definedName>
    <definedName name="CODO_ELEC_2">#N/A</definedName>
    <definedName name="CODO_ELEC_34" localSheetId="0">#N/A</definedName>
    <definedName name="CODO_ELEC_34">#N/A</definedName>
    <definedName name="CODO_HG_1_12_x90">#N/A</definedName>
    <definedName name="CODO_HG_12x90">#N/A</definedName>
    <definedName name="CODO_HG_1x90" localSheetId="0">#N/A</definedName>
    <definedName name="CODO_HG_1x90">#N/A</definedName>
    <definedName name="CODO_HG_1y12x90" localSheetId="0">#N/A</definedName>
    <definedName name="CODO_HG_1y12x90">#N/A</definedName>
    <definedName name="CODO_HG_2x90" localSheetId="0">#N/A</definedName>
    <definedName name="CODO_HG_2x90">#N/A</definedName>
    <definedName name="CODO_HG_34x90" localSheetId="0">#N/A</definedName>
    <definedName name="CODO_HG_34x90">#N/A</definedName>
    <definedName name="CODO_PVC_DRE_2x45">#N/A</definedName>
    <definedName name="CODO_PVC_DRE_2x90">#N/A</definedName>
    <definedName name="CODO_PVC_DRE_3x45" localSheetId="0">#N/A</definedName>
    <definedName name="CODO_PVC_DRE_3x45">#N/A</definedName>
    <definedName name="CODO_PVC_DRE_3x90" localSheetId="0">#N/A</definedName>
    <definedName name="CODO_PVC_DRE_3x90">#N/A</definedName>
    <definedName name="CODO_PVC_DRE_4x45">#N/A</definedName>
    <definedName name="CODO_PVC_DRE_4x90">#N/A</definedName>
    <definedName name="CODO_PVC_PRES_12x90" localSheetId="0">#N/A</definedName>
    <definedName name="CODO_PVC_PRES_12x90">#N/A</definedName>
    <definedName name="CODO_PVC_PRES_1x90" localSheetId="0">#N/A</definedName>
    <definedName name="CODO_PVC_PRES_1x90">#N/A</definedName>
    <definedName name="COLA_EXT_LAVAMANOS_PVC_1_14x8">#N/A</definedName>
    <definedName name="COLC1">#N/A</definedName>
    <definedName name="COLC2">#N/A</definedName>
    <definedName name="COLC3CIR">#N/A</definedName>
    <definedName name="COLC4">#N/A</definedName>
    <definedName name="COLOC_BLOCK4">#N/A</definedName>
    <definedName name="COLOC_BLOCK6">#N/A</definedName>
    <definedName name="COLOC_BLOCK8">#N/A</definedName>
    <definedName name="COLOC_TUB_PEAD_16">#N/A</definedName>
    <definedName name="COLOC_TUB_PEAD_20">#N/A</definedName>
    <definedName name="COLOC_TUB_PEAD_8">#N/A</definedName>
    <definedName name="COMPRESOR">#N/A</definedName>
    <definedName name="COMPUERTA_1x1_VOLANTA">#N/A</definedName>
    <definedName name="CONTEN">#N/A</definedName>
    <definedName name="COPIA" localSheetId="0">[3]INS!#REF!</definedName>
    <definedName name="COPIA">[3]INS!#REF!</definedName>
    <definedName name="CRUZ_HG_1_12">#N/A</definedName>
    <definedName name="cuadro" localSheetId="0">[6]ADDENDA!#REF!</definedName>
    <definedName name="cuadro">[6]ADDENDA!#REF!</definedName>
    <definedName name="CUBETA_5Gls">#N/A</definedName>
    <definedName name="CUBIC._ANTERIOR">#N/A</definedName>
    <definedName name="CUBICACION">#N/A</definedName>
    <definedName name="CUBICADO">#N/A</definedName>
    <definedName name="CUBO_GOMA" localSheetId="0">#N/A</definedName>
    <definedName name="CUBO_GOMA">#N/A</definedName>
    <definedName name="CUBREFALTA_INODORO_CROMO_38">#N/A</definedName>
    <definedName name="CURVA_ELEC_PVC_12">#N/A</definedName>
    <definedName name="CURVA_ELEC_PVC_34">#N/A</definedName>
    <definedName name="CUT_OUT_100AMP">#N/A</definedName>
    <definedName name="CUT_OUT_200AMP">#N/A</definedName>
    <definedName name="CZINC" localSheetId="0">#N/A</definedName>
    <definedName name="CZINC">#N/A</definedName>
    <definedName name="derop" localSheetId="0">#N/A</definedName>
    <definedName name="derop">#N/A</definedName>
    <definedName name="DERRETIDO_BCO">#N/A</definedName>
    <definedName name="DESAGUE_DOBLE_FREGADERO_PVC">#N/A</definedName>
    <definedName name="DESCRIPCION">#N/A</definedName>
    <definedName name="desencofrado" localSheetId="0">#N/A</definedName>
    <definedName name="desencofrado">#N/A</definedName>
    <definedName name="DESENCOFRADO_COLS">#N/A</definedName>
    <definedName name="DESENCOFRADO_LOSA">#N/A</definedName>
    <definedName name="DESENCOFRADO_MURO">#N/A</definedName>
    <definedName name="DESENCOFRADO_VIGA">#N/A</definedName>
    <definedName name="desencofradovigas" localSheetId="0">#N/A</definedName>
    <definedName name="desencofradovigas">#N/A</definedName>
    <definedName name="DIA" localSheetId="0">#N/A</definedName>
    <definedName name="DIA">#N/A</definedName>
    <definedName name="DISTRIBUCION_DE_AREAS_POR_NIVEL" localSheetId="0">#N/A</definedName>
    <definedName name="DISTRIBUCION_DE_AREAS_POR_NIVEL">#N/A</definedName>
    <definedName name="donatelo" localSheetId="0">#N/A</definedName>
    <definedName name="donatelo">#N/A</definedName>
    <definedName name="DUCHA_PLASTICA_CALIENTE_CROMO_12">#N/A</definedName>
    <definedName name="e" localSheetId="0">#N/A</definedName>
    <definedName name="e">#N/A</definedName>
    <definedName name="ELECTRODOS">#N/A</definedName>
    <definedName name="ENCACHE">#N/A</definedName>
    <definedName name="ENCOF_COLS_1">#N/A</definedName>
    <definedName name="ENCOF_DES_TC_COL_VIGA_AMARRE">#N/A</definedName>
    <definedName name="ENCOF_DES_TC_COL50">#N/A</definedName>
    <definedName name="ENCOF_DES_TC_DINTEL_ML">#N/A</definedName>
    <definedName name="ENCOF_DES_TC_MUROS">#N/A</definedName>
    <definedName name="ENCOF_TC_LOSA">#N/A</definedName>
    <definedName name="ENCOF_TC_MURO_1">#N/A</definedName>
    <definedName name="ENCOFRADO_COL_RETALLE_0.10">#N/A</definedName>
    <definedName name="ENCOFRADO_ESCALERA">#N/A</definedName>
    <definedName name="ENCOFRADO_LOSA">#N/A</definedName>
    <definedName name="ENCOFRADO_MUROS">#N/A</definedName>
    <definedName name="ENCOFRADO_MUROS_CONFECC">#N/A</definedName>
    <definedName name="ENCOFRADO_MUROS_instalacion">#N/A</definedName>
    <definedName name="ENCOFRADO_VIGA">#N/A</definedName>
    <definedName name="ENCOFRADO_VIGA_AMARRE_20x20">#N/A</definedName>
    <definedName name="ENCOFRADO_VIGA_FONDO">#N/A</definedName>
    <definedName name="ENCOFRADO_VIGA_GUARDERA">#N/A</definedName>
    <definedName name="encofradocolumna" localSheetId="0">#N/A</definedName>
    <definedName name="encofradocolumna">#N/A</definedName>
    <definedName name="encofradorampa" localSheetId="0">#N/A</definedName>
    <definedName name="encofradorampa">#N/A</definedName>
    <definedName name="ESCALON_17x30">#N/A</definedName>
    <definedName name="ESCOBILLON" localSheetId="0">#N/A</definedName>
    <definedName name="ESCOBILLON">#N/A</definedName>
    <definedName name="ESTAMPADO">#N/A</definedName>
    <definedName name="ESTOPA">#N/A</definedName>
    <definedName name="expl" localSheetId="0">[6]ADDENDA!#REF!</definedName>
    <definedName name="expl">[6]ADDENDA!#REF!</definedName>
    <definedName name="Extracción_IM">#N/A</definedName>
    <definedName name="FIOR" localSheetId="0">#N/A</definedName>
    <definedName name="FIOR">#N/A</definedName>
    <definedName name="FREGADERO_DOBLE_ACERO_INOX">#N/A</definedName>
    <definedName name="FREGADERO_SENCILLO_ACERO_INOX">#N/A</definedName>
    <definedName name="FSDFS">#N/A</definedName>
    <definedName name="GAS_CIL">#N/A</definedName>
    <definedName name="GASOIL">#N/A</definedName>
    <definedName name="GASOLINA">#N/A</definedName>
    <definedName name="GAVIONES">#N/A</definedName>
    <definedName name="GENERADOR_DIESEL_400KW">#N/A</definedName>
    <definedName name="GRANITO_30x30" localSheetId="0">#N/A</definedName>
    <definedName name="GRANITO_30x30">#N/A</definedName>
    <definedName name="GRANITO_40x40">#N/A</definedName>
    <definedName name="GRANITO_FONDO_BCO_30x30">#N/A</definedName>
    <definedName name="GRANITO_FONDO_GRIS">#N/A</definedName>
    <definedName name="Grava">#N/A</definedName>
    <definedName name="GRUA">#N/A</definedName>
    <definedName name="HACHA">#N/A</definedName>
    <definedName name="HERR_MENO">#N/A</definedName>
    <definedName name="HILO">#N/A</definedName>
    <definedName name="Horm_124_TrompoyWinche" localSheetId="0">#N/A</definedName>
    <definedName name="Horm_124_TrompoyWinche">#N/A</definedName>
    <definedName name="HORM_IND_180">#N/A</definedName>
    <definedName name="HORM_IND_210">#N/A</definedName>
    <definedName name="HORM_IND_240">#N/A</definedName>
    <definedName name="HORM135_MANUAL">'[10]HORM. Y MORTEROS.'!$H$212</definedName>
    <definedName name="hormigon140" localSheetId="0">#N/A</definedName>
    <definedName name="hormigon140">#N/A</definedName>
    <definedName name="hormigon180" localSheetId="0">#N/A</definedName>
    <definedName name="hormigon180">#N/A</definedName>
    <definedName name="hormigon210" localSheetId="0">#N/A</definedName>
    <definedName name="hormigon210">#N/A</definedName>
    <definedName name="ilma" localSheetId="0">[5]M.O.!#REF!</definedName>
    <definedName name="ilma">[5]M.O.!#REF!</definedName>
    <definedName name="Imprimir_área_IM">[4]PRESUPUESTO!$A$1763:$L$1796</definedName>
    <definedName name="ingeniera">#N/A</definedName>
    <definedName name="INODORO_BCO_TAPA">#N/A</definedName>
    <definedName name="INSUMO_1">#N/A</definedName>
    <definedName name="INTERRUPTOR_3w">#N/A</definedName>
    <definedName name="INTERRUPTOR_4w">#N/A</definedName>
    <definedName name="INTERRUPTOR_DOBLE">#N/A</definedName>
    <definedName name="INTERRUPTOR_SENC">#N/A</definedName>
    <definedName name="JUNTA_CERA_INODORO">#N/A</definedName>
    <definedName name="JUNTA_DRESSER_12">#N/A</definedName>
    <definedName name="JUNTA_DRESSER_16">#N/A</definedName>
    <definedName name="JUNTA_DRESSER_2">#N/A</definedName>
    <definedName name="JUNTA_DRESSER_3">#N/A</definedName>
    <definedName name="JUNTA_DRESSER_4">#N/A</definedName>
    <definedName name="JUNTA_DRESSER_6">#N/A</definedName>
    <definedName name="JUNTA_DRESSER_8">#N/A</definedName>
    <definedName name="JUNTA_WATER_STOP_9">#N/A</definedName>
    <definedName name="k" localSheetId="0">[5]M.O.!#REF!</definedName>
    <definedName name="k">[5]M.O.!#REF!</definedName>
    <definedName name="LADRILLOS_4x8x2">#N/A</definedName>
    <definedName name="LAMPARA_FLUORESC_2x4">#N/A</definedName>
    <definedName name="LAMPARAS_DE_1500W_220V">[7]INSU!$B$41</definedName>
    <definedName name="LAQUEAR_MADERA">#N/A</definedName>
    <definedName name="LAVADERO_DOBLE" localSheetId="0">#N/A</definedName>
    <definedName name="LAVADERO_DOBLE">#N/A</definedName>
    <definedName name="LAVADERO_GRANITO_SENCILLO">#N/A</definedName>
    <definedName name="LAVAMANO_19x17_BCO">#N/A</definedName>
    <definedName name="Ligadora2fdas">#N/A</definedName>
    <definedName name="LINEA_DE_CONDUC">#N/A</definedName>
    <definedName name="LLAVE_ANG_38">#N/A</definedName>
    <definedName name="LLAVE_CHORRO">#N/A</definedName>
    <definedName name="LLAVE_EMPOTRAR_CROMO_12">#N/A</definedName>
    <definedName name="LLAVE_PASO_1" localSheetId="0">#N/A</definedName>
    <definedName name="LLAVE_PASO_1">#N/A</definedName>
    <definedName name="LLAVE_PASO_34" localSheetId="0">#N/A</definedName>
    <definedName name="LLAVE_PASO_34">#N/A</definedName>
    <definedName name="LLAVE_SENCILLA">#N/A</definedName>
    <definedName name="LLAVIN_PUERTA" localSheetId="0">#N/A</definedName>
    <definedName name="LLAVIN_PUERTA">#N/A</definedName>
    <definedName name="LLENADO_BLOQUES_20">#N/A</definedName>
    <definedName name="LLENADO_BLOQUES_40">#N/A</definedName>
    <definedName name="LLENADO_BLOQUES_60">#N/A</definedName>
    <definedName name="LLENADO_BLOQUES_80">#N/A</definedName>
    <definedName name="LOSA12">#N/A</definedName>
    <definedName name="LOSA20">#N/A</definedName>
    <definedName name="LOSA30">#N/A</definedName>
    <definedName name="MA">#N/A</definedName>
    <definedName name="MACHETE">#N/A</definedName>
    <definedName name="MACO">#N/A</definedName>
    <definedName name="Madera_P2">#N/A</definedName>
    <definedName name="maderabrutapino" localSheetId="0">#N/A</definedName>
    <definedName name="maderabrutapino">#N/A</definedName>
    <definedName name="Maestro">#N/A</definedName>
    <definedName name="MAESTROCARP" localSheetId="0">#N/A</definedName>
    <definedName name="MAESTROCARP">#N/A</definedName>
    <definedName name="MALLA_ABRAZ_1_12">#N/A</definedName>
    <definedName name="MALLA_AL_GALVANIZADO" localSheetId="0">#N/A</definedName>
    <definedName name="MALLA_AL_GALVANIZADO">#N/A</definedName>
    <definedName name="MALLA_AL_PUAS">#N/A</definedName>
    <definedName name="MALLA_BARRA_TENZORA">#N/A</definedName>
    <definedName name="MALLA_BOTE">#N/A</definedName>
    <definedName name="MALLA_CARP_COLS">#N/A</definedName>
    <definedName name="MALLA_CICLONICA_6">#N/A</definedName>
    <definedName name="MALLA_COLOC_6">#N/A</definedName>
    <definedName name="MALLA_COPAFINAL_1_12">#N/A</definedName>
    <definedName name="MALLA_COPAFINAL_2">#N/A</definedName>
    <definedName name="MALLA_CORTE_ABR">#N/A</definedName>
    <definedName name="Malla_Electrosoldada_10x10">#N/A</definedName>
    <definedName name="MALLA_PALOMETA_DOBLE_1_12">#N/A</definedName>
    <definedName name="MALLA_RELLENO">#N/A</definedName>
    <definedName name="MALLA_SEGUETA">#N/A</definedName>
    <definedName name="MALLA_TERMINAL_1_14">#N/A</definedName>
    <definedName name="MALLA_TUBOHG_1">#N/A</definedName>
    <definedName name="MALLA_TUBOHG_1_12">#N/A</definedName>
    <definedName name="MALLA_TUBOHG_1_14">#N/A</definedName>
    <definedName name="MALLA_ZABALETA">#N/A</definedName>
    <definedName name="MARCO_PUERTA_PINO" localSheetId="0">#N/A</definedName>
    <definedName name="MARCO_PUERTA_PINO">#N/A</definedName>
    <definedName name="MATERIAL_RELLENO">#N/A</definedName>
    <definedName name="MBA" localSheetId="0">#N/A</definedName>
    <definedName name="MBA">#N/A</definedName>
    <definedName name="MEXCLADORA_LAVAMANOS">#N/A</definedName>
    <definedName name="MEZCLA_CAL_ARENA_PISOS">#N/A</definedName>
    <definedName name="MezclaAntillana">#N/A</definedName>
    <definedName name="mezclajuntabloque" localSheetId="0">#N/A</definedName>
    <definedName name="mezclajuntabloque">#N/A</definedName>
    <definedName name="MO_ACERA_FROTyVIOL">#N/A</definedName>
    <definedName name="MO_CANTOS">#N/A</definedName>
    <definedName name="MO_CARETEO">#N/A</definedName>
    <definedName name="MO_ColAcero_Dintel">#N/A</definedName>
    <definedName name="MO_ColAcero_Escalera">#N/A</definedName>
    <definedName name="MO_ColAcero_G60_QQ">#N/A</definedName>
    <definedName name="MO_ColAcero_Malla">#N/A</definedName>
    <definedName name="MO_ColAcero_QQ">#N/A</definedName>
    <definedName name="MO_ColAcero_ZapMuros">#N/A</definedName>
    <definedName name="MO_ColAcero14_Piso">#N/A</definedName>
    <definedName name="MO_ColAcero38y12_Cols">#N/A</definedName>
    <definedName name="MO_DEMOLICION_MURO_HA">#N/A</definedName>
    <definedName name="MO_ELEC_BREAKERS">#N/A</definedName>
    <definedName name="MO_ELEC_INTERRUPTOR_3W">#N/A</definedName>
    <definedName name="MO_ELEC_INTERRUPTOR_4W">#N/A</definedName>
    <definedName name="MO_ELEC_INTERRUPTOR_DOB">#N/A</definedName>
    <definedName name="MO_ELEC_INTERRUPTOR_SENC">#N/A</definedName>
    <definedName name="MO_ELEC_INTERRUPTOR_TRIPLE">#N/A</definedName>
    <definedName name="MO_ELEC_LAMPARA_FLUORESCENTE">#N/A</definedName>
    <definedName name="MO_ELEC_LUZ_CENITAL">#N/A</definedName>
    <definedName name="MO_ELEC_PANEL_DIST">#N/A</definedName>
    <definedName name="MO_ELEC_TOMACORRIENTE_110">#N/A</definedName>
    <definedName name="MO_ELEC_TOMACORRIENTE_220">#N/A</definedName>
    <definedName name="MO_ENTABLILLADOS">#N/A</definedName>
    <definedName name="MO_ESCALON_GRANITO">#N/A</definedName>
    <definedName name="MO_ESCALON_HUELLA_y_CONTRAHUELLA">#N/A</definedName>
    <definedName name="MO_ESTRIAS">#N/A</definedName>
    <definedName name="MO_EXC_CALICHE_MANO_3M">#N/A</definedName>
    <definedName name="MO_EXC_ROCA_BLANDA_MANO_3M">#N/A</definedName>
    <definedName name="MO_EXC_ROCA_COMP_3M">#N/A</definedName>
    <definedName name="MO_EXC_ROCA_MANO_3M">#N/A</definedName>
    <definedName name="MO_EXC_TIERRA_MANO_3M">#N/A</definedName>
    <definedName name="MO_FINO_TECHO_HOR">#N/A</definedName>
    <definedName name="MO_FRAGUACHE">#N/A</definedName>
    <definedName name="MO_GOTEROS">#N/A</definedName>
    <definedName name="MO_NATILLA">#N/A</definedName>
    <definedName name="MO_PAÑETE_COLs">#N/A</definedName>
    <definedName name="MO_PAÑETE_EXT">#N/A</definedName>
    <definedName name="MO_PAÑETE_INT">#N/A</definedName>
    <definedName name="MO_PAÑETE_PULIDO">#N/A</definedName>
    <definedName name="MO_PAÑETE_RASGADO">#N/A</definedName>
    <definedName name="MO_PAÑETE_TECHOSyVIGAS">#N/A</definedName>
    <definedName name="MO_PERRILLA">#N/A</definedName>
    <definedName name="MO_PIEDRA">#N/A</definedName>
    <definedName name="MO_PINTURA">#N/A</definedName>
    <definedName name="MO_PISO_ADOQUIN">#N/A</definedName>
    <definedName name="MO_PISO_CementoPulido">#N/A</definedName>
    <definedName name="MO_PISO_CERAMICA_15a20">#N/A</definedName>
    <definedName name="MO_PISO_CERAMICA_15a20_BASE">#N/A</definedName>
    <definedName name="MO_PISO_CERAMICA_30a40">#N/A</definedName>
    <definedName name="MO_PISO_CERAMICA_30a40_BASE">#N/A</definedName>
    <definedName name="MO_PISO_FROTA_VIOL">#N/A</definedName>
    <definedName name="MO_PISO_FROTADO">#N/A</definedName>
    <definedName name="MO_PISO_GRANITO_25">#N/A</definedName>
    <definedName name="MO_PISO_GRANITO_30">#N/A</definedName>
    <definedName name="MO_PISO_GRANITO_33">#N/A</definedName>
    <definedName name="MO_PISO_GRANITO_40">#N/A</definedName>
    <definedName name="MO_PISO_GRANITO_50">#N/A</definedName>
    <definedName name="MO_PISO_PULI_VIOL">#N/A</definedName>
    <definedName name="MO_PISO_ZOCALO">#N/A</definedName>
    <definedName name="MO_REPELLO">#N/A</definedName>
    <definedName name="MO_RESANE_FROTA">#N/A</definedName>
    <definedName name="MO_RESANE_GOMA">#N/A</definedName>
    <definedName name="MO_SUBIDA_BLOCK_4_1NIVEL">#N/A</definedName>
    <definedName name="MO_SUBIDA_BLOCK_6_1NIVEL">#N/A</definedName>
    <definedName name="MO_SUBIDA_BLOCK_8_1NIVEL">#N/A</definedName>
    <definedName name="MO_SUBIDA_CEMENTO_1NIVEL">#N/A</definedName>
    <definedName name="MO_SUBIDA_MADERA_1NIVEL">#N/A</definedName>
    <definedName name="MO_SUBIR_AGREGADO_1Nivel">#N/A</definedName>
    <definedName name="MO_SubirAcero_1Niv">#N/A</definedName>
    <definedName name="MO_ZABALETA_PISO">#N/A</definedName>
    <definedName name="MO_ZABALETA_TECHO">#N/A</definedName>
    <definedName name="moacero" localSheetId="0">#N/A</definedName>
    <definedName name="moacero">#N/A</definedName>
    <definedName name="moaceromalla" localSheetId="0">#N/A</definedName>
    <definedName name="moaceromalla">#N/A</definedName>
    <definedName name="moacerorampa" localSheetId="0">#N/A</definedName>
    <definedName name="moacerorampa">#N/A</definedName>
    <definedName name="MOLDE_ESTAMPADO">#N/A</definedName>
    <definedName name="MOPISOCERAMICA" localSheetId="0">#N/A</definedName>
    <definedName name="MOPISOCERAMICA">#N/A</definedName>
    <definedName name="MOTONIVELADORA">#N/A</definedName>
    <definedName name="MURO30">#N/A</definedName>
    <definedName name="MUROBOVEDA12A10X2AD">#N/A</definedName>
    <definedName name="NADA" localSheetId="0">[11]Insumos!#REF!</definedName>
    <definedName name="NADA">[11]Insumos!#REF!</definedName>
    <definedName name="NINGUNA" localSheetId="0">[11]Insumos!#REF!</definedName>
    <definedName name="NINGUNA">[11]Insumos!#REF!</definedName>
    <definedName name="NIPLE_ACERO_12x3">#N/A</definedName>
    <definedName name="NIPLE_ACERO_16x2">#N/A</definedName>
    <definedName name="NIPLE_ACERO_16x3">#N/A</definedName>
    <definedName name="NIPLE_ACERO_20x3">#N/A</definedName>
    <definedName name="NIPLE_ACERO_6x3">#N/A</definedName>
    <definedName name="NIPLE_ACERO_8x3">#N/A</definedName>
    <definedName name="NIPLE_ACERO_PLATILLADO_12x12">#N/A</definedName>
    <definedName name="NIPLE_ACERO_PLATILLADO_2x1">#N/A</definedName>
    <definedName name="NIPLE_ACERO_PLATILLADO_3x1">#N/A</definedName>
    <definedName name="NIPLE_ACERO_PLATILLADO_8x1">#N/A</definedName>
    <definedName name="NIPLE_CROMO_38x2_12">#N/A</definedName>
    <definedName name="NIPLE_HG_12x4">#N/A</definedName>
    <definedName name="NIPLE_HG_34x4" localSheetId="0">#N/A</definedName>
    <definedName name="NIPLE_HG_34x4">#N/A</definedName>
    <definedName name="OPERADOR_GREADER">#N/A</definedName>
    <definedName name="OPERADOR_PALA">#N/A</definedName>
    <definedName name="OPERADOR_TRACTOR">#N/A</definedName>
    <definedName name="Operario_1ra">#N/A</definedName>
    <definedName name="Operario_2da">#N/A</definedName>
    <definedName name="Operario_3ra">#N/A</definedName>
    <definedName name="OPERARIOPRIMERA">[10]SALARIOS!$C$10</definedName>
    <definedName name="OXIGENO_CIL">#N/A</definedName>
    <definedName name="p" localSheetId="0">[12]peso!#REF!</definedName>
    <definedName name="p">[12]peso!#REF!</definedName>
    <definedName name="P1XE">#N/A</definedName>
    <definedName name="P1XT">#N/A</definedName>
    <definedName name="P1YE">#N/A</definedName>
    <definedName name="P1YT">#N/A</definedName>
    <definedName name="P2XE">#N/A</definedName>
    <definedName name="P2XT">#N/A</definedName>
    <definedName name="P2YE">#N/A</definedName>
    <definedName name="P3XE">#N/A</definedName>
    <definedName name="P3XT">#N/A</definedName>
    <definedName name="P3YE">#N/A</definedName>
    <definedName name="P3YT">#N/A</definedName>
    <definedName name="P4XE">#N/A</definedName>
    <definedName name="P4XT">#N/A</definedName>
    <definedName name="P4YE">#N/A</definedName>
    <definedName name="P4YT">#N/A</definedName>
    <definedName name="P5XE">#N/A</definedName>
    <definedName name="P5YE">#N/A</definedName>
    <definedName name="P5YT">#N/A</definedName>
    <definedName name="P6XE">#N/A</definedName>
    <definedName name="P6XT">#N/A</definedName>
    <definedName name="P6YE">#N/A</definedName>
    <definedName name="P6YT">#N/A</definedName>
    <definedName name="P7XE">#N/A</definedName>
    <definedName name="P7YE">#N/A</definedName>
    <definedName name="P7YT">#N/A</definedName>
    <definedName name="PALA">#N/A</definedName>
    <definedName name="PALA_950">#N/A</definedName>
    <definedName name="PANEL_DIST_24C" localSheetId="0">#N/A</definedName>
    <definedName name="PANEL_DIST_24C">#N/A</definedName>
    <definedName name="PANEL_DIST_32C">#N/A</definedName>
    <definedName name="PANEL_DIST_4a8C">#N/A</definedName>
    <definedName name="PanelDist_6a12_Circ_125a" localSheetId="0">#N/A</definedName>
    <definedName name="PanelDist_6a12_Circ_125a">#N/A</definedName>
    <definedName name="PARARRAYOS_9KV">#N/A</definedName>
    <definedName name="Peon">#N/A</definedName>
    <definedName name="Peon_1">#N/A</definedName>
    <definedName name="Peon_Colchas">[7]MO!$B$11</definedName>
    <definedName name="PEONCARP" localSheetId="0">#N/A</definedName>
    <definedName name="PEONCARP">#N/A</definedName>
    <definedName name="PERFIL_CUADRADO_34">[7]INSU!$B$91</definedName>
    <definedName name="Pernos" localSheetId="0">#N/A</definedName>
    <definedName name="Pernos">#N/A</definedName>
    <definedName name="PICO">#N/A</definedName>
    <definedName name="PIEDRA">#N/A</definedName>
    <definedName name="PIEDRA_GAVIONES">#N/A</definedName>
    <definedName name="PINO">[10]INS!$D$770</definedName>
    <definedName name="PINTURA_ACR_COLOR_PREPARADO">#N/A</definedName>
    <definedName name="PINTURA_ACR_EXT">#N/A</definedName>
    <definedName name="PINTURA_ACR_INT" localSheetId="0">#N/A</definedName>
    <definedName name="PINTURA_ACR_INT">#N/A</definedName>
    <definedName name="PINTURA_BASE">#N/A</definedName>
    <definedName name="PINTURA_MANTENIMIENTO">#N/A</definedName>
    <definedName name="PINTURA_OXIDO_ROJO">#N/A</definedName>
    <definedName name="PISO_GRANITO_FONDO_BCO">[7]INSU!$B$103</definedName>
    <definedName name="PLANTA_ELECTRICA">#N/A</definedName>
    <definedName name="PLASTICO">[7]INSU!$B$90</definedName>
    <definedName name="PLIGADORA2">#N/A</definedName>
    <definedName name="PLOMERO" localSheetId="0">#N/A</definedName>
    <definedName name="PLOMERO">#N/A</definedName>
    <definedName name="PLOMERO_SOLDADOR">#N/A</definedName>
    <definedName name="PLOMEROAYUDANTE" localSheetId="0">#N/A</definedName>
    <definedName name="PLOMEROAYUDANTE">#N/A</definedName>
    <definedName name="PLOMEROOFICIAL" localSheetId="0">#N/A</definedName>
    <definedName name="PLOMEROOFICIAL">#N/A</definedName>
    <definedName name="PLYWOOD_34_2CARAS">#N/A</definedName>
    <definedName name="pmadera2162" localSheetId="0">[8]precios!#REF!</definedName>
    <definedName name="pmadera2162">[8]precios!#REF!</definedName>
    <definedName name="po">[13]PRESUPUESTO!$O$9:$O$236</definedName>
    <definedName name="POSTE_HA_25_CUAD">#N/A</definedName>
    <definedName name="POSTE_HA_30_CUAD">#N/A</definedName>
    <definedName name="POSTE_HA_35_CUAD">#N/A</definedName>
    <definedName name="POSTE_HA_40_CUAD">#N/A</definedName>
    <definedName name="PREC._UNITARIO">#N/A</definedName>
    <definedName name="precios">[14]Precios!$A$4:$F$1576</definedName>
    <definedName name="PRESUPUESTO">#N/A</definedName>
    <definedName name="PUERTA_PANEL_PINO" localSheetId="0">#N/A</definedName>
    <definedName name="PUERTA_PANEL_PINO">#N/A</definedName>
    <definedName name="PUERTA_PLYWOOD" localSheetId="0">#N/A</definedName>
    <definedName name="PUERTA_PLYWOOD">#N/A</definedName>
    <definedName name="PULIDO_Y_BRILLADO_ESCALON">#N/A</definedName>
    <definedName name="PULIDOyBRILLADO_TC">#N/A</definedName>
    <definedName name="PWINCHE2000K">#N/A</definedName>
    <definedName name="Q">#N/A</definedName>
    <definedName name="qw">[13]PRESUPUESTO!$M$10:$AH$731</definedName>
    <definedName name="qwe">[4]PRESUPUESTO!$D$133</definedName>
    <definedName name="RASTRILLO" localSheetId="0">#N/A</definedName>
    <definedName name="RASTRILLO">#N/A</definedName>
    <definedName name="REDUCCION_BUSHING_HG_12x38">#N/A</definedName>
    <definedName name="REDUCCION_PVC_34a12" localSheetId="0">#N/A</definedName>
    <definedName name="REDUCCION_PVC_34a12">#N/A</definedName>
    <definedName name="REDUCCION_PVC_DREN_4x2" localSheetId="0">#N/A</definedName>
    <definedName name="REDUCCION_PVC_DREN_4x2">#N/A</definedName>
    <definedName name="REFERENCIA">[15]COF!$G$733</definedName>
    <definedName name="REGISTRO_ELEC_6x6">#N/A</definedName>
    <definedName name="REGLA_PAÑETE">#N/A</definedName>
    <definedName name="REJILLA_PISO">#N/A</definedName>
    <definedName name="REJILLAS_1x1">#N/A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#N/A</definedName>
    <definedName name="REVESTIMIENTO_CERAMICA_20x20">#N/A</definedName>
    <definedName name="RODILLO_CAT_815">#N/A</definedName>
    <definedName name="ROSETA">#N/A</definedName>
    <definedName name="SALARIO">#N/A</definedName>
    <definedName name="SALIDA">#N/A</definedName>
    <definedName name="SDSDFSDFSDF">#N/A</definedName>
    <definedName name="SEGUETA" localSheetId="0">#N/A</definedName>
    <definedName name="SEGUETA">#N/A</definedName>
    <definedName name="SIERRA_ELECTRICA">#N/A</definedName>
    <definedName name="SIFON_PVC_1_12">#N/A</definedName>
    <definedName name="SIFON_PVC_1_14">#N/A</definedName>
    <definedName name="SIFON_PVC_2">#N/A</definedName>
    <definedName name="SIFON_PVC_4">#N/A</definedName>
    <definedName name="SILICONE">#N/A</definedName>
    <definedName name="SOLDADORA">#N/A</definedName>
    <definedName name="spm">#N/A</definedName>
    <definedName name="SS">[5]M.O.!$C$12</definedName>
    <definedName name="SUB_TOTAL">#N/A</definedName>
    <definedName name="TANQUE_55Gls">#N/A</definedName>
    <definedName name="TAPA_ALUMINIO_1x1">#N/A</definedName>
    <definedName name="TAPA_REGISTRO_HF">#N/A</definedName>
    <definedName name="TAPA_REGISTRO_HF_LIVIANA">#N/A</definedName>
    <definedName name="TAPE_3M" localSheetId="0">#N/A</definedName>
    <definedName name="TAPE_3M">#N/A</definedName>
    <definedName name="TC">#N/A</definedName>
    <definedName name="TEE_ACERO_12x8">#N/A</definedName>
    <definedName name="TEE_ACERO_16x12">#N/A</definedName>
    <definedName name="TEE_ACERO_16x16">#N/A</definedName>
    <definedName name="TEE_ACERO_16x6">#N/A</definedName>
    <definedName name="TEE_ACERO_16x8">#N/A</definedName>
    <definedName name="TEE_ACERO_20x16">#N/A</definedName>
    <definedName name="TEE_CPVC_12" localSheetId="0">#N/A</definedName>
    <definedName name="TEE_CPVC_12">#N/A</definedName>
    <definedName name="TEE_HG_1" localSheetId="0">#N/A</definedName>
    <definedName name="TEE_HG_1">#N/A</definedName>
    <definedName name="TEE_HG_1_12">#N/A</definedName>
    <definedName name="TEE_HG_12">#N/A</definedName>
    <definedName name="TEE_HG_34" localSheetId="0">#N/A</definedName>
    <definedName name="TEE_HG_34">#N/A</definedName>
    <definedName name="TEE_PVC_PRES_1" localSheetId="0">#N/A</definedName>
    <definedName name="TEE_PVC_PRES_1">#N/A</definedName>
    <definedName name="TEE_PVC_PRES_12" localSheetId="0">#N/A</definedName>
    <definedName name="TEE_PVC_PRES_12">#N/A</definedName>
    <definedName name="TEE_PVC_PRES_34" localSheetId="0">#N/A</definedName>
    <definedName name="TEE_PVC_PRES_34">#N/A</definedName>
    <definedName name="TEFLON">#N/A</definedName>
    <definedName name="THINNER" localSheetId="0">#N/A</definedName>
    <definedName name="THINNER">#N/A</definedName>
    <definedName name="_xlnm.Print_Titles" localSheetId="0">'PRES. No.300-2021 IMPRIMIR (2)'!$1:$7</definedName>
    <definedName name="_xlnm.Print_Titles">#N/A</definedName>
    <definedName name="Tolas" localSheetId="0">#N/A</definedName>
    <definedName name="Tolas">#N/A</definedName>
    <definedName name="TOMACORRIENTE_110V">#N/A</definedName>
    <definedName name="TOMACORRIENTE_220V_SENC">#N/A</definedName>
    <definedName name="TOMACORRIENTE_30a">#N/A</definedName>
    <definedName name="Topografo">#N/A</definedName>
    <definedName name="TORNILLOS" localSheetId="0">#N/A</definedName>
    <definedName name="TORNILLOS">#N/A</definedName>
    <definedName name="TORNILLOS_INODORO">#N/A</definedName>
    <definedName name="TRACTOR_D8K">#N/A</definedName>
    <definedName name="TRANSFER_MANUAL_150_3AMPS">#N/A</definedName>
    <definedName name="TRANSFER_MANUAL_800_3AMPS">#N/A</definedName>
    <definedName name="TRANSFORMADOR_100KVA_240_480_POSTE">#N/A</definedName>
    <definedName name="TRANSFORMADOR_15KVA_120_240_POSTE">#N/A</definedName>
    <definedName name="TRANSFORMADOR_25KVA_240_480_POSTE">#N/A</definedName>
    <definedName name="Trompo">#N/A</definedName>
    <definedName name="TUBO_ACERO_16">#N/A</definedName>
    <definedName name="TUBO_ACERO_20">#N/A</definedName>
    <definedName name="TUBO_ACERO_20_e14">#N/A</definedName>
    <definedName name="TUBO_ACERO_3">#N/A</definedName>
    <definedName name="TUBO_ACERO_4">#N/A</definedName>
    <definedName name="TUBO_ACERO_6">#N/A</definedName>
    <definedName name="TUBO_ACERO_8">#N/A</definedName>
    <definedName name="TUBO_CPVC_12" localSheetId="0">#N/A</definedName>
    <definedName name="TUBO_CPVC_12">#N/A</definedName>
    <definedName name="TUBO_FLEXIBLE_INODORO_C_TUERCA">#N/A</definedName>
    <definedName name="TUBO_HA_36">#N/A</definedName>
    <definedName name="TUBO_HG_1" localSheetId="0">#N/A</definedName>
    <definedName name="TUBO_HG_1">#N/A</definedName>
    <definedName name="TUBO_HG_1_12">#N/A</definedName>
    <definedName name="TUBO_HG_12">#N/A</definedName>
    <definedName name="TUBO_HG_34" localSheetId="0">#N/A</definedName>
    <definedName name="TUBO_HG_34">#N/A</definedName>
    <definedName name="TUBO_PVC_DRENAJE_1_12">#N/A</definedName>
    <definedName name="TUBO_PVC_SCH40_12" localSheetId="0">#N/A</definedName>
    <definedName name="TUBO_PVC_SCH40_12">#N/A</definedName>
    <definedName name="TUBO_PVC_SCH40_34" localSheetId="0">#N/A</definedName>
    <definedName name="TUBO_PVC_SCH40_34">#N/A</definedName>
    <definedName name="TUBO_PVC_SDR21_2">#N/A</definedName>
    <definedName name="TUBO_PVC_SDR21_JG_16">#N/A</definedName>
    <definedName name="TUBO_PVC_SDR21_JG_6">#N/A</definedName>
    <definedName name="TUBO_PVC_SDR21_JG_8">#N/A</definedName>
    <definedName name="TUBO_PVC_SDR26_12">#N/A</definedName>
    <definedName name="TUBO_PVC_SDR26_2">#N/A</definedName>
    <definedName name="TUBO_PVC_SDR26_34">#N/A</definedName>
    <definedName name="TUBO_PVC_SDR26_JG_16">#N/A</definedName>
    <definedName name="TUBO_PVC_SDR26_JG_3">#N/A</definedName>
    <definedName name="TUBO_PVC_SDR26_JG_4">#N/A</definedName>
    <definedName name="TUBO_PVC_SDR26_JG_6">#N/A</definedName>
    <definedName name="TUBO_PVC_SDR26_JG_8">#N/A</definedName>
    <definedName name="TUBO_PVC_SDR325_JG_16">#N/A</definedName>
    <definedName name="TUBO_PVC_SDR325_JG_20">#N/A</definedName>
    <definedName name="TUBO_PVC_SDR325_JG_8">#N/A</definedName>
    <definedName name="TUBO_PVC_SDR41_2">#N/A</definedName>
    <definedName name="TUBO_PVC_SDR41_3" localSheetId="0">#N/A</definedName>
    <definedName name="TUBO_PVC_SDR41_3">#N/A</definedName>
    <definedName name="TUBO_PVC_SDR41_4">#N/A</definedName>
    <definedName name="TYPE_3M">#N/A</definedName>
    <definedName name="UND">#N/A</definedName>
    <definedName name="UNION_HG_1" localSheetId="0">#N/A</definedName>
    <definedName name="UNION_HG_1">#N/A</definedName>
    <definedName name="UNION_HG_12">#N/A</definedName>
    <definedName name="UNION_HG_34" localSheetId="0">#N/A</definedName>
    <definedName name="UNION_HG_34">#N/A</definedName>
    <definedName name="UNION_PVC_PRES_12" localSheetId="0">#N/A</definedName>
    <definedName name="UNION_PVC_PRES_12">#N/A</definedName>
    <definedName name="UNION_PVC_PRES_34" localSheetId="0">#N/A</definedName>
    <definedName name="UNION_PVC_PRES_34">#N/A</definedName>
    <definedName name="vaciadohormigonindustrial" localSheetId="0">#N/A</definedName>
    <definedName name="vaciadohormigonindustrial">#N/A</definedName>
    <definedName name="vaciadozapata" localSheetId="0">#N/A</definedName>
    <definedName name="vaciadozapata">#N/A</definedName>
    <definedName name="VALVULA_AIRE_1_HF_ROSCADA">#N/A</definedName>
    <definedName name="VALVULA_AIRE_3_HF_ROSCADA">#N/A</definedName>
    <definedName name="VALVULA_AIRE_34_HF_ROSCADA">#N/A</definedName>
    <definedName name="VALVULA_COMP_12_HF_PLATILLADA">#N/A</definedName>
    <definedName name="VALVULA_COMP_16_HF_PLATILLADA">#N/A</definedName>
    <definedName name="VALVULA_COMP_2_12_HF_ROSCADA">#N/A</definedName>
    <definedName name="VALVULA_COMP_2_HF_ROSCADA">#N/A</definedName>
    <definedName name="VALVULA_COMP_20_HF_PLATILLADA">#N/A</definedName>
    <definedName name="VALVULA_COMP_3_HF_ROSCADA">#N/A</definedName>
    <definedName name="VALVULA_COMP_4_HF_PLATILLADA">#N/A</definedName>
    <definedName name="VALVULA_COMP_4_HF_ROSCADA">#N/A</definedName>
    <definedName name="VALVULA_COMP_6_HF_PLATILLADA">#N/A</definedName>
    <definedName name="VALVULA_COMP_8_HF_PLATILLADA">#N/A</definedName>
    <definedName name="VARILLA_BLOQUES_20">#N/A</definedName>
    <definedName name="VARILLA_BLOQUES_40">#N/A</definedName>
    <definedName name="VARILLA_BLOQUES_60">#N/A</definedName>
    <definedName name="VARILLA_BLOQUES_80">#N/A</definedName>
    <definedName name="VCOLGANTE1590">#N/A</definedName>
    <definedName name="VIBRADO">#N/A</definedName>
    <definedName name="VIGASHP" localSheetId="0">#N/A</definedName>
    <definedName name="VIGASHP">#N/A</definedName>
    <definedName name="VIOLINADO">#N/A</definedName>
    <definedName name="VUELO10">#N/A</definedName>
    <definedName name="Winche">#N/A</definedName>
    <definedName name="YEE_PVC_DREN_2" localSheetId="0">#N/A</definedName>
    <definedName name="YEE_PVC_DREN_2">#N/A</definedName>
    <definedName name="YEE_PVC_DREN_3" localSheetId="0">#N/A</definedName>
    <definedName name="YEE_PVC_DREN_3">#N/A</definedName>
    <definedName name="YEE_PVC_DREN_4">#N/A</definedName>
    <definedName name="YEE_PVC_DREN_4x2">#N/A</definedName>
    <definedName name="Z_FC7055F2_165C_4ECF_924D_37F607DAA418_.wvu.PrintArea" localSheetId="0" hidden="1">#N/A</definedName>
    <definedName name="Z_FC7055F2_165C_4ECF_924D_37F607DAA418_.wvu.PrintTitles" localSheetId="0" hidden="1">#N/A</definedName>
    <definedName name="ZINC_CAL26_3x6" localSheetId="0">#N/A</definedName>
    <definedName name="ZINC_CAL26_3x6">#N/A</definedName>
    <definedName name="ZOCALO_8x34" localSheetId="0">#N/A</definedName>
    <definedName name="ZOCALO_8x34">#N/A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6" i="1" l="1"/>
  <c r="F635" i="1"/>
  <c r="F617" i="1" l="1"/>
  <c r="F616" i="1"/>
  <c r="F612" i="1"/>
  <c r="F610" i="1"/>
  <c r="F608" i="1"/>
  <c r="F606" i="1"/>
  <c r="F605" i="1"/>
  <c r="F604" i="1"/>
  <c r="F603" i="1"/>
  <c r="F601" i="1"/>
  <c r="F600" i="1"/>
  <c r="F599" i="1"/>
  <c r="F597" i="1"/>
  <c r="F596" i="1"/>
  <c r="F595" i="1"/>
  <c r="F594" i="1"/>
  <c r="F593" i="1"/>
  <c r="F592" i="1"/>
  <c r="F591" i="1"/>
  <c r="F589" i="1"/>
  <c r="F588" i="1"/>
  <c r="F587" i="1"/>
  <c r="F586" i="1"/>
  <c r="F585" i="1"/>
  <c r="F583" i="1"/>
  <c r="F582" i="1"/>
  <c r="F581" i="1"/>
  <c r="F579" i="1"/>
  <c r="F578" i="1"/>
  <c r="F577" i="1"/>
  <c r="F575" i="1"/>
  <c r="F574" i="1"/>
  <c r="F573" i="1"/>
  <c r="F572" i="1"/>
  <c r="F570" i="1"/>
  <c r="F569" i="1"/>
  <c r="F568" i="1"/>
  <c r="F566" i="1"/>
  <c r="F565" i="1"/>
  <c r="F564" i="1"/>
  <c r="F563" i="1"/>
  <c r="F562" i="1"/>
  <c r="F561" i="1"/>
  <c r="F560" i="1"/>
  <c r="F559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3" i="1"/>
  <c r="F532" i="1"/>
  <c r="F531" i="1"/>
  <c r="F530" i="1"/>
  <c r="F529" i="1"/>
  <c r="F528" i="1"/>
  <c r="F526" i="1"/>
  <c r="F525" i="1"/>
  <c r="F524" i="1"/>
  <c r="F523" i="1"/>
  <c r="F522" i="1"/>
  <c r="F521" i="1"/>
  <c r="F519" i="1"/>
  <c r="F518" i="1"/>
  <c r="F517" i="1"/>
  <c r="F516" i="1"/>
  <c r="F515" i="1"/>
  <c r="F514" i="1"/>
  <c r="F512" i="1"/>
  <c r="F511" i="1"/>
  <c r="F510" i="1"/>
  <c r="F509" i="1"/>
  <c r="F508" i="1"/>
  <c r="F507" i="1"/>
  <c r="F505" i="1"/>
  <c r="F504" i="1"/>
  <c r="F503" i="1"/>
  <c r="F502" i="1"/>
  <c r="F500" i="1"/>
  <c r="F494" i="1"/>
  <c r="F493" i="1"/>
  <c r="F492" i="1"/>
  <c r="F491" i="1"/>
  <c r="F489" i="1"/>
  <c r="F488" i="1"/>
  <c r="F487" i="1"/>
  <c r="F486" i="1"/>
  <c r="F485" i="1"/>
  <c r="F484" i="1"/>
  <c r="F483" i="1"/>
  <c r="F481" i="1"/>
  <c r="F480" i="1"/>
  <c r="F479" i="1"/>
  <c r="F478" i="1"/>
  <c r="F476" i="1"/>
  <c r="F475" i="1"/>
  <c r="F474" i="1"/>
  <c r="F472" i="1"/>
  <c r="F471" i="1"/>
  <c r="F465" i="1"/>
  <c r="F463" i="1"/>
  <c r="F462" i="1"/>
  <c r="F461" i="1"/>
  <c r="F460" i="1"/>
  <c r="F458" i="1"/>
  <c r="F456" i="1"/>
  <c r="F454" i="1"/>
  <c r="F453" i="1"/>
  <c r="F452" i="1"/>
  <c r="F450" i="1"/>
  <c r="F449" i="1"/>
  <c r="F448" i="1"/>
  <c r="F447" i="1"/>
  <c r="F445" i="1"/>
  <c r="F444" i="1"/>
  <c r="F443" i="1"/>
  <c r="F441" i="1"/>
  <c r="F440" i="1"/>
  <c r="F439" i="1"/>
  <c r="F438" i="1"/>
  <c r="F437" i="1"/>
  <c r="F436" i="1"/>
  <c r="F435" i="1"/>
  <c r="F433" i="1"/>
  <c r="F432" i="1"/>
  <c r="F431" i="1"/>
  <c r="F425" i="1"/>
  <c r="F423" i="1"/>
  <c r="F421" i="1"/>
  <c r="F419" i="1"/>
  <c r="F418" i="1"/>
  <c r="F417" i="1"/>
  <c r="F416" i="1"/>
  <c r="F415" i="1"/>
  <c r="F414" i="1"/>
  <c r="F413" i="1"/>
  <c r="F411" i="1"/>
  <c r="F410" i="1"/>
  <c r="F409" i="1"/>
  <c r="F408" i="1"/>
  <c r="F407" i="1"/>
  <c r="F406" i="1"/>
  <c r="F405" i="1"/>
  <c r="F404" i="1"/>
  <c r="F403" i="1"/>
  <c r="F401" i="1"/>
  <c r="F400" i="1"/>
  <c r="F399" i="1"/>
  <c r="F398" i="1"/>
  <c r="F397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2" i="1"/>
  <c r="F381" i="1"/>
  <c r="F380" i="1"/>
  <c r="F379" i="1"/>
  <c r="F377" i="1"/>
  <c r="F376" i="1"/>
  <c r="F375" i="1"/>
  <c r="F374" i="1"/>
  <c r="F373" i="1"/>
  <c r="F372" i="1"/>
  <c r="F371" i="1"/>
  <c r="F370" i="1"/>
  <c r="F368" i="1"/>
  <c r="F367" i="1"/>
  <c r="F366" i="1"/>
  <c r="F365" i="1"/>
  <c r="F363" i="1"/>
  <c r="F358" i="1"/>
  <c r="F356" i="1"/>
  <c r="F354" i="1"/>
  <c r="F353" i="1"/>
  <c r="F352" i="1"/>
  <c r="F351" i="1"/>
  <c r="F350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2" i="1"/>
  <c r="F330" i="1"/>
  <c r="F328" i="1"/>
  <c r="F327" i="1"/>
  <c r="F326" i="1"/>
  <c r="F325" i="1"/>
  <c r="F324" i="1"/>
  <c r="F323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8" i="1"/>
  <c r="F307" i="1"/>
  <c r="F306" i="1"/>
  <c r="F305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0" i="1"/>
  <c r="F289" i="1"/>
  <c r="F288" i="1"/>
  <c r="F286" i="1"/>
  <c r="F281" i="1"/>
  <c r="F279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2" i="1"/>
  <c r="F241" i="1"/>
  <c r="F240" i="1"/>
  <c r="F238" i="1"/>
  <c r="F237" i="1"/>
  <c r="F236" i="1"/>
  <c r="F235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6" i="1"/>
  <c r="F204" i="1"/>
  <c r="F203" i="1"/>
  <c r="F202" i="1"/>
  <c r="F201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4" i="1"/>
  <c r="F173" i="1"/>
  <c r="F172" i="1"/>
  <c r="F171" i="1"/>
  <c r="F170" i="1"/>
  <c r="F169" i="1"/>
  <c r="F167" i="1"/>
  <c r="F161" i="1"/>
  <c r="F159" i="1"/>
  <c r="F157" i="1"/>
  <c r="F155" i="1"/>
  <c r="F154" i="1"/>
  <c r="F153" i="1"/>
  <c r="F152" i="1"/>
  <c r="F150" i="1"/>
  <c r="F149" i="1"/>
  <c r="F148" i="1"/>
  <c r="F147" i="1"/>
  <c r="F146" i="1"/>
  <c r="F145" i="1"/>
  <c r="F144" i="1"/>
  <c r="F143" i="1"/>
  <c r="F140" i="1"/>
  <c r="F139" i="1"/>
  <c r="F138" i="1"/>
  <c r="F137" i="1"/>
  <c r="F136" i="1"/>
  <c r="F135" i="1"/>
  <c r="F134" i="1"/>
  <c r="F133" i="1"/>
  <c r="F132" i="1"/>
  <c r="F131" i="1"/>
  <c r="F125" i="1"/>
  <c r="F124" i="1"/>
  <c r="F123" i="1"/>
  <c r="F121" i="1"/>
  <c r="F120" i="1"/>
  <c r="F119" i="1"/>
  <c r="F117" i="1"/>
  <c r="F116" i="1"/>
  <c r="F115" i="1"/>
  <c r="F113" i="1"/>
  <c r="F112" i="1"/>
  <c r="F111" i="1"/>
  <c r="F110" i="1"/>
  <c r="F109" i="1"/>
  <c r="F107" i="1"/>
  <c r="F106" i="1"/>
  <c r="F105" i="1"/>
  <c r="F104" i="1"/>
  <c r="F103" i="1"/>
  <c r="F102" i="1"/>
  <c r="F618" i="1" l="1"/>
  <c r="F495" i="1"/>
  <c r="F613" i="1"/>
  <c r="F426" i="1"/>
  <c r="F466" i="1"/>
  <c r="F359" i="1"/>
  <c r="F282" i="1"/>
  <c r="F13" i="1"/>
  <c r="F14" i="1"/>
  <c r="F15" i="1"/>
  <c r="F16" i="1"/>
  <c r="F17" i="1"/>
  <c r="F18" i="1"/>
  <c r="F20" i="1"/>
  <c r="F22" i="1"/>
  <c r="F23" i="1"/>
  <c r="F24" i="1"/>
  <c r="F26" i="1"/>
  <c r="F27" i="1"/>
  <c r="F28" i="1"/>
  <c r="F29" i="1"/>
  <c r="F31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2" i="1"/>
  <c r="C142" i="1" l="1"/>
  <c r="F142" i="1" s="1"/>
  <c r="C141" i="1"/>
  <c r="F141" i="1" s="1"/>
  <c r="C130" i="1"/>
  <c r="F130" i="1" s="1"/>
  <c r="C129" i="1"/>
  <c r="F129" i="1" s="1"/>
  <c r="C128" i="1"/>
  <c r="F128" i="1" s="1"/>
  <c r="C127" i="1"/>
  <c r="F127" i="1" s="1"/>
  <c r="C126" i="1"/>
  <c r="F126" i="1" s="1"/>
  <c r="F162" i="1" s="1"/>
  <c r="C38" i="1" l="1"/>
  <c r="F38" i="1" s="1"/>
  <c r="C35" i="1"/>
  <c r="F35" i="1" s="1"/>
  <c r="C34" i="1"/>
  <c r="F34" i="1" s="1"/>
  <c r="C33" i="1"/>
  <c r="F33" i="1" s="1"/>
  <c r="C32" i="1"/>
  <c r="F32" i="1" s="1"/>
  <c r="A608" i="1"/>
  <c r="A610" i="1" s="1"/>
  <c r="A604" i="1"/>
  <c r="A605" i="1" s="1"/>
  <c r="A606" i="1" s="1"/>
  <c r="A577" i="1"/>
  <c r="A578" i="1" s="1"/>
  <c r="A579" i="1" s="1"/>
  <c r="A581" i="1" s="1"/>
  <c r="A582" i="1" s="1"/>
  <c r="A585" i="1" s="1"/>
  <c r="A591" i="1" s="1"/>
  <c r="A599" i="1" s="1"/>
  <c r="A573" i="1"/>
  <c r="A574" i="1" s="1"/>
  <c r="A575" i="1" s="1"/>
  <c r="A546" i="1"/>
  <c r="A547" i="1" s="1"/>
  <c r="A548" i="1" s="1"/>
  <c r="A507" i="1"/>
  <c r="A514" i="1" s="1"/>
  <c r="A515" i="1" s="1"/>
  <c r="A516" i="1" s="1"/>
  <c r="A517" i="1" s="1"/>
  <c r="A518" i="1" s="1"/>
  <c r="A519" i="1" s="1"/>
  <c r="A503" i="1"/>
  <c r="A504" i="1" s="1"/>
  <c r="A505" i="1" s="1"/>
  <c r="A380" i="1"/>
  <c r="A381" i="1" s="1"/>
  <c r="A382" i="1" s="1"/>
  <c r="A350" i="1"/>
  <c r="A351" i="1" s="1"/>
  <c r="A352" i="1" s="1"/>
  <c r="A353" i="1" s="1"/>
  <c r="A354" i="1" s="1"/>
  <c r="A312" i="1"/>
  <c r="A313" i="1" s="1"/>
  <c r="A314" i="1" s="1"/>
  <c r="A315" i="1" s="1"/>
  <c r="A316" i="1" s="1"/>
  <c r="A317" i="1" s="1"/>
  <c r="A318" i="1" s="1"/>
  <c r="A319" i="1" s="1"/>
  <c r="A191" i="1"/>
  <c r="A192" i="1" s="1"/>
  <c r="A193" i="1" s="1"/>
  <c r="A194" i="1" s="1"/>
  <c r="A195" i="1" s="1"/>
  <c r="A196" i="1" s="1"/>
  <c r="A197" i="1" s="1"/>
  <c r="A198" i="1" s="1"/>
  <c r="A199" i="1" s="1"/>
  <c r="A177" i="1"/>
  <c r="A178" i="1" s="1"/>
  <c r="A179" i="1" s="1"/>
  <c r="A180" i="1" s="1"/>
  <c r="A181" i="1" s="1"/>
  <c r="A182" i="1" s="1"/>
  <c r="A183" i="1" s="1"/>
  <c r="A184" i="1" s="1"/>
  <c r="A185" i="1" s="1"/>
  <c r="A13" i="1"/>
  <c r="A14" i="1" s="1"/>
  <c r="A15" i="1" s="1"/>
  <c r="A16" i="1" s="1"/>
  <c r="A17" i="1" s="1"/>
  <c r="A18" i="1" s="1"/>
  <c r="F98" i="1" l="1"/>
  <c r="F620" i="1" s="1"/>
  <c r="F621" i="1" s="1"/>
  <c r="A508" i="1"/>
  <c r="A509" i="1" s="1"/>
  <c r="A510" i="1" s="1"/>
  <c r="A511" i="1" s="1"/>
  <c r="A512" i="1" s="1"/>
  <c r="A550" i="1"/>
  <c r="A551" i="1" s="1"/>
  <c r="A552" i="1" s="1"/>
  <c r="A549" i="1"/>
  <c r="A521" i="1"/>
  <c r="F628" i="1" l="1"/>
  <c r="F625" i="1"/>
  <c r="F626" i="1"/>
  <c r="F633" i="1"/>
  <c r="F637" i="1"/>
  <c r="F627" i="1"/>
  <c r="F638" i="1"/>
  <c r="F631" i="1"/>
  <c r="F632" i="1"/>
  <c r="F629" i="1"/>
  <c r="F630" i="1"/>
  <c r="F624" i="1"/>
  <c r="A522" i="1"/>
  <c r="A523" i="1" s="1"/>
  <c r="A524" i="1" s="1"/>
  <c r="A525" i="1" s="1"/>
  <c r="A526" i="1" s="1"/>
  <c r="A528" i="1"/>
  <c r="F634" i="1" l="1"/>
  <c r="F639" i="1" s="1"/>
  <c r="F641" i="1" s="1"/>
  <c r="A535" i="1"/>
  <c r="A529" i="1"/>
  <c r="A530" i="1" s="1"/>
  <c r="A531" i="1" s="1"/>
  <c r="A532" i="1" s="1"/>
  <c r="A533" i="1" s="1"/>
  <c r="A559" i="1" l="1"/>
  <c r="A536" i="1"/>
  <c r="A537" i="1" s="1"/>
  <c r="A538" i="1" s="1"/>
  <c r="A539" i="1" s="1"/>
  <c r="A540" i="1" s="1"/>
  <c r="A541" i="1" s="1"/>
  <c r="A542" i="1" s="1"/>
  <c r="A543" i="1" s="1"/>
  <c r="A544" i="1" s="1"/>
  <c r="A568" i="1" l="1"/>
  <c r="A569" i="1" s="1"/>
  <c r="A570" i="1" s="1"/>
  <c r="A560" i="1"/>
  <c r="A561" i="1" s="1"/>
  <c r="A562" i="1" s="1"/>
  <c r="A563" i="1" s="1"/>
  <c r="A564" i="1" s="1"/>
  <c r="A565" i="1" s="1"/>
  <c r="A566" i="1" s="1"/>
</calcChain>
</file>

<file path=xl/sharedStrings.xml><?xml version="1.0" encoding="utf-8"?>
<sst xmlns="http://schemas.openxmlformats.org/spreadsheetml/2006/main" count="1099" uniqueCount="654">
  <si>
    <t>ZONA:  IV</t>
  </si>
  <si>
    <t xml:space="preserve">No. </t>
  </si>
  <si>
    <t>DESCRIPCIÓN</t>
  </si>
  <si>
    <t>CANTIDAD</t>
  </si>
  <si>
    <t>UD</t>
  </si>
  <si>
    <t>PRECIO</t>
  </si>
  <si>
    <t>VALOR</t>
  </si>
  <si>
    <t>A</t>
  </si>
  <si>
    <t>CAMPO DE POZOS, CONSTRUCCIÓN BASE/COLUMNA EN H.A., ELECTRIFICACION DE  (3) POZOS Y SUMINISTRO E INSTALACION EQUIPOS DE BOMBEO</t>
  </si>
  <si>
    <t>A-1</t>
  </si>
  <si>
    <t>PERFORACIÓN DE POZOS #1, #2 Y #3</t>
  </si>
  <si>
    <t>Perforación con máquina de Percusión en acero de     Ø16" para encamisar en Ø12".</t>
  </si>
  <si>
    <t>Ranurado de tubería de Ø12" acero de 1/4".</t>
  </si>
  <si>
    <t>Encamisado de tubería de Ø12" acero de 1/4".</t>
  </si>
  <si>
    <t>Suministro de tubería de Ø12" acero 1/4".</t>
  </si>
  <si>
    <t>Suministro de zapata de acero Ø12".</t>
  </si>
  <si>
    <t>Limpieza y Desarrollo por Pistoneo.</t>
  </si>
  <si>
    <t>Aforo de Pozo ( 24 horas), bombeo continuo, medición de niveles y caudales  (inc. reporte y gráficos), caudal mínimo esperado 400 GPM.</t>
  </si>
  <si>
    <t>A-2</t>
  </si>
  <si>
    <t xml:space="preserve">CONSTRUCCIÓN BASE EN H.A. PARA INSTALACIÓN EQUIPOS DE BOMBEO EN  POZO #1, #2 &amp; #3 PARA SISTEMA ABASTECIMIENTO DEPÓSITO REGULADOR V CENTENARIO, PARAISO I, II &amp; III, VILLA ALTAGRACIA. </t>
  </si>
  <si>
    <t>PRELIMINARES</t>
  </si>
  <si>
    <t>2.1.1</t>
  </si>
  <si>
    <t>Acondicionamiento de área ( incluye poda de árboles y limpieza de terreno).</t>
  </si>
  <si>
    <t>2.1.2</t>
  </si>
  <si>
    <t>Replanteo.</t>
  </si>
  <si>
    <t>MOVIMIENTO DE TIERRA</t>
  </si>
  <si>
    <t>2.2.1</t>
  </si>
  <si>
    <t>Excavación en material no clasificado de consistencia pedregosa (lecho rio), con equipo.</t>
  </si>
  <si>
    <t>2.2.2</t>
  </si>
  <si>
    <t>Compactado de relleno con equipo mecánico usando material granular extraído de excavación. (en capas de 20 cm)</t>
  </si>
  <si>
    <t>2.2.3</t>
  </si>
  <si>
    <r>
      <t>HORMIGÓN  ARMADO VISTO EN ( f'c=210 kg/cm² con fibra de polipropileno, todos los cantos deben estar biselados a 45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):</t>
    </r>
  </si>
  <si>
    <t>2.3.1</t>
  </si>
  <si>
    <t>2.3.2</t>
  </si>
  <si>
    <t>Pedestal en forma de cuña para reforzar la camisa del pozo en tubería Ø12" hasta una altura de 2.00 metros sobre el nivel del terreno o del piso - 3.41 qq/m³, ( 3 uds.)</t>
  </si>
  <si>
    <t>2.3.3</t>
  </si>
  <si>
    <t>2.3.4</t>
  </si>
  <si>
    <t xml:space="preserve"> MISCELANEOS</t>
  </si>
  <si>
    <t>2.4.1</t>
  </si>
  <si>
    <t>2.4.2</t>
  </si>
  <si>
    <r>
      <t xml:space="preserve">Baranda en escalera en tubos galvanizados de </t>
    </r>
    <r>
      <rPr>
        <sz val="10"/>
        <rFont val="Calibri"/>
        <family val="2"/>
      </rPr>
      <t>Ø 2"</t>
    </r>
    <r>
      <rPr>
        <sz val="10"/>
        <rFont val="Arial"/>
        <family val="2"/>
      </rPr>
      <t xml:space="preserve"> (según diseño y con dos manos de galvo one como primer  y dos manos de pintura epóxica industrial como acabado)</t>
    </r>
  </si>
  <si>
    <t>2.4.3</t>
  </si>
  <si>
    <t>Letrero INAPA con pintura mantenimiento calidad superior</t>
  </si>
  <si>
    <t>A-3</t>
  </si>
  <si>
    <t>ELECTRIFICACIÓN DE  (3) POZOS Y SUMINISTRO E INSTALACIÓN EQUIPOS DE BOMBEO AC. V CENTENARIO, PARAISO I, II &amp; III, VILLA ALTAGRACIA.</t>
  </si>
  <si>
    <t>ALIMENTACIÓN ELÉCTRICA PRIMARIA 12470/7200V (4#2/0AAAC)</t>
  </si>
  <si>
    <t>3.1.1</t>
  </si>
  <si>
    <t>3.1.2</t>
  </si>
  <si>
    <t>3.1.3</t>
  </si>
  <si>
    <t>Alambre AAAC # 2/0</t>
  </si>
  <si>
    <t>3.1.4</t>
  </si>
  <si>
    <t>Estructura MT-301</t>
  </si>
  <si>
    <t>3.1.5</t>
  </si>
  <si>
    <t>Estructura MT-302</t>
  </si>
  <si>
    <t>3.1.6</t>
  </si>
  <si>
    <t>Estructura MT-303</t>
  </si>
  <si>
    <t>3.1.7</t>
  </si>
  <si>
    <t>Estructura MT-305</t>
  </si>
  <si>
    <t>3.1.8</t>
  </si>
  <si>
    <t>Estructura MT-307</t>
  </si>
  <si>
    <t>3.1.9</t>
  </si>
  <si>
    <t>Estructura MT-316</t>
  </si>
  <si>
    <t>3.1.10</t>
  </si>
  <si>
    <t>Estructura PR-208 (incluye Cut-Out).</t>
  </si>
  <si>
    <t>3.1.11</t>
  </si>
  <si>
    <t>Estructura HA-100B</t>
  </si>
  <si>
    <t>3.1.12</t>
  </si>
  <si>
    <t>Estructura PR-101</t>
  </si>
  <si>
    <t>3.1.13</t>
  </si>
  <si>
    <t>Estructura P3B-110</t>
  </si>
  <si>
    <t>3.1.14</t>
  </si>
  <si>
    <t>Estructura TR-305 (incluye 3 Transf.  tipo poste @37.5 Kva, Cut-Out y aparta rayos)</t>
  </si>
  <si>
    <t>3.1.15</t>
  </si>
  <si>
    <t>Estructura TR-306 (incl. 3 Transf.  tipo poste @37.5kva, Cut-Out y aparta rayos).</t>
  </si>
  <si>
    <t>3.1.16</t>
  </si>
  <si>
    <t>Estructura AP-103</t>
  </si>
  <si>
    <t>3.1.17</t>
  </si>
  <si>
    <t>Estructura EQ-MT (medición energía en alta tensión)</t>
  </si>
  <si>
    <t>3.1.18</t>
  </si>
  <si>
    <t>Hoyo para Postes</t>
  </si>
  <si>
    <t>3.1.19</t>
  </si>
  <si>
    <t>Hoyo para Vientos</t>
  </si>
  <si>
    <t>3.1.20</t>
  </si>
  <si>
    <t xml:space="preserve">Mano de obra alimentación eléctrica primaria. </t>
  </si>
  <si>
    <t>ALIMENTACIÓN ELÉCTRICA SECUNDARIA, 480V, 3Ø.</t>
  </si>
  <si>
    <t>3.2.1</t>
  </si>
  <si>
    <t xml:space="preserve">Alimentador eléctrico desde banco de transformadores poste PP16 hasta Main Breaker en poste PP16 con (3) conductores THW#2/0 (fase),  (1)  conductor THW#2 (neutro) y (1) conductor THW#2 (tierra)  en tubería PVC e IMC Ø3", incluye condulet, conectores y soportes de tuberías. </t>
  </si>
  <si>
    <t>3.2.2</t>
  </si>
  <si>
    <t xml:space="preserve">Alimentador eléctrico desde banco de transformadores poste PP22 hasta Main Breaker en poste PP22 con (3) conductores THW#2/0 (fase),  (1)  conductor THW#2 (neutro) y (1) conductor THW#2 (tierra)  en tubería PVC e IMC ø3", incluye condulet, conectores y soportes de tuberías. </t>
  </si>
  <si>
    <t>3.2.3</t>
  </si>
  <si>
    <t xml:space="preserve">Alimentador eléctrico desde banco de transformadores poste PP29 hasta Main Breaker en poste PP29 con (3) conductores THW#2/0 (fase),  (1)  conductor THW#2 (neutro) y (1) conductor THW#2 (tierra)  en tubería PVC e IMC Ø3", incluye condulet, conectores y soportes de tuberías. </t>
  </si>
  <si>
    <t>3.2.4</t>
  </si>
  <si>
    <t xml:space="preserve">Alimentador eléctrico desde Main Breaker en poste PP22 hasta arrancador suave con (3) conductores THW#2/0 (fase), (1) conductor THW#2 (neutro) y (1) conductor THW#2 (tierra) en tubería PVC e IMC Ø3", incluye conectores y soportes de tuberías. </t>
  </si>
  <si>
    <t>3.2.5</t>
  </si>
  <si>
    <t xml:space="preserve">Alimentador eléctrico desde Main Breaker en poste PP29 hasta arrancador suave con (3) conductores THW#2/0 (fase), (1) conductor THW#2 (neutro) y (1) conductor THW#2 (tierra) en tubería PVC e IMC Ø3", incluye conectores y soportes de tuberías.  </t>
  </si>
  <si>
    <t>3.2.6</t>
  </si>
  <si>
    <t xml:space="preserve">Alimentador eléctrico desde Main Breaker en poste PP16 hasta arrancador suave con (3) conductores THW#2/0 (fase), (1) conductor THW#2 (neutro) y (1) conductor THW#2 (tierra) en tubería PVC e IMC Ø3", incluye conectores y soportes de tuberías. </t>
  </si>
  <si>
    <t>3.2.7</t>
  </si>
  <si>
    <t xml:space="preserve">Alimentador eléctrico desde arrancador suave en poste PP16 hasta motor eléctrico de electrobomba con (3) conductores THW#1/0 (fase), (1) conductor THW#2 (neutro), en tubería L.T. Ø1.1/2", incluye conectores y soportes de tuberías. </t>
  </si>
  <si>
    <t>3.2.8</t>
  </si>
  <si>
    <t xml:space="preserve">Alimentador eléctrico desde arrancador suave en poste PP22 hasta motor eléctrico de electrobomba con (3) conductores THW#1/0 (fase), (1) conductor THW#2 (neutro), en tubería L.T. Ø1.1/2", incluye conectores y soportes de tuberías. </t>
  </si>
  <si>
    <t>3.2.9</t>
  </si>
  <si>
    <t xml:space="preserve">Alimentador eléctrico desde arrancador suave en poste PP29 hasta motor eléctrico de electrobomba con (3) conductores THW#1/0 (fase), (1) conductor THW#2 (neutro), en tubería L.T. Ø1.1/2", incluye conectores y soportes de tuberías. </t>
  </si>
  <si>
    <t>3.2.10</t>
  </si>
  <si>
    <t>Main Breaker 175 amp., 460 volts, 3Ø, enclosure NEMA 3R,( Inc. mano de obra de instalación).</t>
  </si>
  <si>
    <t>SUMINISTRO E INSTALACIÓN ELECTROBOMBA 3Ø SUMERGIBLE ( POZOS No.1, 2 Y 3 )</t>
  </si>
  <si>
    <t>3.3.1</t>
  </si>
  <si>
    <t>Electrobomba sumergible para Pozo profundo, 400 GPM, vs. 460 pies TDH, profundidad de columna 75 pies, con motor de 75 HP, 460V, 60HZ, 3ø  a 3,450 RPM.</t>
  </si>
  <si>
    <t>3.3.2</t>
  </si>
  <si>
    <t>Arrancador suave para motor de 75 HP, 460V.</t>
  </si>
  <si>
    <t>3.3.3</t>
  </si>
  <si>
    <t>Instalación de electrobomba.</t>
  </si>
  <si>
    <t>3.3.4</t>
  </si>
  <si>
    <t xml:space="preserve">Codo Ø6" x 90°. </t>
  </si>
  <si>
    <t>3.3.5</t>
  </si>
  <si>
    <t>Niple Ø6" x 6" (platillado en un extremo) acero.</t>
  </si>
  <si>
    <t>3.3.6</t>
  </si>
  <si>
    <t>3.3.7</t>
  </si>
  <si>
    <t>Tee Ø6" x Ø4" acero platillada.</t>
  </si>
  <si>
    <t>3.3.8</t>
  </si>
  <si>
    <t>Válvula de Compuerta de vástago ascendente  ø6" platillada, 250 PSI.</t>
  </si>
  <si>
    <t>3.3.9</t>
  </si>
  <si>
    <t>Codo Ø6" x 90°  (platillado en un extremo) acero.</t>
  </si>
  <si>
    <t>3.3.10</t>
  </si>
  <si>
    <t xml:space="preserve">Codo Ø6" x 45°.  </t>
  </si>
  <si>
    <t>3.3.11</t>
  </si>
  <si>
    <t>Abrazadera metálica  soporte tubería a columna H.A.</t>
  </si>
  <si>
    <t>3.3.12</t>
  </si>
  <si>
    <t>Válvula de compuerta de vástago ascendente  Ø4" platillada,  250 PSI</t>
  </si>
  <si>
    <t>3.3.13</t>
  </si>
  <si>
    <t xml:space="preserve">Niple Ø4" x 6" acero platillado. </t>
  </si>
  <si>
    <t>3.3.14</t>
  </si>
  <si>
    <t>Niple Ø4" x 12" (platillado en un extremo) acero.</t>
  </si>
  <si>
    <t>3.3.15</t>
  </si>
  <si>
    <t>Válvula de aire Ø1" completa 300 PSI</t>
  </si>
  <si>
    <t>3.3.16</t>
  </si>
  <si>
    <t>Instalación manométrica completa.</t>
  </si>
  <si>
    <t>3.3.17</t>
  </si>
  <si>
    <t xml:space="preserve">Tubería Ø6" acero. </t>
  </si>
  <si>
    <t>3.3.18</t>
  </si>
  <si>
    <t xml:space="preserve">Anclaje H.S. para piezas y línea.  </t>
  </si>
  <si>
    <t>3.3.19</t>
  </si>
  <si>
    <t>SUB-TOTAL FASE -A</t>
  </si>
  <si>
    <t>B</t>
  </si>
  <si>
    <t>LÍNEA DE IMPULSIÓN DESDE CAMPO DE POZOS HASTA DEPÓSITO REGULADOR 1,100 M³</t>
  </si>
  <si>
    <t xml:space="preserve">REPLANTEO Y CONTROL TOPOGRÁFICO </t>
  </si>
  <si>
    <t>CORTE Y EXTRACCIÓN DE ASFALTO L= 940 m</t>
  </si>
  <si>
    <t>Corte de asfalto e=2" (ambos lados)</t>
  </si>
  <si>
    <t>Extracción de asfalto c/equipo</t>
  </si>
  <si>
    <t>Bote carpeta asfáltica d=11 km  (incluye esparcimiento en botadero)</t>
  </si>
  <si>
    <t>3,2</t>
  </si>
  <si>
    <t>Excavación  material compacto  c/equipo, incluye extracción</t>
  </si>
  <si>
    <t>3.6</t>
  </si>
  <si>
    <t>Suministro material de mina d= 15 km caliche</t>
  </si>
  <si>
    <t>3.7</t>
  </si>
  <si>
    <t xml:space="preserve"> Compactación de relleno c/equipo, capas de 0.20m  c/ material de mina y excavación  </t>
  </si>
  <si>
    <t>3.8</t>
  </si>
  <si>
    <t xml:space="preserve">Bote de material inservible con camión d= 11 km (incluye esparcimiento en botadero) </t>
  </si>
  <si>
    <t>SUMINISTRO DE TUBERÍA CON PROTECCIÓN ANTICORROSIVA</t>
  </si>
  <si>
    <t xml:space="preserve">Tubería   Ø12" acero SCH-40 </t>
  </si>
  <si>
    <t xml:space="preserve">Tubería   Ø8" acero SCH-40 </t>
  </si>
  <si>
    <t>SUMINISTRO Y COLOCACIÓN PIEZAS ESPECIALES,  ACERO CON PROTECCIÓN ANTICORROSIVA, SCH-40</t>
  </si>
  <si>
    <t>6.1</t>
  </si>
  <si>
    <t xml:space="preserve">Codo Ø12" X 90° </t>
  </si>
  <si>
    <t xml:space="preserve">Codo Ø12" X 45° </t>
  </si>
  <si>
    <t>6.19</t>
  </si>
  <si>
    <t>7</t>
  </si>
  <si>
    <t>SUMINISTRO Y COLOCACIÓN DE VÁLVULAS</t>
  </si>
  <si>
    <t>7.1</t>
  </si>
  <si>
    <t xml:space="preserve">Válvula Desagüe H.F.  Ø4"  150 psi, platillada completa, incluye empalme tubería Ø12". </t>
  </si>
  <si>
    <t>7.3</t>
  </si>
  <si>
    <t>Válvula Aire Combinada H.F. Ø2" 250 PSI a colocar en tubería  Ø12"</t>
  </si>
  <si>
    <t>7.5</t>
  </si>
  <si>
    <t>Suministro y colocación caja telescópica, según detalle de planos.</t>
  </si>
  <si>
    <t>7.6</t>
  </si>
  <si>
    <t xml:space="preserve">Anclaje H.A TIPO 2,  F'c= 210 KG/CM²,  2,65 qq/m³ para Válvula Desagüe, según detalle de planos. </t>
  </si>
  <si>
    <t>7.7</t>
  </si>
  <si>
    <t xml:space="preserve">Anclaje H.S.TIPO 4,  F'c= 210 KG/CM²,  2,65 qq/m³ para Válvula Desagüe, según detalle de planos. </t>
  </si>
  <si>
    <t>7.8</t>
  </si>
  <si>
    <t xml:space="preserve">Registro para V.A.C., según detalle de planos. </t>
  </si>
  <si>
    <t xml:space="preserve">REPOSICIÓN CARPETA ASFÁLTICA </t>
  </si>
  <si>
    <t>8.1</t>
  </si>
  <si>
    <r>
      <t>Riego de  imprimación con gravilla 0.30 gls/m</t>
    </r>
    <r>
      <rPr>
        <sz val="10"/>
        <rFont val="Calibri"/>
        <family val="2"/>
      </rPr>
      <t>²</t>
    </r>
  </si>
  <si>
    <t>8.2</t>
  </si>
  <si>
    <t>Suministro y colocación de asfalto e=2" (incluye riego de adherencia)</t>
  </si>
  <si>
    <t>8.3</t>
  </si>
  <si>
    <t>Transporte de asfalto, distancia aproximada  15 km</t>
  </si>
  <si>
    <t>9</t>
  </si>
  <si>
    <r>
      <rPr>
        <b/>
        <sz val="10"/>
        <color indexed="8"/>
        <rFont val="Arial"/>
        <family val="2"/>
      </rPr>
      <t>CONTROL Y MANEJO DE TRÁNSITO</t>
    </r>
    <r>
      <rPr>
        <sz val="10"/>
        <color indexed="8"/>
        <rFont val="Arial"/>
        <family val="2"/>
      </rPr>
      <t xml:space="preserve"> (Incluye uso de letreros, uso de  conos refractarios, sistema de comunicación con radios portátiles y hombres con banderolas)</t>
    </r>
  </si>
  <si>
    <t>10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</si>
  <si>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</si>
  <si>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B</t>
  </si>
  <si>
    <t>C</t>
  </si>
  <si>
    <t>CONSTRUCCIÓN DEPÓSITO REGULADOR H.A. CON CAP. 1,100 M³ SUPERFICIAL (290,589 GL)</t>
  </si>
  <si>
    <t>Replanteo y Topografía.</t>
  </si>
  <si>
    <t>MOVIMIENTO DE TIERRA ( INCLUYE EXPLANACIÓN TERRENO)</t>
  </si>
  <si>
    <t>Explanación terreno, material tosca blanda, c/equipo.</t>
  </si>
  <si>
    <t xml:space="preserve">Relleno compactado, material granular, c/equipo </t>
  </si>
  <si>
    <t xml:space="preserve">Bote de material con camión d= 11 km (incluye esparcimiento en botadero) </t>
  </si>
  <si>
    <t>HORMIGÓN ARMADO F'c=280 KG/CM² EN:</t>
  </si>
  <si>
    <t>Zapata de muros, e=0.60m -  2.55 qq/m³ ( Inc. Zapata columna C2 )</t>
  </si>
  <si>
    <t>Zapata columna C1, e=0.60 m -  2.01 qq/m³.</t>
  </si>
  <si>
    <t>Losa de fondo, e=0.20 m - 1.25 qq/m³.</t>
  </si>
  <si>
    <t>Columna central C1,  (0.60 x 0.60)m  - 3.74 qq/m³.</t>
  </si>
  <si>
    <t>Columna C2, (0.40 x 0.40) m - 4.82 qq/m³.</t>
  </si>
  <si>
    <t>Zabaleta (Ruedo) H.S., 0.65 x 1.50 m</t>
  </si>
  <si>
    <t>Muros, e=0.35 m -  3.17 qq/m³.</t>
  </si>
  <si>
    <t>Vigas, (0.30 x 0.50) m - 4.16 qq/m³.</t>
  </si>
  <si>
    <t>Losa de techo, e=0.15 m - 1.26 qq/m³.</t>
  </si>
  <si>
    <t>Ventilación de techo (Incluye rejilla malla metálica)</t>
  </si>
  <si>
    <t>Vibrado del hormigón</t>
  </si>
  <si>
    <t>TERMINACIÓN DE SUPERFICIE</t>
  </si>
  <si>
    <t>Pañete interior pulido con mezcla hidrofóbica (Incluye fraguache)</t>
  </si>
  <si>
    <t>Pañete exterior con mezcla hidrofóbica (Inc. Fraguache).</t>
  </si>
  <si>
    <t>Fino losa de fondo, pulido con mezcla hidrofóbica</t>
  </si>
  <si>
    <t>Fino techo, con mezcla hidrofóbica</t>
  </si>
  <si>
    <t>Cantos</t>
  </si>
  <si>
    <t>Zabaleta interior</t>
  </si>
  <si>
    <t>Pintura acrílica superior exterior</t>
  </si>
  <si>
    <t>Pintura interior con recubrimiento epóxico de grado sanitario para superficies húmedas, color blanco.</t>
  </si>
  <si>
    <t>SUMINISTRO Y DOSIFICACIÓN DE:</t>
  </si>
  <si>
    <t>Aditivo plastificante para hormigones estructurales.</t>
  </si>
  <si>
    <t>Aditivo impermeabilizante para hormigones estructurales.</t>
  </si>
  <si>
    <t>Aditivo impermeabilizante para morteros empañete.</t>
  </si>
  <si>
    <t>JUNTA HIDROFÍLICA DE BENTONITA HIDROEXPANSIVA</t>
  </si>
  <si>
    <t>SUMINISTRO Y COLOCACIÓN DE PIEZAS ESPECIALES  ENTRADA, SALIDA, DESAGÜE, REBOSE Y BY-PASS EN ACERO SCH-40, CON PROTECCIÓN ANTICORROSIVA</t>
  </si>
  <si>
    <t>Niple pasamuro Ø12" x 16", platillado en un extremo</t>
  </si>
  <si>
    <t>Niple pasamuro Ø8" x 16", platillado en un extremo</t>
  </si>
  <si>
    <t>Niple Ø12" x 24", platillado en un extremo</t>
  </si>
  <si>
    <t>Niple Ø12" x 6", platillado en un extremo</t>
  </si>
  <si>
    <t>Codo Ø12" x 90º, platillado en un extremo</t>
  </si>
  <si>
    <t>Codo Ø8" x 90º, platillado en un extremo</t>
  </si>
  <si>
    <t>Codo Ø12" x 90º</t>
  </si>
  <si>
    <t>Codo Ø8" x 90º</t>
  </si>
  <si>
    <t>Tee Ø12" x Ø12"</t>
  </si>
  <si>
    <t xml:space="preserve">Tee Ø8" x Ø8" </t>
  </si>
  <si>
    <t>Cruz Ø12" x Ø12"</t>
  </si>
  <si>
    <t>Junta mecánica tipo Dresser  Ø12"</t>
  </si>
  <si>
    <t xml:space="preserve">Junta mecánica tipo Dresser Ø8" </t>
  </si>
  <si>
    <t>Válvula de compuerta Ø12" H.F., platillada</t>
  </si>
  <si>
    <t>Válvula de compuerta Ø8" H.F., platillada</t>
  </si>
  <si>
    <t>Tubería acero Ø12" SCH-40</t>
  </si>
  <si>
    <t>Tubería acero Ø8" SCH-40</t>
  </si>
  <si>
    <t>Tornillo acero Ø7/8" X 4" c/tuerca y arandela de presión</t>
  </si>
  <si>
    <t>Tornillo acero Ø3/4" X 3" c/tuerca y arandela de presión</t>
  </si>
  <si>
    <t>Junta de goma para platillo Ø12"</t>
  </si>
  <si>
    <t>Junta de goma para platillo Ø8"</t>
  </si>
  <si>
    <t>Registro para válvulas By-Pass</t>
  </si>
  <si>
    <t>Registro para válvulas desagüe y rebose #2</t>
  </si>
  <si>
    <t>Apoyo en H.S. de VC Ø12" H.F</t>
  </si>
  <si>
    <t>Alquiler equipo y mano de obra soldadura</t>
  </si>
  <si>
    <t xml:space="preserve">ESCALERAS: </t>
  </si>
  <si>
    <t xml:space="preserve">Exterior  H.G. h=5,75 m. (VER DETALLE PLANO) </t>
  </si>
  <si>
    <t>ALQUILER, ARMADO Y DESARME ANDAMIOS</t>
  </si>
  <si>
    <t>Alquiler andamios.</t>
  </si>
  <si>
    <t>Armado y desarme andamios.</t>
  </si>
  <si>
    <t>ALIMENTACIÓN ELÉCTRICA PRIMARIA 12470/7200V :</t>
  </si>
  <si>
    <t>Poste en H.A.V. 35',  800 DAM (Incluye Transporte)</t>
  </si>
  <si>
    <t>Poste en H.A.V. 35',  500 DAM (Incluye Transporte)</t>
  </si>
  <si>
    <t>Alambre AAAC #1/0</t>
  </si>
  <si>
    <t>Estructura MT-101</t>
  </si>
  <si>
    <t>Estructura MT-102</t>
  </si>
  <si>
    <t>Estructura MT-103</t>
  </si>
  <si>
    <t>Estructura MT-104</t>
  </si>
  <si>
    <t>Estructura MT-105</t>
  </si>
  <si>
    <t>Estructura MT-106</t>
  </si>
  <si>
    <t>Estructura PR-204</t>
  </si>
  <si>
    <t>Estructura TR-105 ( Incluye 1 Transformador Tipo poste @15KVA, Cut-Out y apartarrayos)</t>
  </si>
  <si>
    <t>Izado de postes</t>
  </si>
  <si>
    <t>Hoyo para postes</t>
  </si>
  <si>
    <t>Hoyos para vientos</t>
  </si>
  <si>
    <t>Mano de obra instalación eléctrica MT</t>
  </si>
  <si>
    <t>ALIMENTACIÓN ELÉCTRICA SECUNDARIA, 120/240V, 1Ø</t>
  </si>
  <si>
    <t>11.1</t>
  </si>
  <si>
    <t xml:space="preserve">Alimentador eléctrico desde transformador hasta Main Breaker con (2) conductores THW#4 (Fase) y (1) conductor THW#6 (Neutro) en tubería  IMC Ø2". Incluye condulet, conectores y soportes de tuberías </t>
  </si>
  <si>
    <t>11.2</t>
  </si>
  <si>
    <t>11.3</t>
  </si>
  <si>
    <t>Alimentador eléctrico #2 desde PB en caseta cloración hasta RM en caseta de operador con (2) conductores THW#8 (Fase) y (1) conductor THW#10 (Neutro) en tubería  PVC Ø1". Incluye condulet, conectores y soportes de tuberías</t>
  </si>
  <si>
    <t>Alimentador eléctrico #3 desde PB en caseta cloración hasta PA en caseta de cloración con (2) conductores THW#8 (Fase) y (1) conductor THW#10 (Neutro) en tubería  EMT y LT  Ø3/4". Incluye condulet, conectores y soportes de tuberías</t>
  </si>
  <si>
    <t>Alimentador eléctrico #4 desde PA en caseta cloración hasta bomba de cloro en caseta de cloración con (2) conductores THW#10 (Fase) y (1) conductor THW#12 (Neutro) en tubería  EMT y LT  Ø3/4". Incluye condulet, conectores y soportes de tuberías</t>
  </si>
  <si>
    <t>Alimentador eléctrico #5 desde PB en caseta cloración hasta PD en caseta de cloración con (2) conductores THW#8 (Fase) y (1) conductor THW#10 (Neutro) en tubería  EMT y LT  Ø1". Incluye condulet, conectores y soportes de tuberías</t>
  </si>
  <si>
    <t>11.7</t>
  </si>
  <si>
    <t>Portacontador 100A con Main  Breaker 70 AMP, 120/240V, 1Ø, enclosure  NEMA 3R. Incluye M/O de instalación</t>
  </si>
  <si>
    <t>11.8</t>
  </si>
  <si>
    <t>Panel Board (PB) equipado con 2 Breaker 50A/2P, 2 Breaker 30A/2P y 1 Breaker 20A/2P, NEMA 3R</t>
  </si>
  <si>
    <t>11.9</t>
  </si>
  <si>
    <t>11.10</t>
  </si>
  <si>
    <t>Registro RH al pie de poste PP14, 0.70m X 0.70m (Ver detalle en planos)</t>
  </si>
  <si>
    <t>Registro RM en caseta operador, 8" x 8" x 6" metálico</t>
  </si>
  <si>
    <t xml:space="preserve">PINTURA DE LOGO DE INAPA </t>
  </si>
  <si>
    <t>LIMPIEZA FINAL</t>
  </si>
  <si>
    <t>SUB-TOTAL C</t>
  </si>
  <si>
    <t>D</t>
  </si>
  <si>
    <t>CONSTRUCCIÓN CASETA DE CLORACIÓN PARA SISTEMA DE CLORIFICACIÓN DE 2,000 LIBRAS.</t>
  </si>
  <si>
    <t>REPLANTEO</t>
  </si>
  <si>
    <t>MOVIMIENTO DE TIERRA:</t>
  </si>
  <si>
    <t>Excavación zapatas a mano, material compacto, h=0.85 m</t>
  </si>
  <si>
    <t>HORMIGÓN ARMADO F'c=210 KG/CM² EN:</t>
  </si>
  <si>
    <t>Zapata de muros, 0.54 qq/m³.</t>
  </si>
  <si>
    <r>
      <t>Zapata de columnas,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0.74 qq/m</t>
    </r>
    <r>
      <rPr>
        <vertAlign val="superscript"/>
        <sz val="10"/>
        <rFont val="Arial"/>
        <family val="2"/>
      </rPr>
      <t>3</t>
    </r>
  </si>
  <si>
    <t>Viga de amarre BNP, 0.20x 0.20 m, 3.55 qq/m³</t>
  </si>
  <si>
    <t>Viga de amarre SNP, 0.20 x 0.20m,  3.55 qq/m³</t>
  </si>
  <si>
    <t>Columna C1, 0.30 x 0.30 m - 5.18 qq/m³</t>
  </si>
  <si>
    <t>Viga V1, 0.25 x 0.30 m, 3.69 qq/m³</t>
  </si>
  <si>
    <t>Viga V2, 0.25 x 0.30m, 2.67 qq/m³</t>
  </si>
  <si>
    <t>Losa de fondo, h=0.15 m, 0.87 qq/m³</t>
  </si>
  <si>
    <t>Losa de techo, h=0.12 m, 1.48 qq/m³</t>
  </si>
  <si>
    <t>Hormigón ciclópeo, e= 0.05 m para nivelación fundación, F'c=140 kg/cm²</t>
  </si>
  <si>
    <t>Acera exterior, Ancho=0.80 m, e=0.10 m</t>
  </si>
  <si>
    <t>MURO BLOQUES DE H.S.</t>
  </si>
  <si>
    <t>B.N.P. de 8".</t>
  </si>
  <si>
    <t>S.N.P. de 8".</t>
  </si>
  <si>
    <t>Calados</t>
  </si>
  <si>
    <t>TERMINACIÓN DE SUPERFICIE:</t>
  </si>
  <si>
    <t>Fraguache</t>
  </si>
  <si>
    <t>Pañete Exterior</t>
  </si>
  <si>
    <t>Pañete Interior</t>
  </si>
  <si>
    <t>Pañete Techo</t>
  </si>
  <si>
    <t>Fino de Techo impermeable</t>
  </si>
  <si>
    <t>Fino pulido losa de fondo</t>
  </si>
  <si>
    <t>Antepecho de Hormigón simple</t>
  </si>
  <si>
    <t>Zabaleta de techo</t>
  </si>
  <si>
    <t>Piso Pulido</t>
  </si>
  <si>
    <t>INSTALACIONES ELÉCTRICAS:</t>
  </si>
  <si>
    <t>Panel distribución 4C, 120/240V, 2x20A 1" tipo GE</t>
  </si>
  <si>
    <t xml:space="preserve">Salida cenital </t>
  </si>
  <si>
    <t>Interruptor Sencillo, 125V</t>
  </si>
  <si>
    <t>Tomacorriente Doble, 125V</t>
  </si>
  <si>
    <t>Lámpara fluorescente 1' x 4', 2T8-32W</t>
  </si>
  <si>
    <t>VENTANAS BLOCK CALADOS</t>
  </si>
  <si>
    <t>SUMINISTRO E INSTALACIÓN DE SISTEMA DE CLORACIÓN:</t>
  </si>
  <si>
    <t>Cilindro de cloro-gas con capacidad de 2000 lb</t>
  </si>
  <si>
    <t>Filtro cloro</t>
  </si>
  <si>
    <t>Bomba dosificadora tipo Booster con potencia de 0.75 HP</t>
  </si>
  <si>
    <t>Manómetro de Glicerina 0-20 PSI</t>
  </si>
  <si>
    <t>Mainfold conducción cloro-gas en PVC SCH-80 Ø1" (Ver especificaciones técnicas)</t>
  </si>
  <si>
    <t>Collarín o clamp Ø12" x Ø1" para acoplamiento de tubería desinfectante a ducto entrada tanque regulador</t>
  </si>
  <si>
    <t>Báscula para pesado de cilindros</t>
  </si>
  <si>
    <t>Sistema de monovía para manejo cilindros en viga W8x31.</t>
  </si>
  <si>
    <t>Diferencial elevador manual de 3 Ton</t>
  </si>
  <si>
    <t>Riel soporte cilindro en perfil 3" x 3" x 1/4" y apoyo en rodillos de goma</t>
  </si>
  <si>
    <t>Tubería PVC Ø1" SCH-80 para interconexión con Línea de Impulsión Ø12"</t>
  </si>
  <si>
    <t>Registro para punto interconexión con Línea de Impulsión Ø12".</t>
  </si>
  <si>
    <t>DUCHA</t>
  </si>
  <si>
    <t>Piso H.S. para ducha de emergencia (Incluye movimiento de tierra)</t>
  </si>
  <si>
    <t>Desagüe de piso</t>
  </si>
  <si>
    <t>Ducha de emergencia y lavado de ojos (Suministro e instalación)</t>
  </si>
  <si>
    <t>Tuberías y piezas</t>
  </si>
  <si>
    <t>LOGO Y LETRERO DE INAPA</t>
  </si>
  <si>
    <t xml:space="preserve">LIMPIEZA FINAL </t>
  </si>
  <si>
    <t>SUB-TOTAL FASE D</t>
  </si>
  <si>
    <t>E</t>
  </si>
  <si>
    <t>CASETA DE UNA (1) HABITACIÓN PARA VIGILANTE</t>
  </si>
  <si>
    <t xml:space="preserve">Relleno compactado con material granular, c/equipo </t>
  </si>
  <si>
    <t>HORMIGÓN ARMADO  (F'c=210 KG/CM²) EN:</t>
  </si>
  <si>
    <t>Zapata de muros, h=0.25m - 0.88 qq/m³</t>
  </si>
  <si>
    <t>Viga de amarre BNP, 0.15m X 0.20m, 2.89 qq/m³</t>
  </si>
  <si>
    <t>Viga de amarre SNP, 0.15 x 0.20 m, 2.64 qq/m³</t>
  </si>
  <si>
    <t>Losa de piso, h=0.10 m,  0.27 qq/m³</t>
  </si>
  <si>
    <t>Losa de techo, h=0.12 m, 3.28 qq/m³</t>
  </si>
  <si>
    <t>Columna C1, 0.15 x 0.30m - 4.47  qq/m³</t>
  </si>
  <si>
    <t>Viga Dintel D2, 0.15 x 0.40m, 3.00 qq/m³</t>
  </si>
  <si>
    <t xml:space="preserve">MUROS DE BLOCK </t>
  </si>
  <si>
    <t>B.N.P  DE Ø6".</t>
  </si>
  <si>
    <t>S.N.P   DE Ø6".</t>
  </si>
  <si>
    <t>S.N.P  DE Ø4".</t>
  </si>
  <si>
    <t>Fraguache.</t>
  </si>
  <si>
    <t>Pañete Exterior.</t>
  </si>
  <si>
    <t>Pañete Interior.</t>
  </si>
  <si>
    <t>Pañete Techo.</t>
  </si>
  <si>
    <t>Fino de Techo.</t>
  </si>
  <si>
    <t>Fino pulido losa de piso.</t>
  </si>
  <si>
    <t>Cantos.</t>
  </si>
  <si>
    <t>Antepecho de Hormigón simple.</t>
  </si>
  <si>
    <t>Zabaleta de techo.</t>
  </si>
  <si>
    <t>Desagüe de techo.</t>
  </si>
  <si>
    <t>SUMINISTRO E INSTALACIÓN PUERTAS Y VENTANAS</t>
  </si>
  <si>
    <t xml:space="preserve">Puerta de Polimetal, 2.10 x 0.90 m , cerradura incluida. </t>
  </si>
  <si>
    <t>Ventana Salomónica AA aluminio, color blanco, 0.60 x 0.40 m</t>
  </si>
  <si>
    <t>Ventana salomónica AA aluminio, color blanco, 0.80 x 1.20 m</t>
  </si>
  <si>
    <t>Verja de protección en H.N.</t>
  </si>
  <si>
    <t>INSTALACIONES SANITARIAS</t>
  </si>
  <si>
    <t>Inodoro sencillo completo.</t>
  </si>
  <si>
    <t>Lavamano sencillo completo.</t>
  </si>
  <si>
    <t>Ducha.</t>
  </si>
  <si>
    <t>Desagüe de piso.</t>
  </si>
  <si>
    <t>Tinaco 150 Gls completo.</t>
  </si>
  <si>
    <t>Pozo filtrante  (Ver especificaciones técnicas)</t>
  </si>
  <si>
    <t>INSTALACIONES ELÉCTRICAS</t>
  </si>
  <si>
    <t>Salida cenital</t>
  </si>
  <si>
    <t>Salida de pared</t>
  </si>
  <si>
    <t>Salida de tomacorriente doble, 125V, 15A</t>
  </si>
  <si>
    <t>Interruptor sencillo</t>
  </si>
  <si>
    <t>Interruptor doble</t>
  </si>
  <si>
    <t>Panel de breaker 4C, 120/240V</t>
  </si>
  <si>
    <t>ACERA PERIMETRAL 0.80 M</t>
  </si>
  <si>
    <t>SUB TOTAL FASE E</t>
  </si>
  <si>
    <t>F</t>
  </si>
  <si>
    <t>VERJA PERIMETRAL EN MUROS DE BLOQUES DE 6", L=130 M</t>
  </si>
  <si>
    <t>Excavación zapata a mano.</t>
  </si>
  <si>
    <t>Bote material con camión, D=11 km</t>
  </si>
  <si>
    <t>HORMIGÓN ARMADO EN:</t>
  </si>
  <si>
    <r>
      <t>Zapata de muro (0.45 x 0.25) m  - 0.87 qq/m</t>
    </r>
    <r>
      <rPr>
        <vertAlign val="superscript"/>
        <sz val="11"/>
        <rFont val="Arial"/>
        <family val="2"/>
      </rPr>
      <t>3</t>
    </r>
    <r>
      <rPr>
        <sz val="10"/>
        <rFont val="Arial"/>
        <family val="2"/>
      </rPr>
      <t xml:space="preserve"> F'c=210 kg/cm².</t>
    </r>
  </si>
  <si>
    <r>
      <t>Zapata de columna  (0.60 x 0.60 x 0.25) m - 2.08 qq/m</t>
    </r>
    <r>
      <rPr>
        <vertAlign val="superscript"/>
        <sz val="11"/>
        <rFont val="Arial"/>
        <family val="2"/>
      </rPr>
      <t>3</t>
    </r>
    <r>
      <rPr>
        <sz val="10"/>
        <rFont val="Arial"/>
        <family val="2"/>
      </rPr>
      <t xml:space="preserve"> F'c=210 kg/cm².</t>
    </r>
  </si>
  <si>
    <r>
      <t>Columna de amarre (0.20 x 0.20) m - 4.36 qq/m</t>
    </r>
    <r>
      <rPr>
        <vertAlign val="superscript"/>
        <sz val="11"/>
        <rFont val="Arial"/>
        <family val="2"/>
      </rPr>
      <t>3</t>
    </r>
    <r>
      <rPr>
        <sz val="10"/>
        <rFont val="Arial"/>
        <family val="2"/>
      </rPr>
      <t xml:space="preserve"> F'c=210 kg/cm².</t>
    </r>
  </si>
  <si>
    <r>
      <t>Viga de amarre BNP (0.15 x 0.20) m - 3.22 qq/m</t>
    </r>
    <r>
      <rPr>
        <vertAlign val="superscript"/>
        <sz val="11"/>
        <rFont val="Arial"/>
        <family val="2"/>
      </rPr>
      <t xml:space="preserve">3 </t>
    </r>
    <r>
      <rPr>
        <sz val="10"/>
        <rFont val="Arial"/>
        <family val="2"/>
      </rPr>
      <t>F'c=210kg/cm².</t>
    </r>
  </si>
  <si>
    <r>
      <t>Viga de amarre SNP (0.20 x 0.20) m - 2.45 qq/m</t>
    </r>
    <r>
      <rPr>
        <vertAlign val="superscript"/>
        <sz val="11"/>
        <rFont val="Arial"/>
        <family val="2"/>
      </rPr>
      <t>3</t>
    </r>
    <r>
      <rPr>
        <sz val="10"/>
        <rFont val="Arial"/>
        <family val="2"/>
      </rPr>
      <t xml:space="preserve"> F'c=210 kg/cm².</t>
    </r>
  </si>
  <si>
    <t>Viga de apoyo para riel puerta corrediza (Ver detalle planos ) - 1.31 qq/m³ F'c=210 kg/cm².</t>
  </si>
  <si>
    <t>MUROS</t>
  </si>
  <si>
    <t>Bloques de 6"  Ø3/8"@0.60 m  SNP violinado.</t>
  </si>
  <si>
    <t>Bloques de 6"  Ø3/8"@0.60 m  BNP.</t>
  </si>
  <si>
    <t>Pañete en vigas y columnas</t>
  </si>
  <si>
    <t>PINTURA</t>
  </si>
  <si>
    <t>Pintura económica de base en vigas y columnas, color blanco.</t>
  </si>
  <si>
    <t>SUMINISTRO Y COLOCACIÓN DE ALAMBRE GALVANIZADO TIPO TRINCHERA</t>
  </si>
  <si>
    <t xml:space="preserve">PORTÓN CORREDIZO EN CANALETA 3/12" Y BARRAS 1/2" (L=4 M) </t>
  </si>
  <si>
    <t>ILUMINACION EXTERIOR</t>
  </si>
  <si>
    <t>Lámpara tipo COBRA 175W HPS, 120/240V, Fotocelda y brazo 6'  incl.. Estructura AP-103.</t>
  </si>
  <si>
    <t>Poste H.A. Pretensado, h=25', CLASE III.</t>
  </si>
  <si>
    <t>Registro eléctrico.</t>
  </si>
  <si>
    <t>SUB TOTAL FASE F</t>
  </si>
  <si>
    <t>G</t>
  </si>
  <si>
    <r>
      <t>CAMINO DE ACCESO DEPÓSITO REGULADOR DE 1300 M</t>
    </r>
    <r>
      <rPr>
        <b/>
        <vertAlign val="superscript"/>
        <sz val="11"/>
        <rFont val="Arial"/>
        <family val="2"/>
      </rPr>
      <t>3</t>
    </r>
    <r>
      <rPr>
        <b/>
        <sz val="10"/>
        <rFont val="Arial"/>
        <family val="2"/>
      </rPr>
      <t xml:space="preserve">, ALTA PENDIENTE </t>
    </r>
  </si>
  <si>
    <t xml:space="preserve">PRELIMINAR </t>
  </si>
  <si>
    <t>Desmonte y corte capa vegetal</t>
  </si>
  <si>
    <t>Corte de material no clasificada, con equipo.</t>
  </si>
  <si>
    <t>Bote material con alta pendiente, D=13 Km.</t>
  </si>
  <si>
    <t>RELLENO PARA CONFORMAR RASANTE Y BASE DEL CAMINO:</t>
  </si>
  <si>
    <t>Suministro material de mina.</t>
  </si>
  <si>
    <t>Regado, nivelado y perfilado con equipo.</t>
  </si>
  <si>
    <t>Compactado y mojado con equipo.</t>
  </si>
  <si>
    <t xml:space="preserve">CONSTRUCCIÓN DE CUNETA ENCACHADA, e=0.20 m L= 440 m  </t>
  </si>
  <si>
    <t>Replanteo y control topográfico.</t>
  </si>
  <si>
    <t xml:space="preserve">Regado, nivelado y perfilado </t>
  </si>
  <si>
    <t>Compactado material c/equipo</t>
  </si>
  <si>
    <t>Conformación de cunetas c/equipo</t>
  </si>
  <si>
    <t>Encache con e=0.20m.</t>
  </si>
  <si>
    <t>ASFALTADO VÍA  DE ACCESO</t>
  </si>
  <si>
    <t>Imprimación sencilla con RC2.</t>
  </si>
  <si>
    <t>Transporte del Asfalto a 10 Km.</t>
  </si>
  <si>
    <t>SUB TOTAL FASE G</t>
  </si>
  <si>
    <t>H</t>
  </si>
  <si>
    <t>REDES DE DISTRIBUCIÓN PVC SDR-26 C/JG</t>
  </si>
  <si>
    <t>Replanteo</t>
  </si>
  <si>
    <t>CORTE, EXTRACCIÓN Y BOTE DE CARPETA ASFÁLTICA (60%) LONG. 15,706,48 M</t>
  </si>
  <si>
    <t>Corte de Asfalto e=2"  (2 lados)</t>
  </si>
  <si>
    <t>Remoción de carpeta Asfáltica</t>
  </si>
  <si>
    <t>Bote material Asfáltico c/camión (Incluye esparcimiento en lugar de botadero)</t>
  </si>
  <si>
    <t xml:space="preserve">Excavación material compacto c/equipo </t>
  </si>
  <si>
    <t>Asiento de arena (Suministro y colocación)</t>
  </si>
  <si>
    <t>Suministro de material de mina</t>
  </si>
  <si>
    <t>Relleno compactado de material c/compactador mecánico en capas de 0.20m</t>
  </si>
  <si>
    <t>Bote material sobrante (Incluye esparcimiento en botadero)</t>
  </si>
  <si>
    <t>SUMINISTRO DE TUBERÍA:</t>
  </si>
  <si>
    <t>De Ø12" PVC (SDR-26) c/J. G. + 4% pérdida por campana</t>
  </si>
  <si>
    <t>De Ø8" PVC (SDR-26) c/J. G. + 3% pérdida por campana</t>
  </si>
  <si>
    <t>De Ø6" PVC (SDR-26) c/J. G. + 3% pérdida por campana</t>
  </si>
  <si>
    <t>De Ø4" PVC (SDR-26) c/J. G. + 2% pérdida por campana</t>
  </si>
  <si>
    <t>De Ø3" PVC (SDR-26) c/J. G. + 2% pérdida por campana</t>
  </si>
  <si>
    <t>COLOCACIÓN DE TUBERÍA:</t>
  </si>
  <si>
    <t>De Ø12" PVC (SDR-26) c/J. G.</t>
  </si>
  <si>
    <t xml:space="preserve">De Ø8" PVC (SDR-26) c/J. G. </t>
  </si>
  <si>
    <t>De Ø6" PVC (SDR-26) c/J. G.</t>
  </si>
  <si>
    <t>De Ø4" PVC (SDR-26) c/J. G.</t>
  </si>
  <si>
    <t>De Ø3" PVC (SDR-26) c/J. G.</t>
  </si>
  <si>
    <t>PRUEBA HIDROSTÁTICA SIN ACOMETIDAS</t>
  </si>
  <si>
    <t xml:space="preserve">De Ø12" PVC (SDR-26) c/J. G. </t>
  </si>
  <si>
    <t xml:space="preserve">De Ø6" PVC (SDR-26) c/J. G. </t>
  </si>
  <si>
    <t xml:space="preserve">De Ø4" PVC (SDR-26) c/J. G. </t>
  </si>
  <si>
    <t>SUMINISTRO Y COLOCACIÓN DE PIEZAS ESPECIALES (C/PROTECCIÓN ANTICORROSIVA  A LAS PIEZAS DE ACEROS)</t>
  </si>
  <si>
    <t>Codo Ø3" x 45º PVC SCH-40</t>
  </si>
  <si>
    <t>Codo Ø3" x 90º PVC SCH-40</t>
  </si>
  <si>
    <t>Codo Ø4" x 90º Acero SCH-40</t>
  </si>
  <si>
    <t>Codo Ø12" x 90º AceroSCH-40</t>
  </si>
  <si>
    <t>Tee Ø3" x Ø3" PVC SCH-40</t>
  </si>
  <si>
    <t>Tee Ø4" x Ø3" PVC SCH-40</t>
  </si>
  <si>
    <t>Tee Ø4" x Ø4" PVC SCH-40</t>
  </si>
  <si>
    <t>Tee Ø12" x Ø12" Acero  SCH-40</t>
  </si>
  <si>
    <t>Tapón de Ø3" PVC SCH-40</t>
  </si>
  <si>
    <t>Tapón de Ø4" Acero SCH-40</t>
  </si>
  <si>
    <t>Reducción Ø4" a Ø3" PVC SCH-40</t>
  </si>
  <si>
    <t>Reducción Ø4" a Ø3" Acero SCH-40</t>
  </si>
  <si>
    <t>Reducción Ø12" a Ø3" Acero SCH-40</t>
  </si>
  <si>
    <t>Reducción Ø12" a Ø4" Acero SCH-40</t>
  </si>
  <si>
    <t>Reducción Ø12" a Ø6" Acero SCH-40</t>
  </si>
  <si>
    <t>Cruz Ø12" Ø8" acero SCH-40</t>
  </si>
  <si>
    <t>Junta mecánica tipo Dresser Ø3" 150 PSI</t>
  </si>
  <si>
    <t>Junta mecánica tipo Dresser Ø4" 150 PSI</t>
  </si>
  <si>
    <t>Junta mecánica tipo Dresser Ø6" 150 PSI</t>
  </si>
  <si>
    <t>Junta mecánica tipo Dresser Ø8" 150 PSI</t>
  </si>
  <si>
    <t>Junta mecánica tipo Dresser Ø12" 150 PSI</t>
  </si>
  <si>
    <t>Anclaje de H. S. F'c = 180 kg/cm² p/piezas (Según detalle de diseño)</t>
  </si>
  <si>
    <t>Registro para Válvula reguladora de presión (Según diseño)</t>
  </si>
  <si>
    <t>Caja telescópica para Válvula de Compuerta (Según diseño)</t>
  </si>
  <si>
    <t>ACOMETIDAS</t>
  </si>
  <si>
    <t>Acometidas Urbanas de Ø3" (1,205.00 ud)</t>
  </si>
  <si>
    <t>Acometidas Urbanas de Ø4" (207.00 ud)</t>
  </si>
  <si>
    <t>DEMOLICIÓN DE:</t>
  </si>
  <si>
    <t>Acera de 1.00 m</t>
  </si>
  <si>
    <t>Contén</t>
  </si>
  <si>
    <t>Bote de material demolido c/camión</t>
  </si>
  <si>
    <t>REPOSICIÓN DE:</t>
  </si>
  <si>
    <t>Acera de 1.00m</t>
  </si>
  <si>
    <t>REPARACIÓN DE AVERÍAS EN SERVICIOS EXISTENTES</t>
  </si>
  <si>
    <t>USO DE BOMBA DE ACHIQUE</t>
  </si>
  <si>
    <t>13.1.1</t>
  </si>
  <si>
    <t>Bomba de Achique de Ø3" (5.5 HP)</t>
  </si>
  <si>
    <t>SUMINISTRO TUBERÍAS</t>
  </si>
  <si>
    <t>13.2.1</t>
  </si>
  <si>
    <t xml:space="preserve">De Ø1/2" PVC SCH-40  </t>
  </si>
  <si>
    <t>13.2.2</t>
  </si>
  <si>
    <t>De Ø3/4" PVC SCH-40</t>
  </si>
  <si>
    <t>13.2.3</t>
  </si>
  <si>
    <t>De Ø3" PVC SDR-26 c/J.G.</t>
  </si>
  <si>
    <t>13.2.4</t>
  </si>
  <si>
    <t>De Ø4" PVC SDR-26 c/J.G.</t>
  </si>
  <si>
    <t>SUMINISTRO DE:</t>
  </si>
  <si>
    <t>13.3.1</t>
  </si>
  <si>
    <t>Coupling  Ø1/2" PVC</t>
  </si>
  <si>
    <t>13.3.2</t>
  </si>
  <si>
    <t>Coupling Ø3/4" PVC</t>
  </si>
  <si>
    <t>13.3.3</t>
  </si>
  <si>
    <t>Coupling Ø3" PVC</t>
  </si>
  <si>
    <t>13.3.4</t>
  </si>
  <si>
    <t>Coupling Ø4" PVC</t>
  </si>
  <si>
    <t>13.3.5</t>
  </si>
  <si>
    <t>13.3.6</t>
  </si>
  <si>
    <t xml:space="preserve">MANO DE OBRA </t>
  </si>
  <si>
    <t>13.4.1</t>
  </si>
  <si>
    <t>Maestro Plomero (1H)</t>
  </si>
  <si>
    <t>13.4.2</t>
  </si>
  <si>
    <t>Peón (2H)</t>
  </si>
  <si>
    <t>REPOSICIÓN DE CARPETA ASFÁLTICA</t>
  </si>
  <si>
    <t xml:space="preserve">Imprimación sencilla </t>
  </si>
  <si>
    <t>Suministro y colocación de Asfalto e=2" (Incluye Riego de Adherencia)</t>
  </si>
  <si>
    <t>SUB TOTAL FASE H</t>
  </si>
  <si>
    <t>I</t>
  </si>
  <si>
    <t>VARIOS</t>
  </si>
  <si>
    <t>Fabricación e Instalación de valla anunciando obra 16' x 10' impresión full color conteniendo logo de INAPA, nombre de proyecto y contratista. Estructura en tubos galvanizados 1 1/2"x 1 1/2" y soportes en tubo cuadrado 4" x 4"</t>
  </si>
  <si>
    <t>SUB - TOTAL  FASE I</t>
  </si>
  <si>
    <t>SUB TOTAL GENERAL</t>
  </si>
  <si>
    <t>GASTOS INDIRECTOS</t>
  </si>
  <si>
    <t>Honorarios Profesionales</t>
  </si>
  <si>
    <t>Gastos Administrativos</t>
  </si>
  <si>
    <t>Seguros, Pólizas y Fianzas</t>
  </si>
  <si>
    <t>Supervisión de la Obra</t>
  </si>
  <si>
    <t>Diseño y confección de planos</t>
  </si>
  <si>
    <t>Gastos de Transporte</t>
  </si>
  <si>
    <t>Ley 6-86</t>
  </si>
  <si>
    <t>Estudios (Sociales, Ambientales, Geotécnicos, Topográficos y de Calidad, entre otros)</t>
  </si>
  <si>
    <t>Medida de Compensación Ambiental</t>
  </si>
  <si>
    <t>CODIA</t>
  </si>
  <si>
    <t>ITBIS (Ley 07-2007)</t>
  </si>
  <si>
    <t>Diseño y Tramitación de Planos Eléctricos</t>
  </si>
  <si>
    <t>Interconexión con EDESUR</t>
  </si>
  <si>
    <t>Mantenimiento y Operación sistemas INAPA</t>
  </si>
  <si>
    <t>Imprevistos</t>
  </si>
  <si>
    <t>TOTAL GASTOS INDIRECTOS</t>
  </si>
  <si>
    <t>TOTAL A EJECUTAR</t>
  </si>
  <si>
    <t>Pie</t>
  </si>
  <si>
    <t>Ud</t>
  </si>
  <si>
    <t>M³N</t>
  </si>
  <si>
    <t>M³C</t>
  </si>
  <si>
    <t>M³E</t>
  </si>
  <si>
    <t>M³</t>
  </si>
  <si>
    <t>Ml</t>
  </si>
  <si>
    <t>M</t>
  </si>
  <si>
    <t>P.A.</t>
  </si>
  <si>
    <r>
      <t>M</t>
    </r>
    <r>
      <rPr>
        <sz val="12"/>
        <rFont val="Arial"/>
        <family val="2"/>
      </rPr>
      <t>²</t>
    </r>
  </si>
  <si>
    <r>
      <t>M</t>
    </r>
    <r>
      <rPr>
        <sz val="12"/>
        <rFont val="Arial"/>
        <family val="2"/>
      </rPr>
      <t>³</t>
    </r>
  </si>
  <si>
    <t>M³c</t>
  </si>
  <si>
    <t>M³/KM</t>
  </si>
  <si>
    <t>Visita</t>
  </si>
  <si>
    <t>M³n</t>
  </si>
  <si>
    <t>M³e</t>
  </si>
  <si>
    <t>M²</t>
  </si>
  <si>
    <t>Mes</t>
  </si>
  <si>
    <t>P²</t>
  </si>
  <si>
    <t>PA</t>
  </si>
  <si>
    <t>M³/Km</t>
  </si>
  <si>
    <t>Hr</t>
  </si>
  <si>
    <t>Día</t>
  </si>
  <si>
    <t>M³E/KM</t>
  </si>
  <si>
    <t>COLOCACION DE TUBERÍA ACERO</t>
  </si>
  <si>
    <t>6.2</t>
  </si>
  <si>
    <t>Codo Ø12" X 85°</t>
  </si>
  <si>
    <t>6.3</t>
  </si>
  <si>
    <t xml:space="preserve">Codo Ø12" X 75° </t>
  </si>
  <si>
    <t>6.4</t>
  </si>
  <si>
    <t xml:space="preserve">Codo Ø12" X 60° </t>
  </si>
  <si>
    <t>6.5</t>
  </si>
  <si>
    <t>6.6</t>
  </si>
  <si>
    <t xml:space="preserve">Codo Ø12" X 40° </t>
  </si>
  <si>
    <t>6.7</t>
  </si>
  <si>
    <t xml:space="preserve">Codo Ø12" X 30° </t>
  </si>
  <si>
    <t>6.8</t>
  </si>
  <si>
    <t xml:space="preserve">Codo Ø12" X 20° </t>
  </si>
  <si>
    <t>6.9</t>
  </si>
  <si>
    <t xml:space="preserve">Codo Ø12" X 15° </t>
  </si>
  <si>
    <t>6.10</t>
  </si>
  <si>
    <t xml:space="preserve">Codo Ø8" X 60° </t>
  </si>
  <si>
    <t>6.11</t>
  </si>
  <si>
    <t xml:space="preserve">Codo Ø8" X 45° </t>
  </si>
  <si>
    <t>6.12</t>
  </si>
  <si>
    <t xml:space="preserve">Codo Ø8" X 30° </t>
  </si>
  <si>
    <t>6.13</t>
  </si>
  <si>
    <t xml:space="preserve">Codo Ø8" X 25° </t>
  </si>
  <si>
    <t>6.14</t>
  </si>
  <si>
    <t xml:space="preserve">Codo Ø8" X 20° </t>
  </si>
  <si>
    <t>6.15</t>
  </si>
  <si>
    <t xml:space="preserve">Codo Ø8" X 15° </t>
  </si>
  <si>
    <t>6.16</t>
  </si>
  <si>
    <t xml:space="preserve">Tee  Ø12" X Ø12" </t>
  </si>
  <si>
    <t>6.17</t>
  </si>
  <si>
    <t xml:space="preserve">Tee  Ø12" X Ø8" </t>
  </si>
  <si>
    <t>6.18</t>
  </si>
  <si>
    <t xml:space="preserve">Reducción  Ø12" X Ø8" </t>
  </si>
  <si>
    <t>Anclaje de H.S para piezas, según detalle planos.</t>
  </si>
  <si>
    <t>Pintura anti óxido industrial  azul royal</t>
  </si>
  <si>
    <t>Válvula Check horizontal Ø6", 250 PSI, con limitadora de caudal.</t>
  </si>
  <si>
    <t>Suministro material de mina d= 15 km caliche (Sujeto aprobación de la supervisión)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</si>
  <si>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aviso de peligro, malla de seguridad color naranja, tanques de 55 Gl pintados amarillo tráfico con cinta lumínica, pasarelas de madera y hombres con banderolas, chachelos y cascos de seguridad, torre de iluminación cuando se requiera, señales verticales, colocación de reductores de velocidad provisionales, pantalla de LED aviso de desvío y construcción en la vía)</t>
    </r>
  </si>
  <si>
    <t xml:space="preserve">Interior  Acero Inoxidable h=6,60 m. (VER DETALLE PLANO) </t>
  </si>
  <si>
    <t>Tapa registro acceso en techo tanque en Acero Inoxidable</t>
  </si>
  <si>
    <t>Alimentador eléctrico #1 desde medidor con Main Breaker en pie de poste hasta PB en caseta cloración con (2) conductores THW#4 (Fase), (1) conductor THW#6 (Neutro) y (1) conductor #6 desnudo 7 hilos en tubería  PVC Ø1.1/2". Incluye  condulet, conectores y soportes de tuberías</t>
  </si>
  <si>
    <t>Panel de Arrancador Dúplex (PA) con 2 arrancadores directo a línea para 1HP</t>
  </si>
  <si>
    <t>Arrancador directo a línea para diferencial 3 ton</t>
  </si>
  <si>
    <t>Excavación zanja para tubería eléctrica, incluye asiento de arena y relleno compactado</t>
  </si>
  <si>
    <t>Pintura Acrílica</t>
  </si>
  <si>
    <t>Dosificador de cloro de aplicación al vacío con rango de 0-100 lb/día. Incluye cabezal para montar cilindro, regulador de flujo, manguera 3/8" x 25', inyector difusor, arandela de plomo y llave para montar cabezal</t>
  </si>
  <si>
    <t>Regulador de vacío con capacidad 1,000 lb/día</t>
  </si>
  <si>
    <t>Válvulas de cloro PVC Ø1"</t>
  </si>
  <si>
    <t>Pintura Acrílica.</t>
  </si>
  <si>
    <t>Cámara de inspección.</t>
  </si>
  <si>
    <t>Cámara Séptica.</t>
  </si>
  <si>
    <t>Pintura acrílica en vigas y columnas, color azul turquesa.</t>
  </si>
  <si>
    <t>Ingeniería y topografía de campo</t>
  </si>
  <si>
    <t>Suministro y colocación carpeta asfáltica con e=2" (incluye Riego de Adherencia)</t>
  </si>
  <si>
    <t>Válvula  Compuerta de Ø3" H.F. de 150 PSI, Platillada, Completa (Incluye cuerpo de válvula, Niple, tornillos, tuercas, juntas de goma y junta Dresser)</t>
  </si>
  <si>
    <t>Válvula  Compuerta de Ø4" H.F. de 150 PSI, Platillada, Completa (Incluye cuerpo de válvula, Niple, tornillos, tuercas, juntas de goma y junta Dresser)</t>
  </si>
  <si>
    <t>Válvula  Compuerta de Ø6" H.F. de 150 PSI, Platillada, Completa (Incluye cuerpo de válvula, Niple, tornillos, tuercas, juntas de goma y junta Dresser)</t>
  </si>
  <si>
    <t>Válvula  Compuerta de Ø8" H.F. de 150 PSI, Platillada, Completa (Incluye cuerpo de válvula, Niple, tornillos, tuercas, juntas de goma y junta Dresser)</t>
  </si>
  <si>
    <t>Válvula reguladora de presión de Ø2" H.F. 150 PSI Completa (Incluye cuerpo de válvula, Niple, tornillos, tuercas, juntas de goma y junta Dresser)</t>
  </si>
  <si>
    <t>Transporte de asfalto, Distancia = 15 km aprox.</t>
  </si>
  <si>
    <t>Campamento (Incluye alquiler de casa o solar, un furgón habilitado tipo oficina con A/A para la supervisión del INAPA, baños móviles y caseta de materiales)</t>
  </si>
  <si>
    <t>Ubicación: PROVINCIA SAN CRISTÓBAL</t>
  </si>
  <si>
    <t>Bote de material inservible a una distancia promedio de 11 km (incluye carguío y esparcimiento en el botadero)</t>
  </si>
  <si>
    <t>Zapata de pedestal para cubrir y reforzar tubería Ø12" encamisado del pozo,  cuantía mínima del acero del elemento estructural en cuestión (3 uds.)</t>
  </si>
  <si>
    <t>Losa de hormigón con espesor de 15 cm. en el tope de la cuña para formar la plataforma de operación, cuantia de acero según diseño ( 3 uds.)</t>
  </si>
  <si>
    <t>Escalera de hormigón armado de acceso a la plataforma de operación, cuantia de acero según diseño ( 3 uds.)</t>
  </si>
  <si>
    <r>
      <t xml:space="preserve">Barandas en perímetro de plataforma en tubos galvanizados de </t>
    </r>
    <r>
      <rPr>
        <sz val="10"/>
        <rFont val="Calibri"/>
        <family val="2"/>
      </rPr>
      <t>Ø 2"</t>
    </r>
    <r>
      <rPr>
        <sz val="10"/>
        <rFont val="Arial"/>
        <family val="2"/>
      </rPr>
      <t xml:space="preserve"> (según diseño y con dos manos de galvo one como primer  y dos manos de pintura epoxica industrial)</t>
    </r>
  </si>
  <si>
    <t>Postes en H.P.V. 40',  800 daN (incluye transporte e izada)</t>
  </si>
  <si>
    <t>Postes en H.P.V. 40',  500 daN (incluye transporte e izada)</t>
  </si>
  <si>
    <t xml:space="preserve">Obra: CONSTRUCCIÓN SISTEMA DE ABASTECIMIENTO DE AGUA POTABLE EN LAS COMUNIDADES V CENTENARIO, PARAÍSO I, II Y III, MUNICIPIO VILLA ALTAGRACIA
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</si>
</sst>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(* #,##0.00_);_(* \(#,##0.00\);_(* &quot;-&quot;??_);_(@_)"/>
    <numFmt numFmtId="164" formatCode="#,##0.00;[Red]#,##0.00"/>
    <numFmt numFmtId="165" formatCode="[$RD$-1C0A]#,##0.00"/>
    <numFmt numFmtId="166" formatCode="#"/>
    <numFmt numFmtId="167" formatCode="&quot;$&quot;#,##0.00;\-&quot;$&quot;#,##0.00"/>
    <numFmt numFmtId="168" formatCode="#,##0.00_ ;\-#,##0.00\ "/>
    <numFmt numFmtId="169" formatCode="&quot;RD$&quot;#,##0.00"/>
    <numFmt numFmtId="170" formatCode="General_)"/>
    <numFmt numFmtId="171" formatCode="#,##0.0;\-#,##0.0"/>
    <numFmt numFmtId="172" formatCode="0.00;[Red]0.00"/>
    <numFmt numFmtId="173" formatCode="0.0"/>
    <numFmt numFmtId="174" formatCode="#.00"/>
    <numFmt numFmtId="175" formatCode="#,##0.0"/>
    <numFmt numFmtId="176" formatCode="0.0%"/>
    <numFmt numFmtId="177" formatCode="#,##0.0_);\(#,##0.0\)"/>
    <numFmt numFmtId="178" formatCode="#,##0.0\ _€;\-#,##0.0\ _€"/>
    <numFmt numFmtId="179" formatCode="#,##0.0_ ;\-#,##0.0\ "/>
    <numFmt numFmtId="180" formatCode="#,##0.00\ _€;\-#,##0.00\ _€"/>
    <numFmt numFmtId="181" formatCode="_-* #,##0.00\ _€_-;\-* #,##0.00\ _€_-;_-* &quot;-&quot;??\ _€_-;_-@_-"/>
    <numFmt numFmtId="182" formatCode="_-* #,##0.0000_-;\-* #,##0.0000_-;_-* &quot;-&quot;??_-;_-@_-"/>
    <numFmt numFmtId="183" formatCode="#,##0.0;[Red]#,##0.0"/>
    <numFmt numFmtId="184" formatCode="0;[Red]0"/>
    <numFmt numFmtId="185" formatCode="0.0;[Red]0.0"/>
    <numFmt numFmtId="186" formatCode="_-* #,##0.00_-;\-* #,##0.00_-;_-* &quot;-&quot;??_-;_-@_-"/>
  </numFmts>
  <fonts count="28" x14ac:knownFonts="1">
    <font>
      <sz val="10"/>
      <name val="Arial"/>
    </font>
    <font>
      <sz val="10"/>
      <name val="Arial"/>
      <family val="2"/>
    </font>
    <font>
      <b/>
      <sz val="11"/>
      <color indexed="63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6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b/>
      <sz val="10"/>
      <name val="Times New Roman"/>
      <family val="1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39" fontId="8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8" fillId="0" borderId="0"/>
    <xf numFmtId="39" fontId="8" fillId="0" borderId="0"/>
    <xf numFmtId="176" fontId="17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43" fontId="5" fillId="0" borderId="0" xfId="1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43" fontId="5" fillId="0" borderId="0" xfId="1" applyFont="1" applyFill="1" applyAlignment="1">
      <alignment horizontal="center" vertical="top" wrapText="1"/>
    </xf>
    <xf numFmtId="0" fontId="3" fillId="2" borderId="1" xfId="4" applyFont="1" applyFill="1" applyBorder="1" applyAlignment="1">
      <alignment horizontal="center" vertical="top"/>
    </xf>
    <xf numFmtId="4" fontId="3" fillId="2" borderId="1" xfId="4" applyNumberFormat="1" applyFont="1" applyFill="1" applyBorder="1" applyAlignment="1">
      <alignment horizontal="center" vertical="top"/>
    </xf>
    <xf numFmtId="43" fontId="3" fillId="2" borderId="1" xfId="5" applyFont="1" applyFill="1" applyBorder="1" applyAlignment="1">
      <alignment horizontal="center" vertical="top"/>
    </xf>
    <xf numFmtId="4" fontId="3" fillId="3" borderId="0" xfId="4" applyNumberFormat="1" applyFont="1" applyFill="1" applyAlignment="1">
      <alignment horizontal="center" vertical="top"/>
    </xf>
    <xf numFmtId="164" fontId="1" fillId="3" borderId="0" xfId="4" applyNumberFormat="1" applyFill="1" applyAlignment="1">
      <alignment vertical="top"/>
    </xf>
    <xf numFmtId="43" fontId="1" fillId="3" borderId="0" xfId="5" applyFont="1" applyFill="1" applyBorder="1" applyAlignment="1">
      <alignment vertical="top"/>
    </xf>
    <xf numFmtId="0" fontId="1" fillId="3" borderId="0" xfId="4" applyFill="1" applyAlignment="1">
      <alignment vertical="top"/>
    </xf>
    <xf numFmtId="0" fontId="3" fillId="0" borderId="1" xfId="0" applyFont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3" fontId="5" fillId="0" borderId="2" xfId="1" applyFont="1" applyFill="1" applyBorder="1" applyAlignment="1">
      <alignment horizontal="center" vertical="top"/>
    </xf>
    <xf numFmtId="4" fontId="7" fillId="0" borderId="2" xfId="1" applyNumberFormat="1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1" fillId="0" borderId="2" xfId="0" applyFont="1" applyBorder="1" applyAlignment="1">
      <alignment horizontal="right" vertical="top"/>
    </xf>
    <xf numFmtId="43" fontId="5" fillId="4" borderId="2" xfId="1" applyFont="1" applyFill="1" applyBorder="1" applyAlignment="1">
      <alignment horizontal="center" vertical="top"/>
    </xf>
    <xf numFmtId="0" fontId="3" fillId="0" borderId="2" xfId="6" applyNumberFormat="1" applyFont="1" applyBorder="1" applyAlignment="1">
      <alignment horizontal="center" vertical="top"/>
    </xf>
    <xf numFmtId="4" fontId="9" fillId="0" borderId="2" xfId="0" applyNumberFormat="1" applyFont="1" applyBorder="1" applyAlignment="1">
      <alignment horizontal="center" vertical="top"/>
    </xf>
    <xf numFmtId="4" fontId="9" fillId="4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justify" vertical="top" wrapText="1"/>
    </xf>
    <xf numFmtId="165" fontId="3" fillId="0" borderId="2" xfId="0" applyNumberFormat="1" applyFont="1" applyBorder="1" applyAlignment="1">
      <alignment horizontal="left" vertical="top" wrapText="1"/>
    </xf>
    <xf numFmtId="0" fontId="3" fillId="0" borderId="2" xfId="6" quotePrefix="1" applyNumberFormat="1" applyFont="1" applyBorder="1" applyAlignment="1">
      <alignment horizontal="justify" vertical="top" wrapText="1"/>
    </xf>
    <xf numFmtId="0" fontId="1" fillId="0" borderId="2" xfId="10" applyBorder="1" applyAlignment="1">
      <alignment vertical="top"/>
    </xf>
    <xf numFmtId="0" fontId="1" fillId="0" borderId="2" xfId="10" applyBorder="1" applyAlignment="1">
      <alignment vertical="top" wrapText="1"/>
    </xf>
    <xf numFmtId="0" fontId="3" fillId="0" borderId="2" xfId="6" applyNumberFormat="1" applyFont="1" applyBorder="1" applyAlignment="1">
      <alignment vertical="top"/>
    </xf>
    <xf numFmtId="0" fontId="3" fillId="0" borderId="2" xfId="6" applyNumberFormat="1" applyFont="1" applyBorder="1" applyAlignment="1">
      <alignment vertical="top" wrapText="1"/>
    </xf>
    <xf numFmtId="0" fontId="1" fillId="0" borderId="2" xfId="6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1" fillId="0" borderId="2" xfId="6" applyNumberFormat="1" applyFont="1" applyBorder="1" applyAlignment="1">
      <alignment vertical="top" wrapText="1"/>
    </xf>
    <xf numFmtId="0" fontId="3" fillId="0" borderId="2" xfId="6" applyNumberFormat="1" applyFont="1" applyBorder="1" applyAlignment="1">
      <alignment horizontal="right" vertical="top"/>
    </xf>
    <xf numFmtId="39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 applyProtection="1">
      <alignment vertical="top" wrapText="1"/>
      <protection locked="0"/>
    </xf>
    <xf numFmtId="171" fontId="1" fillId="0" borderId="2" xfId="0" applyNumberFormat="1" applyFont="1" applyBorder="1" applyAlignment="1">
      <alignment horizontal="right" vertical="top" wrapText="1"/>
    </xf>
    <xf numFmtId="0" fontId="1" fillId="0" borderId="2" xfId="10" applyBorder="1" applyAlignment="1">
      <alignment horizontal="right" vertical="top"/>
    </xf>
    <xf numFmtId="0" fontId="1" fillId="0" borderId="2" xfId="0" applyFont="1" applyBorder="1" applyAlignment="1">
      <alignment vertical="top"/>
    </xf>
    <xf numFmtId="171" fontId="1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172" fontId="1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39" fontId="5" fillId="4" borderId="2" xfId="0" applyNumberFormat="1" applyFont="1" applyFill="1" applyBorder="1" applyAlignment="1" applyProtection="1">
      <alignment horizontal="right" vertical="top"/>
      <protection locked="0"/>
    </xf>
    <xf numFmtId="0" fontId="6" fillId="4" borderId="0" xfId="0" applyFont="1" applyFill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173" fontId="1" fillId="0" borderId="2" xfId="7" applyNumberFormat="1" applyBorder="1" applyAlignment="1">
      <alignment horizontal="right" vertical="top" wrapText="1"/>
    </xf>
    <xf numFmtId="39" fontId="1" fillId="4" borderId="2" xfId="0" applyNumberFormat="1" applyFont="1" applyFill="1" applyBorder="1" applyAlignment="1" applyProtection="1">
      <alignment horizontal="right" vertical="top" wrapText="1"/>
      <protection locked="0"/>
    </xf>
    <xf numFmtId="43" fontId="0" fillId="0" borderId="0" xfId="0" applyNumberFormat="1" applyAlignment="1">
      <alignment vertical="top"/>
    </xf>
    <xf numFmtId="49" fontId="1" fillId="0" borderId="2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0" borderId="3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175" fontId="3" fillId="0" borderId="2" xfId="14" applyNumberFormat="1" applyFont="1" applyBorder="1" applyAlignment="1">
      <alignment horizontal="right" vertical="top" wrapText="1"/>
    </xf>
    <xf numFmtId="49" fontId="3" fillId="0" borderId="2" xfId="14" applyNumberFormat="1" applyFont="1" applyBorder="1" applyAlignment="1">
      <alignment horizontal="left" vertical="top" wrapText="1"/>
    </xf>
    <xf numFmtId="173" fontId="1" fillId="0" borderId="2" xfId="14" applyNumberFormat="1" applyFont="1" applyBorder="1" applyAlignment="1">
      <alignment horizontal="right" vertical="top" wrapText="1"/>
    </xf>
    <xf numFmtId="173" fontId="1" fillId="0" borderId="3" xfId="14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4" fontId="0" fillId="0" borderId="0" xfId="0" applyNumberFormat="1" applyAlignment="1">
      <alignment vertical="top"/>
    </xf>
    <xf numFmtId="1" fontId="1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/>
    </xf>
    <xf numFmtId="49" fontId="3" fillId="0" borderId="2" xfId="15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 wrapText="1"/>
    </xf>
    <xf numFmtId="0" fontId="0" fillId="4" borderId="0" xfId="0" applyFill="1" applyAlignment="1">
      <alignment vertical="top"/>
    </xf>
    <xf numFmtId="1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top"/>
    </xf>
    <xf numFmtId="176" fontId="3" fillId="0" borderId="2" xfId="16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vertical="top" wrapText="1"/>
    </xf>
    <xf numFmtId="171" fontId="1" fillId="0" borderId="2" xfId="17" applyNumberFormat="1" applyFont="1" applyBorder="1" applyAlignment="1">
      <alignment horizontal="right" vertical="top"/>
    </xf>
    <xf numFmtId="0" fontId="3" fillId="0" borderId="2" xfId="0" applyFont="1" applyBorder="1" applyAlignment="1">
      <alignment vertical="top" wrapText="1"/>
    </xf>
    <xf numFmtId="49" fontId="1" fillId="0" borderId="2" xfId="15" applyNumberFormat="1" applyFont="1" applyBorder="1" applyAlignment="1">
      <alignment horizontal="right" vertical="top"/>
    </xf>
    <xf numFmtId="173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1" fontId="15" fillId="0" borderId="2" xfId="0" applyNumberFormat="1" applyFont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173" fontId="1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171" fontId="1" fillId="0" borderId="2" xfId="0" applyNumberFormat="1" applyFont="1" applyBorder="1" applyAlignment="1">
      <alignment horizontal="right" vertical="top"/>
    </xf>
    <xf numFmtId="176" fontId="1" fillId="0" borderId="2" xfId="16" applyFont="1" applyBorder="1" applyAlignment="1">
      <alignment horizontal="left" vertical="top" wrapText="1"/>
    </xf>
    <xf numFmtId="1" fontId="3" fillId="0" borderId="2" xfId="17" applyNumberFormat="1" applyFont="1" applyBorder="1" applyAlignment="1">
      <alignment horizontal="right" vertical="top"/>
    </xf>
    <xf numFmtId="0" fontId="9" fillId="0" borderId="2" xfId="18" applyFont="1" applyBorder="1" applyAlignment="1">
      <alignment vertical="top" wrapText="1"/>
    </xf>
    <xf numFmtId="0" fontId="1" fillId="0" borderId="2" xfId="18" applyBorder="1" applyAlignment="1">
      <alignment vertical="top" wrapText="1"/>
    </xf>
    <xf numFmtId="0" fontId="11" fillId="0" borderId="2" xfId="18" applyFont="1" applyBorder="1" applyAlignment="1">
      <alignment vertical="top" wrapText="1"/>
    </xf>
    <xf numFmtId="49" fontId="3" fillId="0" borderId="2" xfId="15" applyNumberFormat="1" applyFont="1" applyBorder="1" applyAlignment="1">
      <alignment horizontal="right" vertical="top"/>
    </xf>
    <xf numFmtId="0" fontId="9" fillId="0" borderId="2" xfId="18" applyFont="1" applyBorder="1" applyAlignment="1">
      <alignment vertical="top"/>
    </xf>
    <xf numFmtId="4" fontId="1" fillId="4" borderId="2" xfId="5" applyNumberFormat="1" applyFont="1" applyFill="1" applyBorder="1" applyAlignment="1" applyProtection="1">
      <alignment horizontal="right" vertical="top" wrapText="1"/>
      <protection locked="0"/>
    </xf>
    <xf numFmtId="0" fontId="1" fillId="0" borderId="2" xfId="18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11" fillId="0" borderId="2" xfId="0" applyFont="1" applyBorder="1" applyAlignment="1">
      <alignment horizontal="justify" vertical="top" wrapText="1"/>
    </xf>
    <xf numFmtId="43" fontId="1" fillId="0" borderId="2" xfId="5" applyFont="1" applyFill="1" applyBorder="1" applyAlignment="1">
      <alignment horizontal="right" vertical="center" wrapText="1"/>
    </xf>
    <xf numFmtId="43" fontId="1" fillId="0" borderId="2" xfId="5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5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" fontId="1" fillId="4" borderId="2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/>
    </xf>
    <xf numFmtId="1" fontId="3" fillId="0" borderId="2" xfId="6" applyNumberFormat="1" applyFont="1" applyBorder="1" applyAlignment="1">
      <alignment horizontal="center" vertical="top"/>
    </xf>
    <xf numFmtId="0" fontId="3" fillId="0" borderId="2" xfId="7" applyFont="1" applyBorder="1" applyAlignment="1" applyProtection="1">
      <alignment horizontal="justify" vertical="top" wrapText="1"/>
      <protection locked="0"/>
    </xf>
    <xf numFmtId="37" fontId="1" fillId="0" borderId="2" xfId="6" applyNumberFormat="1" applyFont="1" applyBorder="1" applyAlignment="1">
      <alignment horizontal="right" vertical="top" wrapText="1"/>
    </xf>
    <xf numFmtId="0" fontId="19" fillId="0" borderId="2" xfId="7" applyFont="1" applyBorder="1" applyAlignment="1" applyProtection="1">
      <alignment vertical="top" wrapText="1"/>
      <protection locked="0"/>
    </xf>
    <xf numFmtId="37" fontId="3" fillId="0" borderId="2" xfId="6" applyNumberFormat="1" applyFont="1" applyBorder="1" applyAlignment="1">
      <alignment horizontal="right" vertical="top" wrapText="1"/>
    </xf>
    <xf numFmtId="0" fontId="15" fillId="0" borderId="2" xfId="7" applyFont="1" applyBorder="1" applyAlignment="1" applyProtection="1">
      <alignment vertical="top" wrapText="1"/>
      <protection locked="0"/>
    </xf>
    <xf numFmtId="177" fontId="1" fillId="0" borderId="2" xfId="6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vertical="top"/>
    </xf>
    <xf numFmtId="0" fontId="16" fillId="0" borderId="2" xfId="7" applyFont="1" applyBorder="1" applyAlignment="1" applyProtection="1">
      <alignment vertical="top" wrapText="1"/>
      <protection locked="0"/>
    </xf>
    <xf numFmtId="1" fontId="3" fillId="0" borderId="2" xfId="6" applyNumberFormat="1" applyFont="1" applyBorder="1" applyAlignment="1">
      <alignment horizontal="right" vertical="top"/>
    </xf>
    <xf numFmtId="0" fontId="15" fillId="0" borderId="2" xfId="7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173" fontId="1" fillId="4" borderId="2" xfId="0" applyNumberFormat="1" applyFont="1" applyFill="1" applyBorder="1" applyAlignment="1">
      <alignment vertical="top"/>
    </xf>
    <xf numFmtId="2" fontId="1" fillId="4" borderId="2" xfId="0" applyNumberFormat="1" applyFont="1" applyFill="1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39" fontId="1" fillId="0" borderId="2" xfId="0" applyNumberFormat="1" applyFont="1" applyBorder="1" applyAlignment="1" applyProtection="1">
      <alignment horizontal="right" vertical="top"/>
      <protection locked="0"/>
    </xf>
    <xf numFmtId="178" fontId="1" fillId="0" borderId="2" xfId="7" applyNumberFormat="1" applyBorder="1" applyAlignment="1">
      <alignment horizontal="right" vertical="top" wrapText="1"/>
    </xf>
    <xf numFmtId="0" fontId="1" fillId="0" borderId="2" xfId="7" applyBorder="1" applyAlignment="1">
      <alignment horizontal="left" vertical="top" wrapText="1"/>
    </xf>
    <xf numFmtId="179" fontId="1" fillId="0" borderId="2" xfId="7" applyNumberFormat="1" applyBorder="1" applyAlignment="1">
      <alignment horizontal="right" vertical="top" wrapText="1"/>
    </xf>
    <xf numFmtId="0" fontId="1" fillId="0" borderId="2" xfId="7" applyBorder="1" applyAlignment="1">
      <alignment vertical="top" wrapText="1"/>
    </xf>
    <xf numFmtId="178" fontId="1" fillId="0" borderId="2" xfId="7" applyNumberFormat="1" applyBorder="1" applyAlignment="1">
      <alignment vertical="top" wrapText="1"/>
    </xf>
    <xf numFmtId="179" fontId="1" fillId="0" borderId="2" xfId="7" applyNumberFormat="1" applyBorder="1" applyAlignment="1">
      <alignment vertical="top" wrapText="1"/>
    </xf>
    <xf numFmtId="168" fontId="1" fillId="0" borderId="2" xfId="7" applyNumberFormat="1" applyBorder="1" applyAlignment="1">
      <alignment vertical="top" wrapText="1"/>
    </xf>
    <xf numFmtId="2" fontId="1" fillId="0" borderId="2" xfId="7" applyNumberFormat="1" applyBorder="1" applyAlignment="1">
      <alignment horizontal="right" vertical="top"/>
    </xf>
    <xf numFmtId="170" fontId="1" fillId="0" borderId="2" xfId="0" applyNumberFormat="1" applyFont="1" applyBorder="1" applyAlignment="1">
      <alignment horizontal="justify" vertical="top" wrapText="1"/>
    </xf>
    <xf numFmtId="39" fontId="1" fillId="0" borderId="2" xfId="0" applyNumberFormat="1" applyFont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>
      <alignment vertical="top"/>
    </xf>
    <xf numFmtId="0" fontId="15" fillId="2" borderId="2" xfId="0" applyFont="1" applyFill="1" applyBorder="1" applyAlignment="1">
      <alignment horizontal="center" vertical="top" wrapText="1"/>
    </xf>
    <xf numFmtId="0" fontId="16" fillId="4" borderId="2" xfId="7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>
      <alignment horizontal="right" vertical="top"/>
    </xf>
    <xf numFmtId="0" fontId="3" fillId="4" borderId="2" xfId="0" applyFont="1" applyFill="1" applyBorder="1" applyAlignment="1">
      <alignment horizontal="justify" vertical="top" wrapText="1"/>
    </xf>
    <xf numFmtId="173" fontId="1" fillId="4" borderId="2" xfId="21" applyNumberFormat="1" applyFill="1" applyBorder="1" applyAlignment="1">
      <alignment horizontal="right" vertical="top"/>
    </xf>
    <xf numFmtId="1" fontId="3" fillId="4" borderId="2" xfId="21" applyNumberFormat="1" applyFont="1" applyFill="1" applyBorder="1" applyAlignment="1">
      <alignment vertical="top"/>
    </xf>
    <xf numFmtId="39" fontId="1" fillId="4" borderId="2" xfId="0" applyNumberFormat="1" applyFont="1" applyFill="1" applyBorder="1" applyAlignment="1">
      <alignment vertical="top" wrapText="1"/>
    </xf>
    <xf numFmtId="2" fontId="1" fillId="4" borderId="2" xfId="21" applyNumberFormat="1" applyFill="1" applyBorder="1" applyAlignment="1">
      <alignment horizontal="right" vertical="top"/>
    </xf>
    <xf numFmtId="39" fontId="3" fillId="4" borderId="2" xfId="0" applyNumberFormat="1" applyFont="1" applyFill="1" applyBorder="1" applyAlignment="1">
      <alignment vertical="top" wrapText="1"/>
    </xf>
    <xf numFmtId="1" fontId="3" fillId="4" borderId="2" xfId="21" applyNumberFormat="1" applyFont="1" applyFill="1" applyBorder="1" applyAlignment="1">
      <alignment horizontal="right" vertical="top"/>
    </xf>
    <xf numFmtId="1" fontId="3" fillId="4" borderId="2" xfId="0" applyNumberFormat="1" applyFont="1" applyFill="1" applyBorder="1" applyAlignment="1">
      <alignment vertical="top"/>
    </xf>
    <xf numFmtId="1" fontId="3" fillId="0" borderId="2" xfId="10" applyNumberFormat="1" applyFont="1" applyBorder="1" applyAlignment="1">
      <alignment horizontal="right" vertical="top"/>
    </xf>
    <xf numFmtId="164" fontId="1" fillId="4" borderId="2" xfId="5" applyNumberFormat="1" applyFont="1" applyFill="1" applyBorder="1" applyAlignment="1" applyProtection="1">
      <alignment vertical="top"/>
      <protection locked="0"/>
    </xf>
    <xf numFmtId="164" fontId="1" fillId="0" borderId="2" xfId="5" applyNumberFormat="1" applyFont="1" applyFill="1" applyBorder="1" applyAlignment="1" applyProtection="1">
      <alignment vertical="top"/>
      <protection locked="0"/>
    </xf>
    <xf numFmtId="1" fontId="3" fillId="0" borderId="2" xfId="0" applyNumberFormat="1" applyFont="1" applyBorder="1" applyAlignment="1">
      <alignment horizontal="right" vertical="top"/>
    </xf>
    <xf numFmtId="173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0" fontId="23" fillId="2" borderId="2" xfId="0" applyFont="1" applyFill="1" applyBorder="1" applyAlignment="1">
      <alignment horizontal="center" vertical="top"/>
    </xf>
    <xf numFmtId="0" fontId="2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173" fontId="1" fillId="0" borderId="2" xfId="21" applyNumberFormat="1" applyBorder="1" applyAlignment="1">
      <alignment horizontal="right" vertical="top"/>
    </xf>
    <xf numFmtId="39" fontId="1" fillId="0" borderId="2" xfId="0" applyNumberFormat="1" applyFont="1" applyBorder="1" applyAlignment="1">
      <alignment vertical="top" wrapText="1"/>
    </xf>
    <xf numFmtId="183" fontId="1" fillId="0" borderId="2" xfId="5" applyNumberFormat="1" applyFont="1" applyFill="1" applyBorder="1" applyAlignment="1">
      <alignment vertical="top"/>
    </xf>
    <xf numFmtId="184" fontId="3" fillId="0" borderId="2" xfId="5" applyNumberFormat="1" applyFont="1" applyFill="1" applyBorder="1" applyAlignment="1">
      <alignment horizontal="right" vertical="top"/>
    </xf>
    <xf numFmtId="185" fontId="1" fillId="0" borderId="2" xfId="5" applyNumberFormat="1" applyFont="1" applyFill="1" applyBorder="1" applyAlignment="1">
      <alignment horizontal="right" vertical="top"/>
    </xf>
    <xf numFmtId="184" fontId="3" fillId="0" borderId="2" xfId="0" applyNumberFormat="1" applyFont="1" applyBorder="1" applyAlignment="1">
      <alignment horizontal="right" vertical="top"/>
    </xf>
    <xf numFmtId="185" fontId="1" fillId="0" borderId="2" xfId="0" applyNumberFormat="1" applyFont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top"/>
    </xf>
    <xf numFmtId="39" fontId="15" fillId="2" borderId="2" xfId="6" applyFont="1" applyFill="1" applyBorder="1" applyAlignment="1">
      <alignment horizontal="center" vertical="top"/>
    </xf>
    <xf numFmtId="37" fontId="3" fillId="0" borderId="2" xfId="4" applyNumberFormat="1" applyFont="1" applyBorder="1" applyAlignment="1">
      <alignment horizontal="right" vertical="top"/>
    </xf>
    <xf numFmtId="0" fontId="3" fillId="0" borderId="2" xfId="4" applyFont="1" applyBorder="1" applyAlignment="1">
      <alignment vertical="top" wrapText="1"/>
    </xf>
    <xf numFmtId="171" fontId="1" fillId="0" borderId="2" xfId="4" applyNumberFormat="1" applyBorder="1" applyAlignment="1">
      <alignment horizontal="right" vertical="top"/>
    </xf>
    <xf numFmtId="0" fontId="1" fillId="0" borderId="2" xfId="4" applyBorder="1" applyAlignment="1">
      <alignment vertical="top" wrapText="1"/>
    </xf>
    <xf numFmtId="171" fontId="3" fillId="0" borderId="2" xfId="4" applyNumberFormat="1" applyFont="1" applyBorder="1" applyAlignment="1">
      <alignment horizontal="right" vertical="top"/>
    </xf>
    <xf numFmtId="0" fontId="1" fillId="0" borderId="2" xfId="25" applyBorder="1" applyAlignment="1">
      <alignment horizontal="right" vertical="top" wrapText="1"/>
    </xf>
    <xf numFmtId="0" fontId="1" fillId="0" borderId="2" xfId="25" applyBorder="1" applyAlignment="1">
      <alignment vertical="top" wrapText="1"/>
    </xf>
    <xf numFmtId="0" fontId="3" fillId="0" borderId="2" xfId="4" applyFont="1" applyBorder="1" applyAlignment="1">
      <alignment horizontal="justify" vertical="top" wrapText="1"/>
    </xf>
    <xf numFmtId="1" fontId="3" fillId="0" borderId="2" xfId="25" applyNumberFormat="1" applyFont="1" applyBorder="1" applyAlignment="1">
      <alignment horizontal="right" vertical="top" wrapText="1"/>
    </xf>
    <xf numFmtId="0" fontId="3" fillId="0" borderId="2" xfId="25" applyFont="1" applyBorder="1" applyAlignment="1">
      <alignment horizontal="left" vertical="top" wrapText="1"/>
    </xf>
    <xf numFmtId="0" fontId="1" fillId="0" borderId="2" xfId="25" applyBorder="1" applyAlignment="1">
      <alignment horizontal="left" vertical="top" wrapText="1"/>
    </xf>
    <xf numFmtId="37" fontId="1" fillId="0" borderId="2" xfId="18" applyNumberFormat="1" applyBorder="1" applyAlignment="1">
      <alignment horizontal="right" vertical="top"/>
    </xf>
    <xf numFmtId="0" fontId="1" fillId="0" borderId="2" xfId="18" applyBorder="1" applyAlignment="1">
      <alignment horizontal="left" vertical="top"/>
    </xf>
    <xf numFmtId="37" fontId="3" fillId="0" borderId="2" xfId="18" applyNumberFormat="1" applyFont="1" applyBorder="1" applyAlignment="1">
      <alignment horizontal="right" vertical="top"/>
    </xf>
    <xf numFmtId="0" fontId="3" fillId="0" borderId="2" xfId="18" applyFont="1" applyBorder="1" applyAlignment="1">
      <alignment horizontal="left" vertical="top"/>
    </xf>
    <xf numFmtId="4" fontId="16" fillId="0" borderId="0" xfId="5" applyNumberFormat="1" applyFont="1" applyFill="1" applyBorder="1" applyAlignment="1">
      <alignment vertical="top"/>
    </xf>
    <xf numFmtId="4" fontId="0" fillId="4" borderId="0" xfId="0" applyNumberFormat="1" applyFill="1" applyAlignment="1">
      <alignment vertical="top"/>
    </xf>
    <xf numFmtId="171" fontId="3" fillId="4" borderId="2" xfId="0" applyNumberFormat="1" applyFont="1" applyFill="1" applyBorder="1" applyAlignment="1">
      <alignment horizontal="center" vertical="top"/>
    </xf>
    <xf numFmtId="176" fontId="3" fillId="4" borderId="2" xfId="16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left" vertical="top"/>
    </xf>
    <xf numFmtId="0" fontId="1" fillId="5" borderId="2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vertical="top" wrapText="1"/>
    </xf>
    <xf numFmtId="4" fontId="1" fillId="0" borderId="2" xfId="13" applyNumberFormat="1" applyFont="1" applyFill="1" applyBorder="1" applyAlignment="1" applyProtection="1">
      <alignment horizontal="right" vertical="top" wrapText="1"/>
      <protection locked="0"/>
    </xf>
    <xf numFmtId="0" fontId="1" fillId="5" borderId="2" xfId="0" applyFont="1" applyFill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 vertical="top" wrapText="1"/>
    </xf>
    <xf numFmtId="37" fontId="3" fillId="0" borderId="2" xfId="0" applyNumberFormat="1" applyFont="1" applyBorder="1" applyAlignment="1">
      <alignment horizontal="right" vertical="top" wrapText="1"/>
    </xf>
    <xf numFmtId="175" fontId="1" fillId="0" borderId="2" xfId="0" applyNumberFormat="1" applyFont="1" applyBorder="1" applyAlignment="1">
      <alignment horizontal="right" vertical="top" wrapText="1"/>
    </xf>
    <xf numFmtId="37" fontId="3" fillId="0" borderId="2" xfId="0" applyNumberFormat="1" applyFont="1" applyBorder="1" applyAlignment="1">
      <alignment horizontal="right" vertical="top"/>
    </xf>
    <xf numFmtId="176" fontId="4" fillId="0" borderId="2" xfId="16" applyFont="1" applyBorder="1" applyAlignment="1">
      <alignment horizontal="left" vertical="top" wrapText="1"/>
    </xf>
    <xf numFmtId="37" fontId="3" fillId="4" borderId="2" xfId="0" applyNumberFormat="1" applyFont="1" applyFill="1" applyBorder="1" applyAlignment="1">
      <alignment horizontal="right" vertical="top" wrapText="1"/>
    </xf>
    <xf numFmtId="177" fontId="3" fillId="4" borderId="2" xfId="0" applyNumberFormat="1" applyFont="1" applyFill="1" applyBorder="1" applyAlignment="1">
      <alignment horizontal="right" vertical="top"/>
    </xf>
    <xf numFmtId="0" fontId="3" fillId="4" borderId="2" xfId="0" applyFont="1" applyFill="1" applyBorder="1" applyAlignment="1">
      <alignment horizontal="right" vertical="top"/>
    </xf>
    <xf numFmtId="171" fontId="3" fillId="4" borderId="2" xfId="0" applyNumberFormat="1" applyFont="1" applyFill="1" applyBorder="1" applyAlignment="1">
      <alignment horizontal="right" vertical="top"/>
    </xf>
    <xf numFmtId="171" fontId="1" fillId="4" borderId="2" xfId="0" applyNumberFormat="1" applyFont="1" applyFill="1" applyBorder="1" applyAlignment="1">
      <alignment horizontal="right" vertical="top"/>
    </xf>
    <xf numFmtId="164" fontId="3" fillId="4" borderId="2" xfId="13" applyNumberFormat="1" applyFont="1" applyFill="1" applyBorder="1" applyAlignment="1" applyProtection="1">
      <alignment horizontal="right" vertical="top" wrapText="1"/>
      <protection locked="0"/>
    </xf>
    <xf numFmtId="164" fontId="1" fillId="4" borderId="2" xfId="13" applyNumberFormat="1" applyFont="1" applyFill="1" applyBorder="1" applyAlignment="1" applyProtection="1">
      <alignment horizontal="right" vertical="top" wrapText="1"/>
      <protection locked="0"/>
    </xf>
    <xf numFmtId="4" fontId="3" fillId="4" borderId="2" xfId="0" applyNumberFormat="1" applyFont="1" applyFill="1" applyBorder="1" applyAlignment="1">
      <alignment vertical="top"/>
    </xf>
    <xf numFmtId="171" fontId="1" fillId="2" borderId="2" xfId="0" applyNumberFormat="1" applyFont="1" applyFill="1" applyBorder="1" applyAlignment="1">
      <alignment horizontal="right" vertical="top"/>
    </xf>
    <xf numFmtId="1" fontId="3" fillId="4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right" vertical="top" wrapText="1"/>
    </xf>
    <xf numFmtId="0" fontId="1" fillId="4" borderId="2" xfId="31" applyFill="1" applyBorder="1" applyAlignment="1">
      <alignment vertical="top"/>
    </xf>
    <xf numFmtId="0" fontId="3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4" fontId="3" fillId="0" borderId="0" xfId="32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0" xfId="7" applyAlignment="1">
      <alignment horizontal="left" vertical="top"/>
    </xf>
    <xf numFmtId="4" fontId="1" fillId="0" borderId="0" xfId="33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 wrapText="1"/>
    </xf>
    <xf numFmtId="0" fontId="14" fillId="0" borderId="0" xfId="7" applyFont="1" applyAlignment="1">
      <alignment horizontal="left" vertical="top" wrapText="1"/>
    </xf>
    <xf numFmtId="0" fontId="1" fillId="0" borderId="0" xfId="7" applyAlignment="1">
      <alignment horizontal="center" vertical="top"/>
    </xf>
    <xf numFmtId="4" fontId="1" fillId="0" borderId="0" xfId="32" applyNumberFormat="1" applyFont="1" applyFill="1" applyBorder="1" applyAlignment="1">
      <alignment vertical="top" wrapText="1"/>
    </xf>
    <xf numFmtId="4" fontId="1" fillId="0" borderId="0" xfId="32" applyNumberFormat="1" applyFont="1" applyFill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quotePrefix="1" applyNumberFormat="1" applyFont="1" applyAlignment="1">
      <alignment vertical="center"/>
    </xf>
    <xf numFmtId="4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center" vertical="center"/>
    </xf>
    <xf numFmtId="2" fontId="1" fillId="0" borderId="2" xfId="6" applyNumberFormat="1" applyFont="1" applyBorder="1" applyAlignment="1">
      <alignment horizontal="right" vertical="center"/>
    </xf>
    <xf numFmtId="4" fontId="1" fillId="0" borderId="2" xfId="6" applyNumberFormat="1" applyFont="1" applyBorder="1" applyAlignment="1">
      <alignment horizontal="center" vertical="center"/>
    </xf>
    <xf numFmtId="2" fontId="1" fillId="0" borderId="2" xfId="10" applyNumberFormat="1" applyBorder="1" applyAlignment="1">
      <alignment vertical="center"/>
    </xf>
    <xf numFmtId="0" fontId="1" fillId="0" borderId="2" xfId="10" applyBorder="1" applyAlignment="1">
      <alignment vertical="center"/>
    </xf>
    <xf numFmtId="2" fontId="1" fillId="0" borderId="2" xfId="6" applyNumberFormat="1" applyFont="1" applyBorder="1" applyAlignment="1">
      <alignment vertical="center"/>
    </xf>
    <xf numFmtId="4" fontId="1" fillId="0" borderId="2" xfId="6" applyNumberFormat="1" applyFont="1" applyBorder="1" applyAlignment="1">
      <alignment horizontal="right" vertical="center"/>
    </xf>
    <xf numFmtId="2" fontId="1" fillId="0" borderId="2" xfId="9" applyNumberFormat="1" applyFont="1" applyFill="1" applyBorder="1" applyAlignment="1">
      <alignment vertical="center"/>
    </xf>
    <xf numFmtId="170" fontId="11" fillId="0" borderId="2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6" applyNumberFormat="1" applyFont="1" applyBorder="1" applyAlignment="1" applyProtection="1">
      <alignment horizontal="center" vertical="center"/>
      <protection locked="0"/>
    </xf>
    <xf numFmtId="4" fontId="11" fillId="0" borderId="2" xfId="0" applyNumberFormat="1" applyFont="1" applyBorder="1" applyAlignment="1">
      <alignment vertical="center"/>
    </xf>
    <xf numFmtId="172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right" vertical="center"/>
    </xf>
    <xf numFmtId="4" fontId="1" fillId="0" borderId="2" xfId="11" applyNumberFormat="1" applyFont="1" applyFill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4" fontId="1" fillId="0" borderId="2" xfId="11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right" vertical="center"/>
    </xf>
    <xf numFmtId="43" fontId="1" fillId="0" borderId="2" xfId="13" applyFont="1" applyFill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center" vertical="center"/>
    </xf>
    <xf numFmtId="4" fontId="1" fillId="0" borderId="2" xfId="14" applyNumberFormat="1" applyFont="1" applyBorder="1" applyAlignment="1">
      <alignment horizontal="right" vertical="center" wrapText="1"/>
    </xf>
    <xf numFmtId="39" fontId="1" fillId="0" borderId="2" xfId="14" applyFont="1" applyBorder="1" applyAlignment="1" applyProtection="1">
      <alignment vertical="center"/>
      <protection locked="0"/>
    </xf>
    <xf numFmtId="2" fontId="1" fillId="0" borderId="2" xfId="0" applyNumberFormat="1" applyFont="1" applyBorder="1" applyAlignment="1">
      <alignment vertical="center"/>
    </xf>
    <xf numFmtId="164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" fontId="1" fillId="0" borderId="2" xfId="13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13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16" fillId="0" borderId="2" xfId="0" applyNumberFormat="1" applyFont="1" applyBorder="1" applyAlignment="1">
      <alignment horizontal="center" vertical="center"/>
    </xf>
    <xf numFmtId="4" fontId="1" fillId="0" borderId="2" xfId="13" applyNumberFormat="1" applyFont="1" applyFill="1" applyBorder="1" applyAlignment="1">
      <alignment horizontal="right" vertical="center" wrapText="1"/>
    </xf>
    <xf numFmtId="43" fontId="1" fillId="0" borderId="2" xfId="5" applyFont="1" applyFill="1" applyBorder="1" applyAlignment="1" applyProtection="1">
      <alignment horizontal="right" vertical="center" wrapText="1"/>
    </xf>
    <xf numFmtId="43" fontId="11" fillId="0" borderId="2" xfId="5" applyFont="1" applyFill="1" applyBorder="1" applyAlignment="1">
      <alignment horizontal="center" vertical="center" wrapText="1"/>
    </xf>
    <xf numFmtId="4" fontId="1" fillId="0" borderId="2" xfId="5" applyNumberFormat="1" applyFont="1" applyFill="1" applyBorder="1" applyAlignment="1" applyProtection="1">
      <alignment horizontal="right" vertical="center" wrapText="1"/>
      <protection locked="0"/>
    </xf>
    <xf numFmtId="4" fontId="3" fillId="0" borderId="2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64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" fontId="16" fillId="0" borderId="2" xfId="6" applyNumberFormat="1" applyFont="1" applyBorder="1" applyAlignment="1">
      <alignment vertical="center"/>
    </xf>
    <xf numFmtId="39" fontId="16" fillId="0" borderId="2" xfId="6" applyFont="1" applyBorder="1" applyAlignment="1">
      <alignment horizontal="center" vertical="center"/>
    </xf>
    <xf numFmtId="4" fontId="16" fillId="0" borderId="2" xfId="6" applyNumberFormat="1" applyFont="1" applyBorder="1" applyAlignment="1">
      <alignment horizontal="center" vertical="center"/>
    </xf>
    <xf numFmtId="0" fontId="20" fillId="0" borderId="2" xfId="7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4" fontId="0" fillId="4" borderId="2" xfId="0" applyNumberForma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1" fillId="0" borderId="2" xfId="7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4" fontId="16" fillId="2" borderId="2" xfId="6" applyNumberFormat="1" applyFont="1" applyFill="1" applyBorder="1" applyAlignment="1">
      <alignment horizontal="right" vertical="center"/>
    </xf>
    <xf numFmtId="4" fontId="16" fillId="2" borderId="2" xfId="6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172" fontId="1" fillId="4" borderId="2" xfId="0" applyNumberFormat="1" applyFont="1" applyFill="1" applyBorder="1" applyAlignment="1">
      <alignment horizontal="right" vertical="center"/>
    </xf>
    <xf numFmtId="170" fontId="11" fillId="4" borderId="2" xfId="0" applyNumberFormat="1" applyFont="1" applyFill="1" applyBorder="1" applyAlignment="1">
      <alignment horizontal="center" vertical="center"/>
    </xf>
    <xf numFmtId="172" fontId="1" fillId="4" borderId="2" xfId="22" applyNumberFormat="1" applyFont="1" applyFill="1" applyBorder="1" applyAlignment="1">
      <alignment vertical="center"/>
    </xf>
    <xf numFmtId="170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6" applyNumberFormat="1" applyFont="1" applyFill="1" applyBorder="1" applyAlignment="1">
      <alignment horizontal="center" vertical="center"/>
    </xf>
    <xf numFmtId="172" fontId="1" fillId="4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1" fillId="0" borderId="2" xfId="24" applyNumberFormat="1" applyFont="1" applyFill="1" applyBorder="1" applyAlignment="1">
      <alignment vertical="center"/>
    </xf>
    <xf numFmtId="17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6" applyNumberFormat="1" applyFont="1" applyBorder="1" applyAlignment="1">
      <alignment horizontal="center" vertical="center"/>
    </xf>
    <xf numFmtId="172" fontId="1" fillId="0" borderId="2" xfId="22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4" fontId="1" fillId="0" borderId="2" xfId="4" applyNumberFormat="1" applyBorder="1" applyAlignment="1">
      <alignment vertical="center"/>
    </xf>
    <xf numFmtId="170" fontId="1" fillId="0" borderId="2" xfId="4" applyNumberFormat="1" applyBorder="1" applyAlignment="1">
      <alignment horizontal="center" vertical="center"/>
    </xf>
    <xf numFmtId="0" fontId="1" fillId="0" borderId="2" xfId="25" applyBorder="1" applyAlignment="1">
      <alignment horizontal="center" vertical="center" wrapText="1"/>
    </xf>
    <xf numFmtId="39" fontId="1" fillId="0" borderId="2" xfId="25" applyNumberFormat="1" applyBorder="1" applyAlignment="1" applyProtection="1">
      <alignment vertical="center"/>
      <protection locked="0"/>
    </xf>
    <xf numFmtId="4" fontId="1" fillId="0" borderId="2" xfId="5" applyNumberFormat="1" applyFont="1" applyFill="1" applyBorder="1" applyAlignment="1" applyProtection="1">
      <alignment horizontal="right" vertical="center" wrapText="1"/>
    </xf>
    <xf numFmtId="43" fontId="1" fillId="0" borderId="2" xfId="5" applyFont="1" applyFill="1" applyBorder="1" applyAlignment="1" applyProtection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26" fillId="0" borderId="2" xfId="7" applyNumberFormat="1" applyFont="1" applyBorder="1" applyAlignment="1">
      <alignment horizontal="right" vertical="center" wrapText="1"/>
    </xf>
    <xf numFmtId="0" fontId="26" fillId="0" borderId="2" xfId="7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3" fontId="11" fillId="0" borderId="2" xfId="0" applyNumberFormat="1" applyFont="1" applyBorder="1" applyAlignment="1">
      <alignment horizontal="center" vertical="center"/>
    </xf>
    <xf numFmtId="43" fontId="1" fillId="4" borderId="2" xfId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/>
    </xf>
    <xf numFmtId="43" fontId="1" fillId="0" borderId="2" xfId="27" applyFont="1" applyFill="1" applyBorder="1" applyAlignment="1">
      <alignment horizontal="right" vertical="center" wrapText="1"/>
    </xf>
    <xf numFmtId="4" fontId="5" fillId="0" borderId="2" xfId="13" applyNumberFormat="1" applyFont="1" applyFill="1" applyBorder="1" applyAlignment="1">
      <alignment horizontal="right" vertical="center" wrapText="1"/>
    </xf>
    <xf numFmtId="4" fontId="5" fillId="0" borderId="2" xfId="13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" fontId="3" fillId="4" borderId="2" xfId="0" applyNumberFormat="1" applyFont="1" applyFill="1" applyBorder="1" applyAlignment="1">
      <alignment horizontal="center" vertical="center"/>
    </xf>
    <xf numFmtId="4" fontId="1" fillId="4" borderId="2" xfId="28" applyNumberForma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1" fillId="2" borderId="2" xfId="13" applyNumberFormat="1" applyFont="1" applyFill="1" applyBorder="1" applyAlignment="1">
      <alignment horizontal="right" vertical="center" wrapText="1"/>
    </xf>
    <xf numFmtId="4" fontId="1" fillId="2" borderId="2" xfId="13" applyNumberFormat="1" applyFont="1" applyFill="1" applyBorder="1" applyAlignment="1">
      <alignment horizontal="center" vertical="center"/>
    </xf>
    <xf numFmtId="4" fontId="1" fillId="4" borderId="2" xfId="19" applyNumberFormat="1" applyFont="1" applyFill="1" applyBorder="1" applyAlignment="1">
      <alignment horizontal="right" vertical="center" wrapText="1"/>
    </xf>
    <xf numFmtId="4" fontId="1" fillId="4" borderId="2" xfId="13" applyNumberFormat="1" applyFont="1" applyFill="1" applyBorder="1" applyAlignment="1">
      <alignment horizontal="right" vertical="center" wrapText="1"/>
    </xf>
    <xf numFmtId="4" fontId="1" fillId="4" borderId="2" xfId="13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10" fontId="1" fillId="4" borderId="2" xfId="2" applyNumberFormat="1" applyFont="1" applyFill="1" applyBorder="1" applyAlignment="1">
      <alignment vertical="center" wrapText="1"/>
    </xf>
    <xf numFmtId="10" fontId="1" fillId="4" borderId="2" xfId="2" applyNumberFormat="1" applyFont="1" applyFill="1" applyBorder="1" applyAlignment="1">
      <alignment horizontal="right" vertical="center" wrapText="1"/>
    </xf>
    <xf numFmtId="164" fontId="1" fillId="4" borderId="2" xfId="29" applyNumberFormat="1" applyFill="1" applyBorder="1" applyAlignment="1">
      <alignment horizontal="center" vertical="center"/>
    </xf>
    <xf numFmtId="10" fontId="1" fillId="4" borderId="2" xfId="30" applyNumberFormat="1" applyFont="1" applyFill="1" applyBorder="1" applyAlignment="1">
      <alignment vertical="center"/>
    </xf>
    <xf numFmtId="4" fontId="1" fillId="4" borderId="2" xfId="29" applyNumberForma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right" vertical="center" wrapText="1"/>
    </xf>
    <xf numFmtId="10" fontId="1" fillId="4" borderId="2" xfId="10" applyNumberFormat="1" applyFill="1" applyBorder="1" applyAlignment="1">
      <alignment vertical="center"/>
    </xf>
    <xf numFmtId="173" fontId="3" fillId="4" borderId="2" xfId="1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7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9" fontId="1" fillId="0" borderId="2" xfId="15" applyNumberFormat="1" applyFont="1" applyFill="1" applyBorder="1" applyAlignment="1">
      <alignment horizontal="right" vertical="center"/>
    </xf>
    <xf numFmtId="0" fontId="1" fillId="0" borderId="2" xfId="18" applyFont="1" applyFill="1" applyBorder="1" applyAlignment="1">
      <alignment vertical="center" wrapText="1"/>
    </xf>
    <xf numFmtId="0" fontId="1" fillId="0" borderId="3" xfId="18" applyFont="1" applyFill="1" applyBorder="1" applyAlignment="1">
      <alignment vertical="center" wrapText="1"/>
    </xf>
    <xf numFmtId="4" fontId="1" fillId="4" borderId="2" xfId="13" applyNumberFormat="1" applyFont="1" applyFill="1" applyBorder="1" applyAlignment="1" applyProtection="1">
      <alignment horizontal="right" vertical="center" wrapText="1"/>
    </xf>
    <xf numFmtId="2" fontId="1" fillId="4" borderId="2" xfId="0" applyNumberFormat="1" applyFont="1" applyFill="1" applyBorder="1" applyAlignment="1">
      <alignment vertical="center"/>
    </xf>
    <xf numFmtId="43" fontId="1" fillId="4" borderId="2" xfId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vertical="center"/>
    </xf>
    <xf numFmtId="43" fontId="1" fillId="4" borderId="3" xfId="1" applyFont="1" applyFill="1" applyBorder="1" applyAlignment="1">
      <alignment horizontal="center" vertical="center" wrapText="1"/>
    </xf>
    <xf numFmtId="43" fontId="1" fillId="4" borderId="2" xfId="1" applyFont="1" applyFill="1" applyBorder="1" applyAlignment="1" applyProtection="1">
      <alignment horizontal="right" vertical="center" wrapText="1"/>
    </xf>
    <xf numFmtId="43" fontId="1" fillId="4" borderId="2" xfId="5" applyFont="1" applyFill="1" applyBorder="1" applyAlignment="1">
      <alignment horizontal="right" vertical="center" wrapText="1"/>
    </xf>
    <xf numFmtId="43" fontId="1" fillId="4" borderId="2" xfId="5" applyFont="1" applyFill="1" applyBorder="1" applyAlignment="1" applyProtection="1">
      <alignment horizontal="right" vertical="center" wrapText="1"/>
    </xf>
    <xf numFmtId="0" fontId="3" fillId="0" borderId="2" xfId="10" applyFont="1" applyBorder="1" applyAlignment="1">
      <alignment horizontal="right" vertical="top"/>
    </xf>
    <xf numFmtId="39" fontId="3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 applyProtection="1">
      <alignment vertical="top"/>
      <protection locked="0"/>
    </xf>
    <xf numFmtId="4" fontId="1" fillId="0" borderId="0" xfId="0" applyNumberFormat="1" applyFont="1" applyBorder="1" applyAlignment="1">
      <alignment horizontal="center" vertical="center"/>
    </xf>
    <xf numFmtId="4" fontId="1" fillId="0" borderId="3" xfId="14" applyNumberFormat="1" applyFont="1" applyBorder="1" applyAlignment="1">
      <alignment horizontal="right" vertical="center" wrapText="1"/>
    </xf>
    <xf numFmtId="49" fontId="1" fillId="0" borderId="3" xfId="15" applyNumberFormat="1" applyFont="1" applyFill="1" applyBorder="1" applyAlignment="1">
      <alignment horizontal="right" vertical="center"/>
    </xf>
    <xf numFmtId="164" fontId="1" fillId="0" borderId="2" xfId="10" applyNumberFormat="1" applyBorder="1" applyAlignment="1">
      <alignment vertical="center"/>
    </xf>
    <xf numFmtId="164" fontId="1" fillId="0" borderId="2" xfId="10" applyNumberFormat="1" applyBorder="1" applyAlignment="1">
      <alignment horizontal="center" vertical="center"/>
    </xf>
    <xf numFmtId="0" fontId="1" fillId="0" borderId="0" xfId="3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3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1" fillId="0" borderId="0" xfId="7" applyBorder="1" applyAlignment="1">
      <alignment horizontal="left" vertical="top"/>
    </xf>
    <xf numFmtId="0" fontId="1" fillId="0" borderId="0" xfId="7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7" applyBorder="1" applyAlignment="1">
      <alignment vertical="center"/>
    </xf>
    <xf numFmtId="0" fontId="1" fillId="0" borderId="0" xfId="7" applyBorder="1" applyAlignment="1">
      <alignment horizontal="right" vertical="top"/>
    </xf>
    <xf numFmtId="0" fontId="1" fillId="0" borderId="0" xfId="7" applyBorder="1" applyAlignment="1">
      <alignment horizontal="right" vertical="top" wrapText="1"/>
    </xf>
    <xf numFmtId="0" fontId="1" fillId="0" borderId="0" xfId="7" applyBorder="1" applyAlignment="1">
      <alignment horizontal="center" vertical="center" wrapText="1"/>
    </xf>
    <xf numFmtId="0" fontId="1" fillId="0" borderId="0" xfId="7" applyBorder="1" applyAlignment="1">
      <alignment horizontal="center" vertical="top" wrapText="1"/>
    </xf>
    <xf numFmtId="0" fontId="14" fillId="0" borderId="0" xfId="7" applyFont="1" applyBorder="1" applyAlignment="1">
      <alignment horizontal="left" vertical="center"/>
    </xf>
    <xf numFmtId="0" fontId="14" fillId="0" borderId="0" xfId="7" applyFont="1" applyBorder="1" applyAlignment="1">
      <alignment horizontal="left" vertical="top"/>
    </xf>
    <xf numFmtId="0" fontId="14" fillId="0" borderId="0" xfId="7" applyFont="1" applyBorder="1" applyAlignment="1">
      <alignment horizontal="center" vertical="center" wrapText="1"/>
    </xf>
    <xf numFmtId="0" fontId="14" fillId="0" borderId="0" xfId="7" applyFont="1" applyBorder="1" applyAlignment="1">
      <alignment horizontal="center" vertical="top" wrapText="1"/>
    </xf>
    <xf numFmtId="0" fontId="14" fillId="0" borderId="0" xfId="7" applyFont="1" applyBorder="1" applyAlignment="1">
      <alignment horizontal="left" vertical="top" wrapText="1"/>
    </xf>
    <xf numFmtId="4" fontId="14" fillId="0" borderId="0" xfId="7" applyNumberFormat="1" applyFont="1" applyBorder="1" applyAlignment="1">
      <alignment horizontal="left" vertical="center" wrapText="1"/>
    </xf>
    <xf numFmtId="0" fontId="14" fillId="0" borderId="0" xfId="7" applyFont="1" applyBorder="1" applyAlignment="1">
      <alignment horizontal="left" vertical="center" wrapText="1"/>
    </xf>
    <xf numFmtId="4" fontId="14" fillId="0" borderId="0" xfId="7" applyNumberFormat="1" applyFont="1" applyBorder="1" applyAlignment="1">
      <alignment horizontal="left" vertical="top" wrapText="1"/>
    </xf>
    <xf numFmtId="4" fontId="1" fillId="4" borderId="2" xfId="0" applyNumberFormat="1" applyFont="1" applyFill="1" applyBorder="1" applyAlignment="1" applyProtection="1">
      <alignment horizontal="right" vertical="top"/>
      <protection locked="0"/>
    </xf>
    <xf numFmtId="4" fontId="1" fillId="0" borderId="2" xfId="0" applyNumberFormat="1" applyFont="1" applyBorder="1" applyAlignment="1" applyProtection="1">
      <alignment horizontal="right" vertical="top" wrapText="1"/>
      <protection locked="0"/>
    </xf>
    <xf numFmtId="4" fontId="5" fillId="4" borderId="2" xfId="7" applyNumberFormat="1" applyFont="1" applyFill="1" applyBorder="1" applyAlignment="1" applyProtection="1">
      <alignment horizontal="right" vertical="top" wrapText="1"/>
      <protection locked="0"/>
    </xf>
    <xf numFmtId="169" fontId="5" fillId="4" borderId="2" xfId="9" applyNumberFormat="1" applyFont="1" applyFill="1" applyBorder="1" applyAlignment="1" applyProtection="1">
      <alignment vertical="top"/>
      <protection locked="0"/>
    </xf>
    <xf numFmtId="2" fontId="5" fillId="4" borderId="2" xfId="10" applyNumberFormat="1" applyFont="1" applyFill="1" applyBorder="1" applyAlignment="1" applyProtection="1">
      <alignment vertical="top"/>
      <protection locked="0"/>
    </xf>
    <xf numFmtId="43" fontId="5" fillId="4" borderId="2" xfId="9" applyFont="1" applyFill="1" applyBorder="1" applyAlignment="1" applyProtection="1">
      <alignment vertical="top"/>
      <protection locked="0"/>
    </xf>
    <xf numFmtId="43" fontId="1" fillId="4" borderId="2" xfId="9" applyFont="1" applyFill="1" applyBorder="1" applyAlignment="1" applyProtection="1">
      <alignment horizontal="right" vertical="top" wrapText="1"/>
      <protection locked="0"/>
    </xf>
    <xf numFmtId="43" fontId="1" fillId="4" borderId="2" xfId="9" applyFont="1" applyFill="1" applyBorder="1" applyAlignment="1" applyProtection="1">
      <alignment vertical="top"/>
      <protection locked="0"/>
    </xf>
    <xf numFmtId="4" fontId="5" fillId="4" borderId="2" xfId="0" applyNumberFormat="1" applyFont="1" applyFill="1" applyBorder="1" applyAlignment="1" applyProtection="1">
      <alignment vertical="top"/>
      <protection locked="0"/>
    </xf>
    <xf numFmtId="164" fontId="5" fillId="4" borderId="2" xfId="0" applyNumberFormat="1" applyFont="1" applyFill="1" applyBorder="1" applyAlignment="1" applyProtection="1">
      <alignment horizontal="right" vertical="top"/>
      <protection locked="0"/>
    </xf>
    <xf numFmtId="4" fontId="1" fillId="4" borderId="2" xfId="11" applyNumberFormat="1" applyFont="1" applyFill="1" applyBorder="1" applyAlignment="1" applyProtection="1">
      <alignment horizontal="right" vertical="top" wrapText="1"/>
      <protection locked="0"/>
    </xf>
    <xf numFmtId="4" fontId="1" fillId="4" borderId="2" xfId="11" applyNumberFormat="1" applyFont="1" applyFill="1" applyBorder="1" applyAlignment="1" applyProtection="1">
      <alignment vertical="top"/>
      <protection locked="0"/>
    </xf>
    <xf numFmtId="4" fontId="1" fillId="4" borderId="2" xfId="12" applyNumberFormat="1" applyFont="1" applyFill="1" applyBorder="1" applyAlignment="1" applyProtection="1">
      <alignment horizontal="right" vertical="top" wrapText="1"/>
      <protection locked="0"/>
    </xf>
    <xf numFmtId="4" fontId="1" fillId="4" borderId="2" xfId="12" applyNumberFormat="1" applyFont="1" applyFill="1" applyBorder="1" applyAlignment="1" applyProtection="1">
      <alignment horizontal="right" vertical="top"/>
      <protection locked="0"/>
    </xf>
    <xf numFmtId="4" fontId="1" fillId="4" borderId="2" xfId="13" applyNumberFormat="1" applyFont="1" applyFill="1" applyBorder="1" applyAlignment="1" applyProtection="1">
      <alignment horizontal="right" vertical="top"/>
      <protection locked="0"/>
    </xf>
    <xf numFmtId="4" fontId="1" fillId="4" borderId="2" xfId="0" applyNumberFormat="1" applyFont="1" applyFill="1" applyBorder="1" applyAlignment="1" applyProtection="1">
      <alignment horizontal="right" vertical="center"/>
      <protection locked="0"/>
    </xf>
    <xf numFmtId="4" fontId="1" fillId="4" borderId="3" xfId="0" applyNumberFormat="1" applyFont="1" applyFill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horizontal="right" vertical="top" wrapText="1"/>
      <protection locked="0"/>
    </xf>
    <xf numFmtId="4" fontId="1" fillId="4" borderId="2" xfId="13" applyNumberFormat="1" applyFont="1" applyFill="1" applyBorder="1" applyAlignment="1" applyProtection="1">
      <alignment horizontal="right" vertical="center"/>
      <protection locked="0"/>
    </xf>
    <xf numFmtId="4" fontId="5" fillId="4" borderId="2" xfId="14" applyNumberFormat="1" applyFont="1" applyFill="1" applyBorder="1" applyAlignment="1" applyProtection="1">
      <alignment vertical="top"/>
      <protection locked="0"/>
    </xf>
    <xf numFmtId="4" fontId="1" fillId="4" borderId="2" xfId="14" applyNumberFormat="1" applyFont="1" applyFill="1" applyBorder="1" applyAlignment="1" applyProtection="1">
      <alignment vertical="top"/>
      <protection locked="0"/>
    </xf>
    <xf numFmtId="4" fontId="1" fillId="4" borderId="2" xfId="0" applyNumberFormat="1" applyFont="1" applyFill="1" applyBorder="1" applyAlignment="1" applyProtection="1">
      <alignment vertical="top"/>
      <protection locked="0"/>
    </xf>
    <xf numFmtId="4" fontId="1" fillId="4" borderId="2" xfId="0" applyNumberFormat="1" applyFont="1" applyFill="1" applyBorder="1" applyAlignment="1" applyProtection="1">
      <alignment horizontal="right" vertical="top" wrapText="1"/>
      <protection locked="0"/>
    </xf>
    <xf numFmtId="0" fontId="14" fillId="2" borderId="2" xfId="0" applyFont="1" applyFill="1" applyBorder="1" applyAlignment="1" applyProtection="1">
      <alignment horizontal="center" vertical="top"/>
      <protection locked="0"/>
    </xf>
    <xf numFmtId="164" fontId="3" fillId="2" borderId="2" xfId="0" applyNumberFormat="1" applyFont="1" applyFill="1" applyBorder="1" applyAlignment="1" applyProtection="1">
      <alignment horizontal="right" vertical="top"/>
      <protection locked="0"/>
    </xf>
    <xf numFmtId="168" fontId="5" fillId="4" borderId="2" xfId="5" applyNumberFormat="1" applyFont="1" applyFill="1" applyBorder="1" applyAlignment="1" applyProtection="1">
      <alignment horizontal="right" vertical="top" wrapText="1"/>
      <protection locked="0"/>
    </xf>
    <xf numFmtId="4" fontId="15" fillId="0" borderId="2" xfId="0" applyNumberFormat="1" applyFont="1" applyBorder="1" applyAlignment="1" applyProtection="1">
      <alignment vertical="top"/>
      <protection locked="0"/>
    </xf>
    <xf numFmtId="168" fontId="1" fillId="0" borderId="2" xfId="5" applyNumberFormat="1" applyFont="1" applyFill="1" applyBorder="1" applyAlignment="1" applyProtection="1">
      <alignment horizontal="right" vertical="top" wrapText="1"/>
      <protection locked="0"/>
    </xf>
    <xf numFmtId="168" fontId="1" fillId="4" borderId="2" xfId="5" applyNumberFormat="1" applyFont="1" applyFill="1" applyBorder="1" applyAlignment="1" applyProtection="1">
      <alignment horizontal="right" vertical="top" wrapText="1"/>
      <protection locked="0"/>
    </xf>
    <xf numFmtId="4" fontId="1" fillId="4" borderId="2" xfId="13" applyNumberFormat="1" applyFont="1" applyFill="1" applyBorder="1" applyAlignment="1" applyProtection="1">
      <alignment horizontal="right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4" fontId="5" fillId="4" borderId="2" xfId="13" applyNumberFormat="1" applyFont="1" applyFill="1" applyBorder="1" applyAlignment="1" applyProtection="1">
      <alignment horizontal="right" vertical="top" wrapText="1"/>
      <protection locked="0"/>
    </xf>
    <xf numFmtId="43" fontId="5" fillId="4" borderId="2" xfId="5" applyFont="1" applyFill="1" applyBorder="1" applyAlignment="1" applyProtection="1">
      <alignment horizontal="right" vertical="top" wrapText="1"/>
      <protection locked="0"/>
    </xf>
    <xf numFmtId="168" fontId="1" fillId="4" borderId="3" xfId="5" applyNumberFormat="1" applyFont="1" applyFill="1" applyBorder="1" applyAlignment="1" applyProtection="1">
      <alignment horizontal="right" vertical="top" wrapText="1"/>
      <protection locked="0"/>
    </xf>
    <xf numFmtId="43" fontId="1" fillId="4" borderId="2" xfId="5" applyFont="1" applyFill="1" applyBorder="1" applyAlignment="1" applyProtection="1">
      <alignment horizontal="right" vertical="top" wrapText="1"/>
      <protection locked="0"/>
    </xf>
    <xf numFmtId="4" fontId="4" fillId="4" borderId="2" xfId="0" applyNumberFormat="1" applyFont="1" applyFill="1" applyBorder="1" applyAlignment="1" applyProtection="1">
      <alignment horizontal="right" vertical="top"/>
      <protection locked="0"/>
    </xf>
    <xf numFmtId="164" fontId="1" fillId="4" borderId="2" xfId="10" applyNumberFormat="1" applyFill="1" applyBorder="1" applyAlignment="1" applyProtection="1">
      <alignment vertical="center"/>
      <protection locked="0"/>
    </xf>
    <xf numFmtId="4" fontId="1" fillId="4" borderId="2" xfId="19" applyNumberFormat="1" applyFont="1" applyFill="1" applyBorder="1" applyAlignment="1" applyProtection="1">
      <alignment horizontal="right" vertical="top" wrapText="1"/>
      <protection locked="0"/>
    </xf>
    <xf numFmtId="4" fontId="1" fillId="4" borderId="2" xfId="20" applyNumberFormat="1" applyFont="1" applyFill="1" applyBorder="1" applyAlignment="1" applyProtection="1">
      <alignment horizontal="right" vertical="top"/>
      <protection locked="0"/>
    </xf>
    <xf numFmtId="164" fontId="1" fillId="4" borderId="2" xfId="10" applyNumberFormat="1" applyFill="1" applyBorder="1" applyAlignment="1" applyProtection="1">
      <alignment vertical="top"/>
      <protection locked="0"/>
    </xf>
    <xf numFmtId="164" fontId="5" fillId="2" borderId="2" xfId="0" applyNumberFormat="1" applyFont="1" applyFill="1" applyBorder="1" applyAlignment="1" applyProtection="1">
      <alignment horizontal="right" vertical="top"/>
      <protection locked="0"/>
    </xf>
    <xf numFmtId="164" fontId="3" fillId="0" borderId="2" xfId="0" applyNumberFormat="1" applyFont="1" applyBorder="1" applyAlignment="1" applyProtection="1">
      <alignment horizontal="right" vertical="top"/>
      <protection locked="0"/>
    </xf>
    <xf numFmtId="4" fontId="16" fillId="0" borderId="2" xfId="6" applyNumberFormat="1" applyFont="1" applyBorder="1" applyAlignment="1" applyProtection="1">
      <alignment horizontal="right" vertical="top"/>
      <protection locked="0"/>
    </xf>
    <xf numFmtId="4" fontId="16" fillId="0" borderId="2" xfId="0" applyNumberFormat="1" applyFont="1" applyBorder="1" applyAlignment="1" applyProtection="1">
      <alignment vertical="top"/>
      <protection locked="0"/>
    </xf>
    <xf numFmtId="168" fontId="1" fillId="4" borderId="2" xfId="5" applyNumberFormat="1" applyFont="1" applyFill="1" applyBorder="1" applyAlignment="1" applyProtection="1">
      <alignment horizontal="center" vertical="top" wrapText="1"/>
      <protection locked="0"/>
    </xf>
    <xf numFmtId="2" fontId="1" fillId="4" borderId="2" xfId="0" applyNumberFormat="1" applyFont="1" applyFill="1" applyBorder="1" applyAlignment="1" applyProtection="1">
      <alignment vertical="top"/>
      <protection locked="0"/>
    </xf>
    <xf numFmtId="4" fontId="0" fillId="4" borderId="2" xfId="0" applyNumberFormat="1" applyFill="1" applyBorder="1" applyAlignment="1" applyProtection="1">
      <alignment vertical="top"/>
      <protection locked="0"/>
    </xf>
    <xf numFmtId="4" fontId="1" fillId="0" borderId="2" xfId="11" applyNumberFormat="1" applyFont="1" applyFill="1" applyBorder="1" applyAlignment="1" applyProtection="1">
      <alignment horizontal="right" vertical="top" wrapText="1"/>
      <protection locked="0"/>
    </xf>
    <xf numFmtId="4" fontId="1" fillId="0" borderId="2" xfId="11" applyNumberFormat="1" applyFont="1" applyFill="1" applyBorder="1" applyAlignment="1" applyProtection="1">
      <alignment vertical="top"/>
      <protection locked="0"/>
    </xf>
    <xf numFmtId="4" fontId="1" fillId="0" borderId="2" xfId="12" applyNumberFormat="1" applyFont="1" applyFill="1" applyBorder="1" applyAlignment="1" applyProtection="1">
      <alignment horizontal="right" vertical="top" wrapText="1"/>
      <protection locked="0"/>
    </xf>
    <xf numFmtId="4" fontId="1" fillId="0" borderId="2" xfId="12" applyNumberFormat="1" applyFont="1" applyFill="1" applyBorder="1" applyAlignment="1" applyProtection="1">
      <alignment horizontal="right" vertical="top"/>
      <protection locked="0"/>
    </xf>
    <xf numFmtId="4" fontId="1" fillId="0" borderId="2" xfId="13" applyNumberFormat="1" applyFont="1" applyFill="1" applyBorder="1" applyAlignment="1" applyProtection="1">
      <alignment horizontal="right" vertical="top"/>
      <protection locked="0"/>
    </xf>
    <xf numFmtId="164" fontId="1" fillId="0" borderId="2" xfId="0" applyNumberFormat="1" applyFont="1" applyBorder="1" applyAlignment="1" applyProtection="1">
      <alignment horizontal="right" vertical="top"/>
      <protection locked="0"/>
    </xf>
    <xf numFmtId="168" fontId="1" fillId="2" borderId="2" xfId="5" applyNumberFormat="1" applyFont="1" applyFill="1" applyBorder="1" applyAlignment="1" applyProtection="1">
      <alignment horizontal="right" vertical="top" wrapText="1"/>
      <protection locked="0"/>
    </xf>
    <xf numFmtId="164" fontId="15" fillId="2" borderId="2" xfId="12" applyNumberFormat="1" applyFont="1" applyFill="1" applyBorder="1" applyAlignment="1" applyProtection="1">
      <alignment vertical="top"/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4" borderId="2" xfId="0" applyFont="1" applyFill="1" applyBorder="1" applyAlignment="1" applyProtection="1">
      <alignment horizontal="center" vertical="top"/>
      <protection locked="0"/>
    </xf>
    <xf numFmtId="172" fontId="1" fillId="4" borderId="2" xfId="0" applyNumberFormat="1" applyFont="1" applyFill="1" applyBorder="1" applyAlignment="1" applyProtection="1">
      <alignment vertical="top"/>
      <protection locked="0"/>
    </xf>
    <xf numFmtId="164" fontId="1" fillId="4" borderId="2" xfId="0" applyNumberFormat="1" applyFont="1" applyFill="1" applyBorder="1" applyAlignment="1" applyProtection="1">
      <alignment vertical="top"/>
      <protection locked="0"/>
    </xf>
    <xf numFmtId="43" fontId="1" fillId="0" borderId="2" xfId="0" applyNumberFormat="1" applyFont="1" applyBorder="1" applyAlignment="1" applyProtection="1">
      <alignment horizontal="right" vertical="top" wrapText="1"/>
      <protection locked="0"/>
    </xf>
    <xf numFmtId="4" fontId="1" fillId="0" borderId="2" xfId="23" applyNumberFormat="1" applyFont="1" applyFill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4" fontId="3" fillId="2" borderId="2" xfId="0" applyNumberFormat="1" applyFont="1" applyFill="1" applyBorder="1" applyAlignment="1" applyProtection="1">
      <alignment horizontal="right" vertical="top"/>
      <protection locked="0"/>
    </xf>
    <xf numFmtId="164" fontId="16" fillId="0" borderId="2" xfId="12" applyNumberFormat="1" applyFon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185" fontId="1" fillId="0" borderId="2" xfId="5" applyNumberFormat="1" applyFont="1" applyFill="1" applyBorder="1" applyAlignment="1" applyProtection="1">
      <alignment horizontal="righ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0" borderId="2" xfId="10" applyNumberFormat="1" applyBorder="1" applyAlignment="1" applyProtection="1">
      <alignment vertical="top" wrapText="1"/>
      <protection locked="0"/>
    </xf>
    <xf numFmtId="2" fontId="1" fillId="0" borderId="2" xfId="0" applyNumberFormat="1" applyFont="1" applyBorder="1" applyAlignment="1" applyProtection="1">
      <alignment vertical="top"/>
      <protection locked="0"/>
    </xf>
    <xf numFmtId="2" fontId="1" fillId="0" borderId="2" xfId="0" applyNumberFormat="1" applyFont="1" applyBorder="1" applyAlignment="1" applyProtection="1">
      <alignment horizontal="right" vertical="top"/>
      <protection locked="0"/>
    </xf>
    <xf numFmtId="164" fontId="1" fillId="4" borderId="2" xfId="26" applyNumberFormat="1" applyFill="1" applyBorder="1" applyAlignment="1" applyProtection="1">
      <alignment vertical="top"/>
      <protection locked="0"/>
    </xf>
    <xf numFmtId="4" fontId="5" fillId="0" borderId="2" xfId="0" applyNumberFormat="1" applyFont="1" applyBorder="1" applyAlignment="1" applyProtection="1">
      <alignment horizontal="right" vertical="top" wrapText="1"/>
      <protection locked="0"/>
    </xf>
    <xf numFmtId="4" fontId="5" fillId="4" borderId="2" xfId="0" applyNumberFormat="1" applyFont="1" applyFill="1" applyBorder="1" applyAlignment="1" applyProtection="1">
      <alignment horizontal="right" vertical="top" wrapText="1"/>
      <protection locked="0"/>
    </xf>
    <xf numFmtId="4" fontId="4" fillId="4" borderId="2" xfId="0" applyNumberFormat="1" applyFont="1" applyFill="1" applyBorder="1" applyAlignment="1" applyProtection="1">
      <alignment horizontal="right" vertical="top" wrapText="1"/>
      <protection locked="0"/>
    </xf>
    <xf numFmtId="4" fontId="5" fillId="0" borderId="2" xfId="13" applyNumberFormat="1" applyFont="1" applyFill="1" applyBorder="1" applyAlignment="1" applyProtection="1">
      <alignment horizontal="right" vertical="top" wrapText="1"/>
      <protection locked="0"/>
    </xf>
    <xf numFmtId="164" fontId="5" fillId="0" borderId="2" xfId="0" applyNumberFormat="1" applyFont="1" applyBorder="1" applyAlignment="1" applyProtection="1">
      <alignment vertical="top" wrapText="1"/>
      <protection locked="0"/>
    </xf>
    <xf numFmtId="164" fontId="1" fillId="0" borderId="2" xfId="0" applyNumberFormat="1" applyFont="1" applyBorder="1" applyAlignment="1" applyProtection="1">
      <alignment vertical="top" wrapText="1"/>
      <protection locked="0"/>
    </xf>
    <xf numFmtId="4" fontId="5" fillId="4" borderId="2" xfId="19" applyNumberFormat="1" applyFont="1" applyFill="1" applyBorder="1" applyAlignment="1" applyProtection="1">
      <alignment horizontal="right" vertical="top" wrapText="1"/>
      <protection locked="0"/>
    </xf>
    <xf numFmtId="4" fontId="1" fillId="2" borderId="2" xfId="13" applyNumberFormat="1" applyFont="1" applyFill="1" applyBorder="1" applyAlignment="1" applyProtection="1">
      <alignment horizontal="right" vertical="top" wrapText="1"/>
      <protection locked="0"/>
    </xf>
    <xf numFmtId="4" fontId="3" fillId="2" borderId="2" xfId="13" applyNumberFormat="1" applyFont="1" applyFill="1" applyBorder="1" applyAlignment="1" applyProtection="1">
      <alignment horizontal="right" vertical="top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3" fontId="4" fillId="2" borderId="2" xfId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 applyProtection="1">
      <alignment horizontal="center" vertical="top" wrapText="1"/>
      <protection locked="0"/>
    </xf>
    <xf numFmtId="43" fontId="5" fillId="4" borderId="2" xfId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4" fontId="1" fillId="0" borderId="2" xfId="0" applyNumberFormat="1" applyFont="1" applyFill="1" applyBorder="1" applyAlignment="1" applyProtection="1">
      <alignment vertical="top" wrapText="1"/>
      <protection locked="0"/>
    </xf>
    <xf numFmtId="43" fontId="5" fillId="4" borderId="2" xfId="1" applyFont="1" applyFill="1" applyBorder="1" applyAlignment="1" applyProtection="1">
      <alignment horizontal="center" vertical="top"/>
      <protection locked="0"/>
    </xf>
    <xf numFmtId="43" fontId="4" fillId="4" borderId="2" xfId="1" applyFont="1" applyFill="1" applyBorder="1" applyAlignment="1" applyProtection="1">
      <alignment horizontal="center" vertical="top"/>
      <protection locked="0"/>
    </xf>
    <xf numFmtId="43" fontId="5" fillId="2" borderId="2" xfId="1" applyFont="1" applyFill="1" applyBorder="1" applyAlignment="1" applyProtection="1">
      <alignment horizontal="center" vertical="top" wrapText="1"/>
      <protection locked="0"/>
    </xf>
    <xf numFmtId="4" fontId="3" fillId="2" borderId="2" xfId="32" applyNumberFormat="1" applyFont="1" applyFill="1" applyBorder="1" applyAlignment="1" applyProtection="1">
      <alignment vertical="top" wrapText="1"/>
      <protection locked="0"/>
    </xf>
    <xf numFmtId="4" fontId="3" fillId="0" borderId="2" xfId="32" applyNumberFormat="1" applyFont="1" applyFill="1" applyBorder="1" applyAlignment="1" applyProtection="1">
      <alignment vertical="top" wrapText="1"/>
      <protection locked="0"/>
    </xf>
    <xf numFmtId="43" fontId="5" fillId="2" borderId="3" xfId="1" applyFont="1" applyFill="1" applyBorder="1" applyAlignment="1" applyProtection="1">
      <alignment horizontal="center" vertical="top"/>
      <protection locked="0"/>
    </xf>
    <xf numFmtId="4" fontId="3" fillId="2" borderId="3" xfId="32" applyNumberFormat="1" applyFont="1" applyFill="1" applyBorder="1" applyAlignment="1" applyProtection="1">
      <alignment vertical="top"/>
      <protection locked="0"/>
    </xf>
    <xf numFmtId="4" fontId="1" fillId="4" borderId="2" xfId="19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center" vertical="top"/>
    </xf>
    <xf numFmtId="0" fontId="1" fillId="0" borderId="0" xfId="7" applyBorder="1" applyAlignment="1">
      <alignment horizontal="center" vertical="top" wrapText="1"/>
    </xf>
    <xf numFmtId="0" fontId="27" fillId="0" borderId="0" xfId="7" applyFont="1" applyBorder="1" applyAlignment="1">
      <alignment horizontal="left" vertical="top"/>
    </xf>
    <xf numFmtId="0" fontId="3" fillId="0" borderId="0" xfId="7" applyFont="1" applyBorder="1" applyAlignment="1">
      <alignment horizontal="center" vertical="top"/>
    </xf>
    <xf numFmtId="0" fontId="1" fillId="0" borderId="0" xfId="7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3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quotePrefix="1" applyFont="1" applyAlignment="1">
      <alignment horizontal="justify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 wrapText="1"/>
    </xf>
    <xf numFmtId="39" fontId="1" fillId="0" borderId="3" xfId="0" applyNumberFormat="1" applyFont="1" applyBorder="1" applyAlignment="1">
      <alignment horizontal="left" vertical="top" wrapText="1"/>
    </xf>
    <xf numFmtId="4" fontId="1" fillId="0" borderId="3" xfId="6" applyNumberFormat="1" applyFont="1" applyBorder="1" applyAlignment="1">
      <alignment horizontal="right" vertical="center"/>
    </xf>
    <xf numFmtId="170" fontId="1" fillId="0" borderId="3" xfId="0" applyNumberFormat="1" applyFont="1" applyBorder="1" applyAlignment="1">
      <alignment horizontal="center" vertical="center"/>
    </xf>
    <xf numFmtId="43" fontId="1" fillId="4" borderId="3" xfId="9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6" applyNumberFormat="1" applyFont="1" applyBorder="1" applyAlignment="1">
      <alignment horizontal="right" vertical="top"/>
    </xf>
    <xf numFmtId="4" fontId="1" fillId="4" borderId="3" xfId="0" applyNumberFormat="1" applyFont="1" applyFill="1" applyBorder="1" applyAlignment="1" applyProtection="1">
      <alignment vertical="top"/>
      <protection locked="0"/>
    </xf>
    <xf numFmtId="43" fontId="5" fillId="4" borderId="3" xfId="5" applyFont="1" applyFill="1" applyBorder="1" applyAlignment="1" applyProtection="1">
      <alignment horizontal="right" vertical="top" wrapText="1"/>
      <protection locked="0"/>
    </xf>
    <xf numFmtId="1" fontId="1" fillId="4" borderId="3" xfId="0" applyNumberFormat="1" applyFont="1" applyFill="1" applyBorder="1" applyAlignment="1">
      <alignment horizontal="right" vertical="top" wrapText="1"/>
    </xf>
    <xf numFmtId="0" fontId="3" fillId="4" borderId="3" xfId="0" applyFont="1" applyFill="1" applyBorder="1" applyAlignment="1">
      <alignment horizontal="center" vertical="top"/>
    </xf>
    <xf numFmtId="164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 applyProtection="1">
      <alignment horizontal="right" vertical="top"/>
      <protection locked="0"/>
    </xf>
    <xf numFmtId="164" fontId="3" fillId="0" borderId="3" xfId="0" applyNumberFormat="1" applyFont="1" applyBorder="1" applyAlignment="1" applyProtection="1">
      <alignment horizontal="right" vertical="top"/>
      <protection locked="0"/>
    </xf>
    <xf numFmtId="0" fontId="1" fillId="4" borderId="3" xfId="0" applyFont="1" applyFill="1" applyBorder="1" applyAlignment="1">
      <alignment vertical="top"/>
    </xf>
    <xf numFmtId="0" fontId="0" fillId="4" borderId="3" xfId="0" applyFill="1" applyBorder="1" applyAlignment="1">
      <alignment vertical="top" wrapText="1"/>
    </xf>
    <xf numFmtId="4" fontId="0" fillId="4" borderId="3" xfId="0" applyNumberForma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180" fontId="1" fillId="0" borderId="3" xfId="7" applyNumberFormat="1" applyBorder="1" applyAlignment="1">
      <alignment vertical="top" wrapText="1"/>
    </xf>
    <xf numFmtId="0" fontId="1" fillId="0" borderId="3" xfId="7" applyBorder="1" applyAlignment="1">
      <alignment vertical="top" wrapText="1"/>
    </xf>
    <xf numFmtId="168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3" xfId="12" applyNumberFormat="1" applyFont="1" applyFill="1" applyBorder="1" applyAlignment="1" applyProtection="1">
      <alignment horizontal="right" vertical="top" wrapText="1"/>
      <protection locked="0"/>
    </xf>
    <xf numFmtId="168" fontId="1" fillId="0" borderId="3" xfId="7" applyNumberForma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 applyProtection="1">
      <alignment vertical="top"/>
      <protection locked="0"/>
    </xf>
    <xf numFmtId="0" fontId="1" fillId="4" borderId="3" xfId="0" applyFont="1" applyFill="1" applyBorder="1" applyAlignment="1">
      <alignment vertical="top" wrapText="1"/>
    </xf>
    <xf numFmtId="172" fontId="1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/>
    </xf>
    <xf numFmtId="173" fontId="1" fillId="0" borderId="3" xfId="21" applyNumberFormat="1" applyBorder="1" applyAlignment="1">
      <alignment horizontal="right" vertical="top"/>
    </xf>
    <xf numFmtId="185" fontId="1" fillId="0" borderId="3" xfId="5" applyNumberFormat="1" applyFont="1" applyFill="1" applyBorder="1" applyAlignment="1">
      <alignment horizontal="right" vertical="top"/>
    </xf>
    <xf numFmtId="171" fontId="1" fillId="0" borderId="3" xfId="4" applyNumberFormat="1" applyBorder="1" applyAlignment="1">
      <alignment horizontal="right" vertical="top"/>
    </xf>
    <xf numFmtId="0" fontId="1" fillId="0" borderId="3" xfId="4" applyBorder="1" applyAlignment="1">
      <alignment vertical="top" wrapText="1"/>
    </xf>
    <xf numFmtId="4" fontId="1" fillId="0" borderId="3" xfId="4" applyNumberFormat="1" applyBorder="1" applyAlignment="1">
      <alignment vertical="center"/>
    </xf>
    <xf numFmtId="170" fontId="1" fillId="0" borderId="3" xfId="4" applyNumberFormat="1" applyBorder="1" applyAlignment="1">
      <alignment horizontal="center" vertical="center"/>
    </xf>
    <xf numFmtId="0" fontId="1" fillId="0" borderId="3" xfId="0" applyFont="1" applyBorder="1" applyAlignment="1" applyProtection="1">
      <alignment vertical="top"/>
      <protection locked="0"/>
    </xf>
    <xf numFmtId="0" fontId="1" fillId="5" borderId="3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4" fontId="1" fillId="0" borderId="3" xfId="13" applyNumberFormat="1" applyFont="1" applyFill="1" applyBorder="1" applyAlignment="1" applyProtection="1">
      <alignment horizontal="right" vertical="center" wrapText="1"/>
    </xf>
    <xf numFmtId="4" fontId="1" fillId="0" borderId="3" xfId="13" applyNumberFormat="1" applyFont="1" applyFill="1" applyBorder="1" applyAlignment="1" applyProtection="1">
      <alignment horizontal="right" vertical="top" wrapText="1"/>
      <protection locked="0"/>
    </xf>
    <xf numFmtId="0" fontId="1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vertical="top" wrapText="1"/>
    </xf>
    <xf numFmtId="43" fontId="11" fillId="0" borderId="3" xfId="0" applyNumberFormat="1" applyFont="1" applyBorder="1" applyAlignment="1">
      <alignment horizontal="center" vertical="center"/>
    </xf>
    <xf numFmtId="171" fontId="1" fillId="4" borderId="3" xfId="0" applyNumberFormat="1" applyFont="1" applyFill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center" vertical="center"/>
    </xf>
    <xf numFmtId="43" fontId="4" fillId="2" borderId="3" xfId="1" applyFont="1" applyFill="1" applyBorder="1" applyAlignment="1" applyProtection="1">
      <alignment horizontal="center" vertical="top" wrapText="1"/>
      <protection locked="0"/>
    </xf>
    <xf numFmtId="43" fontId="3" fillId="2" borderId="3" xfId="1" applyFont="1" applyFill="1" applyBorder="1" applyAlignment="1" applyProtection="1">
      <alignment horizontal="center" vertical="top" wrapText="1"/>
      <protection locked="0"/>
    </xf>
  </cellXfs>
  <cellStyles count="34">
    <cellStyle name="Millares" xfId="1" builtinId="3"/>
    <cellStyle name="Millares 10" xfId="5"/>
    <cellStyle name="Millares 10 2 2" xfId="27"/>
    <cellStyle name="Millares 10 2 2 2" xfId="23"/>
    <cellStyle name="Millares 2 2 2" xfId="12"/>
    <cellStyle name="Millares 2 2 2 2" xfId="20"/>
    <cellStyle name="Millares 2_XXXCopia de Pres. elab. no. 24-12  Terrm. ampliacion Ac. Monte Plata" xfId="8"/>
    <cellStyle name="Millares 3" xfId="11"/>
    <cellStyle name="Millares 3 2" xfId="24"/>
    <cellStyle name="Millares 3 3 7" xfId="19"/>
    <cellStyle name="Millares 4 2" xfId="9"/>
    <cellStyle name="Millares 5 3" xfId="13"/>
    <cellStyle name="Millares 6" xfId="33"/>
    <cellStyle name="Millares_Hoja1" xfId="22"/>
    <cellStyle name="Millares_NUEVO FORMATO DE PRESUPUESTOS" xfId="32"/>
    <cellStyle name="Normal" xfId="0" builtinId="0"/>
    <cellStyle name="Normal 10" xfId="4"/>
    <cellStyle name="Normal 10 2" xfId="26"/>
    <cellStyle name="Normal 13 2" xfId="18"/>
    <cellStyle name="Normal 18" xfId="29"/>
    <cellStyle name="Normal 2 2 2" xfId="7"/>
    <cellStyle name="Normal 2 3 2" xfId="10"/>
    <cellStyle name="Normal 3" xfId="6"/>
    <cellStyle name="Normal 5" xfId="16"/>
    <cellStyle name="Normal 9" xfId="25"/>
    <cellStyle name="Normal_158-09 TERMINACION AC. LA GINA" xfId="17"/>
    <cellStyle name="Normal_Hoja1" xfId="14"/>
    <cellStyle name="Normal_PRES 059-09 REHABIL. PLANTA DE TRATAMIENTO DE 80 LPS RAPIDA, AC. HATO DEL YAQUE" xfId="31"/>
    <cellStyle name="Normal_PRES030-2008" xfId="21"/>
    <cellStyle name="Normal_Presupuesto Terminaciones Edificio Mantenimiento Nave I " xfId="28"/>
    <cellStyle name="Normal_rec 2 al 98-05 terminacion ac. la cueva de cevicos 2da. etapa ac. mult. guanabano- cruce de maguaca parte b y guanabano como ext. al ac. la cueva de cevico 1" xfId="15"/>
    <cellStyle name="Normal_Rec. No.3 118-03   Pta. de trat.A.Negras san juan de la maguana" xfId="3"/>
    <cellStyle name="Porcentaje" xfId="2" builtinId="5"/>
    <cellStyle name="Porcentual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1147</xdr:row>
      <xdr:rowOff>104775</xdr:rowOff>
    </xdr:from>
    <xdr:to>
      <xdr:col>6</xdr:col>
      <xdr:colOff>0</xdr:colOff>
      <xdr:row>1147</xdr:row>
      <xdr:rowOff>104775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30F55FE8-3A6D-4313-B96B-DC3EFA6BCA99}"/>
            </a:ext>
          </a:extLst>
        </xdr:cNvPr>
        <xdr:cNvSpPr>
          <a:spLocks noChangeShapeType="1"/>
        </xdr:cNvSpPr>
      </xdr:nvSpPr>
      <xdr:spPr bwMode="auto">
        <a:xfrm>
          <a:off x="4429125" y="211045425"/>
          <a:ext cx="3171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1146</xdr:row>
      <xdr:rowOff>104775</xdr:rowOff>
    </xdr:from>
    <xdr:to>
      <xdr:col>6</xdr:col>
      <xdr:colOff>0</xdr:colOff>
      <xdr:row>1146</xdr:row>
      <xdr:rowOff>104775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2521D839-9177-4C6F-8E1C-3990E712E011}"/>
            </a:ext>
          </a:extLst>
        </xdr:cNvPr>
        <xdr:cNvSpPr>
          <a:spLocks noChangeShapeType="1"/>
        </xdr:cNvSpPr>
      </xdr:nvSpPr>
      <xdr:spPr bwMode="auto">
        <a:xfrm>
          <a:off x="4429125" y="210883500"/>
          <a:ext cx="3171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1641</xdr:row>
      <xdr:rowOff>9525</xdr:rowOff>
    </xdr:from>
    <xdr:to>
      <xdr:col>6</xdr:col>
      <xdr:colOff>0</xdr:colOff>
      <xdr:row>1641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D7B3D568-2123-4631-A8F2-362BCBC2B3E6}"/>
            </a:ext>
          </a:extLst>
        </xdr:cNvPr>
        <xdr:cNvSpPr>
          <a:spLocks noChangeShapeType="1"/>
        </xdr:cNvSpPr>
      </xdr:nvSpPr>
      <xdr:spPr bwMode="auto">
        <a:xfrm>
          <a:off x="4467225" y="290941125"/>
          <a:ext cx="3133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1641</xdr:row>
      <xdr:rowOff>9525</xdr:rowOff>
    </xdr:from>
    <xdr:to>
      <xdr:col>6</xdr:col>
      <xdr:colOff>0</xdr:colOff>
      <xdr:row>1641</xdr:row>
      <xdr:rowOff>9525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38F36731-A112-4172-886C-952E3CA0A6B8}"/>
            </a:ext>
          </a:extLst>
        </xdr:cNvPr>
        <xdr:cNvSpPr>
          <a:spLocks noChangeShapeType="1"/>
        </xdr:cNvSpPr>
      </xdr:nvSpPr>
      <xdr:spPr bwMode="auto">
        <a:xfrm>
          <a:off x="4467225" y="290941125"/>
          <a:ext cx="3133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1652</xdr:row>
      <xdr:rowOff>123825</xdr:rowOff>
    </xdr:from>
    <xdr:to>
      <xdr:col>6</xdr:col>
      <xdr:colOff>0</xdr:colOff>
      <xdr:row>1652</xdr:row>
      <xdr:rowOff>123825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0837AE28-75F5-4048-B7D6-49AD40793926}"/>
            </a:ext>
          </a:extLst>
        </xdr:cNvPr>
        <xdr:cNvSpPr>
          <a:spLocks noChangeShapeType="1"/>
        </xdr:cNvSpPr>
      </xdr:nvSpPr>
      <xdr:spPr bwMode="auto">
        <a:xfrm>
          <a:off x="4467225" y="292836600"/>
          <a:ext cx="3133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1049</xdr:row>
      <xdr:rowOff>38100</xdr:rowOff>
    </xdr:from>
    <xdr:to>
      <xdr:col>6</xdr:col>
      <xdr:colOff>0</xdr:colOff>
      <xdr:row>1049</xdr:row>
      <xdr:rowOff>38100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34937DE8-FBA3-46E4-B4F5-2D1E9DAF48AC}"/>
            </a:ext>
          </a:extLst>
        </xdr:cNvPr>
        <xdr:cNvSpPr>
          <a:spLocks noChangeShapeType="1"/>
        </xdr:cNvSpPr>
      </xdr:nvSpPr>
      <xdr:spPr bwMode="auto">
        <a:xfrm>
          <a:off x="4429125" y="195110100"/>
          <a:ext cx="3171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504825</xdr:colOff>
      <xdr:row>649</xdr:row>
      <xdr:rowOff>47625</xdr:rowOff>
    </xdr:from>
    <xdr:to>
      <xdr:col>1</xdr:col>
      <xdr:colOff>2428875</xdr:colOff>
      <xdr:row>649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AD152CB-6404-48C3-B9CE-C14CEB1EE0D1}"/>
            </a:ext>
          </a:extLst>
        </xdr:cNvPr>
        <xdr:cNvSpPr>
          <a:spLocks noChangeShapeType="1"/>
        </xdr:cNvSpPr>
      </xdr:nvSpPr>
      <xdr:spPr bwMode="auto">
        <a:xfrm>
          <a:off x="428625" y="130349625"/>
          <a:ext cx="24288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649</xdr:row>
      <xdr:rowOff>76200</xdr:rowOff>
    </xdr:from>
    <xdr:to>
      <xdr:col>5</xdr:col>
      <xdr:colOff>571500</xdr:colOff>
      <xdr:row>649</xdr:row>
      <xdr:rowOff>76200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51B66FDD-9857-4512-BFB7-941D0CF9C81F}"/>
            </a:ext>
          </a:extLst>
        </xdr:cNvPr>
        <xdr:cNvSpPr>
          <a:spLocks noChangeShapeType="1"/>
        </xdr:cNvSpPr>
      </xdr:nvSpPr>
      <xdr:spPr bwMode="auto">
        <a:xfrm>
          <a:off x="4467225" y="130378200"/>
          <a:ext cx="2638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661</xdr:row>
      <xdr:rowOff>104775</xdr:rowOff>
    </xdr:from>
    <xdr:to>
      <xdr:col>5</xdr:col>
      <xdr:colOff>828675</xdr:colOff>
      <xdr:row>661</xdr:row>
      <xdr:rowOff>104775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F08D5F6F-21A5-4C18-93AA-22012E1B2A9A}"/>
            </a:ext>
          </a:extLst>
        </xdr:cNvPr>
        <xdr:cNvSpPr>
          <a:spLocks noChangeShapeType="1"/>
        </xdr:cNvSpPr>
      </xdr:nvSpPr>
      <xdr:spPr bwMode="auto">
        <a:xfrm>
          <a:off x="4724400" y="132349875"/>
          <a:ext cx="2638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661</xdr:row>
      <xdr:rowOff>95250</xdr:rowOff>
    </xdr:from>
    <xdr:to>
      <xdr:col>1</xdr:col>
      <xdr:colOff>2371725</xdr:colOff>
      <xdr:row>661</xdr:row>
      <xdr:rowOff>95250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5E129AD6-A02C-4BDA-9880-160AA031D107}"/>
            </a:ext>
          </a:extLst>
        </xdr:cNvPr>
        <xdr:cNvSpPr>
          <a:spLocks noChangeShapeType="1"/>
        </xdr:cNvSpPr>
      </xdr:nvSpPr>
      <xdr:spPr bwMode="auto">
        <a:xfrm>
          <a:off x="428625" y="132340350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B96F5ADA-DA98-4032-B2EB-8C56AB896D6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12DBCD10-D109-42A6-A1FA-E43140024B2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F4F897FA-DD89-4FD2-9DB0-35301A122B4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346F2BAE-151B-4944-AFF8-B5B4B06F46D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5A0263D-F015-48DB-8EC5-A4ABBABFE11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FA1A7E9E-1306-4042-874B-BFB7C4EEEF3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4AC9C6C5-CC53-42CF-BB9E-0A04BDB957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92491852-4C8E-4FF5-AB4E-777972A380F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A26933EF-D536-4DE7-B025-8368CCD52BE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36D3BF-CE28-4383-8C43-F37B0804547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91E14034-A6D9-4125-97D7-65CA02FF0AF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A25F8470-C78B-42CE-8055-D2EFF85894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B46B251D-F405-4E22-AE4A-E18B09D1693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6452E8A5-5843-4735-8A30-4ECE3A5CD9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3D77C73B-D77E-4902-8D0F-5D249AA4E5F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75FABFEB-7F11-4A61-966D-5783C06CA3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45DB1F45-48AB-4901-B07F-92EECB8D957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46032CB3-8525-4343-BE80-4C6D135D36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7779E172-1D5A-4562-BC5D-B315D42DCC0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93F5F7E0-A268-4209-8A08-4A4D71C94EB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C54A5BBB-4EFB-46A3-B13C-F500B1FDC0C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CD4A3939-C8E4-4D67-A10E-41EE08444D3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7A114D99-FBA4-4C2B-B609-BFE95A9AD1A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189A1C34-0D15-4B38-BC38-64CCCCFB1BC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F3479DEE-933E-45FC-A229-D7732BA2A3C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22E87144-ECC5-4B8B-9992-611AB082CCA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F7F079F8-BC32-420A-AA43-D004BE73774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8B87BDD2-F039-49B1-AF29-A5A8ED6160B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4BE0C8A0-C2FF-47E4-A44E-EE68700AFE0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BF581C31-A3B7-4F45-8226-6257C9A312E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CF2265B1-C4D8-4BCF-9294-08D56E7E41C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7DF56190-2EFA-4BAF-8804-2004EA0FA95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3FED051A-BEB3-48F7-B309-FB2D7CAA1C6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6177C856-3545-479E-B0C1-622FEC8212B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75915C6B-FAC4-48EE-9D20-D5396FC562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557F5D7-24FC-4B46-A336-32BA592D68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B40BCC6C-9823-4ACC-8976-C73B57C003E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8552476C-6833-449B-B044-6DE1A29FFA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7EC037CE-1549-4524-A0F5-DA1EEF7D8E8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6E92599-1619-4505-A34D-6E1FEBDE0A1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FA75518C-580E-44F8-A78F-396B3FC8B4D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79C0CB35-2354-44CF-8EC8-7BF2FA5496A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45BB6C89-82ED-4AAD-A846-3994B22AA28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F077BF93-8B1B-4B9E-A75D-27C17F5241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C021F727-CB9B-448D-987B-6EC9BF26D64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22185C18-35B6-4E3A-9A4B-C0EAA799553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8EA9E63D-BA42-4561-922A-164570A21A2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86DB6BAD-FBBB-4A80-9631-6647E26CCC1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89B27A2F-F6CF-4194-91D7-81B152ED734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4D08C4D0-8656-4892-9219-574C59DBB4E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C6FE4878-F658-4462-9C34-60C71CAE47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DC288B54-3D84-4882-A63F-0D630AEAE09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BA7BFFDA-9B5A-4B2E-8AE3-E23F2A19A41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BBCCFDE5-8338-4079-B697-A8758481881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BBF505D-2369-4266-AB54-5112D8A4AD0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28DA973A-A879-4DAC-83DC-B7EB95F17F8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D69B71C9-D287-44D4-B242-AB1A2557B47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376FDD67-3397-4AC0-81B7-67FBC455828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7EC25EBE-12E8-4B45-9E08-5ECE6E1D923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B5745297-BE33-4DAE-85BA-9CE13FFFC78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5E4F3D6F-E849-4E89-B718-4CB6354E2B8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2025D72D-C472-4FA9-B6DD-CC9EBD3052E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BF66B23B-7E4A-4A0D-9646-5AEE76F4268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998D05A0-2D5A-424C-8FE3-565614E5005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2BD4B86C-2D3A-4BCA-86CE-D7F5A191D6C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EA516EB9-2EFB-48A0-9C17-4BCE00D2E8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D913C574-6755-4FE6-ACC2-62A6BE9E623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C894C5A4-2424-4A4A-B557-8B51A188148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3A517497-413A-4B34-A82F-7F1E184BA94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FE45FF8A-58AD-4284-8B09-2E96B466180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DC6FA85E-0B95-4201-8557-B38B677D756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1207612-EE91-4F81-B8E2-6611AF54CD4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ACCA4175-44CA-4DB2-BBB1-8D2D4B34E39E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54E85E15-6C47-4ADB-8604-3026B07632E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2516EEE-1218-4E50-B9CE-B897FDB57CB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7ACB624-8ECB-4B8C-A012-C96593E6FFB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C5BFFE0A-F183-494E-A2E8-13FD1020A7B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A7D35378-A64E-4962-9FC1-A35C7145A1DE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9195C987-424B-4DCF-B5BB-246066725AA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D29FF4D1-108A-4510-9BD5-1A28545417D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AD432686-9E2E-4B37-BF01-EAD4F4281D1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FE7E2367-0908-4053-8C55-F7EA5BA91FD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88384C8A-3679-4765-8419-D7C43819B1F0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9ADEDE7B-BA92-4703-8154-CE3C0BE3C4A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2D2665A9-8F95-47BB-A350-249D22E22186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D4AD7A65-7FA5-4DD9-B020-3F836C694FC8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9EE38DAA-AD11-44B8-A338-37D7BFF1660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C40F1B7E-AC66-413B-875A-140EB4CBD9B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E9EA4B23-AD41-4277-80D5-97FEC681008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27EB50-6645-4610-A677-1BF9657E826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9231AD43-053C-4CE2-9C47-BD100F7BE335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28B0698D-A8CF-4648-96BD-E65D1F2BA8A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2D15A70D-D7B4-4E76-9359-A88F45270D6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198C5292-72C3-4F1C-B5D8-D9022561F6E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98ADC84D-EC72-4513-929D-DD2EE34E8DF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6C29CF3-A8F3-4C73-9F5D-F01846094FA3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2AA6E3C4-EF37-4A13-B177-75E55303DC9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F865EB7A-BC5A-49E0-853C-3DAAD66963CF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C09597EC-C0F4-4033-BDA3-63E353E6008C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C524A4C7-244A-4DDF-A10C-1E3023218FA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828BF296-B24C-4EF3-8E33-8553C72DEC2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0221D37-3C60-4CD1-8F26-C0AE923659B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569E93EA-CD8F-46B0-B95D-500F77CD0CE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E3825E09-3696-46C8-9C0D-ACE6A0FA1B8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3864202E-2E50-434E-BA9C-2155EA14CD3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90374A2B-3D8A-459F-A35F-2B1A82984F7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4638515-9870-4CC4-B5FA-5020004EFBE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4B0FDB55-2B89-42C7-B01E-1AFA07819A5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A026195B-C733-44BC-B3CA-4A1C9BFDB77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9B4E056C-DD8B-4C51-9C3C-7BD40667C9D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2589E7FC-2FBE-4A5C-910A-5779D7D6BE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80B845FF-8A08-4AE6-8A04-C860103C05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341D4F6D-63BD-4A55-8AE9-34A6608923C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5907848F-EE8E-4245-8803-6F5B0E45362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729A92C0-899F-46E0-A335-0889A6DC1F0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7DB2E7E6-E7CA-44D9-BDC3-AE47EFAF3F2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B48CEEBD-D0F1-4EA7-9B0D-55D58D3BE9A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1340A5E-2C68-4873-A7F9-94298BAF674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98D71DDC-BC93-457A-B6FC-82E9019BA5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F9833095-01EC-436C-9788-A808BFB9E0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3E752CA8-5C87-49F7-ABE3-09C2FADB1A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58571744-6983-493A-AC12-458CA99A88E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FF95FE33-8E0E-45C2-996D-C8622D8ACF5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AA881A5-BB79-49A2-9C26-A431E2128804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3B744B53-E5A7-463A-9EB5-B2347B8EA23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5400A1B5-7962-436D-986B-396563E94DE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3439E241-5BA6-462A-A260-957550A1A76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B7A469D9-654A-4802-8497-B575819E18D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2E932C8C-E8C7-4AAB-A5C8-60ABBE3C08E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A186D917-CEC6-467D-AA83-D01A8805F81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1F5459D3-A8E7-4DFE-8FFC-5EB198CBD2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B028B1A3-8DBC-457D-9FD7-92CDBF866FB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A886F865-4E9F-4970-B69D-ECDBD9C1D31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D6B4BA41-AB74-4A4C-941A-721D7D3CEFA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8424897E-30F0-44A4-90B9-10AAAB09A71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D21A1830-1F6E-4CE9-8033-84FE9BF8752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663928B-300C-488E-A25F-CD908374D32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5EFEBD28-A522-4E0F-9099-9FC4BF045F9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6148692-2156-4BE9-9747-4972EE4DEA7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3ACE703-9D9E-4A21-8462-BA99413F78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467AD346-4E62-404D-B96A-ADB4D996E8A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2D162D79-E142-4000-AC4B-8D1A39A0A4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1BA53342-CC34-444A-A7A2-D1CB458687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B301271-F9EE-4971-AAC3-F8B317F429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FFF2201A-166E-4422-A142-FE4DB493BA1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71540ECB-ACAD-4166-BE61-36FDC6CE8DE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D794AB21-5499-4AB0-90C8-D42C4E78975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C0DC053A-9B8E-4A5F-9046-C7FC05E1B84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8FBAB7EC-50D7-4614-BCCF-88267490817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CC96245-B62F-4068-8B75-30D3C33134C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4F36EA14-0C32-4DEE-828B-887D0DDA4B6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A0F40DB4-A924-45A1-9925-A482430114A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3ECA3F88-A06D-45AE-984D-CC747D0A5C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7AD33CCE-86AD-42FE-894F-0193E0CA8D4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60D0A3-D15C-44C8-BA68-6873D3BDC7C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2261A79A-A6CF-4198-A5EF-27CBEB97869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F0179107-C543-40FD-8841-2BF0E81C39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696469BC-C30D-4970-A81B-C7F6019815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CA214968-9E1A-4422-A1E2-17EA46406DF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F33D8217-FAC9-43D5-A40A-05C093C1778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A853FA9-B421-494B-937F-D99B47A563B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E6F8039D-68EB-4CB8-B385-390A69DDA8C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BCFFDF8E-478E-4988-AF1A-041523343AA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91883408-1471-4AC5-8551-AE28C6A5FE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F53285A1-AB2A-4A89-B8C3-5C8D7692E68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EDCBE427-117D-447A-82A4-56212B8033B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970CCA67-84BF-413E-B245-B78A0DDCCEA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ACC68E19-0450-4F86-9F9C-B0DD508B9D6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DA4D38B-F902-4DB9-8227-8694A3C33E1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E8B0FB42-08A2-4E21-8CFE-9FF32310511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6C7AAA7A-CA41-4E93-B46C-BCD65927E11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00E9455-5DA1-4B2C-8228-89696A3128E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8573ADAC-9877-4C49-AA9E-CC5CB63EAEE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94EDC698-8094-406F-A3C4-A8EFAF61499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40E60BCD-34A2-477B-ACE2-15FCAD041B3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BC0CAD5C-0E0B-478C-8855-4DB1507E86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CE1CF55E-BEED-4F64-AF59-DF08372FBF7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416835E8-D6EE-44DF-BDB5-95B29E4708A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964E5344-9629-4D84-A615-55331B9F0B3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D468AB1A-4554-42F8-A0E9-0C28FA8AC1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E08A3D4D-069F-46A9-A5EC-58D7096592F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D626211-3233-43BA-B6C5-ED4964509E9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9C31F9FB-47BB-467D-A633-669111FC29E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C6D1F023-A3AE-4D13-9D02-277ABF3833A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B6486319-672E-4903-89FA-6C036E41113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A48B711B-6321-461B-ABC9-FE3773DFD2A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35571217-CF22-4B48-B845-7E505EA1DE2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646D12A7-1CD1-4165-84C3-7147E6CE6E5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9EE04DB7-5B07-464C-96F9-D9A1F1E574B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4DDEA0F-254C-47C2-A0ED-1F8DCFA6E7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96F821CA-4AE5-4779-99D6-4878056EE39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BB60D86D-3CEE-430D-950F-0820FC83E78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3B7E5F25-3362-4FDF-AB69-07DE492293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BF5BED9E-BCB0-4212-ADDF-C780B2618B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BFB0D25A-71CA-45B2-B48B-DE25E32848B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2D86508B-E721-45A1-BFCB-4533E2815FE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311AB835-C16A-4A05-83FC-10F5AA44B6AD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27E4972E-03EE-4B58-BEBD-C76B4E3E2A4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230D0CBE-DAE2-434F-900D-7B2AD01AAE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A65E1DC5-A662-4817-A2A4-3F8ACD9DB8D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2B91D1C-8DBC-4444-8437-8459206AF8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2EDDA386-3C5C-4E51-ACA8-3FFE59989C72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796B576-42B6-4A51-948D-93A0C2473CF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FD3BBAD3-9B04-4AE1-AECF-1E877475F94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9B93D23E-296D-4410-BA24-1BE06F5896B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D2A3585E-C744-4111-85B7-49E0270006E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7ED3E935-A5EA-4AB2-B90D-783A65BCEA83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47D58B38-F126-46A7-AD7B-B6615F53D18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8ECDCB40-9791-49B2-AC52-3D55DB329F0B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D9D6513A-D6B5-40CF-859F-BFA39C8302AF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911C5F33-8BAA-45A5-81E6-A2534A0441F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C23EF0CA-BA7C-43F0-9154-74A4B154B01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DA731B2B-4540-41F7-9A33-2368E9C4FBC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F142D688-D698-4393-8A88-0A046379EB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EE4A45F7-813B-49CB-AFF8-C1AC0BDFCA57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1D126B4-370E-4C2A-BBEE-0404C7C1C43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23DDD600-529E-4C0B-B5B7-FC40DFF9AF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17FF622D-3F76-4F8D-BB3D-1912B918105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C056C53-3FBA-45FC-AB2A-5C20813526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B359693-4790-43BD-95F5-F4A38CCD7AAA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808E29C8-A15F-44BE-BE1A-52361BC6A08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8E904104-63E8-4117-8A82-819011AA3F31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E1A40912-F64F-4EF6-8101-7AFFD41F2D48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AF6EA623-90CA-48E4-9D2A-BBBFAF9A414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5F33EBA1-EE89-402C-8022-0813492B886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C4A7D337-B8AB-4331-8820-18383F59F4F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4BB6C6FF-15D9-44A0-A4B6-259C9EB7D67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244F2448-09F2-47F7-AAE6-BB595D19339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DA2FF0EF-2EAC-4C1B-9B6B-FE98B90DF20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AAC3D901-7BA6-448F-90D1-FB4AF1D7581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744C1B1C-E0A3-4BE6-BE89-DB9B9CB66C8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EB8D1F21-0D5B-4305-AA80-68C18E8311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34A096DE-07F1-470E-AD68-19F1E7A0BD5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95D453A4-5735-46A0-A83C-2FBCD85E13D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246C3B88-5667-49EF-A189-65867174C6D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57B71BF9-A147-4009-A6B9-7F43DF09AF6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ABCAADF4-F516-4FF8-A0E7-3B503F84788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AF7D250E-7D62-4965-9253-12D2D6BEF66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B84DE83B-6C74-4F53-BB22-BB59A643D71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8A9CB05-18DD-4F87-B56D-68E3284055E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84C204F2-5029-4F60-8519-A671E441EB1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76E2C3B-E423-4D41-996C-B5E85B1CAC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EBCA6B20-B1EF-4ED0-8AF3-1B6AE64182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45355A1A-43E3-4800-98A8-8B4B8FF122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8BDAD89A-E116-4F51-89EF-37AF80FE8A3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D313EEEE-775D-430C-9F43-AD9AE75DCC8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CED79BEB-6663-4399-BB2E-449107A7CA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234D79D5-CEC1-4653-ADB0-D92D01EA5677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2E0F1B5E-16FF-4562-9D40-EECC51B4ED0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29030146-2327-47E7-B981-FDF6549295A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3C96D8E8-203D-439F-9DE2-CB34AB24F6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9E48F7EE-5FC3-450B-9DB5-631FF1E4741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E09B4BF-1220-443D-BD39-F4BFDAEBAC7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14C606E9-5134-45FC-94FE-A4FCA34C7A8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7C06A816-802B-4EF1-A6CE-B353F267C89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EF91B2B8-972C-4BFA-B49D-228850E58E2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83377FF8-EAEB-46FE-93E1-17802FDFAE9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A34D603F-61CE-4B20-A228-D8228110414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C66293F4-C1D6-45AC-AA32-55E8948978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6DDFD69C-4658-4109-81DF-62A06C3DE55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4AC4625A-B6B7-446E-A34D-AE42F36AF88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9AEDB41-1709-4CA6-BF41-897BD3FC0D3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10090466-F70F-4E77-A0EE-94124C24B41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E5F9DFEF-AD49-4BB1-9593-A5F3B3040D5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E7C32B36-AA22-49BF-BF92-40CC38AC8D7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371039F6-9094-4A33-97B8-E7AE2F07019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7410107-15B7-40C4-B266-2EF43AC10F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D779DDA1-8495-4009-A2B6-1D7A542D2DC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BD05A8C2-3FB8-4E0A-ACE7-8F9827D61B6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25FFE216-7262-4B9C-95B0-E2248901194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4442DD04-8056-413B-96B0-4BF98931029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5DE32C39-9E13-44DB-BF52-1592C00574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6D542A64-5EF9-49C0-A57E-807ED22E99E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8D50555F-8E41-4806-B800-836AEE08ECE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208F5728-0497-4CC2-A953-8102A8141D7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597E8295-3EE0-4BFD-88DD-70974603AC2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595B9766-C28C-4549-BFDD-461443D0182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BDE17B65-E1D7-492C-96DB-F766AA9BB3E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3C17931D-DAEB-4FB3-93D5-EC4F646826A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96059F1F-C4E7-4235-9C8E-5B7C9C55420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E4496D58-B04A-4B59-9112-B8307D88C62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186F7425-72A2-419B-836E-FD988C8AC81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922F1E1B-9ADC-43CE-8571-C150682415E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C6EBDA34-C306-4E0F-8E9B-B1077195975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568B14D6-1486-4460-8D48-14E317924C7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3E7CFF7F-6254-4033-B5FA-839CA3026A0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99B87E36-8EED-4426-A6DE-5822A814848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F3FC7EBF-EBE8-4590-BDAE-A63FBC88FDE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30093374-4F40-4425-8B6A-EBA9A41525B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F0EE4A6B-33DB-4F39-9A1C-2196479ED9B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FB0A7349-93F1-40F6-B3B9-2AD27C07795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60875EDA-5931-4270-ADDE-6076D0F074E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E640E41B-8433-45D1-8A4B-2DFC997E28C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5322B22D-DC4F-431D-8A35-34E86AEC522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BFA67FD2-3FF8-4FB4-8190-18060EBEB24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94D5A4BC-C5EB-42CF-8EA5-54459E7D39F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F6D1DA85-7531-42CC-B395-41E26499911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DD57FE70-8191-4E3B-80E9-90EEC890A80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276DC3F2-2C37-444A-A9BA-C2977679103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174DB4D2-5052-489A-BCA8-9D03A1F13A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79E0457-FF4A-48B0-B55D-19F6D1F6DFA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16505B0E-18F2-410D-919C-AF741EEBE3D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D2365D21-5A13-419B-B9CC-C09C938A072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B617F223-3A93-49BA-9E1E-0455134BA0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4DFDC22B-7728-4AC0-9A54-5488A75285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117425B4-1BB9-4318-9066-57432255B63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95FD0D55-77E2-4072-A744-7ED563A7BC8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530A3888-C81B-4ACE-BE46-D5E24F22E8C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4263E2C3-F791-4302-8A21-03A882480D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450772AA-5BDE-4970-B2C9-33B64979A8E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8BF9E8E5-0DA5-44F4-AB1D-4B41E2BDE1E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4639EDFD-4AB8-47CC-9B76-E0578318C6A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2B6709B5-F092-44B1-8142-EDBE8FDE00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88219F86-0FA8-41A8-9B19-11A40DBDAB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FAEBB618-D678-4679-A6D9-C101C7E712D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49064A64-030E-448C-A00F-A1668BE814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1ED2F07D-921D-4E39-B507-97BDD36661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29894AE8-DD6C-4E01-A270-8763A2D15F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BE19DEDD-FA32-4577-BDBE-EFDC6988256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C8ED9526-B02A-458C-A4A7-0E1AAB654B5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9D8BED1A-39C7-4325-91F8-14DAA394E4AC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68D8FF9E-F58B-47EF-BAD8-9F5CF3F4BA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765D141-6C00-41ED-A6B5-D40A1E08C1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12CBFDA5-E6A1-41C1-9C79-50C33E0927E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1B34AA69-CB03-4ACC-B60F-E705626DB8D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101AF8E9-CD9E-4F41-AC47-84248D189AD2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1FFE3CE7-7D3F-4845-B0E5-DE435386B3A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8D9E4739-F757-4972-A4B1-7706E288EE7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73018670-C7F6-4890-9974-3BE04ACF635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478B58D8-652F-46B8-B9DC-1EE0D63CF05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77070DA4-E61E-4A90-8773-6312A427CEF9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DC151E43-E3CA-4A05-9B62-7489B8883E9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45DF945-E54E-4D30-98E2-4934EE1AA4FE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EC03ABB3-3A37-4B1E-9C2D-EECC891C4536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7C94D53F-0CD2-456E-8E4D-FC08EB2137E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C5804B68-A0F3-48A1-BEA4-91DF43EF857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588983D7-BBE4-4645-8B4F-F88A2711E90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8DCCB38E-ED18-4F52-9C51-666F5B0CAA9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459AF375-4346-4583-90EF-35FDD45D6427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722C9816-B66B-4E09-9C63-F5F12175173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F0EDC2F1-573B-48E4-B442-852477E23C9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E8C5A44E-15FF-4816-BFAB-D97C8FE920D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F5847527-460D-472B-ACFF-45EC1855D87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584E67B5-2543-464E-BCB8-73931359A97D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87054CD6-328B-4CF3-BE40-4D05DCBCB5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999CAB17-C85F-4CB5-B720-39AFE6C6EB57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90B958BB-A34F-4583-95B8-6AC47FE98101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5B462F79-11E2-4F57-8953-DBC2F55BBA7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8A169865-1089-489C-8354-BF92B58D6F9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134956D6-22AA-445A-ABB1-BC2842A7C4D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83106147-E5E9-4B48-B28D-068F4AF67AB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B04A7505-6349-4E63-8B87-D367D6D126F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4906DAE5-017D-4FAA-8401-332EDBAF3E3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1D4CDD15-9076-4713-B87F-2576FC0E714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6C1EDD78-5438-4D81-8DCF-BAA2A4557C2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C6ADF5DD-6F97-4DDC-95EE-44E63F4874D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401F3E66-BD95-4070-9BAE-054E921A83E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87971682-EC1B-4020-A509-3B094C52053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634C0788-B5D7-4ED1-A3C7-81F5EDE2553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F42844E1-F68C-49D7-B155-7F856D62FBD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D2B9C8CB-4D8B-4579-9E07-B0F62C7CF77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9B743CB-BA0E-4847-B675-56A296BD06D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5B6BB94F-0FEA-45AB-9D9F-2A4D52EE825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203B30E2-3FFF-4BCC-BD7A-5EAE42103D9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CD72B449-530E-408E-A9ED-1FEB866C70C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C2FA817D-6413-45E3-9638-186E3C4646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B1FE7455-74BA-4CB2-9120-954D0A6BFAF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AB3B1D65-9301-4544-A180-6FC5C7FF62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9A61E787-6881-400E-8AC6-4AABAF9AFC8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F5DF653B-9FC6-40C2-A817-8243E8C2BA0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CBA228F8-1947-4C2A-8139-FDC9A3486CE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3F1B8A52-064D-4E22-8279-6317D66550D9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8A5F2A9-14D1-43EB-86B9-E08BCD946D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E7213AB7-DEA5-4A30-880D-7F33508D2DB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2D67ECBE-7BAF-41F3-A0F2-A3807E59EB5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6B2BC79A-51D7-4E15-A91E-C00E610BC2E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5A1D3EE8-8545-4D1F-8B4C-768D82DCFAD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91CA597A-DA99-413E-A47B-7CD47FD59F5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A4ED080E-F9FE-4C19-8B5C-D8DEF145927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13864ED2-AED4-4421-9415-8241A481370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DF4C618C-E849-47EF-8029-8889704339F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E593B0DF-AF14-4FFB-B068-3812F9508C5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31CC5070-6D0D-4B94-BB2C-D1F0FC86678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F681D25-D310-4F1C-B651-32031C3126D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5BCAE184-B56F-42DC-AD96-F940E83927E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293A6E7F-AE0F-4F10-B437-936E90F8763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9D45E594-69FC-4C91-9DED-89DA548EBBE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FFB73448-3083-4408-B19D-A75D890902B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1BE83B0-CADC-47BD-A440-8C7098B9631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A02899BD-033B-428C-A0A7-D327FF992B6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78C93929-AC9E-4B31-985D-F5C011C39F8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2E8F8262-DC58-4F17-B926-5C4CD082880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1C958A91-316F-4AEF-9B17-99EE0B09EFC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DBE92B42-7EF3-4AD7-8E69-FF2100CF60E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8C876DDB-196B-4B28-A3C5-8D26D018067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9DC9A5FA-262A-4E79-8D5A-385C639B66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40BE901D-3636-407E-B19D-1D4C851090B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A49280C-9919-496A-8427-883774C19D5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14413AC4-27AB-419F-96C7-82ADD3C2EF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830EB613-4990-4AB2-AC06-03725C6A01B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79726286-7777-402B-9761-D220F82252D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5809E2DF-9650-41F8-9DF7-B5F63B6F0A5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C7204701-73C5-4595-9717-86E10C84F1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50B5F76F-746C-4EB4-AC64-39646F94946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1A90116B-9809-45B9-9A36-209B7ED85DD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457B9A75-CF5C-440C-80CC-F2743153057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F2EB118E-F2CD-40E8-A518-938D47B9551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3BD4D8C0-D96A-4925-AB0E-A148CD76C4D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6C72082E-463E-4CA5-82B4-C8DE3895642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B17D9949-FCBC-4A68-9744-4015363CE9D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C37ABCEB-A438-4E48-A938-4B4AC79D836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B7DCBD30-CA46-456D-94E1-04E2B7252BE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73BC15CA-048E-42C2-AB5F-FF2D2DDF34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21369AAF-3DDB-45F5-BE7C-240D3DA452A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BD39DBB5-43D7-42B9-98C4-2FE1FFE31DA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C7403723-A7E8-4B2A-9EB8-44B7FCBD972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CB3D8028-A811-46CC-A1BD-4385C943909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763B0ACC-6F98-405E-ACB5-338B9D1808C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64169C9F-BEA4-4B15-9179-2B2883BDCC5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E56D279F-341F-4494-83D8-A72F4564CB5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A8A9B749-00E7-4B19-B294-6564464783A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75D1A5C4-480E-4ADF-8F64-A0A5E587A12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1D6950E-7EF1-4C91-BB84-35958D9BBF2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DE0E27D8-90C2-4081-A372-AF7609E053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F1182F71-2BE5-43F1-984C-D3076E353A8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8A7C2204-8062-4578-A56B-2E07C3B3317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78B43FDB-D471-44C5-BD6E-798E3756D56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10B81CD7-95FF-41C2-895F-DA5370E3A9E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5C0EC0B4-9892-46CA-8126-39BB348B1E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2FCA8EF4-025E-4263-98C5-95825AF37B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2ABD9482-3AE2-49E7-9166-3B8F466C9DD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2FFD78EF-2A6B-46A2-B4CC-1B3E660694F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EB4CA29D-D029-4728-9DB9-4A589CEADD3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6002E4CD-1290-4AC2-A6BA-38AF2300E0B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A96D4943-3780-4DBE-80D9-E288B75ED39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EA2D9381-D368-40EB-8E25-E3689177873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F3E255BF-616D-4A67-9BC6-105685436D6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7EC5128C-8E85-4FA4-B5EA-B54BC318A3E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A950B630-7647-440E-8CD4-A8722C7A210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6D18CCCC-A623-47AA-8B61-93CB5D47D0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BB8ADFD2-086E-4259-A39B-A3548748254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F7A69FB2-12E6-46E5-B93F-1A603433CC1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2689628E-F4E2-4A5F-B453-ED2FE440889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BF995D49-4802-459A-B6A5-94279C9C07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BBA7A0A0-649A-42DF-B4A6-3670D6FD4D9C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BC2D780C-9036-4527-B025-D76BB85A68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319D318C-3C94-4A4C-80ED-D0819C5B597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17C3AA2D-7F3D-4C7D-AA36-F1F87A06713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762CFCEE-72FE-4753-97C1-CC3A3238AA1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909A23BA-6FBD-496F-8FCA-A04F479874FA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D07C98F5-EE68-46E2-B753-E4C2DEC3BE2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553D08EE-B821-4BB7-88F2-937717AB578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326E22B-5487-4A29-AD58-1522A2277DD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282654F6-3EAF-4648-A3E4-3D6A79D1173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B4059FD7-4652-494D-A967-28D18F624EE7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4FCE61C3-E5D8-4C42-8B10-5777797546B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491887CE-E94F-4F24-8275-A43C1F4A2694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C10301C5-CFC1-4DE7-8681-DB1001722FDE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1CD575A4-6575-4B2A-9F2C-00EC54770F7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805E57E5-238F-44CB-94AD-55C4CC1D906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B969904A-BAFD-45B8-9A81-9F4771AFA9E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9CCCA0C9-3EC4-4F67-A5B9-91161C3DF7B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B82DEE85-2FD3-4AA8-95B0-F72C6110AFAA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24D8599C-285E-4CE9-936B-83F6BA3D0E8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9431FBB5-E010-4F54-A255-7D22C9E7EA0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8B103980-C1C2-40A2-BEBC-31C6A0D2E4D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A66A1CB4-A64C-4E27-B4ED-BD6EB0DA43D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5CD5793-7098-43BC-96D3-1591881B52E6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E070E5F8-5E78-461A-B9A6-D50F7BD1327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A944C711-5343-4B5E-AAE2-AEE76A3C67FF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BA7E4B12-35A8-4368-B690-0DC88A2728BB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DF0DDA9F-B3BB-4EB4-957D-8DC95341D85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E8487FF9-8678-44E6-A90B-B8C6427F052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7D4BCFCA-F519-4B0F-B45E-4B824B896BB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DF57DBF0-6875-4DC5-86BF-21D47C49A63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22D6DD7E-A4EF-461B-B33B-BE3728569DE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851FD8CB-7BB5-4502-8B05-C24F32A548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8B3C4581-D090-4220-BC94-25074C3131F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4DEA663E-D168-406F-9639-8EB0145E58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4B010F4E-7FD6-4AC5-8639-253BB4392B6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7AD18163-2005-44E3-984C-29583710568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D8BCD508-C4B9-4AED-8EFE-3037A8FE552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79DA7997-4CF1-47FD-A9BC-034AC6E5DC6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7BC037A5-B04D-4CA7-B9BE-0334961C0F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FF4F4E78-8CBD-4388-95D2-B2F430588FC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40A5692-719B-4A2C-BA51-CE8597957CE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D794F3FA-96E3-41E4-8EBA-3ECE1DD420C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73181B37-0605-4E00-97D2-C509E9FEFC5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3A255D78-E038-4CC6-9D8F-F460652B931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424B5ECC-A448-4B3B-A55E-129EC511E51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BFABE270-2CDA-4540-A819-125CA8A99C6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6DCB5E1C-41F3-436D-90E1-DA0C50007EC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143705A-1EE4-476C-B1E5-EE78C7DD124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8B210B7-E33D-4CAE-83B6-3EA842DE3A7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767F46EE-3FB2-48AF-9F39-4BC72EF6CF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780BA5E1-3639-4504-920F-E7932AB0C13D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FE136B5-EEBC-4D91-89B4-FD1395EB27F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570B7B89-B80A-4F01-A3E6-63BF208CB8E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9EC79D8-5CEF-4DCE-B071-5B4B76008CF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C11E62F4-33CF-4B02-9C30-4441447FB19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3EF0A1A2-FC33-473E-B276-5E647B6503E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1A5D79EC-BF77-48DD-8419-1296F61198D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6CE5F04B-F81C-4609-B688-9646E2D1A1F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8E791B07-34D9-471B-9D25-EEEC4E64933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3779984D-E2A9-429F-9997-3175EC65A33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BBC63A60-6684-4591-920E-A2F78A896E4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7CD13A8A-CBD9-48A7-825A-64439B87612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A8C5F28F-46BB-489A-8E44-8D3D0355192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6208FE51-537D-4244-A480-AA6F28EFC33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A2DF052A-CF5C-428C-BBF8-A494E3BFF53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35251FE7-7179-4A8C-98B5-025C3DA4AED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E87CF8C5-4A34-459C-94DC-679F807E70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A85F7B2D-972F-484B-8411-25506B5F621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64ED7E9A-B270-4B85-82E8-783E82D6F11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697E7FB6-C07F-4D79-90D8-C9F2C1F049A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E266CACE-5353-429D-8840-AE41AF05AF1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EB6D8D70-B08B-4052-9A21-8826BAFEBA0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CC6B6404-77F2-4893-8E6F-844592E5C60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576E91CD-AD8F-4ACF-8759-048854693C6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EB72D2A2-33DE-4057-BDA1-F16770BA655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C01AEC4A-DB67-442F-8558-4F3E243A323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47E11514-B039-4F2B-A5D9-486F7D24A6A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2B4650E9-CB80-4DF0-8888-680958DA9A9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A96D59DE-A0C0-4592-99BE-6C846F667A0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805B4122-8C58-412C-B3D1-FB2D817A1C7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BBA5A233-063B-4A93-8849-226F57B3AF6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DB0DE6D2-BDF2-443C-8945-1B12AFA9FA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ADAC932D-C0B5-478F-A109-41B650A06A4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16F8C9CE-029B-458F-9035-89C2E0A036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770A019-4F7A-4052-A780-C5FFA9BF3C5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CDCE69A9-6C4C-4646-BB90-1AA9E504A92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4FBE1040-4E69-4147-88E0-CF5173344B2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27DC4CF2-DF69-4C4B-A270-529C4EA0C7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BAA528A8-C8FC-4D8E-AC48-1494DD42F1B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6687606A-FCE9-4212-9ED3-BD84F376971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8E123CC7-3219-4512-BB30-A26083C832F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E4D2A807-DD96-4A4D-BE87-E1CB01E1158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76E6168D-82AF-4DA8-8AD5-C7A84D0B178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B05D69F2-A01F-4A69-82FE-90BA4C2F65F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2BAC0FD-F36D-4F83-BAA4-177418D3C4B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2637A63F-D3F1-4A03-810E-8CCC00B390D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1C18F795-39A8-4715-9C3C-4E13023DD90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D0091D09-1BAD-4F65-9AC2-8C2A9E2B82C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73001AD6-146E-49F3-8CC1-ED1CECD4148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EFD9D774-9155-4739-B014-C94E42E1C3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FFBAB728-6BD0-4CC7-AEFE-24F564377E6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E88AFE15-49B0-40B1-96FC-D6D8158CBBC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25979F3E-1BEF-4DF6-B3FA-78D40AA002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2CF2C4C4-7938-40AB-922D-5ECA869092D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CCB33365-0387-4C55-91D9-9496D35CC37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AE0391E3-60D6-4C67-97A9-8F0E5FDAAAD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5F7151EF-43C4-465B-912D-ACBA359DA06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6E12FEB6-3240-412C-8AE5-6D61FEC6356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258A0A2B-4A6E-412B-8D79-A64F59BDD65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8395FE40-A935-4C99-B9DA-184867FE8D4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3E24815F-780B-4777-96D0-7269913F601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41A466AC-1E21-4D5A-85A9-6518ACA1AA3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BAB7C42B-875D-4610-B3C5-CF6D2ECD2F8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CD20EA86-5E09-4DD9-9C56-503E492CA64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3A5C8F44-FA8B-4D9A-9582-B85B6C2C5CB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906D2223-F7EC-45B5-B755-662908CF010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B0F556C6-FB29-4654-BF01-5F585112780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420E6F7B-5A69-4E4E-920A-77A901C061E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58691798-F97A-4A06-B1FA-4C093315BF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AAC59276-15C9-40A4-85CE-7738CC81207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CFE61F39-D0CD-45D2-B258-15363418671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DDA894B9-7B18-401F-8B11-2DB7A512BA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C9AE272-5748-4358-BB86-E612B314C38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ABC76643-A3E2-44D6-83D3-95523F286CC2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C9F8D9DD-3AC6-474B-BBBC-19074F81B68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F92723B9-5E44-46C7-84C2-12665AE222B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26BCCBED-EB2E-44F0-BCD2-CB1609199C8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770B3995-A5CE-40EB-8ED6-4C6B67CFD6E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881ECEE8-E5FB-4946-A4A4-644E2E243EEF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C98A5742-EAB5-46B0-BE8D-74FAC8B72FF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BEC2B4CE-0195-411E-B263-740B22DFC43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FC3B231A-4943-4E90-B3EC-DEB98B6E08C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129F5D8C-5869-431B-9562-1952951B75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39E70EFE-EB8D-48D7-A27F-BD89EC4B8D16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9A212273-0518-424B-8593-DBD1067989B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7401F694-1D12-45DB-8ADC-26AFC53A5144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A290D5F9-7513-4696-A921-4BDD2F9BECB7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D15D70E6-9497-4A5B-AC3B-1D0BBC3CC20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3A576CD8-E149-4A6D-8742-156399ABE5C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A3F01A7D-FECD-41A8-8766-ACFF88EE853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4F927CB7-3142-4118-9257-0FBFB2D3348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4CC8FA5D-9708-4ED2-8573-4EA74A08C62B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8EE74B58-9CFD-472B-BA8E-F5475E25020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1E9211F9-3764-4102-AB9C-6CC473B0964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8C648A46-BCA7-4685-BD7D-94B4DA00F68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6675B085-F2DB-485C-AF80-A4ACB5DEFB4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9C4F8F8E-6E9E-4254-AE88-D9343DB0B1BD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84F37651-DED4-4BB6-95F2-33DE580B73B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FD32A9C9-3DC1-4F33-B83F-46E868FB47A8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D6659215-61DA-48F2-8188-A8CEBA0BE3FF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8277B5E7-B8A5-4175-8E34-38885C35021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73B6FBB9-C302-42DB-96F9-E426DA10724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D3712F6C-A25E-4DCD-AF67-D2EBACE3711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6A54F4C5-092F-4EDF-A8D0-1587AC72ED2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797713AB-3E67-4064-BADB-D4D175D11E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89EC1DEE-70F2-4D5F-AE96-064569DF8D6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86EEB638-EA2C-423A-B9A0-FF45EC278D6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A7C342CA-D988-4E65-BB95-10B3E49D43E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E3F02344-88C8-4C17-9D45-2041F6D3E4D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A457F187-3E70-47DF-9A4A-56CD4AF234D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E33BDD24-B8A4-4B11-9356-A7D529AA914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A37C6FCE-B906-4A9F-8447-226A20D32A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EFF8C47E-8CCF-4DE8-B27F-5AF4E531070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D821061C-8719-4D01-9BC8-2A9DE872666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6E42D31E-7ACE-4FFD-9595-1A4496A0710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10D3F5FF-09F7-4F8D-B8E6-2FDD3B79DAD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4711C1A1-0A1A-4FD8-B3ED-54C1F79D321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4B092A94-AAED-4BC5-8D4A-BE67BD04A7F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E96309E2-C68F-461E-AB82-45F8B831F4E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6567DD5E-AF1E-47B0-A249-7627CAE7193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41E5416A-9A7C-4421-887A-16F015690F8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F5AA5FD4-C5D8-4CEB-A9A4-4361F1B40DF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A6A79F40-4F54-4415-B21A-FC3BDCAF47C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2B984528-91D2-4139-9B23-82BC80150F2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C62DFE61-DD8C-4857-A21B-AF6458039A0C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17CBCF22-1B27-4449-83BC-7F2A07A2D93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42AB8A9B-28CA-4E00-8B63-EB902BB7DAE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C47848D6-B055-4C67-962A-89DA09248B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F3473118-043E-4942-A11B-61D50DAE38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56F081A7-3F93-4793-816A-BDB319399DA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4D64AE06-2804-4C21-B702-5386DAD464F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1E856442-E657-4EC4-97AB-226C9249BC4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B0C7A661-156C-42C4-9D1F-2F916B88E6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EECED136-6B11-4337-A512-1FFA330897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D3E22CBB-BFE7-4841-BAED-E4EA18A2A70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E2B41D54-D06A-4DBD-83C1-8567F90E67C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4C6D4D8E-D86E-42A1-823E-0004534C96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48B6E585-B7F8-4374-BC35-D3626182842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BBA1648D-BBBF-4F24-B46A-7CC54AD5E3A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0A76A9A-B9E0-4979-8134-3A47863FE00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69FA8945-3C00-42E5-A8BB-C058BA69EC5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44C7407B-D122-4CFE-9A2B-9371EAA4BC4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C9B76CC-7DCE-45DE-906A-CAAA3B7BA90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10EBF284-7CE2-46D6-AC27-C204442BABD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4C70AC9-69FB-412D-8320-99FDA7ADCE2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A88BD53A-8366-4972-876B-D5380BC407F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CCE25290-DA29-48D1-8F93-EC02517E217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AD1473C0-3B99-4E60-B56B-3E0A7DC644E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751437CE-6BDF-4ECE-82ED-15E8799BA92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AA4E7633-3FF1-4B72-A93A-67B8676786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7C1716FF-CD63-4FB5-91C6-889D8816352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D23FAC2E-500C-44C9-8F3D-5323EF60742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32ACEC3-1BED-4423-8E8B-C4DCD8FB4A9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7E2741C8-7154-4453-82B1-B36A63F96AC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15EC2744-46CE-4D00-8F1F-483BC92A9C2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6A3FD5F0-A34D-4948-A54C-07B73C1AA76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4F7CF3C6-5892-413E-9B49-D91BF2C36B9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8E22FF62-1EF1-4D21-8E50-B2FA471D913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9DD31667-0A8B-446C-A6FE-01372C8717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E6D1B4D5-53C0-47A7-BFE7-807598DF5A3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8603482F-B409-4C25-B756-2379F7F95B8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E3F96A0B-4A35-4534-A802-6FC6A516B82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D999B462-05B1-46ED-AC2B-126A575D37D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CEA96118-5B6F-40D8-BF5C-74ED302CC02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26321577-EC0F-4219-9E19-95ADC53BA54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F36C030A-EDB0-49FA-8170-AC42DEBD895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EBB4A99F-03C6-4F66-B36F-7432F6CAE4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FDA27DA0-A8D4-4544-9EDA-FF1E6709800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C524EDCF-5D3E-43E4-BB9C-7F78773145E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F1FF1DBD-76D0-427E-8F2F-4C64A2B72B6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80DC5328-2D33-4F9B-B172-B4EF4544896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5F66AE09-2BB0-4B8C-AD9C-04DC23BCAC6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F9808516-3353-4331-A012-9402F194229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59F89F3D-4889-402A-9DA3-27A8CC0A76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391E3975-90DC-4939-92FB-FFD1F244F6D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F7BF58D8-DB3A-4DB3-A621-DB40164B2B9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7A1675FB-357A-4ECB-A5CA-C299EFD7096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4E0D242B-F1B5-42A0-AC26-05BEE70F4A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3E27FDD8-BBE9-4E4F-8118-4790E14DB47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29722633-2690-485A-8826-D16639A7885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9D65DA4F-5E2E-42E0-B13D-EDA30BCC9FB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EA3EDC83-55CC-4F67-8997-34F7136D14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B6B75A40-9E1F-4CCD-9C5A-43CEFE9EFB4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2EC96F25-7D1D-430C-B29D-AC45D313170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E677E5AC-37DC-44A8-9428-A4F7E2FE2D5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A807D21-EA08-4EEB-90DE-22241EFD885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9D898E43-DD7A-423A-8A55-06B08E53B4E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4AC13C4B-E7AB-41AA-AB5F-F2CC2C1E47B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4BE55437-8B7F-474D-B428-8C29A1238A0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77581606-0EDD-41AD-8641-C1347D16B3D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F078824-D2CC-40B5-BB88-DDDA04C0ED5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5B51D941-147A-4C7B-8381-2C7300A438B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C8B55637-D97E-461A-B543-4B1E4EBAEE9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61EF68D-D140-40AE-9A3C-293AEB2EDB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A654C7DA-84D4-4E53-B5B6-34BC786D8EB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ABB11A15-7615-4DF8-A939-C281CDEE6E0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691CF49C-561A-44B9-8694-DEADB1EF697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183B282F-4390-41C7-BAA0-5D9B9AA41D62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DE585CC4-23A9-45A5-BCE5-0690F79F375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DBF0029-4634-4D99-A938-18C0064C1E8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42FFF26F-2D71-40F1-9524-954F6BB53C2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3A65AEC5-53AA-49D4-BC7E-168E431E194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BB4C6803-BA39-4EBE-ABD7-E966BF9CA98E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E46D4990-B5FC-4008-840B-79E4A2B6D7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8A078528-F18A-46E8-AE3E-72833EED03D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EC27A873-D0E2-40DB-9346-CD5D83B0ACF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B785EA3-3CA7-420C-8CE1-D74DB8FD972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938C2735-83D7-4E9F-B621-4A7E636CCF73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42CBF10F-1D90-4EDC-AB3D-17F9BDD3277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DDFF92B-CE84-4AD8-841F-E85C192D9137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A5C0BDD5-4AF5-4C68-A9C0-018B61C3AF18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470FB50E-5295-4BB0-AD06-FA16A625761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321B234F-5A1D-410B-82F1-D59A90A113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BAE7EA13-EB15-4154-B631-37BFACDC39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A733CB3C-AC0E-4798-BE03-CBC4E4CC6E4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D6340F4D-F0ED-4E51-8DAD-32F3C2049C33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3CB05A42-8730-4801-9D2B-31D2EF51AA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A8400227-D519-4456-9D81-33FA7ACC735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46AD8333-8801-4E30-A1EA-BCE75106B07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BCF40CEC-B6C6-4B46-A160-6CE571B62FF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E8AE27A0-9AB5-4D63-850C-46210069B479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B0A82CE9-D2AC-4D64-A095-ED69065D236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537E18EB-30D8-4AE1-9B82-3ED0FF807E92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7D57DB56-F008-45BB-AF37-AF09AE0D1417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7BC44CB9-5D14-471D-9EAA-1379E18A48E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43A1BE80-1036-4098-BC04-E88B024F4CF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145091AC-79F2-4B6E-ADF4-56D8295A8EA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9C9A30D7-CC35-452F-9A1D-CF04E2B0581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618C7166-46FA-49D4-BB89-ED18540AEF9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32B33D18-224C-4922-BA73-A4A55A389BB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71C147E6-A0C9-45EE-B80E-63C9254ADBA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D959524-5C29-4A41-AB38-F782AD02E50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B349CA58-6A0C-4349-982A-44F837AF14E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9FAE0DFA-89A6-4EB8-B761-FDD432432FF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A8BF1E21-D18C-44EC-915A-EC9BACCC36E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968E403C-6BF3-4993-A18A-8BE495EC3AF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5E38B065-C3E1-4FD2-8338-635FE06B88E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28EDB923-DCAF-40AA-8C46-2F13AF19506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44641216-D1BF-4BCF-98AE-275C2080996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249FDAE9-68D3-4E0F-97AC-0ECE9561B89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7EC145C2-D151-4585-9AB3-711D94C21AF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FF1F512D-1E89-4ED9-89BC-5D2D38DAF23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CE34A4F5-F796-4C5C-8FAD-C03DBCE3D12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49846AD9-8802-4EE5-890C-6B8981DFE28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E27FB619-9E4B-4ACF-81AB-88BA608C5F9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8A4D8B7D-27D1-4A8C-87FF-E4AE594631E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97F5E55E-66DD-4BC5-958E-85989F96E26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A8FED2A-1799-4339-BB89-5904EF34618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56D9D38F-C4CE-4618-AA7A-92BF9A88CE97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B8360C1F-1363-48BA-AE51-3FF535E22CA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12E5F0F5-FEBF-41CC-A24E-38235E59157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1505E038-6E37-431E-962F-860122F7A9A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37992F13-3EF9-4BAC-8F60-C14BED8F6E9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B56B8D7F-7870-4B8C-8296-7CE0825B6B9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5D7E9BE8-61F2-481C-BA46-614FC88D59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5A57F825-5DB3-433F-A132-859DB968D60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734B0EED-895B-4BCB-9BEF-64E60AEA077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9E672271-8348-449A-B11D-344E1B9255A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C55FBAA3-3D61-4022-8D59-082DFDAC967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99A68C60-FFDC-4628-8D46-C88EAA4AF84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20F58E30-837A-44EA-97A9-CB207DE9532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3D18FE86-3B62-4426-B4C7-19565A363CF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4BDEF86A-CAA5-46F7-941B-20B25195F3E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3435644C-B379-4E2A-A718-CEE98138ABA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6234C9E8-00DE-4EB2-B8AA-F79DD1D31D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E803A331-65D9-4F02-8368-BF7FDA890A6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B59F1BF3-A05C-48C6-8A4E-9B8772E6C94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D7DB1060-68BE-46E0-9CB5-EF8D2917ACA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C6C808AD-FBE1-4F9E-A4AE-CDC136B1FCD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1BE50837-CE30-41B8-93AB-9350EC72C1C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EE362A72-DE4D-44A8-98B6-91D5738564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3F3BC57B-DCC3-43D8-8349-CD386F3E40B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7DD53C9B-A39A-4066-A0B3-D8C4A54969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E1C63BD8-DD66-4B31-9B93-615A54229E1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4099E958-1F05-45E3-9326-E61817986A8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83CEA64-F7FA-4F87-A6B6-D03693EE8C1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D2C0BBCF-5541-47A0-9D31-08AF8BDE66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9DA23C3-E2C4-4597-8AF8-874673856DA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524F307B-8214-4350-B9FD-0AA4D5FC911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21BA31AF-F798-4B42-AAB9-42FD8D8CDA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66F02AD7-7666-4D8D-BF47-C79F2C5A71F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34532A4D-A312-4AEF-8F82-716ADF4F3C6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7EA16888-C199-45D6-86BD-9047B951298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532BB7C9-2269-4CC4-B8FF-ED0B3B8C48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3F3BF0A9-6A2D-417C-8BAE-9D50BFF00B9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C26D275-CAE3-4365-AE58-2A1B0B49235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39A2F4BA-7FF6-416F-8C28-A9C0738E61E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D79AEA8F-36EB-42E3-9C1C-3673B00A903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32A5D2F1-A603-4850-B600-D3644FB6417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BE0D1B3A-A6E2-4D82-B3CA-17923A32037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537F4308-1FF2-42DF-8CE8-D56F49EEBE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D385B9E7-34E9-49B8-A15B-D5D7D38BF01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5B241BE3-EFC7-47B2-823A-6F2F2428F48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EECC41A4-2CEA-4265-8535-4C0B18D0A18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3A93FA16-FE3D-4492-B15F-EAF464266D8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3DE1EFEC-D99A-427B-B977-0CF0DD2BC85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2DC2B3BD-57E9-48E8-B5A1-3C6BED8C843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D7A8A062-C6C2-4A99-A67B-1C33560670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E47A364E-D6C9-4B38-A3AA-2A5775F1C8B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F4E0174D-20A0-4661-9DA7-2683C8F533B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88383187-44FA-4119-A3F9-CE00E65973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8EA2C3F7-F7EF-4973-A652-F158AA5EC6B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DC704C1-1BA2-4AF6-A935-39773F449F8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1A8009CF-8A50-492E-BD34-9E884DB7A4C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EE2ED4F9-B466-40E0-BE7A-657AB1D238F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A3B3DA6-6DD8-4825-B4F4-B33D14434AC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817EA459-4999-4F60-82F5-0C9AC013C5E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1378E026-5D8B-426B-944A-1D045A1930B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E624DD1-8F5C-402C-A157-9A7D4E91E40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ED10A642-EBA5-45EE-8C57-7D44986CA08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D534CAE7-E75F-4A5A-A808-A7646742AF1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CDD1DEE9-9E81-4DF3-9EF1-343626306A0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B3C44428-A0BD-44E5-BC54-E4C4D37CD6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DA3725AA-39E7-4E75-A96C-3DBCBD8E989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3E009793-BC48-49C6-AEBD-60349ECCA7B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95B43BB3-C55B-4801-9B12-11107084199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CCA7B50-E08F-42B8-84E5-69B4A7AC7BA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F18CB718-C5A5-4223-AB53-A8414C1ACEC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C5C66D7B-C3CF-4889-92AA-B5723F15CD1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2AF9BF0D-E0B4-464D-AA0A-A99F4E8C9BE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B3618527-D2BB-4330-82AA-F768BA90F0E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5B62FB13-C666-4773-B5D5-1CE3436434B1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48CB60D0-5A49-455A-9D0C-AB40E8DDA2B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17DAA54B-0372-4799-B64B-20E993EE52D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B24B84BC-F8F2-419E-961A-DC362B1264C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5909ADF1-52FA-4FCC-A4AC-6079FFF3D8F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5A42306E-905F-4898-B82E-A08CB834BFBF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6A0E0AF6-0AA9-428A-9040-6C47B36689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D67B4176-A0D9-4F12-8204-11757C91EE2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81FBF58E-E878-4555-8EEA-388EA0FCD98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2775A637-8FBA-4832-B551-042BFBB3D12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F0123F31-981E-4C2C-B085-ED565F213B1A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B40DF228-C084-4092-BFE8-F9B9BE086EE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EEB147EF-92D5-49BF-A6D9-116D59FE2079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1F168656-C707-4AFA-9870-727A599BB4DB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CCBFFD93-0648-4110-B302-ED8607744DD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30501C92-C9FD-473E-9E51-339285001B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34598371-3E70-49F6-9617-F2A55D28B23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3AC89A1A-C328-4710-B007-21F0EA20211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B1E2814A-307A-4436-88A1-8F26377771CD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60C6495E-B46F-4A9A-908E-E65487A051D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346E3107-09A4-4F66-9299-9318E7B3127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495D32C1-5965-4510-9A19-A18EA271DC6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8A11A91E-B956-4503-A766-36304D1F917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E56B712-87B7-491A-A712-14180A987343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B70D1DB4-BF73-479C-BE47-F720B46A03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7F5D1271-801D-42C9-A808-DBEF096911DF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47A5768-3F1C-43FE-95FA-88E3DE918A63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E19B318C-EE56-4D97-94A6-FFF184B6AD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6915A775-0EDC-4CDB-801D-97FE374F76D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ED9B5B1-2BFF-4803-8311-2175D80B0A9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8AFE9E73-8CC8-42D5-9519-98EB4D40563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7F510007-DBBB-4CE8-83E4-0A33026164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EA0E1CC1-D1C7-420F-9B68-96CE9745C9C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9078ED22-345A-4026-9A79-2AAC83A2F04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7B9B7C08-08A6-44BB-8923-A6595DFC5A0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2CCE0D65-452B-4EBF-8D82-1E529E29A8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FA39D755-69CD-4412-B662-10AB9595551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F2A5F006-A097-41A7-8941-FC8BAB473E7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353D4D1A-B223-4D53-891E-8E73715A832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A7A36A8F-4DFC-45F4-AC07-C06F517243E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3636A417-A4DE-43F1-8E0B-8C6F1562827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6C192B4C-5681-40D8-8E39-DE692DA017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65EAB820-08DC-4A24-A245-092FEBE032F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B49D9825-F24B-49F1-862C-CD4C86416E3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DAF83DC3-55BA-4683-8B60-D8336D4E116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5823DA25-F35D-4BB7-9CB4-C1908B1F2D6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F752FD8-88EF-483D-AE90-7D09CEBD669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C907AA7-D980-4958-BDA8-03113C87705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5393C8F7-9DE2-4641-B559-5105D74E48A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F0709D10-5C03-437B-B323-F9C93187522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37A4DC9D-91C4-4C7B-B0D4-C1A7F9ABCA7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A6860B55-3F65-4B91-9A00-2B2BD88C06F9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BB62F3DA-A1CB-42DB-968B-80164519F6A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94E62DAD-8B11-4875-86EA-04787C36A52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9B8768F6-6F8E-42FB-B4FD-0163BDCF38D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F803C54F-A6BD-421E-B31F-DEA505DE40A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F0B987FD-CE30-4635-9143-6BFF6B4E1F4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C2BC2E65-89FE-414A-816B-037E7408CC1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F1064E36-BAD3-4730-9124-31276459AC8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62C804E9-DD9A-4F07-BC57-0F0C530CDA3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B3C817BA-BB4A-4C10-96F5-EE1B27D4B4D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BDF5781B-494A-44C5-8017-F449CC16B79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6D1975F2-5CCD-4641-9B74-F3894900207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BB71906A-ADF5-4730-9283-1B0B1BC0B8C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FD16EDE1-D7FF-4D57-9741-FA33B542B14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2640C9A6-7599-4355-8C59-C37CFA50867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1A17D059-7FB3-42A5-A85D-209AE506B8E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C63B4ABE-7256-4C31-A12B-6863E17A7BF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EC9DE505-1B85-4C68-B07E-242411643A0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B8C149BD-EAC6-4FEB-955D-DC7DAC5DEBC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FB24ADB2-A7F7-4B64-8009-5FE8531FF9E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A4BAF88D-4014-4BEB-A615-65CBD86887B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E72A142C-DEE9-4143-958F-F7331AF9432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E556603C-D6D1-41B6-94AB-D9303B09409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D694056F-4F2F-495E-8DDD-16EA3BF37AB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63EFB249-CB03-41AF-9436-57E770E0A5F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6AFA3E37-3F32-4729-9F4B-2037A44A780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36FF238D-4C2F-4E47-ABA6-8F98BEA5984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3957611D-516E-4AA0-B97C-A90BA698325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B1E7B012-E96E-43E8-8912-6161366A100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5D5E67F8-167C-4B69-A5B6-FF3ACEB5F5A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2661F0-FB25-495B-9E16-6F7D622DD86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F356E4D8-7012-44B4-BAD3-A51F9D2CD31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B5A3EEF1-5E1C-499E-ABC9-9672BE8DFD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A6B7AFD0-CEEF-411F-9059-C97BF29603E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AEAB1ECB-0D6E-4153-98B9-FCDF3419D3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5489E726-CECD-4FBD-86F1-1D571ED7856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5287DDB7-9921-40CB-BF12-AE5D91CD75A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A807A539-3F3D-4789-A7EE-2FDB84EE8DC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8ABC9D6C-B800-4CD9-B6B7-0E59393A069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FD2B5A2F-B719-439F-9122-2EF538B62DD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95B20F80-57E9-4848-8AD6-6D31193FA82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6606857B-8DDD-4727-A9BC-4CD93078FCD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21BE28A-AE61-4A65-A576-08255739061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5624A474-3E15-4CCA-88FB-658CF24A783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F395C295-2643-4C01-BDE3-5F972C6F68C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78245F85-9E9A-4B86-8529-594FD78CD97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DF73D71-CD71-486D-B1EC-6DA5012BAB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6A5E9ADD-7C48-4F89-842F-8763ACB2E49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4F4F8437-E939-4FC5-884E-7958366452A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312FE70C-377C-4F55-8769-67CDCA7C900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20A33226-06F1-44DF-86D0-01460D99E93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9C5DC407-B58F-46D2-8250-AB8F620938F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5B98EA59-73B5-47FF-ACE7-4053246BFD4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623E68FC-3C14-4CA2-8F46-045D28FA562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2D9D0E7F-9F54-44B7-816E-E7F94B8CB08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4A73935-B2FA-40F6-B7F1-F1824D62502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3DED6622-43BE-4412-A6E8-C23A8BAE030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E49B5BE0-84AD-40CF-8C12-CA042D41765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F6FE7004-BBAD-4A7A-9C41-C0A472BCE69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57F98181-AA2A-4F4E-8F58-06CC2633587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51CB4A48-FB31-4561-BFF9-D934B4C29BD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A1763E14-3C19-47FE-8A2A-25CC9D86C47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AFB5C81A-1CCB-48CD-A601-611528F0776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E08460B-9643-43AC-AA19-763D73FB194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373C4778-EFDF-4B12-B31C-64F9C00489D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8A0B772-53F7-4927-BBB1-4412D43D43FA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6B8EBFC2-373A-4279-BED1-102C886F306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245491D-21DF-473B-978D-BDA9D061BEA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B74C517B-3F84-49E3-BBC1-4CBC0C8CF53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32470B3-40F7-46B6-957E-55543FEA1EA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B2AE5E38-E69C-4362-9F4E-6B79B262BCB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A351AEFD-CED7-459C-8249-89C2A98A78D8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6AC56CB2-76B5-49AB-8C73-9F60C701502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D30AD87A-2DD9-4674-889D-16D4C3F5D5CE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4C2F84B5-0B89-428C-B31B-FB98420D7C6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2E0E455D-69A8-4366-93F8-43B8EC492E9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3826148E-1ABD-4E8B-BD0C-DB32505DE96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31299C19-CB89-417E-9A83-D7148E6189D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6E505B6F-49B4-47C8-AD02-EB3C0BB6BF27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4658344F-6C8E-4F22-9440-1CCC127B233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1AB67F7B-CDA0-480D-8CDD-1D4E90526CD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900813F4-2C4C-43C2-8641-FC9EC32D4AB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0907B233-4C28-4C4C-AF7B-C67124AE1AA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C3ACCB40-833F-40CD-AC9F-DB7EC3883E4B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2B1A5F01-C3DB-46B6-98D9-483D4009DCB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6EB6E527-67C2-4449-AAF7-5CD37F95CE10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F40C603-77DF-4A5D-85F6-BC889665086D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E2E7F044-DFB5-4C62-BEF8-160A948D4174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B89B5AF5-77C8-4F42-97F5-511268E0D3D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9E7C0976-B650-46CC-9F53-0714842AA08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147F3A81-207F-460A-9F2B-A26F99779DD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614</xdr:row>
      <xdr:rowOff>0</xdr:rowOff>
    </xdr:from>
    <xdr:to>
      <xdr:col>1</xdr:col>
      <xdr:colOff>1428750</xdr:colOff>
      <xdr:row>615</xdr:row>
      <xdr:rowOff>9525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D672244-2843-4923-B78A-E7BF623D3076}"/>
            </a:ext>
          </a:extLst>
        </xdr:cNvPr>
        <xdr:cNvSpPr txBox="1">
          <a:spLocks noChangeArrowheads="1"/>
        </xdr:cNvSpPr>
      </xdr:nvSpPr>
      <xdr:spPr bwMode="auto">
        <a:xfrm>
          <a:off x="1762125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7C0E417A-9542-4655-AD26-1ECB0033543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5B0BC415-3D91-471E-AEF2-EEC8E74D304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17EDCEE8-B4D7-44DF-BAD9-BA8CB10F67C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696E0D9-48B1-4EA9-8167-5931B65B60E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A1009CAC-BD66-49D3-B61A-B35D4671D812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615</xdr:row>
      <xdr:rowOff>9525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5DC37DA5-BD03-437A-890D-95CEDFDC3D6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614</xdr:row>
      <xdr:rowOff>0</xdr:rowOff>
    </xdr:from>
    <xdr:to>
      <xdr:col>1</xdr:col>
      <xdr:colOff>1400175</xdr:colOff>
      <xdr:row>615</xdr:row>
      <xdr:rowOff>9525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1A9BB5D0-568A-4153-AEC4-26A69768D6A5}"/>
            </a:ext>
          </a:extLst>
        </xdr:cNvPr>
        <xdr:cNvSpPr txBox="1">
          <a:spLocks noChangeArrowheads="1"/>
        </xdr:cNvSpPr>
      </xdr:nvSpPr>
      <xdr:spPr bwMode="auto">
        <a:xfrm>
          <a:off x="1733550" y="1237107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715F757-E3EC-490F-A1EF-5506F4C7DAC3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8AE83A97-D6D2-4B26-A807-7274F732F91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E18B4947-7AFB-407B-86DB-DE397E5A387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22F557BB-B569-4A8D-AA2C-CE1D31EFDE29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820E5197-ED9F-402E-9760-3BAF76A08C9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ECDBAECF-7D7B-421B-903A-6AF322E7FF50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B15C46A3-FA98-412A-8155-990B2A86E75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4BBAB4E9-91E2-47A8-8FD4-FF6C6259862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AECABB6-C089-48EA-8B1F-C2CCE658275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43D08F02-CF4A-4280-A994-9AFA4A9E1FC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66DC227C-CE70-4361-9DCF-E080BCE8EFD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A055C259-BE15-4C69-A693-C9A93358DA6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C39A4D90-3F09-42F0-A237-551ADCD1480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16FAB5C5-0118-457C-8767-A32B90CB0443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1097FB4B-8D83-4B64-85C9-4C099EAB13E6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B9DFFC2E-0A5E-4F64-8E56-585921AB982E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BD7DAA6B-A6AF-4AEC-B514-FD73E55B8CE7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AE6802FD-5A53-47D5-A530-33440D445FB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6E8C94FB-6D51-4DBD-9437-38B5C09E3AEF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C8C14767-B3DF-4276-99F5-9C4172E72875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38588069-3FE1-426E-9983-52092F64950B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8B4AE94A-5412-4FBD-AC75-7DF90514F161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2529CA0C-1694-475F-A818-03D3B4E07B8C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A5648C18-32C9-4813-B52C-6265CC5F54CD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614</xdr:row>
      <xdr:rowOff>0</xdr:rowOff>
    </xdr:from>
    <xdr:to>
      <xdr:col>1</xdr:col>
      <xdr:colOff>1381125</xdr:colOff>
      <xdr:row>614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1CEB0A57-F07C-4D61-A7F7-D09FD88CB962}"/>
            </a:ext>
          </a:extLst>
        </xdr:cNvPr>
        <xdr:cNvSpPr txBox="1">
          <a:spLocks noChangeArrowheads="1"/>
        </xdr:cNvSpPr>
      </xdr:nvSpPr>
      <xdr:spPr bwMode="auto">
        <a:xfrm>
          <a:off x="1714500" y="123710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614</xdr:row>
      <xdr:rowOff>0</xdr:rowOff>
    </xdr:from>
    <xdr:to>
      <xdr:col>1</xdr:col>
      <xdr:colOff>1390650</xdr:colOff>
      <xdr:row>615</xdr:row>
      <xdr:rowOff>161925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7D518E5E-07AD-4147-BE32-177B54EF6AB1}"/>
            </a:ext>
          </a:extLst>
        </xdr:cNvPr>
        <xdr:cNvSpPr txBox="1">
          <a:spLocks noChangeArrowheads="1"/>
        </xdr:cNvSpPr>
      </xdr:nvSpPr>
      <xdr:spPr bwMode="auto">
        <a:xfrm>
          <a:off x="1724025" y="12371070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04" name="Cuadro de texto 999">
          <a:extLst>
            <a:ext uri="{FF2B5EF4-FFF2-40B4-BE49-F238E27FC236}">
              <a16:creationId xmlns:a16="http://schemas.microsoft.com/office/drawing/2014/main" id="{04001F29-0E1C-4325-88C0-618BF8A8ADFC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05" name="Cuadro de texto 1000">
          <a:extLst>
            <a:ext uri="{FF2B5EF4-FFF2-40B4-BE49-F238E27FC236}">
              <a16:creationId xmlns:a16="http://schemas.microsoft.com/office/drawing/2014/main" id="{0D0A6447-B9AE-458D-AE1E-2A41DADB1B5D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06" name="Cuadro de texto 1001">
          <a:extLst>
            <a:ext uri="{FF2B5EF4-FFF2-40B4-BE49-F238E27FC236}">
              <a16:creationId xmlns:a16="http://schemas.microsoft.com/office/drawing/2014/main" id="{7ACF49A5-68E5-4C54-A068-4AF14A3C40C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07" name="Cuadro de texto 1002">
          <a:extLst>
            <a:ext uri="{FF2B5EF4-FFF2-40B4-BE49-F238E27FC236}">
              <a16:creationId xmlns:a16="http://schemas.microsoft.com/office/drawing/2014/main" id="{20EC00E9-FF90-44A4-B19F-903B1AD58202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08" name="Cuadro de texto 1003">
          <a:extLst>
            <a:ext uri="{FF2B5EF4-FFF2-40B4-BE49-F238E27FC236}">
              <a16:creationId xmlns:a16="http://schemas.microsoft.com/office/drawing/2014/main" id="{5FB2F4AE-9645-4BBA-B206-0BF17EC94FE2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09" name="Cuadro de texto 1004">
          <a:extLst>
            <a:ext uri="{FF2B5EF4-FFF2-40B4-BE49-F238E27FC236}">
              <a16:creationId xmlns:a16="http://schemas.microsoft.com/office/drawing/2014/main" id="{1A32B13C-C3D7-4A1C-B4D4-5C4056D15E75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0" name="Cuadro de texto 1005">
          <a:extLst>
            <a:ext uri="{FF2B5EF4-FFF2-40B4-BE49-F238E27FC236}">
              <a16:creationId xmlns:a16="http://schemas.microsoft.com/office/drawing/2014/main" id="{B2F1E827-EABD-4D40-A53B-7EDB48F1F30B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1" name="Cuadro de texto 1006">
          <a:extLst>
            <a:ext uri="{FF2B5EF4-FFF2-40B4-BE49-F238E27FC236}">
              <a16:creationId xmlns:a16="http://schemas.microsoft.com/office/drawing/2014/main" id="{A08A8257-17CF-4DF7-A98F-A422BA67DC89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2" name="Cuadro de texto 1007">
          <a:extLst>
            <a:ext uri="{FF2B5EF4-FFF2-40B4-BE49-F238E27FC236}">
              <a16:creationId xmlns:a16="http://schemas.microsoft.com/office/drawing/2014/main" id="{E22DB8D9-4E27-404A-B418-E053427F1D04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3" name="Cuadro de texto 1008">
          <a:extLst>
            <a:ext uri="{FF2B5EF4-FFF2-40B4-BE49-F238E27FC236}">
              <a16:creationId xmlns:a16="http://schemas.microsoft.com/office/drawing/2014/main" id="{853E1F58-B058-4A99-94E6-D686256D4F78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4" name="Cuadro de texto 1009">
          <a:extLst>
            <a:ext uri="{FF2B5EF4-FFF2-40B4-BE49-F238E27FC236}">
              <a16:creationId xmlns:a16="http://schemas.microsoft.com/office/drawing/2014/main" id="{1F0F19F3-08EC-46B1-B8B6-421F9B6CCD86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5" name="Cuadro de texto 1010">
          <a:extLst>
            <a:ext uri="{FF2B5EF4-FFF2-40B4-BE49-F238E27FC236}">
              <a16:creationId xmlns:a16="http://schemas.microsoft.com/office/drawing/2014/main" id="{3D3E6624-5E9C-4412-AE01-93CCC18B78A8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6" name="Cuadro de texto 1011">
          <a:extLst>
            <a:ext uri="{FF2B5EF4-FFF2-40B4-BE49-F238E27FC236}">
              <a16:creationId xmlns:a16="http://schemas.microsoft.com/office/drawing/2014/main" id="{177CEDDE-7272-414E-9822-5265FFD20C3B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7" name="Cuadro de texto 1012">
          <a:extLst>
            <a:ext uri="{FF2B5EF4-FFF2-40B4-BE49-F238E27FC236}">
              <a16:creationId xmlns:a16="http://schemas.microsoft.com/office/drawing/2014/main" id="{51BF71DF-357E-4827-9A5E-284C68A9CB2F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8" name="Cuadro de texto 1013">
          <a:extLst>
            <a:ext uri="{FF2B5EF4-FFF2-40B4-BE49-F238E27FC236}">
              <a16:creationId xmlns:a16="http://schemas.microsoft.com/office/drawing/2014/main" id="{66BBDC1F-0674-4806-A4E9-5D8C9A4A89E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19" name="Cuadro de texto 1014">
          <a:extLst>
            <a:ext uri="{FF2B5EF4-FFF2-40B4-BE49-F238E27FC236}">
              <a16:creationId xmlns:a16="http://schemas.microsoft.com/office/drawing/2014/main" id="{5E405D37-C817-40E4-BB70-B4E2C1EB3B9E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0" name="Cuadro de texto 1015">
          <a:extLst>
            <a:ext uri="{FF2B5EF4-FFF2-40B4-BE49-F238E27FC236}">
              <a16:creationId xmlns:a16="http://schemas.microsoft.com/office/drawing/2014/main" id="{4FF4F3E9-9BFF-4350-9ED0-F43478BD1BC1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1" name="Cuadro de texto 1016">
          <a:extLst>
            <a:ext uri="{FF2B5EF4-FFF2-40B4-BE49-F238E27FC236}">
              <a16:creationId xmlns:a16="http://schemas.microsoft.com/office/drawing/2014/main" id="{3B00B3C1-45C9-41C2-8B77-05781C97F9DB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2" name="Cuadro de texto 1017">
          <a:extLst>
            <a:ext uri="{FF2B5EF4-FFF2-40B4-BE49-F238E27FC236}">
              <a16:creationId xmlns:a16="http://schemas.microsoft.com/office/drawing/2014/main" id="{12B0C15A-4404-4950-8738-1CF93C6DFAB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3" name="Cuadro de texto 1018">
          <a:extLst>
            <a:ext uri="{FF2B5EF4-FFF2-40B4-BE49-F238E27FC236}">
              <a16:creationId xmlns:a16="http://schemas.microsoft.com/office/drawing/2014/main" id="{763FD2FE-4CA9-4786-8357-C22660993EAD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4" name="Cuadro de texto 1019">
          <a:extLst>
            <a:ext uri="{FF2B5EF4-FFF2-40B4-BE49-F238E27FC236}">
              <a16:creationId xmlns:a16="http://schemas.microsoft.com/office/drawing/2014/main" id="{4445405F-6805-42DB-A174-800FF6DE19FE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5" name="Cuadro de texto 1020">
          <a:extLst>
            <a:ext uri="{FF2B5EF4-FFF2-40B4-BE49-F238E27FC236}">
              <a16:creationId xmlns:a16="http://schemas.microsoft.com/office/drawing/2014/main" id="{D937619D-1C55-4A40-876A-47924B78609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6" name="Cuadro de texto 1021">
          <a:extLst>
            <a:ext uri="{FF2B5EF4-FFF2-40B4-BE49-F238E27FC236}">
              <a16:creationId xmlns:a16="http://schemas.microsoft.com/office/drawing/2014/main" id="{41E86842-4D07-47F3-AC0B-772F561EED76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7" name="Cuadro de texto 1022">
          <a:extLst>
            <a:ext uri="{FF2B5EF4-FFF2-40B4-BE49-F238E27FC236}">
              <a16:creationId xmlns:a16="http://schemas.microsoft.com/office/drawing/2014/main" id="{ACF3AD3A-F783-4567-81CD-1D88B876909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8" name="Cuadro de texto 1023">
          <a:extLst>
            <a:ext uri="{FF2B5EF4-FFF2-40B4-BE49-F238E27FC236}">
              <a16:creationId xmlns:a16="http://schemas.microsoft.com/office/drawing/2014/main" id="{CE4D732B-DBEE-4A56-B6D2-450D928BB8B4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29" name="Cuadro de texto 1024">
          <a:extLst>
            <a:ext uri="{FF2B5EF4-FFF2-40B4-BE49-F238E27FC236}">
              <a16:creationId xmlns:a16="http://schemas.microsoft.com/office/drawing/2014/main" id="{1FA92BFA-48E6-4E2F-9F8C-0EECC026DE05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0" name="Cuadro de texto 1025">
          <a:extLst>
            <a:ext uri="{FF2B5EF4-FFF2-40B4-BE49-F238E27FC236}">
              <a16:creationId xmlns:a16="http://schemas.microsoft.com/office/drawing/2014/main" id="{118EF008-5114-4486-8159-4BA9548B916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1" name="Cuadro de texto 1026">
          <a:extLst>
            <a:ext uri="{FF2B5EF4-FFF2-40B4-BE49-F238E27FC236}">
              <a16:creationId xmlns:a16="http://schemas.microsoft.com/office/drawing/2014/main" id="{84F6C849-5F73-4D39-8C4A-39F6A78C226A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2" name="Cuadro de texto 1027">
          <a:extLst>
            <a:ext uri="{FF2B5EF4-FFF2-40B4-BE49-F238E27FC236}">
              <a16:creationId xmlns:a16="http://schemas.microsoft.com/office/drawing/2014/main" id="{C8E26FD2-0114-43B4-A8DC-71984582599D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3" name="Cuadro de texto 1028">
          <a:extLst>
            <a:ext uri="{FF2B5EF4-FFF2-40B4-BE49-F238E27FC236}">
              <a16:creationId xmlns:a16="http://schemas.microsoft.com/office/drawing/2014/main" id="{348690A3-5233-4FD3-8D5C-BA8B959925EC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4" name="Cuadro de texto 1029">
          <a:extLst>
            <a:ext uri="{FF2B5EF4-FFF2-40B4-BE49-F238E27FC236}">
              <a16:creationId xmlns:a16="http://schemas.microsoft.com/office/drawing/2014/main" id="{104533A6-9417-4377-9BB6-25AB65504A55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5" name="Cuadro de texto 1030">
          <a:extLst>
            <a:ext uri="{FF2B5EF4-FFF2-40B4-BE49-F238E27FC236}">
              <a16:creationId xmlns:a16="http://schemas.microsoft.com/office/drawing/2014/main" id="{02482570-AFDB-4ABB-B090-AFCEB40C476D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6" name="Cuadro de texto 1031">
          <a:extLst>
            <a:ext uri="{FF2B5EF4-FFF2-40B4-BE49-F238E27FC236}">
              <a16:creationId xmlns:a16="http://schemas.microsoft.com/office/drawing/2014/main" id="{86AE6CBE-4FBE-4A76-BFD3-EFE654C0E1A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7" name="Cuadro de texto 1032">
          <a:extLst>
            <a:ext uri="{FF2B5EF4-FFF2-40B4-BE49-F238E27FC236}">
              <a16:creationId xmlns:a16="http://schemas.microsoft.com/office/drawing/2014/main" id="{1C4EDF1A-52B1-4988-AE80-85E893E2A12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8" name="Cuadro de texto 1033">
          <a:extLst>
            <a:ext uri="{FF2B5EF4-FFF2-40B4-BE49-F238E27FC236}">
              <a16:creationId xmlns:a16="http://schemas.microsoft.com/office/drawing/2014/main" id="{BACE4BC4-D4EA-43D8-A1DD-98577E0E2CAB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39" name="Cuadro de texto 1034">
          <a:extLst>
            <a:ext uri="{FF2B5EF4-FFF2-40B4-BE49-F238E27FC236}">
              <a16:creationId xmlns:a16="http://schemas.microsoft.com/office/drawing/2014/main" id="{1DF7BE65-01AC-45CD-BFAC-AF6D686BBC10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0" name="Cuadro de texto 1035">
          <a:extLst>
            <a:ext uri="{FF2B5EF4-FFF2-40B4-BE49-F238E27FC236}">
              <a16:creationId xmlns:a16="http://schemas.microsoft.com/office/drawing/2014/main" id="{E18B37C0-E12D-4D2C-9660-F965C20323D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1" name="Cuadro de texto 1036">
          <a:extLst>
            <a:ext uri="{FF2B5EF4-FFF2-40B4-BE49-F238E27FC236}">
              <a16:creationId xmlns:a16="http://schemas.microsoft.com/office/drawing/2014/main" id="{3FFAF60C-7136-472F-A95A-BC8E42065549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2" name="Cuadro de texto 1037">
          <a:extLst>
            <a:ext uri="{FF2B5EF4-FFF2-40B4-BE49-F238E27FC236}">
              <a16:creationId xmlns:a16="http://schemas.microsoft.com/office/drawing/2014/main" id="{DB23E1C7-12FC-48BB-BEB9-E2357A733461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3" name="Cuadro de texto 1038">
          <a:extLst>
            <a:ext uri="{FF2B5EF4-FFF2-40B4-BE49-F238E27FC236}">
              <a16:creationId xmlns:a16="http://schemas.microsoft.com/office/drawing/2014/main" id="{90643E84-4EB9-47CE-AF74-DE79C3577D9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4" name="Cuadro de texto 1039">
          <a:extLst>
            <a:ext uri="{FF2B5EF4-FFF2-40B4-BE49-F238E27FC236}">
              <a16:creationId xmlns:a16="http://schemas.microsoft.com/office/drawing/2014/main" id="{77213655-19C9-4FFC-910B-FFB1E729929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5" name="Cuadro de texto 1040">
          <a:extLst>
            <a:ext uri="{FF2B5EF4-FFF2-40B4-BE49-F238E27FC236}">
              <a16:creationId xmlns:a16="http://schemas.microsoft.com/office/drawing/2014/main" id="{0B73B71A-CA38-4ACB-9631-23CF85B88FE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6" name="Cuadro de texto 1041">
          <a:extLst>
            <a:ext uri="{FF2B5EF4-FFF2-40B4-BE49-F238E27FC236}">
              <a16:creationId xmlns:a16="http://schemas.microsoft.com/office/drawing/2014/main" id="{7B9F57E3-8111-4410-849A-EB03FCDD6CCF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7" name="Cuadro de texto 1042">
          <a:extLst>
            <a:ext uri="{FF2B5EF4-FFF2-40B4-BE49-F238E27FC236}">
              <a16:creationId xmlns:a16="http://schemas.microsoft.com/office/drawing/2014/main" id="{31CF57AD-C29D-474B-B0F2-D242CD03C0E8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8" name="Cuadro de texto 1043">
          <a:extLst>
            <a:ext uri="{FF2B5EF4-FFF2-40B4-BE49-F238E27FC236}">
              <a16:creationId xmlns:a16="http://schemas.microsoft.com/office/drawing/2014/main" id="{AC3526C0-0B82-402F-B9B3-F2A9B44D33A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49" name="Cuadro de texto 1044">
          <a:extLst>
            <a:ext uri="{FF2B5EF4-FFF2-40B4-BE49-F238E27FC236}">
              <a16:creationId xmlns:a16="http://schemas.microsoft.com/office/drawing/2014/main" id="{6D572C37-3AA1-4D14-AD6E-E19DFEED2D7E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0" name="Cuadro de texto 1045">
          <a:extLst>
            <a:ext uri="{FF2B5EF4-FFF2-40B4-BE49-F238E27FC236}">
              <a16:creationId xmlns:a16="http://schemas.microsoft.com/office/drawing/2014/main" id="{E566AC1D-FF89-4344-AA05-2D9C0BDA4EEC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1" name="Cuadro de texto 1046">
          <a:extLst>
            <a:ext uri="{FF2B5EF4-FFF2-40B4-BE49-F238E27FC236}">
              <a16:creationId xmlns:a16="http://schemas.microsoft.com/office/drawing/2014/main" id="{44362541-C4FA-4943-97D9-2DF7CC107749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2" name="Cuadro de texto 1047">
          <a:extLst>
            <a:ext uri="{FF2B5EF4-FFF2-40B4-BE49-F238E27FC236}">
              <a16:creationId xmlns:a16="http://schemas.microsoft.com/office/drawing/2014/main" id="{2009ED1A-DAE2-437C-A3E3-9BD6D3C71ED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3" name="Cuadro de texto 1048">
          <a:extLst>
            <a:ext uri="{FF2B5EF4-FFF2-40B4-BE49-F238E27FC236}">
              <a16:creationId xmlns:a16="http://schemas.microsoft.com/office/drawing/2014/main" id="{B6FD2A9E-B5A4-43EF-B15F-F55CA0FF5FB9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4" name="Cuadro de texto 1049">
          <a:extLst>
            <a:ext uri="{FF2B5EF4-FFF2-40B4-BE49-F238E27FC236}">
              <a16:creationId xmlns:a16="http://schemas.microsoft.com/office/drawing/2014/main" id="{68E7D62C-993E-4665-8294-9127A224698F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5" name="Cuadro de texto 1050">
          <a:extLst>
            <a:ext uri="{FF2B5EF4-FFF2-40B4-BE49-F238E27FC236}">
              <a16:creationId xmlns:a16="http://schemas.microsoft.com/office/drawing/2014/main" id="{3A59BCEB-3843-44AA-9A38-ADABB2F47C70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6" name="Cuadro de texto 1051">
          <a:extLst>
            <a:ext uri="{FF2B5EF4-FFF2-40B4-BE49-F238E27FC236}">
              <a16:creationId xmlns:a16="http://schemas.microsoft.com/office/drawing/2014/main" id="{B8FE58C7-0EAA-42F5-BB76-B0CFCB1F8EAF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7" name="Cuadro de texto 1052">
          <a:extLst>
            <a:ext uri="{FF2B5EF4-FFF2-40B4-BE49-F238E27FC236}">
              <a16:creationId xmlns:a16="http://schemas.microsoft.com/office/drawing/2014/main" id="{04BD48A0-EA13-49F2-AC78-BCBC97F1B4E9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8" name="Cuadro de texto 1053">
          <a:extLst>
            <a:ext uri="{FF2B5EF4-FFF2-40B4-BE49-F238E27FC236}">
              <a16:creationId xmlns:a16="http://schemas.microsoft.com/office/drawing/2014/main" id="{74942E3C-549D-4C3B-86F7-C0F876F9E3B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59" name="Cuadro de texto 1054">
          <a:extLst>
            <a:ext uri="{FF2B5EF4-FFF2-40B4-BE49-F238E27FC236}">
              <a16:creationId xmlns:a16="http://schemas.microsoft.com/office/drawing/2014/main" id="{8583C92B-DC90-4B90-AD30-B2B31C71A74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0" name="Cuadro de texto 1055">
          <a:extLst>
            <a:ext uri="{FF2B5EF4-FFF2-40B4-BE49-F238E27FC236}">
              <a16:creationId xmlns:a16="http://schemas.microsoft.com/office/drawing/2014/main" id="{1D0E968C-9BDA-4FD5-97E0-F8CD508F7D26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1" name="Cuadro de texto 1056">
          <a:extLst>
            <a:ext uri="{FF2B5EF4-FFF2-40B4-BE49-F238E27FC236}">
              <a16:creationId xmlns:a16="http://schemas.microsoft.com/office/drawing/2014/main" id="{A29C2502-12D3-4ACE-BC28-E6D96481926B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2" name="Cuadro de texto 1057">
          <a:extLst>
            <a:ext uri="{FF2B5EF4-FFF2-40B4-BE49-F238E27FC236}">
              <a16:creationId xmlns:a16="http://schemas.microsoft.com/office/drawing/2014/main" id="{360D1362-942E-47D6-9DCD-46E7C69DE4C7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3" name="Cuadro de texto 1058">
          <a:extLst>
            <a:ext uri="{FF2B5EF4-FFF2-40B4-BE49-F238E27FC236}">
              <a16:creationId xmlns:a16="http://schemas.microsoft.com/office/drawing/2014/main" id="{A31EFB26-D300-4141-ADFC-F04879EF2E62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4" name="Cuadro de texto 1059">
          <a:extLst>
            <a:ext uri="{FF2B5EF4-FFF2-40B4-BE49-F238E27FC236}">
              <a16:creationId xmlns:a16="http://schemas.microsoft.com/office/drawing/2014/main" id="{99C67C25-61A0-4FAB-9B46-7CE36B69D99F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5" name="Cuadro de texto 1060">
          <a:extLst>
            <a:ext uri="{FF2B5EF4-FFF2-40B4-BE49-F238E27FC236}">
              <a16:creationId xmlns:a16="http://schemas.microsoft.com/office/drawing/2014/main" id="{3AABD7A3-2A3C-4103-B11F-4B0BB784738C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6" name="Cuadro de texto 1061">
          <a:extLst>
            <a:ext uri="{FF2B5EF4-FFF2-40B4-BE49-F238E27FC236}">
              <a16:creationId xmlns:a16="http://schemas.microsoft.com/office/drawing/2014/main" id="{23F59392-E021-43F3-A5CB-B58385662BD3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7" name="Cuadro de texto 1062">
          <a:extLst>
            <a:ext uri="{FF2B5EF4-FFF2-40B4-BE49-F238E27FC236}">
              <a16:creationId xmlns:a16="http://schemas.microsoft.com/office/drawing/2014/main" id="{BEA91F5B-D809-4845-A640-A38D6FAC07B0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8" name="Cuadro de texto 1063">
          <a:extLst>
            <a:ext uri="{FF2B5EF4-FFF2-40B4-BE49-F238E27FC236}">
              <a16:creationId xmlns:a16="http://schemas.microsoft.com/office/drawing/2014/main" id="{2564F291-8D5B-4DDD-97AB-4E93D80F36FC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69" name="Cuadro de texto 1064">
          <a:extLst>
            <a:ext uri="{FF2B5EF4-FFF2-40B4-BE49-F238E27FC236}">
              <a16:creationId xmlns:a16="http://schemas.microsoft.com/office/drawing/2014/main" id="{A0FE86B7-C688-4B68-9FE4-871699676F6B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70" name="Cuadro de texto 1065">
          <a:extLst>
            <a:ext uri="{FF2B5EF4-FFF2-40B4-BE49-F238E27FC236}">
              <a16:creationId xmlns:a16="http://schemas.microsoft.com/office/drawing/2014/main" id="{B9D19CD2-B710-4CBA-9587-7C84424DCF19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71" name="Cuadro de texto 1066">
          <a:extLst>
            <a:ext uri="{FF2B5EF4-FFF2-40B4-BE49-F238E27FC236}">
              <a16:creationId xmlns:a16="http://schemas.microsoft.com/office/drawing/2014/main" id="{170ACA66-18EC-45CA-AD57-2395422F26ED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72" name="Cuadro de texto 1067">
          <a:extLst>
            <a:ext uri="{FF2B5EF4-FFF2-40B4-BE49-F238E27FC236}">
              <a16:creationId xmlns:a16="http://schemas.microsoft.com/office/drawing/2014/main" id="{616288C0-14C0-44CF-A3E4-07D3D85F2706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1073" name="Cuadro de texto 1068">
          <a:extLst>
            <a:ext uri="{FF2B5EF4-FFF2-40B4-BE49-F238E27FC236}">
              <a16:creationId xmlns:a16="http://schemas.microsoft.com/office/drawing/2014/main" id="{C45B8D52-5556-49ED-AEAE-3933148463A4}"/>
            </a:ext>
          </a:extLst>
        </xdr:cNvPr>
        <xdr:cNvSpPr txBox="1">
          <a:spLocks noChangeArrowheads="1"/>
        </xdr:cNvSpPr>
      </xdr:nvSpPr>
      <xdr:spPr bwMode="auto">
        <a:xfrm>
          <a:off x="5057775" y="1030033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847725</xdr:colOff>
      <xdr:row>510</xdr:row>
      <xdr:rowOff>66675</xdr:rowOff>
    </xdr:from>
    <xdr:to>
      <xdr:col>5</xdr:col>
      <xdr:colOff>847725</xdr:colOff>
      <xdr:row>510</xdr:row>
      <xdr:rowOff>114300</xdr:rowOff>
    </xdr:to>
    <xdr:sp macro="" textlink="">
      <xdr:nvSpPr>
        <xdr:cNvPr id="1074" name="Cuadro de texto 1070">
          <a:extLst>
            <a:ext uri="{FF2B5EF4-FFF2-40B4-BE49-F238E27FC236}">
              <a16:creationId xmlns:a16="http://schemas.microsoft.com/office/drawing/2014/main" id="{DE316E46-1EAC-47C7-AB03-DB081E0DAEA6}"/>
            </a:ext>
          </a:extLst>
        </xdr:cNvPr>
        <xdr:cNvSpPr txBox="1">
          <a:spLocks noChangeArrowheads="1"/>
        </xdr:cNvSpPr>
      </xdr:nvSpPr>
      <xdr:spPr bwMode="auto">
        <a:xfrm>
          <a:off x="7381875" y="103070025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75" name="Cuadro de texto 2">
          <a:extLst>
            <a:ext uri="{FF2B5EF4-FFF2-40B4-BE49-F238E27FC236}">
              <a16:creationId xmlns:a16="http://schemas.microsoft.com/office/drawing/2014/main" id="{531C3F31-F833-4E4E-9653-F9D0B3A89CF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76" name="Cuadro de texto 3">
          <a:extLst>
            <a:ext uri="{FF2B5EF4-FFF2-40B4-BE49-F238E27FC236}">
              <a16:creationId xmlns:a16="http://schemas.microsoft.com/office/drawing/2014/main" id="{0E9253CE-D32D-40D7-AC5D-DD9994ABAE7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77" name="Cuadro de texto 4">
          <a:extLst>
            <a:ext uri="{FF2B5EF4-FFF2-40B4-BE49-F238E27FC236}">
              <a16:creationId xmlns:a16="http://schemas.microsoft.com/office/drawing/2014/main" id="{D31ED480-041F-44E4-A467-E2A4BACA757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78" name="Cuadro de texto 5">
          <a:extLst>
            <a:ext uri="{FF2B5EF4-FFF2-40B4-BE49-F238E27FC236}">
              <a16:creationId xmlns:a16="http://schemas.microsoft.com/office/drawing/2014/main" id="{00176E7C-95AA-48AB-B553-54111896052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79" name="Cuadro de texto 6">
          <a:extLst>
            <a:ext uri="{FF2B5EF4-FFF2-40B4-BE49-F238E27FC236}">
              <a16:creationId xmlns:a16="http://schemas.microsoft.com/office/drawing/2014/main" id="{6F85D1EE-84E0-4B7B-9AEE-0AC3B81D917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0" name="Cuadro de texto 7">
          <a:extLst>
            <a:ext uri="{FF2B5EF4-FFF2-40B4-BE49-F238E27FC236}">
              <a16:creationId xmlns:a16="http://schemas.microsoft.com/office/drawing/2014/main" id="{EAD4B338-63D3-4777-B749-E729BB30BB6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1" name="Cuadro de texto 8">
          <a:extLst>
            <a:ext uri="{FF2B5EF4-FFF2-40B4-BE49-F238E27FC236}">
              <a16:creationId xmlns:a16="http://schemas.microsoft.com/office/drawing/2014/main" id="{B70CF918-8C0F-4969-B576-D81CFC44E15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2" name="Cuadro de texto 9">
          <a:extLst>
            <a:ext uri="{FF2B5EF4-FFF2-40B4-BE49-F238E27FC236}">
              <a16:creationId xmlns:a16="http://schemas.microsoft.com/office/drawing/2014/main" id="{43EA3A0E-A9A4-4968-B666-55B6DA4DCC8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3" name="Cuadro de texto 10">
          <a:extLst>
            <a:ext uri="{FF2B5EF4-FFF2-40B4-BE49-F238E27FC236}">
              <a16:creationId xmlns:a16="http://schemas.microsoft.com/office/drawing/2014/main" id="{D964D711-9170-4EB8-BC7C-88AF3F7B583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4" name="Cuadro de texto 11">
          <a:extLst>
            <a:ext uri="{FF2B5EF4-FFF2-40B4-BE49-F238E27FC236}">
              <a16:creationId xmlns:a16="http://schemas.microsoft.com/office/drawing/2014/main" id="{0B580E06-29A9-4A2C-BB17-8704556B757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5" name="Cuadro de texto 12">
          <a:extLst>
            <a:ext uri="{FF2B5EF4-FFF2-40B4-BE49-F238E27FC236}">
              <a16:creationId xmlns:a16="http://schemas.microsoft.com/office/drawing/2014/main" id="{C1904ED5-8FC8-45BD-B8D4-FF7764A421C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6" name="Cuadro de texto 13">
          <a:extLst>
            <a:ext uri="{FF2B5EF4-FFF2-40B4-BE49-F238E27FC236}">
              <a16:creationId xmlns:a16="http://schemas.microsoft.com/office/drawing/2014/main" id="{E5EB6F23-A787-4A44-9DDC-033E3215D4B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7" name="Cuadro de texto 14">
          <a:extLst>
            <a:ext uri="{FF2B5EF4-FFF2-40B4-BE49-F238E27FC236}">
              <a16:creationId xmlns:a16="http://schemas.microsoft.com/office/drawing/2014/main" id="{91E40DC0-293F-4E93-91E9-63B51EE28F6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8" name="Cuadro de texto 15">
          <a:extLst>
            <a:ext uri="{FF2B5EF4-FFF2-40B4-BE49-F238E27FC236}">
              <a16:creationId xmlns:a16="http://schemas.microsoft.com/office/drawing/2014/main" id="{F5CEA5E4-B4B7-431C-BD7E-1A7EA9EF4B6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89" name="Cuadro de texto 16">
          <a:extLst>
            <a:ext uri="{FF2B5EF4-FFF2-40B4-BE49-F238E27FC236}">
              <a16:creationId xmlns:a16="http://schemas.microsoft.com/office/drawing/2014/main" id="{FE6D4781-3598-4EAB-8081-4E0C8024585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0" name="Cuadro de texto 17">
          <a:extLst>
            <a:ext uri="{FF2B5EF4-FFF2-40B4-BE49-F238E27FC236}">
              <a16:creationId xmlns:a16="http://schemas.microsoft.com/office/drawing/2014/main" id="{7C8CEA5F-4FA2-4BC0-AB73-5A3AB717357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1" name="Cuadro de texto 18">
          <a:extLst>
            <a:ext uri="{FF2B5EF4-FFF2-40B4-BE49-F238E27FC236}">
              <a16:creationId xmlns:a16="http://schemas.microsoft.com/office/drawing/2014/main" id="{0B31FBDB-4BD3-4E4A-9236-ADD77C3FBA7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2" name="Cuadro de texto 19">
          <a:extLst>
            <a:ext uri="{FF2B5EF4-FFF2-40B4-BE49-F238E27FC236}">
              <a16:creationId xmlns:a16="http://schemas.microsoft.com/office/drawing/2014/main" id="{2916E317-CA1A-4438-B69E-7D817B0D2C4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3" name="Cuadro de texto 20">
          <a:extLst>
            <a:ext uri="{FF2B5EF4-FFF2-40B4-BE49-F238E27FC236}">
              <a16:creationId xmlns:a16="http://schemas.microsoft.com/office/drawing/2014/main" id="{488BF012-EB64-40C6-A743-12A850B60B3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4" name="Cuadro de texto 21">
          <a:extLst>
            <a:ext uri="{FF2B5EF4-FFF2-40B4-BE49-F238E27FC236}">
              <a16:creationId xmlns:a16="http://schemas.microsoft.com/office/drawing/2014/main" id="{43274B1C-A711-4AEB-BCDE-CF90A9FFB40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5" name="Cuadro de texto 22">
          <a:extLst>
            <a:ext uri="{FF2B5EF4-FFF2-40B4-BE49-F238E27FC236}">
              <a16:creationId xmlns:a16="http://schemas.microsoft.com/office/drawing/2014/main" id="{A8DB7A44-28E0-4E2A-8635-E4F10F2272F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6" name="Cuadro de texto 23">
          <a:extLst>
            <a:ext uri="{FF2B5EF4-FFF2-40B4-BE49-F238E27FC236}">
              <a16:creationId xmlns:a16="http://schemas.microsoft.com/office/drawing/2014/main" id="{DADDB91F-720F-4EE5-80E4-8F4BD09AAF4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7" name="Cuadro de texto 24">
          <a:extLst>
            <a:ext uri="{FF2B5EF4-FFF2-40B4-BE49-F238E27FC236}">
              <a16:creationId xmlns:a16="http://schemas.microsoft.com/office/drawing/2014/main" id="{27EFC565-3EBD-41F9-B652-2D64ABC318E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8" name="Cuadro de texto 25">
          <a:extLst>
            <a:ext uri="{FF2B5EF4-FFF2-40B4-BE49-F238E27FC236}">
              <a16:creationId xmlns:a16="http://schemas.microsoft.com/office/drawing/2014/main" id="{18648A2E-FD57-40AB-822F-73FA8864F10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099" name="Cuadro de texto 26">
          <a:extLst>
            <a:ext uri="{FF2B5EF4-FFF2-40B4-BE49-F238E27FC236}">
              <a16:creationId xmlns:a16="http://schemas.microsoft.com/office/drawing/2014/main" id="{B1C3135F-EC5E-4ED4-B395-015AA4133D6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0" name="Cuadro de texto 27">
          <a:extLst>
            <a:ext uri="{FF2B5EF4-FFF2-40B4-BE49-F238E27FC236}">
              <a16:creationId xmlns:a16="http://schemas.microsoft.com/office/drawing/2014/main" id="{958FA35D-419D-40D5-8029-7F8FA620568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1" name="Cuadro de texto 28">
          <a:extLst>
            <a:ext uri="{FF2B5EF4-FFF2-40B4-BE49-F238E27FC236}">
              <a16:creationId xmlns:a16="http://schemas.microsoft.com/office/drawing/2014/main" id="{A55A167E-79D6-4F0E-BE02-8ECCCCFD73C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2" name="Cuadro de texto 29">
          <a:extLst>
            <a:ext uri="{FF2B5EF4-FFF2-40B4-BE49-F238E27FC236}">
              <a16:creationId xmlns:a16="http://schemas.microsoft.com/office/drawing/2014/main" id="{393FD737-F503-4BD3-BCE3-D799403CB9A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3" name="Cuadro de texto 30">
          <a:extLst>
            <a:ext uri="{FF2B5EF4-FFF2-40B4-BE49-F238E27FC236}">
              <a16:creationId xmlns:a16="http://schemas.microsoft.com/office/drawing/2014/main" id="{B0EC8AEC-DAE7-4110-BAA0-525B5F4D5C1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4" name="Cuadro de texto 31">
          <a:extLst>
            <a:ext uri="{FF2B5EF4-FFF2-40B4-BE49-F238E27FC236}">
              <a16:creationId xmlns:a16="http://schemas.microsoft.com/office/drawing/2014/main" id="{AD648553-1C7A-49F2-A9F0-8A676E944BB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5" name="Cuadro de texto 32">
          <a:extLst>
            <a:ext uri="{FF2B5EF4-FFF2-40B4-BE49-F238E27FC236}">
              <a16:creationId xmlns:a16="http://schemas.microsoft.com/office/drawing/2014/main" id="{65A04B77-55DF-4AE5-A2F1-2CE47CE90C7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6" name="Cuadro de texto 33">
          <a:extLst>
            <a:ext uri="{FF2B5EF4-FFF2-40B4-BE49-F238E27FC236}">
              <a16:creationId xmlns:a16="http://schemas.microsoft.com/office/drawing/2014/main" id="{996158E8-FFC3-46FD-9D35-4F8CB34433E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7" name="Cuadro de texto 34">
          <a:extLst>
            <a:ext uri="{FF2B5EF4-FFF2-40B4-BE49-F238E27FC236}">
              <a16:creationId xmlns:a16="http://schemas.microsoft.com/office/drawing/2014/main" id="{2DC31B84-3D79-46E7-8766-6E3F1B3F40E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8" name="Cuadro de texto 35">
          <a:extLst>
            <a:ext uri="{FF2B5EF4-FFF2-40B4-BE49-F238E27FC236}">
              <a16:creationId xmlns:a16="http://schemas.microsoft.com/office/drawing/2014/main" id="{A2B899C5-2599-46C2-A0B4-1DBE65178F1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09" name="Cuadro de texto 36">
          <a:extLst>
            <a:ext uri="{FF2B5EF4-FFF2-40B4-BE49-F238E27FC236}">
              <a16:creationId xmlns:a16="http://schemas.microsoft.com/office/drawing/2014/main" id="{B68CEC0C-90C6-4A85-8433-6A8BD349B60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0" name="Cuadro de texto 37">
          <a:extLst>
            <a:ext uri="{FF2B5EF4-FFF2-40B4-BE49-F238E27FC236}">
              <a16:creationId xmlns:a16="http://schemas.microsoft.com/office/drawing/2014/main" id="{4757D373-25D1-47C1-8DF7-B8FA2096D5B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1" name="Cuadro de texto 38">
          <a:extLst>
            <a:ext uri="{FF2B5EF4-FFF2-40B4-BE49-F238E27FC236}">
              <a16:creationId xmlns:a16="http://schemas.microsoft.com/office/drawing/2014/main" id="{9DD25CBF-AE60-41CB-A245-1D13CF11DF2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2" name="Cuadro de texto 39">
          <a:extLst>
            <a:ext uri="{FF2B5EF4-FFF2-40B4-BE49-F238E27FC236}">
              <a16:creationId xmlns:a16="http://schemas.microsoft.com/office/drawing/2014/main" id="{2AB2B391-8B4C-447B-9524-55DF91C6A63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3" name="Cuadro de texto 40">
          <a:extLst>
            <a:ext uri="{FF2B5EF4-FFF2-40B4-BE49-F238E27FC236}">
              <a16:creationId xmlns:a16="http://schemas.microsoft.com/office/drawing/2014/main" id="{C0692BDE-F00F-47DD-88AF-D5702E71192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4" name="Cuadro de texto 41">
          <a:extLst>
            <a:ext uri="{FF2B5EF4-FFF2-40B4-BE49-F238E27FC236}">
              <a16:creationId xmlns:a16="http://schemas.microsoft.com/office/drawing/2014/main" id="{57E604D5-FDC6-44B1-92C8-CCBEC3C95AF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5" name="Cuadro de texto 42">
          <a:extLst>
            <a:ext uri="{FF2B5EF4-FFF2-40B4-BE49-F238E27FC236}">
              <a16:creationId xmlns:a16="http://schemas.microsoft.com/office/drawing/2014/main" id="{889FEF18-3EC9-4482-91C4-F05E7CDAFB9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6" name="Cuadro de texto 43">
          <a:extLst>
            <a:ext uri="{FF2B5EF4-FFF2-40B4-BE49-F238E27FC236}">
              <a16:creationId xmlns:a16="http://schemas.microsoft.com/office/drawing/2014/main" id="{D32A9A18-9212-40AE-91B5-F820127196B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7" name="Cuadro de texto 44">
          <a:extLst>
            <a:ext uri="{FF2B5EF4-FFF2-40B4-BE49-F238E27FC236}">
              <a16:creationId xmlns:a16="http://schemas.microsoft.com/office/drawing/2014/main" id="{E4E1AB57-6363-45C1-AE59-8BB5E1BC078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8" name="Cuadro de texto 45">
          <a:extLst>
            <a:ext uri="{FF2B5EF4-FFF2-40B4-BE49-F238E27FC236}">
              <a16:creationId xmlns:a16="http://schemas.microsoft.com/office/drawing/2014/main" id="{23F335F4-4C9F-400B-90F0-42B541CC418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19" name="Cuadro de texto 46">
          <a:extLst>
            <a:ext uri="{FF2B5EF4-FFF2-40B4-BE49-F238E27FC236}">
              <a16:creationId xmlns:a16="http://schemas.microsoft.com/office/drawing/2014/main" id="{8B1A7CBE-BAE6-4811-9FFA-21D3E2F77A5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0" name="Cuadro de texto 47">
          <a:extLst>
            <a:ext uri="{FF2B5EF4-FFF2-40B4-BE49-F238E27FC236}">
              <a16:creationId xmlns:a16="http://schemas.microsoft.com/office/drawing/2014/main" id="{7BF88476-0380-4AD9-9FE4-E1538601213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1" name="Cuadro de texto 48">
          <a:extLst>
            <a:ext uri="{FF2B5EF4-FFF2-40B4-BE49-F238E27FC236}">
              <a16:creationId xmlns:a16="http://schemas.microsoft.com/office/drawing/2014/main" id="{82BD04BA-CA5A-4AAF-B33D-6FB5E005F84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2" name="Cuadro de texto 49">
          <a:extLst>
            <a:ext uri="{FF2B5EF4-FFF2-40B4-BE49-F238E27FC236}">
              <a16:creationId xmlns:a16="http://schemas.microsoft.com/office/drawing/2014/main" id="{3F1059C4-799A-4762-B8ED-B92EF7B25EC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3" name="Cuadro de texto 50">
          <a:extLst>
            <a:ext uri="{FF2B5EF4-FFF2-40B4-BE49-F238E27FC236}">
              <a16:creationId xmlns:a16="http://schemas.microsoft.com/office/drawing/2014/main" id="{CFC47263-6DDA-4DD6-82EF-0D7C76CC110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4" name="Cuadro de texto 51">
          <a:extLst>
            <a:ext uri="{FF2B5EF4-FFF2-40B4-BE49-F238E27FC236}">
              <a16:creationId xmlns:a16="http://schemas.microsoft.com/office/drawing/2014/main" id="{15DB1785-4983-4EF6-9D88-4DCF31E62D6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5" name="Cuadro de texto 52">
          <a:extLst>
            <a:ext uri="{FF2B5EF4-FFF2-40B4-BE49-F238E27FC236}">
              <a16:creationId xmlns:a16="http://schemas.microsoft.com/office/drawing/2014/main" id="{778D4490-A050-48A8-8145-834AB970959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6" name="Cuadro de texto 53">
          <a:extLst>
            <a:ext uri="{FF2B5EF4-FFF2-40B4-BE49-F238E27FC236}">
              <a16:creationId xmlns:a16="http://schemas.microsoft.com/office/drawing/2014/main" id="{2D9A8933-F31D-4EAD-8D3D-594815FC44B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7" name="Cuadro de texto 54">
          <a:extLst>
            <a:ext uri="{FF2B5EF4-FFF2-40B4-BE49-F238E27FC236}">
              <a16:creationId xmlns:a16="http://schemas.microsoft.com/office/drawing/2014/main" id="{CAC4078F-EE66-420A-BBB0-026A2742166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8" name="Cuadro de texto 55">
          <a:extLst>
            <a:ext uri="{FF2B5EF4-FFF2-40B4-BE49-F238E27FC236}">
              <a16:creationId xmlns:a16="http://schemas.microsoft.com/office/drawing/2014/main" id="{3D8E3598-2AD8-4A64-B965-FFFF525D466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29" name="Cuadro de texto 56">
          <a:extLst>
            <a:ext uri="{FF2B5EF4-FFF2-40B4-BE49-F238E27FC236}">
              <a16:creationId xmlns:a16="http://schemas.microsoft.com/office/drawing/2014/main" id="{4AF3DD65-155B-4406-8324-9E26EE7D98F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0" name="Cuadro de texto 57">
          <a:extLst>
            <a:ext uri="{FF2B5EF4-FFF2-40B4-BE49-F238E27FC236}">
              <a16:creationId xmlns:a16="http://schemas.microsoft.com/office/drawing/2014/main" id="{1C19E3C0-5AE1-4FBF-8E6D-7017D690027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1" name="Cuadro de texto 58">
          <a:extLst>
            <a:ext uri="{FF2B5EF4-FFF2-40B4-BE49-F238E27FC236}">
              <a16:creationId xmlns:a16="http://schemas.microsoft.com/office/drawing/2014/main" id="{5207B330-882E-4D23-A54F-5CF09D9728D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2" name="Cuadro de texto 59">
          <a:extLst>
            <a:ext uri="{FF2B5EF4-FFF2-40B4-BE49-F238E27FC236}">
              <a16:creationId xmlns:a16="http://schemas.microsoft.com/office/drawing/2014/main" id="{BF522B06-1610-4AE0-85C3-77863408FC0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3" name="Cuadro de texto 60">
          <a:extLst>
            <a:ext uri="{FF2B5EF4-FFF2-40B4-BE49-F238E27FC236}">
              <a16:creationId xmlns:a16="http://schemas.microsoft.com/office/drawing/2014/main" id="{A6157C5D-8C7E-4262-BE03-E7433282D91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4" name="Cuadro de texto 61">
          <a:extLst>
            <a:ext uri="{FF2B5EF4-FFF2-40B4-BE49-F238E27FC236}">
              <a16:creationId xmlns:a16="http://schemas.microsoft.com/office/drawing/2014/main" id="{283DE18A-EED8-4698-BFCA-F189E255DC6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5" name="Cuadro de texto 62">
          <a:extLst>
            <a:ext uri="{FF2B5EF4-FFF2-40B4-BE49-F238E27FC236}">
              <a16:creationId xmlns:a16="http://schemas.microsoft.com/office/drawing/2014/main" id="{4CB2C786-9067-43FF-96ED-F671EFD474F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6" name="Cuadro de texto 63">
          <a:extLst>
            <a:ext uri="{FF2B5EF4-FFF2-40B4-BE49-F238E27FC236}">
              <a16:creationId xmlns:a16="http://schemas.microsoft.com/office/drawing/2014/main" id="{8771AD66-E16D-43BE-AECF-FCA1A01C33D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7" name="Cuadro de texto 64">
          <a:extLst>
            <a:ext uri="{FF2B5EF4-FFF2-40B4-BE49-F238E27FC236}">
              <a16:creationId xmlns:a16="http://schemas.microsoft.com/office/drawing/2014/main" id="{0338CAE1-3009-44A2-8AB4-BADC3D44EA1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8" name="Cuadro de texto 65">
          <a:extLst>
            <a:ext uri="{FF2B5EF4-FFF2-40B4-BE49-F238E27FC236}">
              <a16:creationId xmlns:a16="http://schemas.microsoft.com/office/drawing/2014/main" id="{0C47D81D-55C7-400D-880B-8E1D8F83580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39" name="Cuadro de texto 66">
          <a:extLst>
            <a:ext uri="{FF2B5EF4-FFF2-40B4-BE49-F238E27FC236}">
              <a16:creationId xmlns:a16="http://schemas.microsoft.com/office/drawing/2014/main" id="{AAF0E6F3-DC77-4B16-8A58-605E35E9D17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0" name="Cuadro de texto 67">
          <a:extLst>
            <a:ext uri="{FF2B5EF4-FFF2-40B4-BE49-F238E27FC236}">
              <a16:creationId xmlns:a16="http://schemas.microsoft.com/office/drawing/2014/main" id="{701E5BE2-8DC8-4348-9225-5434F0D8EB2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1" name="Cuadro de texto 68">
          <a:extLst>
            <a:ext uri="{FF2B5EF4-FFF2-40B4-BE49-F238E27FC236}">
              <a16:creationId xmlns:a16="http://schemas.microsoft.com/office/drawing/2014/main" id="{EEE27D72-FFAE-4C9B-964A-0F918713ED1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2" name="Cuadro de texto 69">
          <a:extLst>
            <a:ext uri="{FF2B5EF4-FFF2-40B4-BE49-F238E27FC236}">
              <a16:creationId xmlns:a16="http://schemas.microsoft.com/office/drawing/2014/main" id="{AC82413C-38EF-4843-98CB-974D984344B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3" name="Cuadro de texto 70">
          <a:extLst>
            <a:ext uri="{FF2B5EF4-FFF2-40B4-BE49-F238E27FC236}">
              <a16:creationId xmlns:a16="http://schemas.microsoft.com/office/drawing/2014/main" id="{E6ED63A3-106E-48CA-9320-C2986FB2343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4" name="Cuadro de texto 71">
          <a:extLst>
            <a:ext uri="{FF2B5EF4-FFF2-40B4-BE49-F238E27FC236}">
              <a16:creationId xmlns:a16="http://schemas.microsoft.com/office/drawing/2014/main" id="{66BF60B6-4943-4E26-A943-13D899B50B7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5" name="Cuadro de texto 72">
          <a:extLst>
            <a:ext uri="{FF2B5EF4-FFF2-40B4-BE49-F238E27FC236}">
              <a16:creationId xmlns:a16="http://schemas.microsoft.com/office/drawing/2014/main" id="{FD2823CE-E477-4D17-BE1A-F6FC246D612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6" name="Cuadro de texto 73">
          <a:extLst>
            <a:ext uri="{FF2B5EF4-FFF2-40B4-BE49-F238E27FC236}">
              <a16:creationId xmlns:a16="http://schemas.microsoft.com/office/drawing/2014/main" id="{E028AAF7-D992-4C5B-A18D-41859E7EBF7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7" name="Cuadro de texto 74">
          <a:extLst>
            <a:ext uri="{FF2B5EF4-FFF2-40B4-BE49-F238E27FC236}">
              <a16:creationId xmlns:a16="http://schemas.microsoft.com/office/drawing/2014/main" id="{384A5D28-4F90-4E0A-9234-692624AF38F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8" name="Cuadro de texto 75">
          <a:extLst>
            <a:ext uri="{FF2B5EF4-FFF2-40B4-BE49-F238E27FC236}">
              <a16:creationId xmlns:a16="http://schemas.microsoft.com/office/drawing/2014/main" id="{7DC868CA-D119-45D1-9CE3-6D9D5F9222F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49" name="Cuadro de texto 76">
          <a:extLst>
            <a:ext uri="{FF2B5EF4-FFF2-40B4-BE49-F238E27FC236}">
              <a16:creationId xmlns:a16="http://schemas.microsoft.com/office/drawing/2014/main" id="{D426E084-1870-45ED-8EC9-9AFB2474E70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0" name="Cuadro de texto 77">
          <a:extLst>
            <a:ext uri="{FF2B5EF4-FFF2-40B4-BE49-F238E27FC236}">
              <a16:creationId xmlns:a16="http://schemas.microsoft.com/office/drawing/2014/main" id="{E6EF68E0-A2B2-40E9-8635-945E2FDB8CD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1" name="Cuadro de texto 78">
          <a:extLst>
            <a:ext uri="{FF2B5EF4-FFF2-40B4-BE49-F238E27FC236}">
              <a16:creationId xmlns:a16="http://schemas.microsoft.com/office/drawing/2014/main" id="{F0C1036B-790D-42A2-BAE5-2B2FCF6CD9F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2" name="Cuadro de texto 79">
          <a:extLst>
            <a:ext uri="{FF2B5EF4-FFF2-40B4-BE49-F238E27FC236}">
              <a16:creationId xmlns:a16="http://schemas.microsoft.com/office/drawing/2014/main" id="{93BA8955-2E8D-4EDB-82A6-B0D49F206A5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3" name="Cuadro de texto 80">
          <a:extLst>
            <a:ext uri="{FF2B5EF4-FFF2-40B4-BE49-F238E27FC236}">
              <a16:creationId xmlns:a16="http://schemas.microsoft.com/office/drawing/2014/main" id="{F64729E1-83F8-4BAE-B6BD-9441D1EC20B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4" name="Cuadro de texto 81">
          <a:extLst>
            <a:ext uri="{FF2B5EF4-FFF2-40B4-BE49-F238E27FC236}">
              <a16:creationId xmlns:a16="http://schemas.microsoft.com/office/drawing/2014/main" id="{E7C27A59-E125-489B-A8BA-C2B8BA34924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5" name="Cuadro de texto 82">
          <a:extLst>
            <a:ext uri="{FF2B5EF4-FFF2-40B4-BE49-F238E27FC236}">
              <a16:creationId xmlns:a16="http://schemas.microsoft.com/office/drawing/2014/main" id="{2AFC2B87-3D10-4FF0-9261-1F9B89DBBA6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6" name="Cuadro de texto 83">
          <a:extLst>
            <a:ext uri="{FF2B5EF4-FFF2-40B4-BE49-F238E27FC236}">
              <a16:creationId xmlns:a16="http://schemas.microsoft.com/office/drawing/2014/main" id="{38928314-BAA5-4D82-8C4E-1584E545C35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7" name="Cuadro de texto 84">
          <a:extLst>
            <a:ext uri="{FF2B5EF4-FFF2-40B4-BE49-F238E27FC236}">
              <a16:creationId xmlns:a16="http://schemas.microsoft.com/office/drawing/2014/main" id="{6A92C24E-A34D-4CD1-8135-BEB24855086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8" name="Cuadro de texto 85">
          <a:extLst>
            <a:ext uri="{FF2B5EF4-FFF2-40B4-BE49-F238E27FC236}">
              <a16:creationId xmlns:a16="http://schemas.microsoft.com/office/drawing/2014/main" id="{9EB23482-71D1-461C-87B1-54D4B3F71D3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59" name="Cuadro de texto 86">
          <a:extLst>
            <a:ext uri="{FF2B5EF4-FFF2-40B4-BE49-F238E27FC236}">
              <a16:creationId xmlns:a16="http://schemas.microsoft.com/office/drawing/2014/main" id="{E03CFF39-4972-4064-89AF-E07895A7EF4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0" name="Cuadro de texto 87">
          <a:extLst>
            <a:ext uri="{FF2B5EF4-FFF2-40B4-BE49-F238E27FC236}">
              <a16:creationId xmlns:a16="http://schemas.microsoft.com/office/drawing/2014/main" id="{43E3BF0C-7F02-4E69-B567-D0CBBC50D44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1" name="Cuadro de texto 88">
          <a:extLst>
            <a:ext uri="{FF2B5EF4-FFF2-40B4-BE49-F238E27FC236}">
              <a16:creationId xmlns:a16="http://schemas.microsoft.com/office/drawing/2014/main" id="{39AB56BE-150B-4E9E-AB3B-1EA400BB76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2" name="Cuadro de texto 89">
          <a:extLst>
            <a:ext uri="{FF2B5EF4-FFF2-40B4-BE49-F238E27FC236}">
              <a16:creationId xmlns:a16="http://schemas.microsoft.com/office/drawing/2014/main" id="{1390EF2C-ED5F-4564-850A-64F82E82722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3" name="Cuadro de texto 90">
          <a:extLst>
            <a:ext uri="{FF2B5EF4-FFF2-40B4-BE49-F238E27FC236}">
              <a16:creationId xmlns:a16="http://schemas.microsoft.com/office/drawing/2014/main" id="{41E00B74-0BB2-4F73-B0EB-EBF0F9B92DD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4" name="Cuadro de texto 91">
          <a:extLst>
            <a:ext uri="{FF2B5EF4-FFF2-40B4-BE49-F238E27FC236}">
              <a16:creationId xmlns:a16="http://schemas.microsoft.com/office/drawing/2014/main" id="{A2C0D47F-A177-42EA-9069-8CA0D6BA138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5" name="Cuadro de texto 92">
          <a:extLst>
            <a:ext uri="{FF2B5EF4-FFF2-40B4-BE49-F238E27FC236}">
              <a16:creationId xmlns:a16="http://schemas.microsoft.com/office/drawing/2014/main" id="{93B9AB9F-D222-4146-8CF1-485A4457237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6" name="Cuadro de texto 93">
          <a:extLst>
            <a:ext uri="{FF2B5EF4-FFF2-40B4-BE49-F238E27FC236}">
              <a16:creationId xmlns:a16="http://schemas.microsoft.com/office/drawing/2014/main" id="{E447DCF6-DCAF-4636-94F3-66B0C6ED82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7" name="Cuadro de texto 94">
          <a:extLst>
            <a:ext uri="{FF2B5EF4-FFF2-40B4-BE49-F238E27FC236}">
              <a16:creationId xmlns:a16="http://schemas.microsoft.com/office/drawing/2014/main" id="{E5E1AFBB-D732-4043-85BE-B16AC51D6E7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8" name="Cuadro de texto 95">
          <a:extLst>
            <a:ext uri="{FF2B5EF4-FFF2-40B4-BE49-F238E27FC236}">
              <a16:creationId xmlns:a16="http://schemas.microsoft.com/office/drawing/2014/main" id="{79C58E31-1424-464E-BF15-AAD56B37066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69" name="Cuadro de texto 96">
          <a:extLst>
            <a:ext uri="{FF2B5EF4-FFF2-40B4-BE49-F238E27FC236}">
              <a16:creationId xmlns:a16="http://schemas.microsoft.com/office/drawing/2014/main" id="{ADFD8F16-3ADD-4045-AA0F-C1AE10F4B89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0" name="Cuadro de texto 97">
          <a:extLst>
            <a:ext uri="{FF2B5EF4-FFF2-40B4-BE49-F238E27FC236}">
              <a16:creationId xmlns:a16="http://schemas.microsoft.com/office/drawing/2014/main" id="{76FED403-36F4-4B7C-ABA5-65F4B3A8322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1" name="Cuadro de texto 98">
          <a:extLst>
            <a:ext uri="{FF2B5EF4-FFF2-40B4-BE49-F238E27FC236}">
              <a16:creationId xmlns:a16="http://schemas.microsoft.com/office/drawing/2014/main" id="{21310B8F-4703-44D8-94DA-E4C3B5850AA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2" name="Cuadro de texto 99">
          <a:extLst>
            <a:ext uri="{FF2B5EF4-FFF2-40B4-BE49-F238E27FC236}">
              <a16:creationId xmlns:a16="http://schemas.microsoft.com/office/drawing/2014/main" id="{9440FDF6-90F1-47F7-A123-A84CDE93CDF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3" name="Cuadro de texto 100">
          <a:extLst>
            <a:ext uri="{FF2B5EF4-FFF2-40B4-BE49-F238E27FC236}">
              <a16:creationId xmlns:a16="http://schemas.microsoft.com/office/drawing/2014/main" id="{837D772A-82D7-469E-8D0A-2560F5C0558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4" name="Cuadro de texto 101">
          <a:extLst>
            <a:ext uri="{FF2B5EF4-FFF2-40B4-BE49-F238E27FC236}">
              <a16:creationId xmlns:a16="http://schemas.microsoft.com/office/drawing/2014/main" id="{15807EAD-A444-43DF-8221-9CE60AD67B3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5" name="Cuadro de texto 102">
          <a:extLst>
            <a:ext uri="{FF2B5EF4-FFF2-40B4-BE49-F238E27FC236}">
              <a16:creationId xmlns:a16="http://schemas.microsoft.com/office/drawing/2014/main" id="{BF8058E4-7F46-4AB3-B9DD-BDB7E3F6685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6" name="Cuadro de texto 103">
          <a:extLst>
            <a:ext uri="{FF2B5EF4-FFF2-40B4-BE49-F238E27FC236}">
              <a16:creationId xmlns:a16="http://schemas.microsoft.com/office/drawing/2014/main" id="{E1175F29-016A-4881-9CE2-3A3F0AF3CC6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7" name="Cuadro de texto 104">
          <a:extLst>
            <a:ext uri="{FF2B5EF4-FFF2-40B4-BE49-F238E27FC236}">
              <a16:creationId xmlns:a16="http://schemas.microsoft.com/office/drawing/2014/main" id="{91B2796F-A2DB-4469-993D-4ACF7A59335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8" name="Cuadro de texto 105">
          <a:extLst>
            <a:ext uri="{FF2B5EF4-FFF2-40B4-BE49-F238E27FC236}">
              <a16:creationId xmlns:a16="http://schemas.microsoft.com/office/drawing/2014/main" id="{DF42C7B6-0CEC-4478-85A5-224C66981ED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79" name="Cuadro de texto 106">
          <a:extLst>
            <a:ext uri="{FF2B5EF4-FFF2-40B4-BE49-F238E27FC236}">
              <a16:creationId xmlns:a16="http://schemas.microsoft.com/office/drawing/2014/main" id="{FE6B1728-8B43-442F-9E13-ED296E8F2D7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0" name="Cuadro de texto 107">
          <a:extLst>
            <a:ext uri="{FF2B5EF4-FFF2-40B4-BE49-F238E27FC236}">
              <a16:creationId xmlns:a16="http://schemas.microsoft.com/office/drawing/2014/main" id="{391E347B-2604-476A-A5FD-259393183C3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1" name="Cuadro de texto 108">
          <a:extLst>
            <a:ext uri="{FF2B5EF4-FFF2-40B4-BE49-F238E27FC236}">
              <a16:creationId xmlns:a16="http://schemas.microsoft.com/office/drawing/2014/main" id="{B47905EE-7447-43A9-8399-18ECE751B74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2" name="Cuadro de texto 109">
          <a:extLst>
            <a:ext uri="{FF2B5EF4-FFF2-40B4-BE49-F238E27FC236}">
              <a16:creationId xmlns:a16="http://schemas.microsoft.com/office/drawing/2014/main" id="{3EA628E9-5C0F-4800-9BA0-B6ABF0CFD3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3" name="Cuadro de texto 110">
          <a:extLst>
            <a:ext uri="{FF2B5EF4-FFF2-40B4-BE49-F238E27FC236}">
              <a16:creationId xmlns:a16="http://schemas.microsoft.com/office/drawing/2014/main" id="{FBA24345-CC03-48B3-9034-8F1BF807C73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4" name="Cuadro de texto 111">
          <a:extLst>
            <a:ext uri="{FF2B5EF4-FFF2-40B4-BE49-F238E27FC236}">
              <a16:creationId xmlns:a16="http://schemas.microsoft.com/office/drawing/2014/main" id="{1EF8341B-268F-4A19-8684-CAF426A5C3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5" name="Cuadro de texto 112">
          <a:extLst>
            <a:ext uri="{FF2B5EF4-FFF2-40B4-BE49-F238E27FC236}">
              <a16:creationId xmlns:a16="http://schemas.microsoft.com/office/drawing/2014/main" id="{84B189F3-2A8F-4C31-83D3-08CC0D96E1B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6" name="Cuadro de texto 113">
          <a:extLst>
            <a:ext uri="{FF2B5EF4-FFF2-40B4-BE49-F238E27FC236}">
              <a16:creationId xmlns:a16="http://schemas.microsoft.com/office/drawing/2014/main" id="{DAFDE9BF-C382-45E2-812D-C8031DA331B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7" name="Cuadro de texto 114">
          <a:extLst>
            <a:ext uri="{FF2B5EF4-FFF2-40B4-BE49-F238E27FC236}">
              <a16:creationId xmlns:a16="http://schemas.microsoft.com/office/drawing/2014/main" id="{D7F566A1-F4A8-4243-8834-8077E342ED9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8" name="Cuadro de texto 115">
          <a:extLst>
            <a:ext uri="{FF2B5EF4-FFF2-40B4-BE49-F238E27FC236}">
              <a16:creationId xmlns:a16="http://schemas.microsoft.com/office/drawing/2014/main" id="{4F34135A-64BC-448A-A258-158556D8F3B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89" name="Cuadro de texto 116">
          <a:extLst>
            <a:ext uri="{FF2B5EF4-FFF2-40B4-BE49-F238E27FC236}">
              <a16:creationId xmlns:a16="http://schemas.microsoft.com/office/drawing/2014/main" id="{D5F64CA2-DE94-423F-BF9C-1372B796610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0" name="Cuadro de texto 117">
          <a:extLst>
            <a:ext uri="{FF2B5EF4-FFF2-40B4-BE49-F238E27FC236}">
              <a16:creationId xmlns:a16="http://schemas.microsoft.com/office/drawing/2014/main" id="{6E8F1C10-3E5E-4F2C-A1A1-F15DFA78FF0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1" name="Cuadro de texto 118">
          <a:extLst>
            <a:ext uri="{FF2B5EF4-FFF2-40B4-BE49-F238E27FC236}">
              <a16:creationId xmlns:a16="http://schemas.microsoft.com/office/drawing/2014/main" id="{5471E173-AE40-4616-A77C-6BB08C25EC7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2" name="Cuadro de texto 119">
          <a:extLst>
            <a:ext uri="{FF2B5EF4-FFF2-40B4-BE49-F238E27FC236}">
              <a16:creationId xmlns:a16="http://schemas.microsoft.com/office/drawing/2014/main" id="{61C88351-2EDA-4992-94B4-4AF5C976A8B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3" name="Cuadro de texto 120">
          <a:extLst>
            <a:ext uri="{FF2B5EF4-FFF2-40B4-BE49-F238E27FC236}">
              <a16:creationId xmlns:a16="http://schemas.microsoft.com/office/drawing/2014/main" id="{AF3B8AD4-5246-40C8-B0DB-7713E5A6DBF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4" name="Cuadro de texto 121">
          <a:extLst>
            <a:ext uri="{FF2B5EF4-FFF2-40B4-BE49-F238E27FC236}">
              <a16:creationId xmlns:a16="http://schemas.microsoft.com/office/drawing/2014/main" id="{8A3BCDAA-C043-429F-96C1-203DB0CD4A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5" name="Cuadro de texto 122">
          <a:extLst>
            <a:ext uri="{FF2B5EF4-FFF2-40B4-BE49-F238E27FC236}">
              <a16:creationId xmlns:a16="http://schemas.microsoft.com/office/drawing/2014/main" id="{838C1BB9-B1E3-4B4D-AB9D-1418AEF52D3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6" name="Cuadro de texto 123">
          <a:extLst>
            <a:ext uri="{FF2B5EF4-FFF2-40B4-BE49-F238E27FC236}">
              <a16:creationId xmlns:a16="http://schemas.microsoft.com/office/drawing/2014/main" id="{0A262E54-49E7-4CC1-B0B6-C66175BA8EC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7" name="Cuadro de texto 124">
          <a:extLst>
            <a:ext uri="{FF2B5EF4-FFF2-40B4-BE49-F238E27FC236}">
              <a16:creationId xmlns:a16="http://schemas.microsoft.com/office/drawing/2014/main" id="{A528CAF8-2116-4BA8-B245-1C87FEBBBAF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8" name="Cuadro de texto 125">
          <a:extLst>
            <a:ext uri="{FF2B5EF4-FFF2-40B4-BE49-F238E27FC236}">
              <a16:creationId xmlns:a16="http://schemas.microsoft.com/office/drawing/2014/main" id="{2008F24A-4310-49BE-ADED-A6AD466962F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199" name="Cuadro de texto 126">
          <a:extLst>
            <a:ext uri="{FF2B5EF4-FFF2-40B4-BE49-F238E27FC236}">
              <a16:creationId xmlns:a16="http://schemas.microsoft.com/office/drawing/2014/main" id="{BB93A1FE-ED61-4AFE-A79B-D83E89F205A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0" name="Cuadro de texto 127">
          <a:extLst>
            <a:ext uri="{FF2B5EF4-FFF2-40B4-BE49-F238E27FC236}">
              <a16:creationId xmlns:a16="http://schemas.microsoft.com/office/drawing/2014/main" id="{42484067-CF3F-4E82-9282-8B14C177753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1" name="Cuadro de texto 128">
          <a:extLst>
            <a:ext uri="{FF2B5EF4-FFF2-40B4-BE49-F238E27FC236}">
              <a16:creationId xmlns:a16="http://schemas.microsoft.com/office/drawing/2014/main" id="{503157F5-668F-4113-8980-CE2BE590C21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2" name="Cuadro de texto 129">
          <a:extLst>
            <a:ext uri="{FF2B5EF4-FFF2-40B4-BE49-F238E27FC236}">
              <a16:creationId xmlns:a16="http://schemas.microsoft.com/office/drawing/2014/main" id="{BDEC2046-7DB6-41C1-89D6-4D224DF038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3" name="Cuadro de texto 130">
          <a:extLst>
            <a:ext uri="{FF2B5EF4-FFF2-40B4-BE49-F238E27FC236}">
              <a16:creationId xmlns:a16="http://schemas.microsoft.com/office/drawing/2014/main" id="{AD7DC7A7-8266-4EA9-8D72-8E273EEC866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4" name="Cuadro de texto 131">
          <a:extLst>
            <a:ext uri="{FF2B5EF4-FFF2-40B4-BE49-F238E27FC236}">
              <a16:creationId xmlns:a16="http://schemas.microsoft.com/office/drawing/2014/main" id="{BE416680-C631-4F48-83BD-CF4835CE501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5" name="Cuadro de texto 132">
          <a:extLst>
            <a:ext uri="{FF2B5EF4-FFF2-40B4-BE49-F238E27FC236}">
              <a16:creationId xmlns:a16="http://schemas.microsoft.com/office/drawing/2014/main" id="{14A7A048-B229-40B1-AF4D-31A2525C965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6" name="Cuadro de texto 133">
          <a:extLst>
            <a:ext uri="{FF2B5EF4-FFF2-40B4-BE49-F238E27FC236}">
              <a16:creationId xmlns:a16="http://schemas.microsoft.com/office/drawing/2014/main" id="{265E8593-3A44-4CA4-B6DC-E69B9E3200B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7" name="Cuadro de texto 134">
          <a:extLst>
            <a:ext uri="{FF2B5EF4-FFF2-40B4-BE49-F238E27FC236}">
              <a16:creationId xmlns:a16="http://schemas.microsoft.com/office/drawing/2014/main" id="{190D963F-C78B-4337-8B60-0BAD18453B7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8" name="Cuadro de texto 135">
          <a:extLst>
            <a:ext uri="{FF2B5EF4-FFF2-40B4-BE49-F238E27FC236}">
              <a16:creationId xmlns:a16="http://schemas.microsoft.com/office/drawing/2014/main" id="{0517BED1-804E-470D-B898-40C493524E5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09" name="Cuadro de texto 136">
          <a:extLst>
            <a:ext uri="{FF2B5EF4-FFF2-40B4-BE49-F238E27FC236}">
              <a16:creationId xmlns:a16="http://schemas.microsoft.com/office/drawing/2014/main" id="{7B52ED38-13E7-447B-8359-9E4D8082C00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0" name="Cuadro de texto 137">
          <a:extLst>
            <a:ext uri="{FF2B5EF4-FFF2-40B4-BE49-F238E27FC236}">
              <a16:creationId xmlns:a16="http://schemas.microsoft.com/office/drawing/2014/main" id="{99FB2D5F-404E-49B3-ADBF-C4FB4D0FE8A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1" name="Cuadro de texto 138">
          <a:extLst>
            <a:ext uri="{FF2B5EF4-FFF2-40B4-BE49-F238E27FC236}">
              <a16:creationId xmlns:a16="http://schemas.microsoft.com/office/drawing/2014/main" id="{A76B87F5-430D-4BBF-927E-167A007665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2" name="Cuadro de texto 139">
          <a:extLst>
            <a:ext uri="{FF2B5EF4-FFF2-40B4-BE49-F238E27FC236}">
              <a16:creationId xmlns:a16="http://schemas.microsoft.com/office/drawing/2014/main" id="{30A0B20D-5FEE-4B48-938B-248B1382A7B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3" name="Cuadro de texto 140">
          <a:extLst>
            <a:ext uri="{FF2B5EF4-FFF2-40B4-BE49-F238E27FC236}">
              <a16:creationId xmlns:a16="http://schemas.microsoft.com/office/drawing/2014/main" id="{84314B4B-A724-4384-A8C9-5275E6DB185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4" name="Cuadro de texto 141">
          <a:extLst>
            <a:ext uri="{FF2B5EF4-FFF2-40B4-BE49-F238E27FC236}">
              <a16:creationId xmlns:a16="http://schemas.microsoft.com/office/drawing/2014/main" id="{E2545FD3-818E-4623-B6DD-B11765A74AC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5" name="Cuadro de texto 142">
          <a:extLst>
            <a:ext uri="{FF2B5EF4-FFF2-40B4-BE49-F238E27FC236}">
              <a16:creationId xmlns:a16="http://schemas.microsoft.com/office/drawing/2014/main" id="{832FCC55-B4B6-4445-88CB-2B847A255BC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6" name="Cuadro de texto 143">
          <a:extLst>
            <a:ext uri="{FF2B5EF4-FFF2-40B4-BE49-F238E27FC236}">
              <a16:creationId xmlns:a16="http://schemas.microsoft.com/office/drawing/2014/main" id="{542CDDD5-2DD2-4CEF-936B-BEDB46ECF67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7" name="Cuadro de texto 144">
          <a:extLst>
            <a:ext uri="{FF2B5EF4-FFF2-40B4-BE49-F238E27FC236}">
              <a16:creationId xmlns:a16="http://schemas.microsoft.com/office/drawing/2014/main" id="{0D47C36E-EA05-469B-8A12-F57310F784F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8" name="Cuadro de texto 145">
          <a:extLst>
            <a:ext uri="{FF2B5EF4-FFF2-40B4-BE49-F238E27FC236}">
              <a16:creationId xmlns:a16="http://schemas.microsoft.com/office/drawing/2014/main" id="{F26D84B9-3009-468F-B02F-F9FBEAA12D0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19" name="Cuadro de texto 146">
          <a:extLst>
            <a:ext uri="{FF2B5EF4-FFF2-40B4-BE49-F238E27FC236}">
              <a16:creationId xmlns:a16="http://schemas.microsoft.com/office/drawing/2014/main" id="{26C6695C-E7C3-4B52-AEF1-948BEFB3A97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0" name="Cuadro de texto 147">
          <a:extLst>
            <a:ext uri="{FF2B5EF4-FFF2-40B4-BE49-F238E27FC236}">
              <a16:creationId xmlns:a16="http://schemas.microsoft.com/office/drawing/2014/main" id="{34690A3E-A913-49A8-B53F-B3193122340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1" name="Cuadro de texto 148">
          <a:extLst>
            <a:ext uri="{FF2B5EF4-FFF2-40B4-BE49-F238E27FC236}">
              <a16:creationId xmlns:a16="http://schemas.microsoft.com/office/drawing/2014/main" id="{CA6979AB-6CD8-404E-8C5E-52FC65BE0F8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2" name="Cuadro de texto 149">
          <a:extLst>
            <a:ext uri="{FF2B5EF4-FFF2-40B4-BE49-F238E27FC236}">
              <a16:creationId xmlns:a16="http://schemas.microsoft.com/office/drawing/2014/main" id="{F4E2F238-65BB-46A8-B7BD-4233A0147C7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3" name="Cuadro de texto 150">
          <a:extLst>
            <a:ext uri="{FF2B5EF4-FFF2-40B4-BE49-F238E27FC236}">
              <a16:creationId xmlns:a16="http://schemas.microsoft.com/office/drawing/2014/main" id="{4619E5EC-5024-4588-B83E-A97CE8E950F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4" name="Cuadro de texto 151">
          <a:extLst>
            <a:ext uri="{FF2B5EF4-FFF2-40B4-BE49-F238E27FC236}">
              <a16:creationId xmlns:a16="http://schemas.microsoft.com/office/drawing/2014/main" id="{560F53CD-B37B-4A9D-B33C-FB946AA55C3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5" name="Cuadro de texto 152">
          <a:extLst>
            <a:ext uri="{FF2B5EF4-FFF2-40B4-BE49-F238E27FC236}">
              <a16:creationId xmlns:a16="http://schemas.microsoft.com/office/drawing/2014/main" id="{CE29B49D-EBAE-4A51-85C7-BDBCD92424E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6" name="Cuadro de texto 153">
          <a:extLst>
            <a:ext uri="{FF2B5EF4-FFF2-40B4-BE49-F238E27FC236}">
              <a16:creationId xmlns:a16="http://schemas.microsoft.com/office/drawing/2014/main" id="{F4B86F68-9B05-4902-935E-FE89B2C6C35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7" name="Cuadro de texto 154">
          <a:extLst>
            <a:ext uri="{FF2B5EF4-FFF2-40B4-BE49-F238E27FC236}">
              <a16:creationId xmlns:a16="http://schemas.microsoft.com/office/drawing/2014/main" id="{C4814961-4117-43C7-A5E8-61B4F8DA530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8" name="Cuadro de texto 155">
          <a:extLst>
            <a:ext uri="{FF2B5EF4-FFF2-40B4-BE49-F238E27FC236}">
              <a16:creationId xmlns:a16="http://schemas.microsoft.com/office/drawing/2014/main" id="{93E2E205-FAFF-4436-9E30-A107AAE7AA4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29" name="Cuadro de texto 156">
          <a:extLst>
            <a:ext uri="{FF2B5EF4-FFF2-40B4-BE49-F238E27FC236}">
              <a16:creationId xmlns:a16="http://schemas.microsoft.com/office/drawing/2014/main" id="{BC8B829A-CB68-4F8D-816D-AB251D70CB8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0" name="Cuadro de texto 157">
          <a:extLst>
            <a:ext uri="{FF2B5EF4-FFF2-40B4-BE49-F238E27FC236}">
              <a16:creationId xmlns:a16="http://schemas.microsoft.com/office/drawing/2014/main" id="{55E9A969-B3F8-4D17-8836-F943E94EF58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1" name="Cuadro de texto 158">
          <a:extLst>
            <a:ext uri="{FF2B5EF4-FFF2-40B4-BE49-F238E27FC236}">
              <a16:creationId xmlns:a16="http://schemas.microsoft.com/office/drawing/2014/main" id="{9549B635-F9FF-4364-82CB-8581601046F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2" name="Cuadro de texto 159">
          <a:extLst>
            <a:ext uri="{FF2B5EF4-FFF2-40B4-BE49-F238E27FC236}">
              <a16:creationId xmlns:a16="http://schemas.microsoft.com/office/drawing/2014/main" id="{94C744F7-50D9-47B6-922E-5E89947C3A8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3" name="Cuadro de texto 160">
          <a:extLst>
            <a:ext uri="{FF2B5EF4-FFF2-40B4-BE49-F238E27FC236}">
              <a16:creationId xmlns:a16="http://schemas.microsoft.com/office/drawing/2014/main" id="{756AEB36-E590-4772-AD06-8A98E9B6799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4" name="Cuadro de texto 161">
          <a:extLst>
            <a:ext uri="{FF2B5EF4-FFF2-40B4-BE49-F238E27FC236}">
              <a16:creationId xmlns:a16="http://schemas.microsoft.com/office/drawing/2014/main" id="{30D64154-929A-43FB-8514-F2ACCCE77EB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5" name="Cuadro de texto 162">
          <a:extLst>
            <a:ext uri="{FF2B5EF4-FFF2-40B4-BE49-F238E27FC236}">
              <a16:creationId xmlns:a16="http://schemas.microsoft.com/office/drawing/2014/main" id="{8239F852-9EFA-4F1F-850E-4D9B905041E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6" name="Cuadro de texto 163">
          <a:extLst>
            <a:ext uri="{FF2B5EF4-FFF2-40B4-BE49-F238E27FC236}">
              <a16:creationId xmlns:a16="http://schemas.microsoft.com/office/drawing/2014/main" id="{0D671132-344E-4426-B428-068F411209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7" name="Cuadro de texto 164">
          <a:extLst>
            <a:ext uri="{FF2B5EF4-FFF2-40B4-BE49-F238E27FC236}">
              <a16:creationId xmlns:a16="http://schemas.microsoft.com/office/drawing/2014/main" id="{74E7DD86-31EC-471A-B1ED-3C9538A9927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8" name="Cuadro de texto 165">
          <a:extLst>
            <a:ext uri="{FF2B5EF4-FFF2-40B4-BE49-F238E27FC236}">
              <a16:creationId xmlns:a16="http://schemas.microsoft.com/office/drawing/2014/main" id="{2304C38A-EF28-4C26-9ECD-AE895491B89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39" name="Cuadro de texto 166">
          <a:extLst>
            <a:ext uri="{FF2B5EF4-FFF2-40B4-BE49-F238E27FC236}">
              <a16:creationId xmlns:a16="http://schemas.microsoft.com/office/drawing/2014/main" id="{160C8B08-39E7-4A65-8B46-BF8C93C9464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0" name="Cuadro de texto 167">
          <a:extLst>
            <a:ext uri="{FF2B5EF4-FFF2-40B4-BE49-F238E27FC236}">
              <a16:creationId xmlns:a16="http://schemas.microsoft.com/office/drawing/2014/main" id="{44B8E645-836C-4495-BC85-FD0A8D2E987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1" name="Cuadro de texto 168">
          <a:extLst>
            <a:ext uri="{FF2B5EF4-FFF2-40B4-BE49-F238E27FC236}">
              <a16:creationId xmlns:a16="http://schemas.microsoft.com/office/drawing/2014/main" id="{80BDE7E0-C278-46E6-9CE9-EA304E66415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2" name="Cuadro de texto 169">
          <a:extLst>
            <a:ext uri="{FF2B5EF4-FFF2-40B4-BE49-F238E27FC236}">
              <a16:creationId xmlns:a16="http://schemas.microsoft.com/office/drawing/2014/main" id="{757401F7-5A3C-4B30-A515-17A5D42331C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3" name="Cuadro de texto 170">
          <a:extLst>
            <a:ext uri="{FF2B5EF4-FFF2-40B4-BE49-F238E27FC236}">
              <a16:creationId xmlns:a16="http://schemas.microsoft.com/office/drawing/2014/main" id="{E3CE6690-9668-4A97-8314-9C1B94065ED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4" name="Cuadro de texto 171">
          <a:extLst>
            <a:ext uri="{FF2B5EF4-FFF2-40B4-BE49-F238E27FC236}">
              <a16:creationId xmlns:a16="http://schemas.microsoft.com/office/drawing/2014/main" id="{38580A89-DE8A-45AC-AAEB-AF3881D2055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5" name="Cuadro de texto 172">
          <a:extLst>
            <a:ext uri="{FF2B5EF4-FFF2-40B4-BE49-F238E27FC236}">
              <a16:creationId xmlns:a16="http://schemas.microsoft.com/office/drawing/2014/main" id="{E300C598-70F2-4B35-9AD3-8574ABBE2FA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6" name="Cuadro de texto 173">
          <a:extLst>
            <a:ext uri="{FF2B5EF4-FFF2-40B4-BE49-F238E27FC236}">
              <a16:creationId xmlns:a16="http://schemas.microsoft.com/office/drawing/2014/main" id="{3CB3A853-82BF-487F-A15E-070D4DD853D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7" name="Cuadro de texto 174">
          <a:extLst>
            <a:ext uri="{FF2B5EF4-FFF2-40B4-BE49-F238E27FC236}">
              <a16:creationId xmlns:a16="http://schemas.microsoft.com/office/drawing/2014/main" id="{EA7E6B92-3A6C-4097-8806-95277DCB1DB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8" name="Cuadro de texto 175">
          <a:extLst>
            <a:ext uri="{FF2B5EF4-FFF2-40B4-BE49-F238E27FC236}">
              <a16:creationId xmlns:a16="http://schemas.microsoft.com/office/drawing/2014/main" id="{19ED6A4B-9E17-446E-ACAA-8AC449FF73F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49" name="Cuadro de texto 176">
          <a:extLst>
            <a:ext uri="{FF2B5EF4-FFF2-40B4-BE49-F238E27FC236}">
              <a16:creationId xmlns:a16="http://schemas.microsoft.com/office/drawing/2014/main" id="{A1DED461-58FB-447B-AE24-CDDA6E62048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0" name="Cuadro de texto 177">
          <a:extLst>
            <a:ext uri="{FF2B5EF4-FFF2-40B4-BE49-F238E27FC236}">
              <a16:creationId xmlns:a16="http://schemas.microsoft.com/office/drawing/2014/main" id="{3468363B-E38A-4AB1-B9E3-422488D9FA1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1" name="Cuadro de texto 178">
          <a:extLst>
            <a:ext uri="{FF2B5EF4-FFF2-40B4-BE49-F238E27FC236}">
              <a16:creationId xmlns:a16="http://schemas.microsoft.com/office/drawing/2014/main" id="{5A74F7D9-4B0D-4A91-A39A-3ED1375F344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2" name="Cuadro de texto 179">
          <a:extLst>
            <a:ext uri="{FF2B5EF4-FFF2-40B4-BE49-F238E27FC236}">
              <a16:creationId xmlns:a16="http://schemas.microsoft.com/office/drawing/2014/main" id="{5188CF95-BA30-46A2-B12E-1951F6776CB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3" name="Cuadro de texto 180">
          <a:extLst>
            <a:ext uri="{FF2B5EF4-FFF2-40B4-BE49-F238E27FC236}">
              <a16:creationId xmlns:a16="http://schemas.microsoft.com/office/drawing/2014/main" id="{138037F4-15EA-436E-8E71-C0787335FA7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4" name="Cuadro de texto 181">
          <a:extLst>
            <a:ext uri="{FF2B5EF4-FFF2-40B4-BE49-F238E27FC236}">
              <a16:creationId xmlns:a16="http://schemas.microsoft.com/office/drawing/2014/main" id="{FCBF62CF-20C1-4B2D-BDCC-03050F0E021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5" name="Cuadro de texto 182">
          <a:extLst>
            <a:ext uri="{FF2B5EF4-FFF2-40B4-BE49-F238E27FC236}">
              <a16:creationId xmlns:a16="http://schemas.microsoft.com/office/drawing/2014/main" id="{90B08C72-AC70-4053-A368-A7041AFF059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6" name="Cuadro de texto 183">
          <a:extLst>
            <a:ext uri="{FF2B5EF4-FFF2-40B4-BE49-F238E27FC236}">
              <a16:creationId xmlns:a16="http://schemas.microsoft.com/office/drawing/2014/main" id="{AAC04EE0-9942-48F6-A5A9-FB7676543C6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7" name="Cuadro de texto 184">
          <a:extLst>
            <a:ext uri="{FF2B5EF4-FFF2-40B4-BE49-F238E27FC236}">
              <a16:creationId xmlns:a16="http://schemas.microsoft.com/office/drawing/2014/main" id="{170F9F00-B960-4647-8AC4-E3E168CEAFF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8" name="Cuadro de texto 185">
          <a:extLst>
            <a:ext uri="{FF2B5EF4-FFF2-40B4-BE49-F238E27FC236}">
              <a16:creationId xmlns:a16="http://schemas.microsoft.com/office/drawing/2014/main" id="{251AB043-14EA-4E8F-847F-8709379FF7F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59" name="Cuadro de texto 186">
          <a:extLst>
            <a:ext uri="{FF2B5EF4-FFF2-40B4-BE49-F238E27FC236}">
              <a16:creationId xmlns:a16="http://schemas.microsoft.com/office/drawing/2014/main" id="{F4DF58E5-731A-44FA-8CDA-21E20062842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0" name="Cuadro de texto 187">
          <a:extLst>
            <a:ext uri="{FF2B5EF4-FFF2-40B4-BE49-F238E27FC236}">
              <a16:creationId xmlns:a16="http://schemas.microsoft.com/office/drawing/2014/main" id="{F75C5D26-8D08-42D0-A68C-DFE03B18C98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1" name="Cuadro de texto 188">
          <a:extLst>
            <a:ext uri="{FF2B5EF4-FFF2-40B4-BE49-F238E27FC236}">
              <a16:creationId xmlns:a16="http://schemas.microsoft.com/office/drawing/2014/main" id="{0C6264AD-F459-4E2F-8054-1CBB837A09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2" name="Cuadro de texto 189">
          <a:extLst>
            <a:ext uri="{FF2B5EF4-FFF2-40B4-BE49-F238E27FC236}">
              <a16:creationId xmlns:a16="http://schemas.microsoft.com/office/drawing/2014/main" id="{5FAC6F6E-70D7-4C83-8EAA-012D3702CB7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3" name="Cuadro de texto 190">
          <a:extLst>
            <a:ext uri="{FF2B5EF4-FFF2-40B4-BE49-F238E27FC236}">
              <a16:creationId xmlns:a16="http://schemas.microsoft.com/office/drawing/2014/main" id="{559278DF-F1F1-4DCB-84D8-B5460DE1BAA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4" name="Cuadro de texto 191">
          <a:extLst>
            <a:ext uri="{FF2B5EF4-FFF2-40B4-BE49-F238E27FC236}">
              <a16:creationId xmlns:a16="http://schemas.microsoft.com/office/drawing/2014/main" id="{CB9DBA72-9808-4AB6-B2BE-AA4CBA691A3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5" name="Cuadro de texto 192">
          <a:extLst>
            <a:ext uri="{FF2B5EF4-FFF2-40B4-BE49-F238E27FC236}">
              <a16:creationId xmlns:a16="http://schemas.microsoft.com/office/drawing/2014/main" id="{19C8A49D-F40E-4120-94DE-C6B671AB124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6" name="Cuadro de texto 193">
          <a:extLst>
            <a:ext uri="{FF2B5EF4-FFF2-40B4-BE49-F238E27FC236}">
              <a16:creationId xmlns:a16="http://schemas.microsoft.com/office/drawing/2014/main" id="{D4985727-D0BF-46F5-9877-6E04A0228B4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7" name="Cuadro de texto 194">
          <a:extLst>
            <a:ext uri="{FF2B5EF4-FFF2-40B4-BE49-F238E27FC236}">
              <a16:creationId xmlns:a16="http://schemas.microsoft.com/office/drawing/2014/main" id="{A0995164-2B98-4191-BB93-41766B2A0D8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8" name="Cuadro de texto 195">
          <a:extLst>
            <a:ext uri="{FF2B5EF4-FFF2-40B4-BE49-F238E27FC236}">
              <a16:creationId xmlns:a16="http://schemas.microsoft.com/office/drawing/2014/main" id="{84278E96-5506-47D8-B29D-C8B96CB1CC7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69" name="Cuadro de texto 196">
          <a:extLst>
            <a:ext uri="{FF2B5EF4-FFF2-40B4-BE49-F238E27FC236}">
              <a16:creationId xmlns:a16="http://schemas.microsoft.com/office/drawing/2014/main" id="{22DC8588-49A3-4BCC-9176-41F4A5B1F4D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0" name="Cuadro de texto 197">
          <a:extLst>
            <a:ext uri="{FF2B5EF4-FFF2-40B4-BE49-F238E27FC236}">
              <a16:creationId xmlns:a16="http://schemas.microsoft.com/office/drawing/2014/main" id="{1CDA84D3-FA11-4C0C-9835-F5E491D1541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1" name="Cuadro de texto 198">
          <a:extLst>
            <a:ext uri="{FF2B5EF4-FFF2-40B4-BE49-F238E27FC236}">
              <a16:creationId xmlns:a16="http://schemas.microsoft.com/office/drawing/2014/main" id="{84B437CD-6C70-438D-961C-EB93B977250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2" name="Cuadro de texto 199">
          <a:extLst>
            <a:ext uri="{FF2B5EF4-FFF2-40B4-BE49-F238E27FC236}">
              <a16:creationId xmlns:a16="http://schemas.microsoft.com/office/drawing/2014/main" id="{BC93FAD3-E7EC-4A5A-8930-C5B5FD91F14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3" name="Cuadro de texto 200">
          <a:extLst>
            <a:ext uri="{FF2B5EF4-FFF2-40B4-BE49-F238E27FC236}">
              <a16:creationId xmlns:a16="http://schemas.microsoft.com/office/drawing/2014/main" id="{5C6F3BBA-A597-4E93-8937-2F222E602F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4" name="Cuadro de texto 201">
          <a:extLst>
            <a:ext uri="{FF2B5EF4-FFF2-40B4-BE49-F238E27FC236}">
              <a16:creationId xmlns:a16="http://schemas.microsoft.com/office/drawing/2014/main" id="{18E01238-246B-4E05-94F9-1BBB75B4F0E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5" name="Cuadro de texto 202">
          <a:extLst>
            <a:ext uri="{FF2B5EF4-FFF2-40B4-BE49-F238E27FC236}">
              <a16:creationId xmlns:a16="http://schemas.microsoft.com/office/drawing/2014/main" id="{2CD53D56-566F-4FA8-9F45-38BF65F2F06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6" name="Cuadro de texto 203">
          <a:extLst>
            <a:ext uri="{FF2B5EF4-FFF2-40B4-BE49-F238E27FC236}">
              <a16:creationId xmlns:a16="http://schemas.microsoft.com/office/drawing/2014/main" id="{5B663281-8F03-4E13-B449-3CA4387371D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7" name="Cuadro de texto 204">
          <a:extLst>
            <a:ext uri="{FF2B5EF4-FFF2-40B4-BE49-F238E27FC236}">
              <a16:creationId xmlns:a16="http://schemas.microsoft.com/office/drawing/2014/main" id="{92815B28-85D9-4EF7-9BEB-659B2ACE9CB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8" name="Cuadro de texto 205">
          <a:extLst>
            <a:ext uri="{FF2B5EF4-FFF2-40B4-BE49-F238E27FC236}">
              <a16:creationId xmlns:a16="http://schemas.microsoft.com/office/drawing/2014/main" id="{3389CF4F-B076-4EC4-BCF0-2F2FF79F112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79" name="Cuadro de texto 206">
          <a:extLst>
            <a:ext uri="{FF2B5EF4-FFF2-40B4-BE49-F238E27FC236}">
              <a16:creationId xmlns:a16="http://schemas.microsoft.com/office/drawing/2014/main" id="{93E73585-A134-438E-A626-A94A4E81F19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0" name="Cuadro de texto 207">
          <a:extLst>
            <a:ext uri="{FF2B5EF4-FFF2-40B4-BE49-F238E27FC236}">
              <a16:creationId xmlns:a16="http://schemas.microsoft.com/office/drawing/2014/main" id="{6E5469CB-9DF9-49FD-AB12-54E06949C44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1" name="Cuadro de texto 208">
          <a:extLst>
            <a:ext uri="{FF2B5EF4-FFF2-40B4-BE49-F238E27FC236}">
              <a16:creationId xmlns:a16="http://schemas.microsoft.com/office/drawing/2014/main" id="{CE664B26-A289-4B30-86B9-E8135C0108A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2" name="Cuadro de texto 209">
          <a:extLst>
            <a:ext uri="{FF2B5EF4-FFF2-40B4-BE49-F238E27FC236}">
              <a16:creationId xmlns:a16="http://schemas.microsoft.com/office/drawing/2014/main" id="{E7BF6740-C78A-49F0-B37D-264B5A3139C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3" name="Cuadro de texto 210">
          <a:extLst>
            <a:ext uri="{FF2B5EF4-FFF2-40B4-BE49-F238E27FC236}">
              <a16:creationId xmlns:a16="http://schemas.microsoft.com/office/drawing/2014/main" id="{2BC4BEAE-60D3-4317-A350-F49ECB5D508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4" name="Cuadro de texto 211">
          <a:extLst>
            <a:ext uri="{FF2B5EF4-FFF2-40B4-BE49-F238E27FC236}">
              <a16:creationId xmlns:a16="http://schemas.microsoft.com/office/drawing/2014/main" id="{5414962C-62E3-4D97-9767-B35AE2A1A1A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5" name="Cuadro de texto 212">
          <a:extLst>
            <a:ext uri="{FF2B5EF4-FFF2-40B4-BE49-F238E27FC236}">
              <a16:creationId xmlns:a16="http://schemas.microsoft.com/office/drawing/2014/main" id="{E10B8E33-DAA3-44F2-B515-13FF94887DD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6" name="Cuadro de texto 213">
          <a:extLst>
            <a:ext uri="{FF2B5EF4-FFF2-40B4-BE49-F238E27FC236}">
              <a16:creationId xmlns:a16="http://schemas.microsoft.com/office/drawing/2014/main" id="{3D2F2E8B-AF14-4F0E-8BF7-789FB0F7F43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7" name="Cuadro de texto 214">
          <a:extLst>
            <a:ext uri="{FF2B5EF4-FFF2-40B4-BE49-F238E27FC236}">
              <a16:creationId xmlns:a16="http://schemas.microsoft.com/office/drawing/2014/main" id="{7E9AF38C-3A91-4065-8CB3-2C9746DB445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8" name="Cuadro de texto 215">
          <a:extLst>
            <a:ext uri="{FF2B5EF4-FFF2-40B4-BE49-F238E27FC236}">
              <a16:creationId xmlns:a16="http://schemas.microsoft.com/office/drawing/2014/main" id="{1CF6E541-DCA3-4483-A574-12B7B5990B4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89" name="Cuadro de texto 216">
          <a:extLst>
            <a:ext uri="{FF2B5EF4-FFF2-40B4-BE49-F238E27FC236}">
              <a16:creationId xmlns:a16="http://schemas.microsoft.com/office/drawing/2014/main" id="{A5470EE6-4950-4B39-AAD5-8790FC676B9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0" name="Cuadro de texto 217">
          <a:extLst>
            <a:ext uri="{FF2B5EF4-FFF2-40B4-BE49-F238E27FC236}">
              <a16:creationId xmlns:a16="http://schemas.microsoft.com/office/drawing/2014/main" id="{721ED0F0-A67B-4560-B2CA-9598944DEC8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1" name="Cuadro de texto 218">
          <a:extLst>
            <a:ext uri="{FF2B5EF4-FFF2-40B4-BE49-F238E27FC236}">
              <a16:creationId xmlns:a16="http://schemas.microsoft.com/office/drawing/2014/main" id="{5F5D5040-7CC5-4E8A-9A3B-0A8F2922CCB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2" name="Cuadro de texto 219">
          <a:extLst>
            <a:ext uri="{FF2B5EF4-FFF2-40B4-BE49-F238E27FC236}">
              <a16:creationId xmlns:a16="http://schemas.microsoft.com/office/drawing/2014/main" id="{7E6E7435-A2DE-49E5-8EA6-56F8CEF95C9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3" name="Cuadro de texto 220">
          <a:extLst>
            <a:ext uri="{FF2B5EF4-FFF2-40B4-BE49-F238E27FC236}">
              <a16:creationId xmlns:a16="http://schemas.microsoft.com/office/drawing/2014/main" id="{EFAAC6FF-74D8-4730-B141-853736B345C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4" name="Cuadro de texto 221">
          <a:extLst>
            <a:ext uri="{FF2B5EF4-FFF2-40B4-BE49-F238E27FC236}">
              <a16:creationId xmlns:a16="http://schemas.microsoft.com/office/drawing/2014/main" id="{A3CEBDD9-E2EE-4293-8803-939A5276829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5" name="Cuadro de texto 222">
          <a:extLst>
            <a:ext uri="{FF2B5EF4-FFF2-40B4-BE49-F238E27FC236}">
              <a16:creationId xmlns:a16="http://schemas.microsoft.com/office/drawing/2014/main" id="{F5016923-FADC-486C-A944-1D19BCC6070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6" name="Cuadro de texto 223">
          <a:extLst>
            <a:ext uri="{FF2B5EF4-FFF2-40B4-BE49-F238E27FC236}">
              <a16:creationId xmlns:a16="http://schemas.microsoft.com/office/drawing/2014/main" id="{D88B177D-DBF7-42EB-B7E2-A13A21C589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7" name="Cuadro de texto 224">
          <a:extLst>
            <a:ext uri="{FF2B5EF4-FFF2-40B4-BE49-F238E27FC236}">
              <a16:creationId xmlns:a16="http://schemas.microsoft.com/office/drawing/2014/main" id="{304075C8-C393-472D-9F2E-EBE9222BA8C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8" name="Cuadro de texto 225">
          <a:extLst>
            <a:ext uri="{FF2B5EF4-FFF2-40B4-BE49-F238E27FC236}">
              <a16:creationId xmlns:a16="http://schemas.microsoft.com/office/drawing/2014/main" id="{76C6F126-7641-4D00-B302-3669C930A20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299" name="Cuadro de texto 226">
          <a:extLst>
            <a:ext uri="{FF2B5EF4-FFF2-40B4-BE49-F238E27FC236}">
              <a16:creationId xmlns:a16="http://schemas.microsoft.com/office/drawing/2014/main" id="{A646F104-CDB6-41F1-A4B3-88A50F2C2F7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0" name="Cuadro de texto 227">
          <a:extLst>
            <a:ext uri="{FF2B5EF4-FFF2-40B4-BE49-F238E27FC236}">
              <a16:creationId xmlns:a16="http://schemas.microsoft.com/office/drawing/2014/main" id="{8851D5A5-E1EA-48CC-BD65-DF87FDB54A3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1" name="Cuadro de texto 228">
          <a:extLst>
            <a:ext uri="{FF2B5EF4-FFF2-40B4-BE49-F238E27FC236}">
              <a16:creationId xmlns:a16="http://schemas.microsoft.com/office/drawing/2014/main" id="{A5298BFC-CA23-415F-AF2A-1256913C41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2" name="Cuadro de texto 229">
          <a:extLst>
            <a:ext uri="{FF2B5EF4-FFF2-40B4-BE49-F238E27FC236}">
              <a16:creationId xmlns:a16="http://schemas.microsoft.com/office/drawing/2014/main" id="{5B17473E-24F0-4989-87BE-3BD3D742989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3" name="Cuadro de texto 230">
          <a:extLst>
            <a:ext uri="{FF2B5EF4-FFF2-40B4-BE49-F238E27FC236}">
              <a16:creationId xmlns:a16="http://schemas.microsoft.com/office/drawing/2014/main" id="{65A72258-87BB-4760-ADB6-8929F4DBA11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4" name="Cuadro de texto 231">
          <a:extLst>
            <a:ext uri="{FF2B5EF4-FFF2-40B4-BE49-F238E27FC236}">
              <a16:creationId xmlns:a16="http://schemas.microsoft.com/office/drawing/2014/main" id="{BCA66018-5319-4BD2-BADE-FF3600ABDAB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5" name="Cuadro de texto 232">
          <a:extLst>
            <a:ext uri="{FF2B5EF4-FFF2-40B4-BE49-F238E27FC236}">
              <a16:creationId xmlns:a16="http://schemas.microsoft.com/office/drawing/2014/main" id="{E17BE241-C6B2-49EF-9164-7666390D711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6" name="Cuadro de texto 233">
          <a:extLst>
            <a:ext uri="{FF2B5EF4-FFF2-40B4-BE49-F238E27FC236}">
              <a16:creationId xmlns:a16="http://schemas.microsoft.com/office/drawing/2014/main" id="{D50F6B3B-1BD8-4B2F-8E25-9DE54CB09BC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7" name="Cuadro de texto 234">
          <a:extLst>
            <a:ext uri="{FF2B5EF4-FFF2-40B4-BE49-F238E27FC236}">
              <a16:creationId xmlns:a16="http://schemas.microsoft.com/office/drawing/2014/main" id="{02BA9BF5-F516-4E25-A097-C2478999BB2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8" name="Cuadro de texto 235">
          <a:extLst>
            <a:ext uri="{FF2B5EF4-FFF2-40B4-BE49-F238E27FC236}">
              <a16:creationId xmlns:a16="http://schemas.microsoft.com/office/drawing/2014/main" id="{92A267CB-B140-4F6D-8C0B-F1A4E4279A7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09" name="Cuadro de texto 236">
          <a:extLst>
            <a:ext uri="{FF2B5EF4-FFF2-40B4-BE49-F238E27FC236}">
              <a16:creationId xmlns:a16="http://schemas.microsoft.com/office/drawing/2014/main" id="{EB528DF6-4B46-4AB1-B4E8-62C5211FB02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0" name="Cuadro de texto 237">
          <a:extLst>
            <a:ext uri="{FF2B5EF4-FFF2-40B4-BE49-F238E27FC236}">
              <a16:creationId xmlns:a16="http://schemas.microsoft.com/office/drawing/2014/main" id="{ECE16227-0980-4A6B-A4D6-2112156E3FD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1" name="Cuadro de texto 238">
          <a:extLst>
            <a:ext uri="{FF2B5EF4-FFF2-40B4-BE49-F238E27FC236}">
              <a16:creationId xmlns:a16="http://schemas.microsoft.com/office/drawing/2014/main" id="{618C692B-17AE-41E7-8FA0-1B4DF08E774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2" name="Cuadro de texto 239">
          <a:extLst>
            <a:ext uri="{FF2B5EF4-FFF2-40B4-BE49-F238E27FC236}">
              <a16:creationId xmlns:a16="http://schemas.microsoft.com/office/drawing/2014/main" id="{7C0250AB-91EB-4EFC-93AF-4B3420CE202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3" name="Cuadro de texto 240">
          <a:extLst>
            <a:ext uri="{FF2B5EF4-FFF2-40B4-BE49-F238E27FC236}">
              <a16:creationId xmlns:a16="http://schemas.microsoft.com/office/drawing/2014/main" id="{CC7E8CE5-8BF5-4909-821B-B5539B16536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4" name="Cuadro de texto 241">
          <a:extLst>
            <a:ext uri="{FF2B5EF4-FFF2-40B4-BE49-F238E27FC236}">
              <a16:creationId xmlns:a16="http://schemas.microsoft.com/office/drawing/2014/main" id="{AD2B01F0-DFCA-4904-8656-C9FE802E0D0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5" name="Cuadro de texto 242">
          <a:extLst>
            <a:ext uri="{FF2B5EF4-FFF2-40B4-BE49-F238E27FC236}">
              <a16:creationId xmlns:a16="http://schemas.microsoft.com/office/drawing/2014/main" id="{514F4411-AD6A-48CC-A293-E174D9843B3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6" name="Cuadro de texto 243">
          <a:extLst>
            <a:ext uri="{FF2B5EF4-FFF2-40B4-BE49-F238E27FC236}">
              <a16:creationId xmlns:a16="http://schemas.microsoft.com/office/drawing/2014/main" id="{51438AB7-5EE1-4CF0-B888-8B66967F518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7" name="Cuadro de texto 244">
          <a:extLst>
            <a:ext uri="{FF2B5EF4-FFF2-40B4-BE49-F238E27FC236}">
              <a16:creationId xmlns:a16="http://schemas.microsoft.com/office/drawing/2014/main" id="{DE7E328A-5F02-48C3-90C4-8CDD43A3A63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8" name="Cuadro de texto 245">
          <a:extLst>
            <a:ext uri="{FF2B5EF4-FFF2-40B4-BE49-F238E27FC236}">
              <a16:creationId xmlns:a16="http://schemas.microsoft.com/office/drawing/2014/main" id="{C0927E0A-7D78-45C3-ADC1-A366CF1F6D8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19" name="Cuadro de texto 246">
          <a:extLst>
            <a:ext uri="{FF2B5EF4-FFF2-40B4-BE49-F238E27FC236}">
              <a16:creationId xmlns:a16="http://schemas.microsoft.com/office/drawing/2014/main" id="{382C9DAD-AAF4-4A11-AFD3-D3D2B3552CA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0" name="Cuadro de texto 247">
          <a:extLst>
            <a:ext uri="{FF2B5EF4-FFF2-40B4-BE49-F238E27FC236}">
              <a16:creationId xmlns:a16="http://schemas.microsoft.com/office/drawing/2014/main" id="{00EA3ADF-62AC-45F0-96DB-B1FA50450BE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1" name="Cuadro de texto 248">
          <a:extLst>
            <a:ext uri="{FF2B5EF4-FFF2-40B4-BE49-F238E27FC236}">
              <a16:creationId xmlns:a16="http://schemas.microsoft.com/office/drawing/2014/main" id="{19B675DC-BAFC-4397-8E6C-CCBCFB8AEEA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2" name="Cuadro de texto 249">
          <a:extLst>
            <a:ext uri="{FF2B5EF4-FFF2-40B4-BE49-F238E27FC236}">
              <a16:creationId xmlns:a16="http://schemas.microsoft.com/office/drawing/2014/main" id="{3D7C4593-7A99-49A5-B733-6F34772DFFD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3" name="Cuadro de texto 250">
          <a:extLst>
            <a:ext uri="{FF2B5EF4-FFF2-40B4-BE49-F238E27FC236}">
              <a16:creationId xmlns:a16="http://schemas.microsoft.com/office/drawing/2014/main" id="{F812B6F2-5B99-4B08-BC1A-88A02262A7F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4" name="Cuadro de texto 251">
          <a:extLst>
            <a:ext uri="{FF2B5EF4-FFF2-40B4-BE49-F238E27FC236}">
              <a16:creationId xmlns:a16="http://schemas.microsoft.com/office/drawing/2014/main" id="{32F9308F-3E2C-4469-9CC5-6348D4F8823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5" name="Cuadro de texto 252">
          <a:extLst>
            <a:ext uri="{FF2B5EF4-FFF2-40B4-BE49-F238E27FC236}">
              <a16:creationId xmlns:a16="http://schemas.microsoft.com/office/drawing/2014/main" id="{7AB3E56B-6FA9-470D-B4AD-C659D66161F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6" name="Cuadro de texto 253">
          <a:extLst>
            <a:ext uri="{FF2B5EF4-FFF2-40B4-BE49-F238E27FC236}">
              <a16:creationId xmlns:a16="http://schemas.microsoft.com/office/drawing/2014/main" id="{ACF18BE4-7027-4DE9-8361-DCD01F02829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7" name="Cuadro de texto 254">
          <a:extLst>
            <a:ext uri="{FF2B5EF4-FFF2-40B4-BE49-F238E27FC236}">
              <a16:creationId xmlns:a16="http://schemas.microsoft.com/office/drawing/2014/main" id="{FD2548D4-D623-4F76-937F-E2BB2F8C1CE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8" name="Cuadro de texto 255">
          <a:extLst>
            <a:ext uri="{FF2B5EF4-FFF2-40B4-BE49-F238E27FC236}">
              <a16:creationId xmlns:a16="http://schemas.microsoft.com/office/drawing/2014/main" id="{41A46FFB-5821-45F8-983A-236C6EB77E9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29" name="Cuadro de texto 256">
          <a:extLst>
            <a:ext uri="{FF2B5EF4-FFF2-40B4-BE49-F238E27FC236}">
              <a16:creationId xmlns:a16="http://schemas.microsoft.com/office/drawing/2014/main" id="{1D5A583D-6241-4C7F-82A6-2696597DCB8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0" name="Cuadro de texto 257">
          <a:extLst>
            <a:ext uri="{FF2B5EF4-FFF2-40B4-BE49-F238E27FC236}">
              <a16:creationId xmlns:a16="http://schemas.microsoft.com/office/drawing/2014/main" id="{AECAE8DE-1D72-41DD-8FAD-AA9C5E384DD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1" name="Cuadro de texto 258">
          <a:extLst>
            <a:ext uri="{FF2B5EF4-FFF2-40B4-BE49-F238E27FC236}">
              <a16:creationId xmlns:a16="http://schemas.microsoft.com/office/drawing/2014/main" id="{42B1CDBA-F16B-4EEC-A276-6BBCE1DD362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2" name="Cuadro de texto 259">
          <a:extLst>
            <a:ext uri="{FF2B5EF4-FFF2-40B4-BE49-F238E27FC236}">
              <a16:creationId xmlns:a16="http://schemas.microsoft.com/office/drawing/2014/main" id="{8B694C33-6776-44E2-80F1-F74E0F55D1B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3" name="Cuadro de texto 260">
          <a:extLst>
            <a:ext uri="{FF2B5EF4-FFF2-40B4-BE49-F238E27FC236}">
              <a16:creationId xmlns:a16="http://schemas.microsoft.com/office/drawing/2014/main" id="{C65BF2B2-8BA8-42CD-8396-6FAB99B7B52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4" name="Cuadro de texto 261">
          <a:extLst>
            <a:ext uri="{FF2B5EF4-FFF2-40B4-BE49-F238E27FC236}">
              <a16:creationId xmlns:a16="http://schemas.microsoft.com/office/drawing/2014/main" id="{4E346B2E-A7CF-404A-907E-3C20D0A37E2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5" name="Cuadro de texto 262">
          <a:extLst>
            <a:ext uri="{FF2B5EF4-FFF2-40B4-BE49-F238E27FC236}">
              <a16:creationId xmlns:a16="http://schemas.microsoft.com/office/drawing/2014/main" id="{EC5AABFB-FE67-40A0-9CF7-43B4AC0395D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6" name="Cuadro de texto 263">
          <a:extLst>
            <a:ext uri="{FF2B5EF4-FFF2-40B4-BE49-F238E27FC236}">
              <a16:creationId xmlns:a16="http://schemas.microsoft.com/office/drawing/2014/main" id="{92B777E2-7E7D-47A8-99C5-DCB762C2CC5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7" name="Cuadro de texto 264">
          <a:extLst>
            <a:ext uri="{FF2B5EF4-FFF2-40B4-BE49-F238E27FC236}">
              <a16:creationId xmlns:a16="http://schemas.microsoft.com/office/drawing/2014/main" id="{03D1B135-B12B-4D12-8C8A-08C8597A0D2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8" name="Cuadro de texto 265">
          <a:extLst>
            <a:ext uri="{FF2B5EF4-FFF2-40B4-BE49-F238E27FC236}">
              <a16:creationId xmlns:a16="http://schemas.microsoft.com/office/drawing/2014/main" id="{CD9B82ED-7216-4D15-AF6A-CF16900EA0D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39" name="Cuadro de texto 266">
          <a:extLst>
            <a:ext uri="{FF2B5EF4-FFF2-40B4-BE49-F238E27FC236}">
              <a16:creationId xmlns:a16="http://schemas.microsoft.com/office/drawing/2014/main" id="{55316C74-447D-411B-A13F-943724B9A86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0" name="Cuadro de texto 267">
          <a:extLst>
            <a:ext uri="{FF2B5EF4-FFF2-40B4-BE49-F238E27FC236}">
              <a16:creationId xmlns:a16="http://schemas.microsoft.com/office/drawing/2014/main" id="{CE5CAB2A-8105-4A77-AF09-7014AD7F63D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1" name="Cuadro de texto 268">
          <a:extLst>
            <a:ext uri="{FF2B5EF4-FFF2-40B4-BE49-F238E27FC236}">
              <a16:creationId xmlns:a16="http://schemas.microsoft.com/office/drawing/2014/main" id="{BAE722DA-AB9B-46F6-AFC1-D4C4FEB7A9D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2" name="Cuadro de texto 269">
          <a:extLst>
            <a:ext uri="{FF2B5EF4-FFF2-40B4-BE49-F238E27FC236}">
              <a16:creationId xmlns:a16="http://schemas.microsoft.com/office/drawing/2014/main" id="{6132BC07-7E0D-42DC-B2C4-49A5A8F1316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3" name="Cuadro de texto 270">
          <a:extLst>
            <a:ext uri="{FF2B5EF4-FFF2-40B4-BE49-F238E27FC236}">
              <a16:creationId xmlns:a16="http://schemas.microsoft.com/office/drawing/2014/main" id="{7C5DCF97-AA20-41DF-A2B3-5CCD1962D73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4" name="Cuadro de texto 271">
          <a:extLst>
            <a:ext uri="{FF2B5EF4-FFF2-40B4-BE49-F238E27FC236}">
              <a16:creationId xmlns:a16="http://schemas.microsoft.com/office/drawing/2014/main" id="{60CDEB23-9832-4F8E-9E5E-04590C827C3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5" name="Cuadro de texto 272">
          <a:extLst>
            <a:ext uri="{FF2B5EF4-FFF2-40B4-BE49-F238E27FC236}">
              <a16:creationId xmlns:a16="http://schemas.microsoft.com/office/drawing/2014/main" id="{DD870FC0-7124-45C3-82D3-02CC85D0B2E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6" name="Cuadro de texto 273">
          <a:extLst>
            <a:ext uri="{FF2B5EF4-FFF2-40B4-BE49-F238E27FC236}">
              <a16:creationId xmlns:a16="http://schemas.microsoft.com/office/drawing/2014/main" id="{9499E7E9-1A13-4A14-9C56-A4EF2D5260D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7" name="Cuadro de texto 274">
          <a:extLst>
            <a:ext uri="{FF2B5EF4-FFF2-40B4-BE49-F238E27FC236}">
              <a16:creationId xmlns:a16="http://schemas.microsoft.com/office/drawing/2014/main" id="{114B3FA5-398E-4DC1-900F-CF2332DAAE1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8" name="Cuadro de texto 275">
          <a:extLst>
            <a:ext uri="{FF2B5EF4-FFF2-40B4-BE49-F238E27FC236}">
              <a16:creationId xmlns:a16="http://schemas.microsoft.com/office/drawing/2014/main" id="{B46BBAE9-FD7E-4B02-B21A-7BCAD83655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49" name="Cuadro de texto 276">
          <a:extLst>
            <a:ext uri="{FF2B5EF4-FFF2-40B4-BE49-F238E27FC236}">
              <a16:creationId xmlns:a16="http://schemas.microsoft.com/office/drawing/2014/main" id="{FFA2BE5C-5DD5-4A4C-98C0-114AFF0DF83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0" name="Cuadro de texto 277">
          <a:extLst>
            <a:ext uri="{FF2B5EF4-FFF2-40B4-BE49-F238E27FC236}">
              <a16:creationId xmlns:a16="http://schemas.microsoft.com/office/drawing/2014/main" id="{5202FA46-6AD9-4E98-A2E5-CC2873BA935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1" name="Cuadro de texto 278">
          <a:extLst>
            <a:ext uri="{FF2B5EF4-FFF2-40B4-BE49-F238E27FC236}">
              <a16:creationId xmlns:a16="http://schemas.microsoft.com/office/drawing/2014/main" id="{DA4A5013-33AF-47EF-B6AA-A58DA9C788E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2" name="Cuadro de texto 279">
          <a:extLst>
            <a:ext uri="{FF2B5EF4-FFF2-40B4-BE49-F238E27FC236}">
              <a16:creationId xmlns:a16="http://schemas.microsoft.com/office/drawing/2014/main" id="{939C7CE6-4588-4AE1-A5D6-C91040CCEBA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3" name="Cuadro de texto 280">
          <a:extLst>
            <a:ext uri="{FF2B5EF4-FFF2-40B4-BE49-F238E27FC236}">
              <a16:creationId xmlns:a16="http://schemas.microsoft.com/office/drawing/2014/main" id="{F2083092-35A6-4D61-AA06-D177A578D08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4" name="Cuadro de texto 281">
          <a:extLst>
            <a:ext uri="{FF2B5EF4-FFF2-40B4-BE49-F238E27FC236}">
              <a16:creationId xmlns:a16="http://schemas.microsoft.com/office/drawing/2014/main" id="{71ACBE79-45A0-495C-AB57-11FFB0A5654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5" name="Cuadro de texto 282">
          <a:extLst>
            <a:ext uri="{FF2B5EF4-FFF2-40B4-BE49-F238E27FC236}">
              <a16:creationId xmlns:a16="http://schemas.microsoft.com/office/drawing/2014/main" id="{F76D26A3-433E-4524-85BE-81A83956B70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6" name="Cuadro de texto 283">
          <a:extLst>
            <a:ext uri="{FF2B5EF4-FFF2-40B4-BE49-F238E27FC236}">
              <a16:creationId xmlns:a16="http://schemas.microsoft.com/office/drawing/2014/main" id="{A114E6D1-E90C-4928-BBAE-7C3959DF29E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7" name="Cuadro de texto 284">
          <a:extLst>
            <a:ext uri="{FF2B5EF4-FFF2-40B4-BE49-F238E27FC236}">
              <a16:creationId xmlns:a16="http://schemas.microsoft.com/office/drawing/2014/main" id="{44E15314-42B9-4A4D-A18F-0B33D530DB1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8" name="Cuadro de texto 285">
          <a:extLst>
            <a:ext uri="{FF2B5EF4-FFF2-40B4-BE49-F238E27FC236}">
              <a16:creationId xmlns:a16="http://schemas.microsoft.com/office/drawing/2014/main" id="{AAA382C9-9B16-453B-8B75-A7A4793BE49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59" name="Cuadro de texto 286">
          <a:extLst>
            <a:ext uri="{FF2B5EF4-FFF2-40B4-BE49-F238E27FC236}">
              <a16:creationId xmlns:a16="http://schemas.microsoft.com/office/drawing/2014/main" id="{10F6B028-7089-4EC9-A2CD-7B85C542F70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0" name="Cuadro de texto 287">
          <a:extLst>
            <a:ext uri="{FF2B5EF4-FFF2-40B4-BE49-F238E27FC236}">
              <a16:creationId xmlns:a16="http://schemas.microsoft.com/office/drawing/2014/main" id="{16BF83DA-D0D0-4451-AF1C-60E6C0CC0EA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1" name="Cuadro de texto 288">
          <a:extLst>
            <a:ext uri="{FF2B5EF4-FFF2-40B4-BE49-F238E27FC236}">
              <a16:creationId xmlns:a16="http://schemas.microsoft.com/office/drawing/2014/main" id="{A4F592B3-E29B-44D5-A910-06917A707A5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2" name="Cuadro de texto 289">
          <a:extLst>
            <a:ext uri="{FF2B5EF4-FFF2-40B4-BE49-F238E27FC236}">
              <a16:creationId xmlns:a16="http://schemas.microsoft.com/office/drawing/2014/main" id="{3FACFDB4-4B62-41EF-BB4D-541FA16B556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3" name="Cuadro de texto 290">
          <a:extLst>
            <a:ext uri="{FF2B5EF4-FFF2-40B4-BE49-F238E27FC236}">
              <a16:creationId xmlns:a16="http://schemas.microsoft.com/office/drawing/2014/main" id="{2D44ABA5-A115-418F-B39F-77F646DE5A0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4" name="Cuadro de texto 291">
          <a:extLst>
            <a:ext uri="{FF2B5EF4-FFF2-40B4-BE49-F238E27FC236}">
              <a16:creationId xmlns:a16="http://schemas.microsoft.com/office/drawing/2014/main" id="{B1DDBAEE-4B05-4FC5-83E2-122F5E991E6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5" name="Cuadro de texto 292">
          <a:extLst>
            <a:ext uri="{FF2B5EF4-FFF2-40B4-BE49-F238E27FC236}">
              <a16:creationId xmlns:a16="http://schemas.microsoft.com/office/drawing/2014/main" id="{33E0507E-68A5-4E4B-8929-9515477DACB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6" name="Cuadro de texto 293">
          <a:extLst>
            <a:ext uri="{FF2B5EF4-FFF2-40B4-BE49-F238E27FC236}">
              <a16:creationId xmlns:a16="http://schemas.microsoft.com/office/drawing/2014/main" id="{8321C0D5-3BEA-4C5C-9750-1EDBA929268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7" name="Cuadro de texto 294">
          <a:extLst>
            <a:ext uri="{FF2B5EF4-FFF2-40B4-BE49-F238E27FC236}">
              <a16:creationId xmlns:a16="http://schemas.microsoft.com/office/drawing/2014/main" id="{CAD602A1-198E-4AA8-95D6-CFE9D2C47C2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8" name="Cuadro de texto 295">
          <a:extLst>
            <a:ext uri="{FF2B5EF4-FFF2-40B4-BE49-F238E27FC236}">
              <a16:creationId xmlns:a16="http://schemas.microsoft.com/office/drawing/2014/main" id="{62AA8571-70DE-4383-812F-5B6A6813E3A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69" name="Cuadro de texto 296">
          <a:extLst>
            <a:ext uri="{FF2B5EF4-FFF2-40B4-BE49-F238E27FC236}">
              <a16:creationId xmlns:a16="http://schemas.microsoft.com/office/drawing/2014/main" id="{AC7B66F2-4C38-43CA-B54E-E0144456663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0" name="Cuadro de texto 297">
          <a:extLst>
            <a:ext uri="{FF2B5EF4-FFF2-40B4-BE49-F238E27FC236}">
              <a16:creationId xmlns:a16="http://schemas.microsoft.com/office/drawing/2014/main" id="{0BAA15F6-4476-4DE5-92BD-25025D9EEF4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1" name="Cuadro de texto 298">
          <a:extLst>
            <a:ext uri="{FF2B5EF4-FFF2-40B4-BE49-F238E27FC236}">
              <a16:creationId xmlns:a16="http://schemas.microsoft.com/office/drawing/2014/main" id="{DE0FCC1E-BD83-4788-8E12-E74639D0C6B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2" name="Cuadro de texto 299">
          <a:extLst>
            <a:ext uri="{FF2B5EF4-FFF2-40B4-BE49-F238E27FC236}">
              <a16:creationId xmlns:a16="http://schemas.microsoft.com/office/drawing/2014/main" id="{6300A5B0-84FC-4912-A0AC-8287F067FFF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3" name="Cuadro de texto 300">
          <a:extLst>
            <a:ext uri="{FF2B5EF4-FFF2-40B4-BE49-F238E27FC236}">
              <a16:creationId xmlns:a16="http://schemas.microsoft.com/office/drawing/2014/main" id="{E02B64BB-EEDD-4E20-B295-F8294127E7A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4" name="Cuadro de texto 301">
          <a:extLst>
            <a:ext uri="{FF2B5EF4-FFF2-40B4-BE49-F238E27FC236}">
              <a16:creationId xmlns:a16="http://schemas.microsoft.com/office/drawing/2014/main" id="{3769970D-DD6D-48AC-A52B-0210BE20E0E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5" name="Cuadro de texto 302">
          <a:extLst>
            <a:ext uri="{FF2B5EF4-FFF2-40B4-BE49-F238E27FC236}">
              <a16:creationId xmlns:a16="http://schemas.microsoft.com/office/drawing/2014/main" id="{D48E834E-56CD-49C2-9D07-BDBDEB0C2EC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6" name="Cuadro de texto 303">
          <a:extLst>
            <a:ext uri="{FF2B5EF4-FFF2-40B4-BE49-F238E27FC236}">
              <a16:creationId xmlns:a16="http://schemas.microsoft.com/office/drawing/2014/main" id="{4FDC70A1-5B67-4686-8AC2-4690D436E2A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7" name="Cuadro de texto 304">
          <a:extLst>
            <a:ext uri="{FF2B5EF4-FFF2-40B4-BE49-F238E27FC236}">
              <a16:creationId xmlns:a16="http://schemas.microsoft.com/office/drawing/2014/main" id="{0C3E5AF0-38AD-4A8A-8DA9-FE287F9C541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8" name="Cuadro de texto 305">
          <a:extLst>
            <a:ext uri="{FF2B5EF4-FFF2-40B4-BE49-F238E27FC236}">
              <a16:creationId xmlns:a16="http://schemas.microsoft.com/office/drawing/2014/main" id="{3F5AC1A0-9B5F-4109-991D-FE948F4249F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79" name="Cuadro de texto 306">
          <a:extLst>
            <a:ext uri="{FF2B5EF4-FFF2-40B4-BE49-F238E27FC236}">
              <a16:creationId xmlns:a16="http://schemas.microsoft.com/office/drawing/2014/main" id="{BE14DD24-EA59-441B-A08B-0985F13DF4D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0" name="Cuadro de texto 307">
          <a:extLst>
            <a:ext uri="{FF2B5EF4-FFF2-40B4-BE49-F238E27FC236}">
              <a16:creationId xmlns:a16="http://schemas.microsoft.com/office/drawing/2014/main" id="{5AE2E4C6-0436-400D-A9F2-ED7C8611359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1" name="Cuadro de texto 308">
          <a:extLst>
            <a:ext uri="{FF2B5EF4-FFF2-40B4-BE49-F238E27FC236}">
              <a16:creationId xmlns:a16="http://schemas.microsoft.com/office/drawing/2014/main" id="{37577066-B353-44FF-A9BD-4F74E884649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2" name="Cuadro de texto 309">
          <a:extLst>
            <a:ext uri="{FF2B5EF4-FFF2-40B4-BE49-F238E27FC236}">
              <a16:creationId xmlns:a16="http://schemas.microsoft.com/office/drawing/2014/main" id="{291610B7-A634-4785-BD31-164C1F3AAAF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3" name="Cuadro de texto 310">
          <a:extLst>
            <a:ext uri="{FF2B5EF4-FFF2-40B4-BE49-F238E27FC236}">
              <a16:creationId xmlns:a16="http://schemas.microsoft.com/office/drawing/2014/main" id="{848B0C27-8E7A-4005-BBD4-CE12E51C5C8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4" name="Cuadro de texto 311">
          <a:extLst>
            <a:ext uri="{FF2B5EF4-FFF2-40B4-BE49-F238E27FC236}">
              <a16:creationId xmlns:a16="http://schemas.microsoft.com/office/drawing/2014/main" id="{908E560C-15D3-4FA3-8C32-2CFFD417A35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5" name="Cuadro de texto 312">
          <a:extLst>
            <a:ext uri="{FF2B5EF4-FFF2-40B4-BE49-F238E27FC236}">
              <a16:creationId xmlns:a16="http://schemas.microsoft.com/office/drawing/2014/main" id="{F6A8F187-D0F7-45F0-ABF6-4D80E4491C0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6" name="Cuadro de texto 313">
          <a:extLst>
            <a:ext uri="{FF2B5EF4-FFF2-40B4-BE49-F238E27FC236}">
              <a16:creationId xmlns:a16="http://schemas.microsoft.com/office/drawing/2014/main" id="{D6DB42B4-BCB3-4439-8F0E-77E77375B17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7" name="Cuadro de texto 314">
          <a:extLst>
            <a:ext uri="{FF2B5EF4-FFF2-40B4-BE49-F238E27FC236}">
              <a16:creationId xmlns:a16="http://schemas.microsoft.com/office/drawing/2014/main" id="{95C0FE91-79F9-488F-A325-D838C5B3331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8" name="Cuadro de texto 315">
          <a:extLst>
            <a:ext uri="{FF2B5EF4-FFF2-40B4-BE49-F238E27FC236}">
              <a16:creationId xmlns:a16="http://schemas.microsoft.com/office/drawing/2014/main" id="{354559B7-490F-4CDA-AB42-2470EA56D64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89" name="Cuadro de texto 316">
          <a:extLst>
            <a:ext uri="{FF2B5EF4-FFF2-40B4-BE49-F238E27FC236}">
              <a16:creationId xmlns:a16="http://schemas.microsoft.com/office/drawing/2014/main" id="{32410059-11B1-4BC0-A529-B15C0A5979F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0" name="Cuadro de texto 317">
          <a:extLst>
            <a:ext uri="{FF2B5EF4-FFF2-40B4-BE49-F238E27FC236}">
              <a16:creationId xmlns:a16="http://schemas.microsoft.com/office/drawing/2014/main" id="{FE815D85-93DA-4187-88FF-9F91FF05366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1" name="Cuadro de texto 318">
          <a:extLst>
            <a:ext uri="{FF2B5EF4-FFF2-40B4-BE49-F238E27FC236}">
              <a16:creationId xmlns:a16="http://schemas.microsoft.com/office/drawing/2014/main" id="{01F0BA0D-BAA9-4A04-8D9D-9804A01D1F0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2" name="Cuadro de texto 319">
          <a:extLst>
            <a:ext uri="{FF2B5EF4-FFF2-40B4-BE49-F238E27FC236}">
              <a16:creationId xmlns:a16="http://schemas.microsoft.com/office/drawing/2014/main" id="{E06AC35B-9676-4EB3-AB47-0E418C5DED1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3" name="Cuadro de texto 320">
          <a:extLst>
            <a:ext uri="{FF2B5EF4-FFF2-40B4-BE49-F238E27FC236}">
              <a16:creationId xmlns:a16="http://schemas.microsoft.com/office/drawing/2014/main" id="{AC04D1EA-8C82-4EA8-B442-07C80BB368D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4" name="Cuadro de texto 321">
          <a:extLst>
            <a:ext uri="{FF2B5EF4-FFF2-40B4-BE49-F238E27FC236}">
              <a16:creationId xmlns:a16="http://schemas.microsoft.com/office/drawing/2014/main" id="{3BC5C2BD-6442-42AD-A0E5-1C711824267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5" name="Cuadro de texto 322">
          <a:extLst>
            <a:ext uri="{FF2B5EF4-FFF2-40B4-BE49-F238E27FC236}">
              <a16:creationId xmlns:a16="http://schemas.microsoft.com/office/drawing/2014/main" id="{43100B46-6328-4C28-8346-9AAC878FFD9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6" name="Cuadro de texto 323">
          <a:extLst>
            <a:ext uri="{FF2B5EF4-FFF2-40B4-BE49-F238E27FC236}">
              <a16:creationId xmlns:a16="http://schemas.microsoft.com/office/drawing/2014/main" id="{B5CCBE5D-8CF9-457D-B8AD-D2814807E6B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7" name="Cuadro de texto 324">
          <a:extLst>
            <a:ext uri="{FF2B5EF4-FFF2-40B4-BE49-F238E27FC236}">
              <a16:creationId xmlns:a16="http://schemas.microsoft.com/office/drawing/2014/main" id="{680ED82F-3B26-4856-8242-9E2C9A3A7AB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8" name="Cuadro de texto 325">
          <a:extLst>
            <a:ext uri="{FF2B5EF4-FFF2-40B4-BE49-F238E27FC236}">
              <a16:creationId xmlns:a16="http://schemas.microsoft.com/office/drawing/2014/main" id="{F0B6E6B0-2BEA-4158-B2CD-EC28A7F2A6D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399" name="Cuadro de texto 326">
          <a:extLst>
            <a:ext uri="{FF2B5EF4-FFF2-40B4-BE49-F238E27FC236}">
              <a16:creationId xmlns:a16="http://schemas.microsoft.com/office/drawing/2014/main" id="{429695EF-6391-4864-A97A-BEEEDFB7FC1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0" name="Cuadro de texto 327">
          <a:extLst>
            <a:ext uri="{FF2B5EF4-FFF2-40B4-BE49-F238E27FC236}">
              <a16:creationId xmlns:a16="http://schemas.microsoft.com/office/drawing/2014/main" id="{BB06C3CD-3D7C-4AC5-95AC-63BBAC23A2B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1" name="Cuadro de texto 328">
          <a:extLst>
            <a:ext uri="{FF2B5EF4-FFF2-40B4-BE49-F238E27FC236}">
              <a16:creationId xmlns:a16="http://schemas.microsoft.com/office/drawing/2014/main" id="{27D0B462-FE6B-49A1-A7D7-0619864305A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2" name="Cuadro de texto 329">
          <a:extLst>
            <a:ext uri="{FF2B5EF4-FFF2-40B4-BE49-F238E27FC236}">
              <a16:creationId xmlns:a16="http://schemas.microsoft.com/office/drawing/2014/main" id="{D7A32E0B-6CC6-424D-B0E9-D5498D892D8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3" name="Cuadro de texto 330">
          <a:extLst>
            <a:ext uri="{FF2B5EF4-FFF2-40B4-BE49-F238E27FC236}">
              <a16:creationId xmlns:a16="http://schemas.microsoft.com/office/drawing/2014/main" id="{88300FF1-AA49-444A-800A-A8FA5601B2C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4" name="Cuadro de texto 331">
          <a:extLst>
            <a:ext uri="{FF2B5EF4-FFF2-40B4-BE49-F238E27FC236}">
              <a16:creationId xmlns:a16="http://schemas.microsoft.com/office/drawing/2014/main" id="{2AFDC31F-2E95-4B13-A36B-3D7447E4A44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5" name="Cuadro de texto 332">
          <a:extLst>
            <a:ext uri="{FF2B5EF4-FFF2-40B4-BE49-F238E27FC236}">
              <a16:creationId xmlns:a16="http://schemas.microsoft.com/office/drawing/2014/main" id="{0424C785-0C37-481A-B655-F86CD34285E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6" name="Cuadro de texto 333">
          <a:extLst>
            <a:ext uri="{FF2B5EF4-FFF2-40B4-BE49-F238E27FC236}">
              <a16:creationId xmlns:a16="http://schemas.microsoft.com/office/drawing/2014/main" id="{28758FC7-E339-4FAB-98EF-E8ABDD4ED60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7" name="Cuadro de texto 334">
          <a:extLst>
            <a:ext uri="{FF2B5EF4-FFF2-40B4-BE49-F238E27FC236}">
              <a16:creationId xmlns:a16="http://schemas.microsoft.com/office/drawing/2014/main" id="{AD157452-DF4E-486B-A898-73D27D37082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8" name="Cuadro de texto 335">
          <a:extLst>
            <a:ext uri="{FF2B5EF4-FFF2-40B4-BE49-F238E27FC236}">
              <a16:creationId xmlns:a16="http://schemas.microsoft.com/office/drawing/2014/main" id="{78F4D63D-373C-49A8-AB49-8C863309897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09" name="Cuadro de texto 336">
          <a:extLst>
            <a:ext uri="{FF2B5EF4-FFF2-40B4-BE49-F238E27FC236}">
              <a16:creationId xmlns:a16="http://schemas.microsoft.com/office/drawing/2014/main" id="{2F77AC45-C8BA-4707-AC2E-6D5221D4043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0" name="Cuadro de texto 337">
          <a:extLst>
            <a:ext uri="{FF2B5EF4-FFF2-40B4-BE49-F238E27FC236}">
              <a16:creationId xmlns:a16="http://schemas.microsoft.com/office/drawing/2014/main" id="{05EA5F67-DE49-4FA6-A0C3-E39A407602E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1" name="Cuadro de texto 338">
          <a:extLst>
            <a:ext uri="{FF2B5EF4-FFF2-40B4-BE49-F238E27FC236}">
              <a16:creationId xmlns:a16="http://schemas.microsoft.com/office/drawing/2014/main" id="{904D2B7E-E0C2-4635-BBBA-7001305EC23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2" name="Cuadro de texto 339">
          <a:extLst>
            <a:ext uri="{FF2B5EF4-FFF2-40B4-BE49-F238E27FC236}">
              <a16:creationId xmlns:a16="http://schemas.microsoft.com/office/drawing/2014/main" id="{1E25B6CE-8663-46D8-8C90-E5053068978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3" name="Cuadro de texto 340">
          <a:extLst>
            <a:ext uri="{FF2B5EF4-FFF2-40B4-BE49-F238E27FC236}">
              <a16:creationId xmlns:a16="http://schemas.microsoft.com/office/drawing/2014/main" id="{A2491799-CC8C-44CB-9160-185D563841F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4" name="Cuadro de texto 341">
          <a:extLst>
            <a:ext uri="{FF2B5EF4-FFF2-40B4-BE49-F238E27FC236}">
              <a16:creationId xmlns:a16="http://schemas.microsoft.com/office/drawing/2014/main" id="{487CD4F1-3E7E-4980-876A-0BE2D4AB18D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5" name="Cuadro de texto 342">
          <a:extLst>
            <a:ext uri="{FF2B5EF4-FFF2-40B4-BE49-F238E27FC236}">
              <a16:creationId xmlns:a16="http://schemas.microsoft.com/office/drawing/2014/main" id="{E55EDB8C-CC22-45EF-9B37-BA6F71E5E10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6" name="Cuadro de texto 343">
          <a:extLst>
            <a:ext uri="{FF2B5EF4-FFF2-40B4-BE49-F238E27FC236}">
              <a16:creationId xmlns:a16="http://schemas.microsoft.com/office/drawing/2014/main" id="{8ACF6069-B5BC-44DB-B001-AE75197DB87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7" name="Cuadro de texto 344">
          <a:extLst>
            <a:ext uri="{FF2B5EF4-FFF2-40B4-BE49-F238E27FC236}">
              <a16:creationId xmlns:a16="http://schemas.microsoft.com/office/drawing/2014/main" id="{A0021C4D-51A9-40DF-8B82-F64302BE540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8" name="Cuadro de texto 345">
          <a:extLst>
            <a:ext uri="{FF2B5EF4-FFF2-40B4-BE49-F238E27FC236}">
              <a16:creationId xmlns:a16="http://schemas.microsoft.com/office/drawing/2014/main" id="{AABBD38A-E44C-4B17-BFE0-68CCDB21629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19" name="Cuadro de texto 346">
          <a:extLst>
            <a:ext uri="{FF2B5EF4-FFF2-40B4-BE49-F238E27FC236}">
              <a16:creationId xmlns:a16="http://schemas.microsoft.com/office/drawing/2014/main" id="{F8233B8D-EC11-41EE-9A4B-191D19564FE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0" name="Cuadro de texto 347">
          <a:extLst>
            <a:ext uri="{FF2B5EF4-FFF2-40B4-BE49-F238E27FC236}">
              <a16:creationId xmlns:a16="http://schemas.microsoft.com/office/drawing/2014/main" id="{00F674C1-85C2-44C1-9F5B-21B70AC70DC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1" name="Cuadro de texto 348">
          <a:extLst>
            <a:ext uri="{FF2B5EF4-FFF2-40B4-BE49-F238E27FC236}">
              <a16:creationId xmlns:a16="http://schemas.microsoft.com/office/drawing/2014/main" id="{0487EBDA-8EAE-4774-A07E-EA03ECF8972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2" name="Cuadro de texto 349">
          <a:extLst>
            <a:ext uri="{FF2B5EF4-FFF2-40B4-BE49-F238E27FC236}">
              <a16:creationId xmlns:a16="http://schemas.microsoft.com/office/drawing/2014/main" id="{B8B1676B-9F02-4DB5-A663-29390062AA3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3" name="Cuadro de texto 350">
          <a:extLst>
            <a:ext uri="{FF2B5EF4-FFF2-40B4-BE49-F238E27FC236}">
              <a16:creationId xmlns:a16="http://schemas.microsoft.com/office/drawing/2014/main" id="{0D56ABE7-FDD9-4155-BF96-8F82F7CF509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4" name="Cuadro de texto 351">
          <a:extLst>
            <a:ext uri="{FF2B5EF4-FFF2-40B4-BE49-F238E27FC236}">
              <a16:creationId xmlns:a16="http://schemas.microsoft.com/office/drawing/2014/main" id="{73589554-E7C5-47E5-BDDB-1E8C88E74D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5" name="Cuadro de texto 352">
          <a:extLst>
            <a:ext uri="{FF2B5EF4-FFF2-40B4-BE49-F238E27FC236}">
              <a16:creationId xmlns:a16="http://schemas.microsoft.com/office/drawing/2014/main" id="{B19F5E39-1AA8-49A8-81FD-7DBE266DE28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6" name="Cuadro de texto 353">
          <a:extLst>
            <a:ext uri="{FF2B5EF4-FFF2-40B4-BE49-F238E27FC236}">
              <a16:creationId xmlns:a16="http://schemas.microsoft.com/office/drawing/2014/main" id="{36025491-89CD-4DFF-8188-E46066FD63F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7" name="Cuadro de texto 354">
          <a:extLst>
            <a:ext uri="{FF2B5EF4-FFF2-40B4-BE49-F238E27FC236}">
              <a16:creationId xmlns:a16="http://schemas.microsoft.com/office/drawing/2014/main" id="{967088DA-0E22-4A4B-95CC-DFAB8459051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8" name="Cuadro de texto 355">
          <a:extLst>
            <a:ext uri="{FF2B5EF4-FFF2-40B4-BE49-F238E27FC236}">
              <a16:creationId xmlns:a16="http://schemas.microsoft.com/office/drawing/2014/main" id="{37A1CDFC-C4DD-4735-ABA4-71CEADF8B19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29" name="Cuadro de texto 356">
          <a:extLst>
            <a:ext uri="{FF2B5EF4-FFF2-40B4-BE49-F238E27FC236}">
              <a16:creationId xmlns:a16="http://schemas.microsoft.com/office/drawing/2014/main" id="{DA1D94EB-4D27-4428-90DF-6C0AB9493FE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0" name="Cuadro de texto 357">
          <a:extLst>
            <a:ext uri="{FF2B5EF4-FFF2-40B4-BE49-F238E27FC236}">
              <a16:creationId xmlns:a16="http://schemas.microsoft.com/office/drawing/2014/main" id="{D7D94A51-847C-43D3-BC48-E33A9868F54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1" name="Cuadro de texto 358">
          <a:extLst>
            <a:ext uri="{FF2B5EF4-FFF2-40B4-BE49-F238E27FC236}">
              <a16:creationId xmlns:a16="http://schemas.microsoft.com/office/drawing/2014/main" id="{4E8C1B73-197C-4A3E-818D-4C3EDCED6FC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2" name="Cuadro de texto 359">
          <a:extLst>
            <a:ext uri="{FF2B5EF4-FFF2-40B4-BE49-F238E27FC236}">
              <a16:creationId xmlns:a16="http://schemas.microsoft.com/office/drawing/2014/main" id="{CF0BE8F4-5D8B-4F86-B607-835F60085E2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3" name="Cuadro de texto 360">
          <a:extLst>
            <a:ext uri="{FF2B5EF4-FFF2-40B4-BE49-F238E27FC236}">
              <a16:creationId xmlns:a16="http://schemas.microsoft.com/office/drawing/2014/main" id="{D9BA6AC3-9C82-4454-A283-936C7CF69C3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4" name="Cuadro de texto 361">
          <a:extLst>
            <a:ext uri="{FF2B5EF4-FFF2-40B4-BE49-F238E27FC236}">
              <a16:creationId xmlns:a16="http://schemas.microsoft.com/office/drawing/2014/main" id="{0CDC6B93-646F-4BCD-8B16-112BF90164B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5" name="Cuadro de texto 362">
          <a:extLst>
            <a:ext uri="{FF2B5EF4-FFF2-40B4-BE49-F238E27FC236}">
              <a16:creationId xmlns:a16="http://schemas.microsoft.com/office/drawing/2014/main" id="{E5066254-F859-4884-B0F3-A33AA629746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6" name="Cuadro de texto 363">
          <a:extLst>
            <a:ext uri="{FF2B5EF4-FFF2-40B4-BE49-F238E27FC236}">
              <a16:creationId xmlns:a16="http://schemas.microsoft.com/office/drawing/2014/main" id="{88FA87F9-4DC3-48BF-98B0-5821348061C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7" name="Cuadro de texto 364">
          <a:extLst>
            <a:ext uri="{FF2B5EF4-FFF2-40B4-BE49-F238E27FC236}">
              <a16:creationId xmlns:a16="http://schemas.microsoft.com/office/drawing/2014/main" id="{A9886BC7-885E-4B85-8F2D-6F5D34174B4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8" name="Cuadro de texto 365">
          <a:extLst>
            <a:ext uri="{FF2B5EF4-FFF2-40B4-BE49-F238E27FC236}">
              <a16:creationId xmlns:a16="http://schemas.microsoft.com/office/drawing/2014/main" id="{8A1872FB-E3FD-4435-858A-BB9874DEB8A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39" name="Cuadro de texto 366">
          <a:extLst>
            <a:ext uri="{FF2B5EF4-FFF2-40B4-BE49-F238E27FC236}">
              <a16:creationId xmlns:a16="http://schemas.microsoft.com/office/drawing/2014/main" id="{F7A08ACF-0A1F-41E3-A345-BF66BABC18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0" name="Cuadro de texto 367">
          <a:extLst>
            <a:ext uri="{FF2B5EF4-FFF2-40B4-BE49-F238E27FC236}">
              <a16:creationId xmlns:a16="http://schemas.microsoft.com/office/drawing/2014/main" id="{4C8D3F50-1807-4F67-89EA-CF6F79B790B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1" name="Cuadro de texto 368">
          <a:extLst>
            <a:ext uri="{FF2B5EF4-FFF2-40B4-BE49-F238E27FC236}">
              <a16:creationId xmlns:a16="http://schemas.microsoft.com/office/drawing/2014/main" id="{CBABAD75-ECAA-4D21-9AC5-9753E4FAD5D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2" name="Cuadro de texto 369">
          <a:extLst>
            <a:ext uri="{FF2B5EF4-FFF2-40B4-BE49-F238E27FC236}">
              <a16:creationId xmlns:a16="http://schemas.microsoft.com/office/drawing/2014/main" id="{A48A4A85-26E8-4F2A-A2A4-012C830D216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3" name="Cuadro de texto 370">
          <a:extLst>
            <a:ext uri="{FF2B5EF4-FFF2-40B4-BE49-F238E27FC236}">
              <a16:creationId xmlns:a16="http://schemas.microsoft.com/office/drawing/2014/main" id="{162B5794-307A-49AB-820F-9727AEF1320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4" name="Cuadro de texto 371">
          <a:extLst>
            <a:ext uri="{FF2B5EF4-FFF2-40B4-BE49-F238E27FC236}">
              <a16:creationId xmlns:a16="http://schemas.microsoft.com/office/drawing/2014/main" id="{C600402A-B9A3-434F-8615-1197F8483CD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5" name="Cuadro de texto 372">
          <a:extLst>
            <a:ext uri="{FF2B5EF4-FFF2-40B4-BE49-F238E27FC236}">
              <a16:creationId xmlns:a16="http://schemas.microsoft.com/office/drawing/2014/main" id="{F1345A72-D652-40DA-99A1-FA520AA817A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6" name="Cuadro de texto 373">
          <a:extLst>
            <a:ext uri="{FF2B5EF4-FFF2-40B4-BE49-F238E27FC236}">
              <a16:creationId xmlns:a16="http://schemas.microsoft.com/office/drawing/2014/main" id="{134AD478-ED83-45CF-A049-1773CD66805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7" name="Cuadro de texto 374">
          <a:extLst>
            <a:ext uri="{FF2B5EF4-FFF2-40B4-BE49-F238E27FC236}">
              <a16:creationId xmlns:a16="http://schemas.microsoft.com/office/drawing/2014/main" id="{EDB1D73B-CD54-4881-93CD-B2F24B5DB8E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8" name="Cuadro de texto 375">
          <a:extLst>
            <a:ext uri="{FF2B5EF4-FFF2-40B4-BE49-F238E27FC236}">
              <a16:creationId xmlns:a16="http://schemas.microsoft.com/office/drawing/2014/main" id="{9583BC2B-36EE-47EA-B1D1-A5CCE0C7852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49" name="Cuadro de texto 376">
          <a:extLst>
            <a:ext uri="{FF2B5EF4-FFF2-40B4-BE49-F238E27FC236}">
              <a16:creationId xmlns:a16="http://schemas.microsoft.com/office/drawing/2014/main" id="{E93ABA85-05C3-44D5-A823-FC1DDE11D67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0" name="Cuadro de texto 377">
          <a:extLst>
            <a:ext uri="{FF2B5EF4-FFF2-40B4-BE49-F238E27FC236}">
              <a16:creationId xmlns:a16="http://schemas.microsoft.com/office/drawing/2014/main" id="{7AE0F9B7-6721-49E2-B64B-150EB3BD667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1" name="Cuadro de texto 378">
          <a:extLst>
            <a:ext uri="{FF2B5EF4-FFF2-40B4-BE49-F238E27FC236}">
              <a16:creationId xmlns:a16="http://schemas.microsoft.com/office/drawing/2014/main" id="{4EE9C6B0-5DD4-4A7A-8D77-3CC58266C62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2" name="Cuadro de texto 379">
          <a:extLst>
            <a:ext uri="{FF2B5EF4-FFF2-40B4-BE49-F238E27FC236}">
              <a16:creationId xmlns:a16="http://schemas.microsoft.com/office/drawing/2014/main" id="{2E0A4893-37AF-479B-A393-1F0D8816805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3" name="Cuadro de texto 380">
          <a:extLst>
            <a:ext uri="{FF2B5EF4-FFF2-40B4-BE49-F238E27FC236}">
              <a16:creationId xmlns:a16="http://schemas.microsoft.com/office/drawing/2014/main" id="{28481A11-4B3C-47B1-A8D6-F680B5CFB15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4" name="Cuadro de texto 381">
          <a:extLst>
            <a:ext uri="{FF2B5EF4-FFF2-40B4-BE49-F238E27FC236}">
              <a16:creationId xmlns:a16="http://schemas.microsoft.com/office/drawing/2014/main" id="{4981AD81-ACD1-4E10-BF69-8E1BFA94D86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5" name="Cuadro de texto 382">
          <a:extLst>
            <a:ext uri="{FF2B5EF4-FFF2-40B4-BE49-F238E27FC236}">
              <a16:creationId xmlns:a16="http://schemas.microsoft.com/office/drawing/2014/main" id="{107E5B1E-32C4-4FC5-BCB9-AB18543B596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6" name="Cuadro de texto 383">
          <a:extLst>
            <a:ext uri="{FF2B5EF4-FFF2-40B4-BE49-F238E27FC236}">
              <a16:creationId xmlns:a16="http://schemas.microsoft.com/office/drawing/2014/main" id="{7664DE35-9E55-4D70-83E3-6B83AD7D578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7" name="Cuadro de texto 384">
          <a:extLst>
            <a:ext uri="{FF2B5EF4-FFF2-40B4-BE49-F238E27FC236}">
              <a16:creationId xmlns:a16="http://schemas.microsoft.com/office/drawing/2014/main" id="{3AF0D618-15CB-4D59-8D91-1D837CDF20E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8" name="Cuadro de texto 385">
          <a:extLst>
            <a:ext uri="{FF2B5EF4-FFF2-40B4-BE49-F238E27FC236}">
              <a16:creationId xmlns:a16="http://schemas.microsoft.com/office/drawing/2014/main" id="{BBAD3541-2B72-4D6A-AA0C-AFFD5B71B27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59" name="Cuadro de texto 386">
          <a:extLst>
            <a:ext uri="{FF2B5EF4-FFF2-40B4-BE49-F238E27FC236}">
              <a16:creationId xmlns:a16="http://schemas.microsoft.com/office/drawing/2014/main" id="{F7555E46-525E-47FC-B7A1-B29A4ADC1DB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0" name="Cuadro de texto 387">
          <a:extLst>
            <a:ext uri="{FF2B5EF4-FFF2-40B4-BE49-F238E27FC236}">
              <a16:creationId xmlns:a16="http://schemas.microsoft.com/office/drawing/2014/main" id="{A5EC9DBF-899A-4C10-9B59-BE4BACC728B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1" name="Cuadro de texto 388">
          <a:extLst>
            <a:ext uri="{FF2B5EF4-FFF2-40B4-BE49-F238E27FC236}">
              <a16:creationId xmlns:a16="http://schemas.microsoft.com/office/drawing/2014/main" id="{9A5C83A6-1B9D-4A95-A1AF-E64B3233B7E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2" name="Cuadro de texto 389">
          <a:extLst>
            <a:ext uri="{FF2B5EF4-FFF2-40B4-BE49-F238E27FC236}">
              <a16:creationId xmlns:a16="http://schemas.microsoft.com/office/drawing/2014/main" id="{9BE2AB23-1AE8-4EEA-BC36-CD38011ED0C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3" name="Cuadro de texto 390">
          <a:extLst>
            <a:ext uri="{FF2B5EF4-FFF2-40B4-BE49-F238E27FC236}">
              <a16:creationId xmlns:a16="http://schemas.microsoft.com/office/drawing/2014/main" id="{ED0DC0E2-6B8A-4708-9726-4772CDD3068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4" name="Cuadro de texto 391">
          <a:extLst>
            <a:ext uri="{FF2B5EF4-FFF2-40B4-BE49-F238E27FC236}">
              <a16:creationId xmlns:a16="http://schemas.microsoft.com/office/drawing/2014/main" id="{6C595993-0095-46D4-B3E6-2DEA97B15D6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5" name="Cuadro de texto 392">
          <a:extLst>
            <a:ext uri="{FF2B5EF4-FFF2-40B4-BE49-F238E27FC236}">
              <a16:creationId xmlns:a16="http://schemas.microsoft.com/office/drawing/2014/main" id="{27A0EAB5-E6A6-4FBD-81EF-28024FEB8AB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6" name="Cuadro de texto 393">
          <a:extLst>
            <a:ext uri="{FF2B5EF4-FFF2-40B4-BE49-F238E27FC236}">
              <a16:creationId xmlns:a16="http://schemas.microsoft.com/office/drawing/2014/main" id="{A5E3CD26-4665-4652-A203-89ADD426AC3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7" name="Cuadro de texto 394">
          <a:extLst>
            <a:ext uri="{FF2B5EF4-FFF2-40B4-BE49-F238E27FC236}">
              <a16:creationId xmlns:a16="http://schemas.microsoft.com/office/drawing/2014/main" id="{1E879CC4-5044-4DBF-8BCC-B7E05600C2A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8" name="Cuadro de texto 395">
          <a:extLst>
            <a:ext uri="{FF2B5EF4-FFF2-40B4-BE49-F238E27FC236}">
              <a16:creationId xmlns:a16="http://schemas.microsoft.com/office/drawing/2014/main" id="{FBA76B74-B599-473C-BD18-97D8D6E489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69" name="Cuadro de texto 396">
          <a:extLst>
            <a:ext uri="{FF2B5EF4-FFF2-40B4-BE49-F238E27FC236}">
              <a16:creationId xmlns:a16="http://schemas.microsoft.com/office/drawing/2014/main" id="{BA8FC884-B3E4-4B60-8D5F-ECDDE6AAF9B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0" name="Cuadro de texto 397">
          <a:extLst>
            <a:ext uri="{FF2B5EF4-FFF2-40B4-BE49-F238E27FC236}">
              <a16:creationId xmlns:a16="http://schemas.microsoft.com/office/drawing/2014/main" id="{5E8E52DA-1C7E-47CC-871A-6A01CA67C3E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1" name="Cuadro de texto 398">
          <a:extLst>
            <a:ext uri="{FF2B5EF4-FFF2-40B4-BE49-F238E27FC236}">
              <a16:creationId xmlns:a16="http://schemas.microsoft.com/office/drawing/2014/main" id="{F4B07D4B-DD8A-4B3B-93E5-AB2B790E3D2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2" name="Cuadro de texto 399">
          <a:extLst>
            <a:ext uri="{FF2B5EF4-FFF2-40B4-BE49-F238E27FC236}">
              <a16:creationId xmlns:a16="http://schemas.microsoft.com/office/drawing/2014/main" id="{E12117BA-A26F-45EA-A680-D71270AFA04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3" name="Cuadro de texto 400">
          <a:extLst>
            <a:ext uri="{FF2B5EF4-FFF2-40B4-BE49-F238E27FC236}">
              <a16:creationId xmlns:a16="http://schemas.microsoft.com/office/drawing/2014/main" id="{FA806C22-DEDB-467C-B6BA-1EB94736B43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4" name="Cuadro de texto 401">
          <a:extLst>
            <a:ext uri="{FF2B5EF4-FFF2-40B4-BE49-F238E27FC236}">
              <a16:creationId xmlns:a16="http://schemas.microsoft.com/office/drawing/2014/main" id="{8E7E9D0D-6CB5-41D6-8620-C2229DF4B97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5" name="Cuadro de texto 402">
          <a:extLst>
            <a:ext uri="{FF2B5EF4-FFF2-40B4-BE49-F238E27FC236}">
              <a16:creationId xmlns:a16="http://schemas.microsoft.com/office/drawing/2014/main" id="{9649A059-39B0-48FC-BC1A-E3FED56C4F5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6" name="Cuadro de texto 403">
          <a:extLst>
            <a:ext uri="{FF2B5EF4-FFF2-40B4-BE49-F238E27FC236}">
              <a16:creationId xmlns:a16="http://schemas.microsoft.com/office/drawing/2014/main" id="{0F6107B9-1A10-474E-992E-D8429B6991C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7" name="Cuadro de texto 404">
          <a:extLst>
            <a:ext uri="{FF2B5EF4-FFF2-40B4-BE49-F238E27FC236}">
              <a16:creationId xmlns:a16="http://schemas.microsoft.com/office/drawing/2014/main" id="{D7458AF0-80F2-47E7-8F77-30DCBB1965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8" name="Cuadro de texto 405">
          <a:extLst>
            <a:ext uri="{FF2B5EF4-FFF2-40B4-BE49-F238E27FC236}">
              <a16:creationId xmlns:a16="http://schemas.microsoft.com/office/drawing/2014/main" id="{F1729756-17F8-4781-9962-D5EF3816040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79" name="Cuadro de texto 406">
          <a:extLst>
            <a:ext uri="{FF2B5EF4-FFF2-40B4-BE49-F238E27FC236}">
              <a16:creationId xmlns:a16="http://schemas.microsoft.com/office/drawing/2014/main" id="{E509740A-9232-4200-951F-7F81FA424DF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0" name="Cuadro de texto 407">
          <a:extLst>
            <a:ext uri="{FF2B5EF4-FFF2-40B4-BE49-F238E27FC236}">
              <a16:creationId xmlns:a16="http://schemas.microsoft.com/office/drawing/2014/main" id="{3857220F-6EB9-4C3B-ABC2-8D283297326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1" name="Cuadro de texto 408">
          <a:extLst>
            <a:ext uri="{FF2B5EF4-FFF2-40B4-BE49-F238E27FC236}">
              <a16:creationId xmlns:a16="http://schemas.microsoft.com/office/drawing/2014/main" id="{5B2748D4-CFA9-439A-ADE0-759725F8BB4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2" name="Cuadro de texto 409">
          <a:extLst>
            <a:ext uri="{FF2B5EF4-FFF2-40B4-BE49-F238E27FC236}">
              <a16:creationId xmlns:a16="http://schemas.microsoft.com/office/drawing/2014/main" id="{8B578551-A289-4B66-99AD-580F904BA8A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3" name="Cuadro de texto 410">
          <a:extLst>
            <a:ext uri="{FF2B5EF4-FFF2-40B4-BE49-F238E27FC236}">
              <a16:creationId xmlns:a16="http://schemas.microsoft.com/office/drawing/2014/main" id="{CA431FC3-2EBC-4CF3-B826-9CF966979BC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4" name="Cuadro de texto 411">
          <a:extLst>
            <a:ext uri="{FF2B5EF4-FFF2-40B4-BE49-F238E27FC236}">
              <a16:creationId xmlns:a16="http://schemas.microsoft.com/office/drawing/2014/main" id="{7BC63C93-2BD2-4321-A2E1-885C441418E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5" name="Cuadro de texto 412">
          <a:extLst>
            <a:ext uri="{FF2B5EF4-FFF2-40B4-BE49-F238E27FC236}">
              <a16:creationId xmlns:a16="http://schemas.microsoft.com/office/drawing/2014/main" id="{6A159C2C-EC34-48C8-B640-CA02445E3B3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6" name="Cuadro de texto 413">
          <a:extLst>
            <a:ext uri="{FF2B5EF4-FFF2-40B4-BE49-F238E27FC236}">
              <a16:creationId xmlns:a16="http://schemas.microsoft.com/office/drawing/2014/main" id="{E3514E20-77DF-4CAC-BC34-FECAC8D2CC0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7" name="Cuadro de texto 414">
          <a:extLst>
            <a:ext uri="{FF2B5EF4-FFF2-40B4-BE49-F238E27FC236}">
              <a16:creationId xmlns:a16="http://schemas.microsoft.com/office/drawing/2014/main" id="{E2E93C69-194D-44F3-A48B-F99EC89F83E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8" name="Cuadro de texto 415">
          <a:extLst>
            <a:ext uri="{FF2B5EF4-FFF2-40B4-BE49-F238E27FC236}">
              <a16:creationId xmlns:a16="http://schemas.microsoft.com/office/drawing/2014/main" id="{C01E7DC3-AA44-40C1-B139-C1766DEB8AB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89" name="Cuadro de texto 416">
          <a:extLst>
            <a:ext uri="{FF2B5EF4-FFF2-40B4-BE49-F238E27FC236}">
              <a16:creationId xmlns:a16="http://schemas.microsoft.com/office/drawing/2014/main" id="{106A8521-4AE7-4D2E-9FD2-6675DBC84A1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0" name="Cuadro de texto 417">
          <a:extLst>
            <a:ext uri="{FF2B5EF4-FFF2-40B4-BE49-F238E27FC236}">
              <a16:creationId xmlns:a16="http://schemas.microsoft.com/office/drawing/2014/main" id="{734D34AA-5498-49A8-BC50-FB05D207E52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1" name="Cuadro de texto 418">
          <a:extLst>
            <a:ext uri="{FF2B5EF4-FFF2-40B4-BE49-F238E27FC236}">
              <a16:creationId xmlns:a16="http://schemas.microsoft.com/office/drawing/2014/main" id="{4239020C-CAE7-4F40-8655-F7F38C79DE6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2" name="Cuadro de texto 419">
          <a:extLst>
            <a:ext uri="{FF2B5EF4-FFF2-40B4-BE49-F238E27FC236}">
              <a16:creationId xmlns:a16="http://schemas.microsoft.com/office/drawing/2014/main" id="{933D32FA-FA04-4E85-8ADC-35DCAE692F0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3" name="Cuadro de texto 420">
          <a:extLst>
            <a:ext uri="{FF2B5EF4-FFF2-40B4-BE49-F238E27FC236}">
              <a16:creationId xmlns:a16="http://schemas.microsoft.com/office/drawing/2014/main" id="{86D57309-9F40-48C2-AB79-BFABC2E3D4E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4" name="Cuadro de texto 421">
          <a:extLst>
            <a:ext uri="{FF2B5EF4-FFF2-40B4-BE49-F238E27FC236}">
              <a16:creationId xmlns:a16="http://schemas.microsoft.com/office/drawing/2014/main" id="{38D0BA35-1247-4372-8EAF-FA3D0F20B9F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5" name="Cuadro de texto 422">
          <a:extLst>
            <a:ext uri="{FF2B5EF4-FFF2-40B4-BE49-F238E27FC236}">
              <a16:creationId xmlns:a16="http://schemas.microsoft.com/office/drawing/2014/main" id="{C4CD85FE-D636-4EB6-939D-6DE43733B30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6" name="Cuadro de texto 423">
          <a:extLst>
            <a:ext uri="{FF2B5EF4-FFF2-40B4-BE49-F238E27FC236}">
              <a16:creationId xmlns:a16="http://schemas.microsoft.com/office/drawing/2014/main" id="{88BA0BAD-4783-48DA-AF47-9CA922C3E2A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7" name="Cuadro de texto 424">
          <a:extLst>
            <a:ext uri="{FF2B5EF4-FFF2-40B4-BE49-F238E27FC236}">
              <a16:creationId xmlns:a16="http://schemas.microsoft.com/office/drawing/2014/main" id="{080C27A4-4CE3-451F-841F-9A05A0EB963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8" name="Cuadro de texto 425">
          <a:extLst>
            <a:ext uri="{FF2B5EF4-FFF2-40B4-BE49-F238E27FC236}">
              <a16:creationId xmlns:a16="http://schemas.microsoft.com/office/drawing/2014/main" id="{9854C580-E598-4E34-A429-6F57D777C25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499" name="Cuadro de texto 426">
          <a:extLst>
            <a:ext uri="{FF2B5EF4-FFF2-40B4-BE49-F238E27FC236}">
              <a16:creationId xmlns:a16="http://schemas.microsoft.com/office/drawing/2014/main" id="{CCB00A5F-7004-4104-A0DD-9A563D4FE89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0" name="Cuadro de texto 427">
          <a:extLst>
            <a:ext uri="{FF2B5EF4-FFF2-40B4-BE49-F238E27FC236}">
              <a16:creationId xmlns:a16="http://schemas.microsoft.com/office/drawing/2014/main" id="{B13BCBC7-7865-4A9A-B2C4-FDADD9AA498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1" name="Cuadro de texto 428">
          <a:extLst>
            <a:ext uri="{FF2B5EF4-FFF2-40B4-BE49-F238E27FC236}">
              <a16:creationId xmlns:a16="http://schemas.microsoft.com/office/drawing/2014/main" id="{7E8860AE-EC51-4A78-AC2A-43FA08D8EB0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2" name="Cuadro de texto 429">
          <a:extLst>
            <a:ext uri="{FF2B5EF4-FFF2-40B4-BE49-F238E27FC236}">
              <a16:creationId xmlns:a16="http://schemas.microsoft.com/office/drawing/2014/main" id="{AD7FCFD1-BEE4-4D13-A2D2-853EF2166F5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3" name="Cuadro de texto 430">
          <a:extLst>
            <a:ext uri="{FF2B5EF4-FFF2-40B4-BE49-F238E27FC236}">
              <a16:creationId xmlns:a16="http://schemas.microsoft.com/office/drawing/2014/main" id="{03947A5D-AA7B-4BEA-A35C-CC89CCF9064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4" name="Cuadro de texto 431">
          <a:extLst>
            <a:ext uri="{FF2B5EF4-FFF2-40B4-BE49-F238E27FC236}">
              <a16:creationId xmlns:a16="http://schemas.microsoft.com/office/drawing/2014/main" id="{44A16929-A47D-4A45-AC19-0F90B340247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5" name="Cuadro de texto 432">
          <a:extLst>
            <a:ext uri="{FF2B5EF4-FFF2-40B4-BE49-F238E27FC236}">
              <a16:creationId xmlns:a16="http://schemas.microsoft.com/office/drawing/2014/main" id="{393D8E32-2383-4E8D-9CB4-83E72F2EC66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6" name="Cuadro de texto 433">
          <a:extLst>
            <a:ext uri="{FF2B5EF4-FFF2-40B4-BE49-F238E27FC236}">
              <a16:creationId xmlns:a16="http://schemas.microsoft.com/office/drawing/2014/main" id="{5E31B0A4-AF32-4D14-BDB9-883FA335124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7" name="Cuadro de texto 434">
          <a:extLst>
            <a:ext uri="{FF2B5EF4-FFF2-40B4-BE49-F238E27FC236}">
              <a16:creationId xmlns:a16="http://schemas.microsoft.com/office/drawing/2014/main" id="{EDDF75D7-7BCA-49C1-B7B7-B278D5930F9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8" name="Cuadro de texto 435">
          <a:extLst>
            <a:ext uri="{FF2B5EF4-FFF2-40B4-BE49-F238E27FC236}">
              <a16:creationId xmlns:a16="http://schemas.microsoft.com/office/drawing/2014/main" id="{7EFAFC18-A932-4F40-9973-D4D77DAF986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09" name="Cuadro de texto 436">
          <a:extLst>
            <a:ext uri="{FF2B5EF4-FFF2-40B4-BE49-F238E27FC236}">
              <a16:creationId xmlns:a16="http://schemas.microsoft.com/office/drawing/2014/main" id="{BD6DDDE9-7E35-4091-9C4E-4C3C468FD08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0" name="Cuadro de texto 437">
          <a:extLst>
            <a:ext uri="{FF2B5EF4-FFF2-40B4-BE49-F238E27FC236}">
              <a16:creationId xmlns:a16="http://schemas.microsoft.com/office/drawing/2014/main" id="{F1EAE8FE-D063-4CFF-B988-E64E98CEF22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1" name="Cuadro de texto 438">
          <a:extLst>
            <a:ext uri="{FF2B5EF4-FFF2-40B4-BE49-F238E27FC236}">
              <a16:creationId xmlns:a16="http://schemas.microsoft.com/office/drawing/2014/main" id="{6681F88A-D5B3-45C7-A085-F7FF9C52C5A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2" name="Cuadro de texto 439">
          <a:extLst>
            <a:ext uri="{FF2B5EF4-FFF2-40B4-BE49-F238E27FC236}">
              <a16:creationId xmlns:a16="http://schemas.microsoft.com/office/drawing/2014/main" id="{A1936F0A-132A-4B80-875C-33B05783886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3" name="Cuadro de texto 440">
          <a:extLst>
            <a:ext uri="{FF2B5EF4-FFF2-40B4-BE49-F238E27FC236}">
              <a16:creationId xmlns:a16="http://schemas.microsoft.com/office/drawing/2014/main" id="{FD679E97-7E8A-4119-B5E5-C7506D7EA61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4" name="Cuadro de texto 441">
          <a:extLst>
            <a:ext uri="{FF2B5EF4-FFF2-40B4-BE49-F238E27FC236}">
              <a16:creationId xmlns:a16="http://schemas.microsoft.com/office/drawing/2014/main" id="{57DB3D14-DC33-452D-9839-1D6E1B2EEBA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5" name="Cuadro de texto 442">
          <a:extLst>
            <a:ext uri="{FF2B5EF4-FFF2-40B4-BE49-F238E27FC236}">
              <a16:creationId xmlns:a16="http://schemas.microsoft.com/office/drawing/2014/main" id="{305254A1-7FD4-400F-A44D-B2DBF40571B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6" name="Cuadro de texto 443">
          <a:extLst>
            <a:ext uri="{FF2B5EF4-FFF2-40B4-BE49-F238E27FC236}">
              <a16:creationId xmlns:a16="http://schemas.microsoft.com/office/drawing/2014/main" id="{8A1B34C2-E3AE-4ABC-B3C7-93B781A6E8E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7" name="Cuadro de texto 444">
          <a:extLst>
            <a:ext uri="{FF2B5EF4-FFF2-40B4-BE49-F238E27FC236}">
              <a16:creationId xmlns:a16="http://schemas.microsoft.com/office/drawing/2014/main" id="{92C484AE-398D-4554-B11B-D79184C3DB7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8" name="Cuadro de texto 445">
          <a:extLst>
            <a:ext uri="{FF2B5EF4-FFF2-40B4-BE49-F238E27FC236}">
              <a16:creationId xmlns:a16="http://schemas.microsoft.com/office/drawing/2014/main" id="{D0693A03-BF10-4B14-9FEF-56AC476B0BF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19" name="Cuadro de texto 446">
          <a:extLst>
            <a:ext uri="{FF2B5EF4-FFF2-40B4-BE49-F238E27FC236}">
              <a16:creationId xmlns:a16="http://schemas.microsoft.com/office/drawing/2014/main" id="{BC2C03E2-C40B-42E0-8D09-1930396915A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0" name="Cuadro de texto 447">
          <a:extLst>
            <a:ext uri="{FF2B5EF4-FFF2-40B4-BE49-F238E27FC236}">
              <a16:creationId xmlns:a16="http://schemas.microsoft.com/office/drawing/2014/main" id="{D7EE3818-F0C4-476B-BAF4-9E9957707B6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1" name="Cuadro de texto 448">
          <a:extLst>
            <a:ext uri="{FF2B5EF4-FFF2-40B4-BE49-F238E27FC236}">
              <a16:creationId xmlns:a16="http://schemas.microsoft.com/office/drawing/2014/main" id="{3C478123-5B48-4747-8384-36D87F14E3E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2" name="Cuadro de texto 449">
          <a:extLst>
            <a:ext uri="{FF2B5EF4-FFF2-40B4-BE49-F238E27FC236}">
              <a16:creationId xmlns:a16="http://schemas.microsoft.com/office/drawing/2014/main" id="{4CF6D94A-1FF4-4054-B58D-4BE00ACDBE0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3" name="Cuadro de texto 450">
          <a:extLst>
            <a:ext uri="{FF2B5EF4-FFF2-40B4-BE49-F238E27FC236}">
              <a16:creationId xmlns:a16="http://schemas.microsoft.com/office/drawing/2014/main" id="{CE1A1C4F-C63C-4D15-A4B6-59BCE0B2C3A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4" name="Cuadro de texto 451">
          <a:extLst>
            <a:ext uri="{FF2B5EF4-FFF2-40B4-BE49-F238E27FC236}">
              <a16:creationId xmlns:a16="http://schemas.microsoft.com/office/drawing/2014/main" id="{D216257D-E85E-4218-9B52-D2318ABC0C5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5" name="Cuadro de texto 452">
          <a:extLst>
            <a:ext uri="{FF2B5EF4-FFF2-40B4-BE49-F238E27FC236}">
              <a16:creationId xmlns:a16="http://schemas.microsoft.com/office/drawing/2014/main" id="{258B9BF4-E329-41E0-A4D9-0B5EBF02F28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6" name="Cuadro de texto 453">
          <a:extLst>
            <a:ext uri="{FF2B5EF4-FFF2-40B4-BE49-F238E27FC236}">
              <a16:creationId xmlns:a16="http://schemas.microsoft.com/office/drawing/2014/main" id="{F7496750-1A44-496E-9AD7-A777FC6A2C9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7" name="Cuadro de texto 454">
          <a:extLst>
            <a:ext uri="{FF2B5EF4-FFF2-40B4-BE49-F238E27FC236}">
              <a16:creationId xmlns:a16="http://schemas.microsoft.com/office/drawing/2014/main" id="{B571DD31-45A4-4E24-9936-34D825005FF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8" name="Cuadro de texto 455">
          <a:extLst>
            <a:ext uri="{FF2B5EF4-FFF2-40B4-BE49-F238E27FC236}">
              <a16:creationId xmlns:a16="http://schemas.microsoft.com/office/drawing/2014/main" id="{17466EFE-A5A7-4D07-A660-15280D72DD6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29" name="Cuadro de texto 456">
          <a:extLst>
            <a:ext uri="{FF2B5EF4-FFF2-40B4-BE49-F238E27FC236}">
              <a16:creationId xmlns:a16="http://schemas.microsoft.com/office/drawing/2014/main" id="{B8755158-8F22-434B-A66E-B0AADD58DC0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0" name="Cuadro de texto 457">
          <a:extLst>
            <a:ext uri="{FF2B5EF4-FFF2-40B4-BE49-F238E27FC236}">
              <a16:creationId xmlns:a16="http://schemas.microsoft.com/office/drawing/2014/main" id="{A53CE90B-A3C7-499B-9B9A-4E68F9878B5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1" name="Cuadro de texto 458">
          <a:extLst>
            <a:ext uri="{FF2B5EF4-FFF2-40B4-BE49-F238E27FC236}">
              <a16:creationId xmlns:a16="http://schemas.microsoft.com/office/drawing/2014/main" id="{30EF18CF-C06D-4D2B-8EA1-92AA4E6E7E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2" name="Cuadro de texto 459">
          <a:extLst>
            <a:ext uri="{FF2B5EF4-FFF2-40B4-BE49-F238E27FC236}">
              <a16:creationId xmlns:a16="http://schemas.microsoft.com/office/drawing/2014/main" id="{1A6F32A9-0C6C-41A1-83B6-4400279C408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3" name="Cuadro de texto 460">
          <a:extLst>
            <a:ext uri="{FF2B5EF4-FFF2-40B4-BE49-F238E27FC236}">
              <a16:creationId xmlns:a16="http://schemas.microsoft.com/office/drawing/2014/main" id="{29695CC3-DCBF-435E-B508-A21BFE4117D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4" name="Cuadro de texto 461">
          <a:extLst>
            <a:ext uri="{FF2B5EF4-FFF2-40B4-BE49-F238E27FC236}">
              <a16:creationId xmlns:a16="http://schemas.microsoft.com/office/drawing/2014/main" id="{94B906C3-C2CD-4D62-824C-37926FE9155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5" name="Cuadro de texto 462">
          <a:extLst>
            <a:ext uri="{FF2B5EF4-FFF2-40B4-BE49-F238E27FC236}">
              <a16:creationId xmlns:a16="http://schemas.microsoft.com/office/drawing/2014/main" id="{BBFF7EA6-AF8A-4E7C-839D-7C1BC6D880F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6" name="Cuadro de texto 463">
          <a:extLst>
            <a:ext uri="{FF2B5EF4-FFF2-40B4-BE49-F238E27FC236}">
              <a16:creationId xmlns:a16="http://schemas.microsoft.com/office/drawing/2014/main" id="{6A2744D8-2E59-4B4B-B07E-0D1A6ED1382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7" name="Cuadro de texto 464">
          <a:extLst>
            <a:ext uri="{FF2B5EF4-FFF2-40B4-BE49-F238E27FC236}">
              <a16:creationId xmlns:a16="http://schemas.microsoft.com/office/drawing/2014/main" id="{3A490514-E1E0-4503-923E-079213BC5B1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8" name="Cuadro de texto 465">
          <a:extLst>
            <a:ext uri="{FF2B5EF4-FFF2-40B4-BE49-F238E27FC236}">
              <a16:creationId xmlns:a16="http://schemas.microsoft.com/office/drawing/2014/main" id="{1FF2F2EF-2AC7-4935-B209-A6087FF1F78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39" name="Cuadro de texto 466">
          <a:extLst>
            <a:ext uri="{FF2B5EF4-FFF2-40B4-BE49-F238E27FC236}">
              <a16:creationId xmlns:a16="http://schemas.microsoft.com/office/drawing/2014/main" id="{AA087DE1-E221-4B96-A0B2-D98AADCB4B5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0" name="Cuadro de texto 467">
          <a:extLst>
            <a:ext uri="{FF2B5EF4-FFF2-40B4-BE49-F238E27FC236}">
              <a16:creationId xmlns:a16="http://schemas.microsoft.com/office/drawing/2014/main" id="{4C896127-1A8C-4EC3-974E-624110FCE50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1" name="Cuadro de texto 468">
          <a:extLst>
            <a:ext uri="{FF2B5EF4-FFF2-40B4-BE49-F238E27FC236}">
              <a16:creationId xmlns:a16="http://schemas.microsoft.com/office/drawing/2014/main" id="{10C83A7C-0060-4C8B-970C-FB657904E81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2" name="Cuadro de texto 469">
          <a:extLst>
            <a:ext uri="{FF2B5EF4-FFF2-40B4-BE49-F238E27FC236}">
              <a16:creationId xmlns:a16="http://schemas.microsoft.com/office/drawing/2014/main" id="{77E44B87-BF55-4FE2-BB8A-A084E857883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3" name="Cuadro de texto 470">
          <a:extLst>
            <a:ext uri="{FF2B5EF4-FFF2-40B4-BE49-F238E27FC236}">
              <a16:creationId xmlns:a16="http://schemas.microsoft.com/office/drawing/2014/main" id="{82DB0540-2723-4FD6-B470-228DC82D4C9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4" name="Cuadro de texto 471">
          <a:extLst>
            <a:ext uri="{FF2B5EF4-FFF2-40B4-BE49-F238E27FC236}">
              <a16:creationId xmlns:a16="http://schemas.microsoft.com/office/drawing/2014/main" id="{AB16E5FD-9C5F-4A82-9977-58FB48B2C46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5" name="Cuadro de texto 472">
          <a:extLst>
            <a:ext uri="{FF2B5EF4-FFF2-40B4-BE49-F238E27FC236}">
              <a16:creationId xmlns:a16="http://schemas.microsoft.com/office/drawing/2014/main" id="{85987FF4-12CF-4CBE-A3BD-FA939F3CE4C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6" name="Cuadro de texto 473">
          <a:extLst>
            <a:ext uri="{FF2B5EF4-FFF2-40B4-BE49-F238E27FC236}">
              <a16:creationId xmlns:a16="http://schemas.microsoft.com/office/drawing/2014/main" id="{5B5B86D3-D8E4-401A-B5A3-2EB1DBF4F64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7" name="Cuadro de texto 474">
          <a:extLst>
            <a:ext uri="{FF2B5EF4-FFF2-40B4-BE49-F238E27FC236}">
              <a16:creationId xmlns:a16="http://schemas.microsoft.com/office/drawing/2014/main" id="{BADCBFBA-7799-45AB-B819-6FD67FF937D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8" name="Cuadro de texto 475">
          <a:extLst>
            <a:ext uri="{FF2B5EF4-FFF2-40B4-BE49-F238E27FC236}">
              <a16:creationId xmlns:a16="http://schemas.microsoft.com/office/drawing/2014/main" id="{34814724-89A9-453A-9A6C-CCCCA286310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49" name="Cuadro de texto 476">
          <a:extLst>
            <a:ext uri="{FF2B5EF4-FFF2-40B4-BE49-F238E27FC236}">
              <a16:creationId xmlns:a16="http://schemas.microsoft.com/office/drawing/2014/main" id="{FC87DA1F-A85F-40B4-BB41-BAD882C5B3B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0" name="Cuadro de texto 477">
          <a:extLst>
            <a:ext uri="{FF2B5EF4-FFF2-40B4-BE49-F238E27FC236}">
              <a16:creationId xmlns:a16="http://schemas.microsoft.com/office/drawing/2014/main" id="{2710AFAD-AEDC-4099-B0EE-32756FE782C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1" name="Cuadro de texto 478">
          <a:extLst>
            <a:ext uri="{FF2B5EF4-FFF2-40B4-BE49-F238E27FC236}">
              <a16:creationId xmlns:a16="http://schemas.microsoft.com/office/drawing/2014/main" id="{34F9118E-2AF9-420F-82AE-61F09826B13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2" name="Cuadro de texto 479">
          <a:extLst>
            <a:ext uri="{FF2B5EF4-FFF2-40B4-BE49-F238E27FC236}">
              <a16:creationId xmlns:a16="http://schemas.microsoft.com/office/drawing/2014/main" id="{AC53A30D-508B-4F6C-A4F9-80C5E1845BB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3" name="Cuadro de texto 480">
          <a:extLst>
            <a:ext uri="{FF2B5EF4-FFF2-40B4-BE49-F238E27FC236}">
              <a16:creationId xmlns:a16="http://schemas.microsoft.com/office/drawing/2014/main" id="{FC9E6563-744B-496C-A3B6-D84A19FF185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4" name="Cuadro de texto 481">
          <a:extLst>
            <a:ext uri="{FF2B5EF4-FFF2-40B4-BE49-F238E27FC236}">
              <a16:creationId xmlns:a16="http://schemas.microsoft.com/office/drawing/2014/main" id="{3E78EDE0-DF9F-4A60-88F6-D6906CA3074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5" name="Cuadro de texto 482">
          <a:extLst>
            <a:ext uri="{FF2B5EF4-FFF2-40B4-BE49-F238E27FC236}">
              <a16:creationId xmlns:a16="http://schemas.microsoft.com/office/drawing/2014/main" id="{C8F475DD-68ED-4E82-A612-6CCD12B1B9C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6" name="Cuadro de texto 483">
          <a:extLst>
            <a:ext uri="{FF2B5EF4-FFF2-40B4-BE49-F238E27FC236}">
              <a16:creationId xmlns:a16="http://schemas.microsoft.com/office/drawing/2014/main" id="{CF82E9AA-2A60-4146-B744-00778E0F3D4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7" name="Cuadro de texto 484">
          <a:extLst>
            <a:ext uri="{FF2B5EF4-FFF2-40B4-BE49-F238E27FC236}">
              <a16:creationId xmlns:a16="http://schemas.microsoft.com/office/drawing/2014/main" id="{2B219517-CA43-4874-BA33-9A31C1357C4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8" name="Cuadro de texto 485">
          <a:extLst>
            <a:ext uri="{FF2B5EF4-FFF2-40B4-BE49-F238E27FC236}">
              <a16:creationId xmlns:a16="http://schemas.microsoft.com/office/drawing/2014/main" id="{4902DB7F-738D-4D8C-B4D1-D8B01EC0D8E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59" name="Cuadro de texto 486">
          <a:extLst>
            <a:ext uri="{FF2B5EF4-FFF2-40B4-BE49-F238E27FC236}">
              <a16:creationId xmlns:a16="http://schemas.microsoft.com/office/drawing/2014/main" id="{04687EDA-E925-450D-97FA-9101D30F5B5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0" name="Cuadro de texto 487">
          <a:extLst>
            <a:ext uri="{FF2B5EF4-FFF2-40B4-BE49-F238E27FC236}">
              <a16:creationId xmlns:a16="http://schemas.microsoft.com/office/drawing/2014/main" id="{61F7B4EE-8C2D-4A44-A1C3-92CB46D0DF0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1" name="Cuadro de texto 488">
          <a:extLst>
            <a:ext uri="{FF2B5EF4-FFF2-40B4-BE49-F238E27FC236}">
              <a16:creationId xmlns:a16="http://schemas.microsoft.com/office/drawing/2014/main" id="{081794CB-D23F-40D5-AC77-8F5463933C0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2" name="Cuadro de texto 489">
          <a:extLst>
            <a:ext uri="{FF2B5EF4-FFF2-40B4-BE49-F238E27FC236}">
              <a16:creationId xmlns:a16="http://schemas.microsoft.com/office/drawing/2014/main" id="{B63EF55B-501D-4AB3-9575-4566422945B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3" name="Cuadro de texto 490">
          <a:extLst>
            <a:ext uri="{FF2B5EF4-FFF2-40B4-BE49-F238E27FC236}">
              <a16:creationId xmlns:a16="http://schemas.microsoft.com/office/drawing/2014/main" id="{29E9F3D8-1008-471A-9D6B-D3886FE5FD3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4" name="Cuadro de texto 491">
          <a:extLst>
            <a:ext uri="{FF2B5EF4-FFF2-40B4-BE49-F238E27FC236}">
              <a16:creationId xmlns:a16="http://schemas.microsoft.com/office/drawing/2014/main" id="{5072E892-0E48-48CF-8FBD-88A9D69703A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5" name="Cuadro de texto 492">
          <a:extLst>
            <a:ext uri="{FF2B5EF4-FFF2-40B4-BE49-F238E27FC236}">
              <a16:creationId xmlns:a16="http://schemas.microsoft.com/office/drawing/2014/main" id="{47BEA1D6-A5F0-4961-9F71-BF65AFBA6C9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6" name="Cuadro de texto 493">
          <a:extLst>
            <a:ext uri="{FF2B5EF4-FFF2-40B4-BE49-F238E27FC236}">
              <a16:creationId xmlns:a16="http://schemas.microsoft.com/office/drawing/2014/main" id="{349FA832-4ACC-414D-B361-3D103FEAC98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7" name="Cuadro de texto 494">
          <a:extLst>
            <a:ext uri="{FF2B5EF4-FFF2-40B4-BE49-F238E27FC236}">
              <a16:creationId xmlns:a16="http://schemas.microsoft.com/office/drawing/2014/main" id="{C70C59E7-E611-462E-A927-C87FE741D70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8" name="Cuadro de texto 495">
          <a:extLst>
            <a:ext uri="{FF2B5EF4-FFF2-40B4-BE49-F238E27FC236}">
              <a16:creationId xmlns:a16="http://schemas.microsoft.com/office/drawing/2014/main" id="{C58946EF-ED48-47FE-83FD-401C7FD976A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69" name="Cuadro de texto 496">
          <a:extLst>
            <a:ext uri="{FF2B5EF4-FFF2-40B4-BE49-F238E27FC236}">
              <a16:creationId xmlns:a16="http://schemas.microsoft.com/office/drawing/2014/main" id="{4B187BDA-37F4-422F-8CCC-04274350F22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0" name="Cuadro de texto 497">
          <a:extLst>
            <a:ext uri="{FF2B5EF4-FFF2-40B4-BE49-F238E27FC236}">
              <a16:creationId xmlns:a16="http://schemas.microsoft.com/office/drawing/2014/main" id="{CC8409DE-64FA-4114-B48E-F0EBD879D4F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1" name="Cuadro de texto 498">
          <a:extLst>
            <a:ext uri="{FF2B5EF4-FFF2-40B4-BE49-F238E27FC236}">
              <a16:creationId xmlns:a16="http://schemas.microsoft.com/office/drawing/2014/main" id="{3D6203E9-6D8A-4657-A804-8CDD2E12DD4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2" name="Cuadro de texto 499">
          <a:extLst>
            <a:ext uri="{FF2B5EF4-FFF2-40B4-BE49-F238E27FC236}">
              <a16:creationId xmlns:a16="http://schemas.microsoft.com/office/drawing/2014/main" id="{CAF475A0-53DC-439C-9313-A68ACADE7B1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3" name="Cuadro de texto 500">
          <a:extLst>
            <a:ext uri="{FF2B5EF4-FFF2-40B4-BE49-F238E27FC236}">
              <a16:creationId xmlns:a16="http://schemas.microsoft.com/office/drawing/2014/main" id="{69A0C76F-E14A-446A-9CA5-C7B4F7941D9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4" name="Cuadro de texto 501">
          <a:extLst>
            <a:ext uri="{FF2B5EF4-FFF2-40B4-BE49-F238E27FC236}">
              <a16:creationId xmlns:a16="http://schemas.microsoft.com/office/drawing/2014/main" id="{C0AA5E7E-1FDE-4A67-A7CE-D26F42DDE0F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5" name="Cuadro de texto 502">
          <a:extLst>
            <a:ext uri="{FF2B5EF4-FFF2-40B4-BE49-F238E27FC236}">
              <a16:creationId xmlns:a16="http://schemas.microsoft.com/office/drawing/2014/main" id="{20F12FCB-91E4-4A0E-B363-E61A8ADD4AE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6" name="Cuadro de texto 503">
          <a:extLst>
            <a:ext uri="{FF2B5EF4-FFF2-40B4-BE49-F238E27FC236}">
              <a16:creationId xmlns:a16="http://schemas.microsoft.com/office/drawing/2014/main" id="{966DD233-9C67-457D-A3BC-786F41B420F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7" name="Cuadro de texto 504">
          <a:extLst>
            <a:ext uri="{FF2B5EF4-FFF2-40B4-BE49-F238E27FC236}">
              <a16:creationId xmlns:a16="http://schemas.microsoft.com/office/drawing/2014/main" id="{205F3C45-018F-4AF7-BEF5-1A755C9D24A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8" name="Cuadro de texto 505">
          <a:extLst>
            <a:ext uri="{FF2B5EF4-FFF2-40B4-BE49-F238E27FC236}">
              <a16:creationId xmlns:a16="http://schemas.microsoft.com/office/drawing/2014/main" id="{61D6DA16-757C-47A1-B012-201A54D17EA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79" name="Cuadro de texto 506">
          <a:extLst>
            <a:ext uri="{FF2B5EF4-FFF2-40B4-BE49-F238E27FC236}">
              <a16:creationId xmlns:a16="http://schemas.microsoft.com/office/drawing/2014/main" id="{9DE091B6-AF5C-4527-9B8B-03CBAB75D08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0" name="Cuadro de texto 507">
          <a:extLst>
            <a:ext uri="{FF2B5EF4-FFF2-40B4-BE49-F238E27FC236}">
              <a16:creationId xmlns:a16="http://schemas.microsoft.com/office/drawing/2014/main" id="{0AC753E0-9B69-4991-9C72-743596A869D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1" name="Cuadro de texto 508">
          <a:extLst>
            <a:ext uri="{FF2B5EF4-FFF2-40B4-BE49-F238E27FC236}">
              <a16:creationId xmlns:a16="http://schemas.microsoft.com/office/drawing/2014/main" id="{A12FB1F5-DA35-4A2F-84BF-17E378DABAB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2" name="Cuadro de texto 509">
          <a:extLst>
            <a:ext uri="{FF2B5EF4-FFF2-40B4-BE49-F238E27FC236}">
              <a16:creationId xmlns:a16="http://schemas.microsoft.com/office/drawing/2014/main" id="{E1D47E94-D6EB-4F6A-BA30-9E537EAB0A6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3" name="Cuadro de texto 510">
          <a:extLst>
            <a:ext uri="{FF2B5EF4-FFF2-40B4-BE49-F238E27FC236}">
              <a16:creationId xmlns:a16="http://schemas.microsoft.com/office/drawing/2014/main" id="{E10D76B0-8CE3-4384-83B9-0E05A69AB65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4" name="Cuadro de texto 511">
          <a:extLst>
            <a:ext uri="{FF2B5EF4-FFF2-40B4-BE49-F238E27FC236}">
              <a16:creationId xmlns:a16="http://schemas.microsoft.com/office/drawing/2014/main" id="{0B71DC9F-1EFE-4245-BF71-A730EE26A53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5" name="Cuadro de texto 512">
          <a:extLst>
            <a:ext uri="{FF2B5EF4-FFF2-40B4-BE49-F238E27FC236}">
              <a16:creationId xmlns:a16="http://schemas.microsoft.com/office/drawing/2014/main" id="{F61393D3-5870-4B37-8C27-0E025D0A2F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6" name="Cuadro de texto 513">
          <a:extLst>
            <a:ext uri="{FF2B5EF4-FFF2-40B4-BE49-F238E27FC236}">
              <a16:creationId xmlns:a16="http://schemas.microsoft.com/office/drawing/2014/main" id="{0A095D1A-59C4-4594-B0AC-C096BBFB00B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7" name="Cuadro de texto 514">
          <a:extLst>
            <a:ext uri="{FF2B5EF4-FFF2-40B4-BE49-F238E27FC236}">
              <a16:creationId xmlns:a16="http://schemas.microsoft.com/office/drawing/2014/main" id="{4EFE0DF4-AB58-402B-9EC9-EFB8A8FD5A2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8" name="Cuadro de texto 515">
          <a:extLst>
            <a:ext uri="{FF2B5EF4-FFF2-40B4-BE49-F238E27FC236}">
              <a16:creationId xmlns:a16="http://schemas.microsoft.com/office/drawing/2014/main" id="{76F978AB-F986-40CB-BD6B-94A7753D313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89" name="Cuadro de texto 516">
          <a:extLst>
            <a:ext uri="{FF2B5EF4-FFF2-40B4-BE49-F238E27FC236}">
              <a16:creationId xmlns:a16="http://schemas.microsoft.com/office/drawing/2014/main" id="{68ECF11D-3AA2-49EC-B3F9-4C2D6A78F4A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0" name="Cuadro de texto 517">
          <a:extLst>
            <a:ext uri="{FF2B5EF4-FFF2-40B4-BE49-F238E27FC236}">
              <a16:creationId xmlns:a16="http://schemas.microsoft.com/office/drawing/2014/main" id="{9409AF4A-ACFA-4B18-B0D5-6BB9282DC46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1" name="Cuadro de texto 518">
          <a:extLst>
            <a:ext uri="{FF2B5EF4-FFF2-40B4-BE49-F238E27FC236}">
              <a16:creationId xmlns:a16="http://schemas.microsoft.com/office/drawing/2014/main" id="{8BD3A8F5-4160-4345-BEE7-D664F88835B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2" name="Cuadro de texto 519">
          <a:extLst>
            <a:ext uri="{FF2B5EF4-FFF2-40B4-BE49-F238E27FC236}">
              <a16:creationId xmlns:a16="http://schemas.microsoft.com/office/drawing/2014/main" id="{99B99ED0-0789-43A1-AC48-560EEE39875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3" name="Cuadro de texto 520">
          <a:extLst>
            <a:ext uri="{FF2B5EF4-FFF2-40B4-BE49-F238E27FC236}">
              <a16:creationId xmlns:a16="http://schemas.microsoft.com/office/drawing/2014/main" id="{85D1569C-2309-4C01-9C1B-86E6538ECB5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4" name="Cuadro de texto 521">
          <a:extLst>
            <a:ext uri="{FF2B5EF4-FFF2-40B4-BE49-F238E27FC236}">
              <a16:creationId xmlns:a16="http://schemas.microsoft.com/office/drawing/2014/main" id="{97376F0F-DA1D-4EF2-B18F-3E4F0BB319A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5" name="Cuadro de texto 522">
          <a:extLst>
            <a:ext uri="{FF2B5EF4-FFF2-40B4-BE49-F238E27FC236}">
              <a16:creationId xmlns:a16="http://schemas.microsoft.com/office/drawing/2014/main" id="{0587F57B-BEE6-4AE8-9774-3438A059B3A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6" name="Cuadro de texto 523">
          <a:extLst>
            <a:ext uri="{FF2B5EF4-FFF2-40B4-BE49-F238E27FC236}">
              <a16:creationId xmlns:a16="http://schemas.microsoft.com/office/drawing/2014/main" id="{B7365BA1-D34F-4695-946A-0079B20D69F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7" name="Cuadro de texto 524">
          <a:extLst>
            <a:ext uri="{FF2B5EF4-FFF2-40B4-BE49-F238E27FC236}">
              <a16:creationId xmlns:a16="http://schemas.microsoft.com/office/drawing/2014/main" id="{A72D2A99-CD0C-4C49-925A-EE89BCF5455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8" name="Cuadro de texto 525">
          <a:extLst>
            <a:ext uri="{FF2B5EF4-FFF2-40B4-BE49-F238E27FC236}">
              <a16:creationId xmlns:a16="http://schemas.microsoft.com/office/drawing/2014/main" id="{7FC95226-3D92-41A5-92E7-2C4E019BF01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599" name="Cuadro de texto 526">
          <a:extLst>
            <a:ext uri="{FF2B5EF4-FFF2-40B4-BE49-F238E27FC236}">
              <a16:creationId xmlns:a16="http://schemas.microsoft.com/office/drawing/2014/main" id="{08C87CBF-8CF7-4E77-B253-8A48809CBB8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0" name="Cuadro de texto 527">
          <a:extLst>
            <a:ext uri="{FF2B5EF4-FFF2-40B4-BE49-F238E27FC236}">
              <a16:creationId xmlns:a16="http://schemas.microsoft.com/office/drawing/2014/main" id="{7C5784AC-8933-4710-BBA7-73D441C9ED0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1" name="Cuadro de texto 528">
          <a:extLst>
            <a:ext uri="{FF2B5EF4-FFF2-40B4-BE49-F238E27FC236}">
              <a16:creationId xmlns:a16="http://schemas.microsoft.com/office/drawing/2014/main" id="{97C46668-8861-450A-9492-8AC3C1626FF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2" name="Cuadro de texto 529">
          <a:extLst>
            <a:ext uri="{FF2B5EF4-FFF2-40B4-BE49-F238E27FC236}">
              <a16:creationId xmlns:a16="http://schemas.microsoft.com/office/drawing/2014/main" id="{E0C996A7-29BD-4D17-A154-2F99EC5A2D9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3" name="Cuadro de texto 530">
          <a:extLst>
            <a:ext uri="{FF2B5EF4-FFF2-40B4-BE49-F238E27FC236}">
              <a16:creationId xmlns:a16="http://schemas.microsoft.com/office/drawing/2014/main" id="{37866BD5-02E7-43F9-81C9-C93FE4CF378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4" name="Cuadro de texto 531">
          <a:extLst>
            <a:ext uri="{FF2B5EF4-FFF2-40B4-BE49-F238E27FC236}">
              <a16:creationId xmlns:a16="http://schemas.microsoft.com/office/drawing/2014/main" id="{F8664B05-548D-4712-AB85-EDF882E4335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5" name="Cuadro de texto 532">
          <a:extLst>
            <a:ext uri="{FF2B5EF4-FFF2-40B4-BE49-F238E27FC236}">
              <a16:creationId xmlns:a16="http://schemas.microsoft.com/office/drawing/2014/main" id="{7C6D54FB-34D1-4DCF-9782-2DAAB09F193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6" name="Cuadro de texto 533">
          <a:extLst>
            <a:ext uri="{FF2B5EF4-FFF2-40B4-BE49-F238E27FC236}">
              <a16:creationId xmlns:a16="http://schemas.microsoft.com/office/drawing/2014/main" id="{D9DE101E-B26A-4CCA-A6F6-D6A4816C1D2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7" name="Cuadro de texto 534">
          <a:extLst>
            <a:ext uri="{FF2B5EF4-FFF2-40B4-BE49-F238E27FC236}">
              <a16:creationId xmlns:a16="http://schemas.microsoft.com/office/drawing/2014/main" id="{A82FC9BB-C19E-4D2A-A5A2-D14CD0E2C91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8" name="Cuadro de texto 535">
          <a:extLst>
            <a:ext uri="{FF2B5EF4-FFF2-40B4-BE49-F238E27FC236}">
              <a16:creationId xmlns:a16="http://schemas.microsoft.com/office/drawing/2014/main" id="{6E9166F8-ED64-4F32-B111-BA53CF44862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09" name="Cuadro de texto 536">
          <a:extLst>
            <a:ext uri="{FF2B5EF4-FFF2-40B4-BE49-F238E27FC236}">
              <a16:creationId xmlns:a16="http://schemas.microsoft.com/office/drawing/2014/main" id="{0FE4EF65-FA25-4D1A-BD6B-659805D9911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0" name="Cuadro de texto 537">
          <a:extLst>
            <a:ext uri="{FF2B5EF4-FFF2-40B4-BE49-F238E27FC236}">
              <a16:creationId xmlns:a16="http://schemas.microsoft.com/office/drawing/2014/main" id="{18C6DDBD-0DDD-4673-B066-29C242AFC97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1" name="Cuadro de texto 538">
          <a:extLst>
            <a:ext uri="{FF2B5EF4-FFF2-40B4-BE49-F238E27FC236}">
              <a16:creationId xmlns:a16="http://schemas.microsoft.com/office/drawing/2014/main" id="{C6328A47-EDCC-4B77-8B82-5A196982714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2" name="Cuadro de texto 539">
          <a:extLst>
            <a:ext uri="{FF2B5EF4-FFF2-40B4-BE49-F238E27FC236}">
              <a16:creationId xmlns:a16="http://schemas.microsoft.com/office/drawing/2014/main" id="{A094E81D-6EDF-453F-B6CF-2C2422CEAF7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3" name="Cuadro de texto 540">
          <a:extLst>
            <a:ext uri="{FF2B5EF4-FFF2-40B4-BE49-F238E27FC236}">
              <a16:creationId xmlns:a16="http://schemas.microsoft.com/office/drawing/2014/main" id="{AEB523DD-8641-433E-91F9-C33BAFE67BB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4" name="Cuadro de texto 541">
          <a:extLst>
            <a:ext uri="{FF2B5EF4-FFF2-40B4-BE49-F238E27FC236}">
              <a16:creationId xmlns:a16="http://schemas.microsoft.com/office/drawing/2014/main" id="{F7EFD33A-1E0F-4B4E-9B1D-E101AE36780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5" name="Cuadro de texto 542">
          <a:extLst>
            <a:ext uri="{FF2B5EF4-FFF2-40B4-BE49-F238E27FC236}">
              <a16:creationId xmlns:a16="http://schemas.microsoft.com/office/drawing/2014/main" id="{0299C40A-BFDE-4126-BD7F-A9337525A6E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6" name="Cuadro de texto 543">
          <a:extLst>
            <a:ext uri="{FF2B5EF4-FFF2-40B4-BE49-F238E27FC236}">
              <a16:creationId xmlns:a16="http://schemas.microsoft.com/office/drawing/2014/main" id="{890E2273-3681-49BB-9F57-FC577889D35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7" name="Cuadro de texto 544">
          <a:extLst>
            <a:ext uri="{FF2B5EF4-FFF2-40B4-BE49-F238E27FC236}">
              <a16:creationId xmlns:a16="http://schemas.microsoft.com/office/drawing/2014/main" id="{DB37B024-75AF-4D0A-8C2E-8CBDBAEDD3C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8" name="Cuadro de texto 545">
          <a:extLst>
            <a:ext uri="{FF2B5EF4-FFF2-40B4-BE49-F238E27FC236}">
              <a16:creationId xmlns:a16="http://schemas.microsoft.com/office/drawing/2014/main" id="{36D4689E-7979-45C0-8830-AE92BA38AA4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19" name="Cuadro de texto 546">
          <a:extLst>
            <a:ext uri="{FF2B5EF4-FFF2-40B4-BE49-F238E27FC236}">
              <a16:creationId xmlns:a16="http://schemas.microsoft.com/office/drawing/2014/main" id="{29D4071D-B762-4EF9-AE01-46149A9E1CE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0" name="Cuadro de texto 547">
          <a:extLst>
            <a:ext uri="{FF2B5EF4-FFF2-40B4-BE49-F238E27FC236}">
              <a16:creationId xmlns:a16="http://schemas.microsoft.com/office/drawing/2014/main" id="{E9D62870-97D7-490A-AF22-10C95BE63B9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1" name="Cuadro de texto 548">
          <a:extLst>
            <a:ext uri="{FF2B5EF4-FFF2-40B4-BE49-F238E27FC236}">
              <a16:creationId xmlns:a16="http://schemas.microsoft.com/office/drawing/2014/main" id="{E5A6D78B-C2F7-4D93-BB9B-36490ABDE98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2" name="Cuadro de texto 549">
          <a:extLst>
            <a:ext uri="{FF2B5EF4-FFF2-40B4-BE49-F238E27FC236}">
              <a16:creationId xmlns:a16="http://schemas.microsoft.com/office/drawing/2014/main" id="{E9762041-F3FE-4C8D-B83F-0F8F8761C94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3" name="Cuadro de texto 550">
          <a:extLst>
            <a:ext uri="{FF2B5EF4-FFF2-40B4-BE49-F238E27FC236}">
              <a16:creationId xmlns:a16="http://schemas.microsoft.com/office/drawing/2014/main" id="{6E4566CC-7CD1-4E36-8AA2-F3A1D25B93E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4" name="Cuadro de texto 551">
          <a:extLst>
            <a:ext uri="{FF2B5EF4-FFF2-40B4-BE49-F238E27FC236}">
              <a16:creationId xmlns:a16="http://schemas.microsoft.com/office/drawing/2014/main" id="{3A441295-755C-4B36-918B-3EEA32A81BC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5" name="Cuadro de texto 552">
          <a:extLst>
            <a:ext uri="{FF2B5EF4-FFF2-40B4-BE49-F238E27FC236}">
              <a16:creationId xmlns:a16="http://schemas.microsoft.com/office/drawing/2014/main" id="{4209BDA8-7D9A-4BA3-8C05-EDE4FC9C990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6" name="Cuadro de texto 553">
          <a:extLst>
            <a:ext uri="{FF2B5EF4-FFF2-40B4-BE49-F238E27FC236}">
              <a16:creationId xmlns:a16="http://schemas.microsoft.com/office/drawing/2014/main" id="{BC749427-C1A9-4784-99D2-0FA348F77F8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7" name="Cuadro de texto 554">
          <a:extLst>
            <a:ext uri="{FF2B5EF4-FFF2-40B4-BE49-F238E27FC236}">
              <a16:creationId xmlns:a16="http://schemas.microsoft.com/office/drawing/2014/main" id="{2AB956BE-6401-4FE6-BDF2-192BEC90E34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8" name="Cuadro de texto 555">
          <a:extLst>
            <a:ext uri="{FF2B5EF4-FFF2-40B4-BE49-F238E27FC236}">
              <a16:creationId xmlns:a16="http://schemas.microsoft.com/office/drawing/2014/main" id="{6EAAD675-F180-4695-A2D6-8C88C0DABAE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29" name="Cuadro de texto 556">
          <a:extLst>
            <a:ext uri="{FF2B5EF4-FFF2-40B4-BE49-F238E27FC236}">
              <a16:creationId xmlns:a16="http://schemas.microsoft.com/office/drawing/2014/main" id="{D65872BF-EF7B-4F9C-9B76-89D9E944F88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0" name="Cuadro de texto 557">
          <a:extLst>
            <a:ext uri="{FF2B5EF4-FFF2-40B4-BE49-F238E27FC236}">
              <a16:creationId xmlns:a16="http://schemas.microsoft.com/office/drawing/2014/main" id="{E266805F-6612-4F09-BEC3-D9E2FD3AD64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1" name="Cuadro de texto 558">
          <a:extLst>
            <a:ext uri="{FF2B5EF4-FFF2-40B4-BE49-F238E27FC236}">
              <a16:creationId xmlns:a16="http://schemas.microsoft.com/office/drawing/2014/main" id="{6BA77731-3107-47B4-AB9A-45FB3B183E0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2" name="Cuadro de texto 559">
          <a:extLst>
            <a:ext uri="{FF2B5EF4-FFF2-40B4-BE49-F238E27FC236}">
              <a16:creationId xmlns:a16="http://schemas.microsoft.com/office/drawing/2014/main" id="{7E64A14F-03B5-40B5-9E31-3C3A62AD7BB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3" name="Cuadro de texto 560">
          <a:extLst>
            <a:ext uri="{FF2B5EF4-FFF2-40B4-BE49-F238E27FC236}">
              <a16:creationId xmlns:a16="http://schemas.microsoft.com/office/drawing/2014/main" id="{50F44EDB-7C0A-4184-9C6B-67C3937C11F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4" name="Cuadro de texto 561">
          <a:extLst>
            <a:ext uri="{FF2B5EF4-FFF2-40B4-BE49-F238E27FC236}">
              <a16:creationId xmlns:a16="http://schemas.microsoft.com/office/drawing/2014/main" id="{BA949DB9-D0D2-4A8A-9BCA-DFA357A7330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5" name="Cuadro de texto 562">
          <a:extLst>
            <a:ext uri="{FF2B5EF4-FFF2-40B4-BE49-F238E27FC236}">
              <a16:creationId xmlns:a16="http://schemas.microsoft.com/office/drawing/2014/main" id="{03572134-5ED4-4AFC-AEB6-12E974CE532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6" name="Cuadro de texto 563">
          <a:extLst>
            <a:ext uri="{FF2B5EF4-FFF2-40B4-BE49-F238E27FC236}">
              <a16:creationId xmlns:a16="http://schemas.microsoft.com/office/drawing/2014/main" id="{FB4A9248-F6E4-4C85-BC2D-567FA2A83FF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7" name="Cuadro de texto 564">
          <a:extLst>
            <a:ext uri="{FF2B5EF4-FFF2-40B4-BE49-F238E27FC236}">
              <a16:creationId xmlns:a16="http://schemas.microsoft.com/office/drawing/2014/main" id="{D43158F0-8D0C-490C-A354-BDB3E4DAC6C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8" name="Cuadro de texto 565">
          <a:extLst>
            <a:ext uri="{FF2B5EF4-FFF2-40B4-BE49-F238E27FC236}">
              <a16:creationId xmlns:a16="http://schemas.microsoft.com/office/drawing/2014/main" id="{90816FF4-3CEE-4DCF-966B-AAED79A8D19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39" name="Cuadro de texto 566">
          <a:extLst>
            <a:ext uri="{FF2B5EF4-FFF2-40B4-BE49-F238E27FC236}">
              <a16:creationId xmlns:a16="http://schemas.microsoft.com/office/drawing/2014/main" id="{71EEA1E6-B4B4-4874-A64B-938918D77E2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0" name="Cuadro de texto 567">
          <a:extLst>
            <a:ext uri="{FF2B5EF4-FFF2-40B4-BE49-F238E27FC236}">
              <a16:creationId xmlns:a16="http://schemas.microsoft.com/office/drawing/2014/main" id="{2D6B91A9-8148-410C-ADB3-86643946FB3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1" name="Cuadro de texto 568">
          <a:extLst>
            <a:ext uri="{FF2B5EF4-FFF2-40B4-BE49-F238E27FC236}">
              <a16:creationId xmlns:a16="http://schemas.microsoft.com/office/drawing/2014/main" id="{7FBC6911-13E1-4129-9A7F-DAE04068240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2" name="Cuadro de texto 569">
          <a:extLst>
            <a:ext uri="{FF2B5EF4-FFF2-40B4-BE49-F238E27FC236}">
              <a16:creationId xmlns:a16="http://schemas.microsoft.com/office/drawing/2014/main" id="{FC3589A3-8F29-42E3-9A98-CBA1D6C9F6D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3" name="Cuadro de texto 570">
          <a:extLst>
            <a:ext uri="{FF2B5EF4-FFF2-40B4-BE49-F238E27FC236}">
              <a16:creationId xmlns:a16="http://schemas.microsoft.com/office/drawing/2014/main" id="{C11B924F-84B5-46FC-8E85-CAC956EAA0C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4" name="Cuadro de texto 571">
          <a:extLst>
            <a:ext uri="{FF2B5EF4-FFF2-40B4-BE49-F238E27FC236}">
              <a16:creationId xmlns:a16="http://schemas.microsoft.com/office/drawing/2014/main" id="{3385BDDF-1809-4FC0-BCDD-D578D106C54B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5" name="Cuadro de texto 572">
          <a:extLst>
            <a:ext uri="{FF2B5EF4-FFF2-40B4-BE49-F238E27FC236}">
              <a16:creationId xmlns:a16="http://schemas.microsoft.com/office/drawing/2014/main" id="{5B1708AF-8ED3-4B51-B5B6-DB23B349955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6" name="Cuadro de texto 573">
          <a:extLst>
            <a:ext uri="{FF2B5EF4-FFF2-40B4-BE49-F238E27FC236}">
              <a16:creationId xmlns:a16="http://schemas.microsoft.com/office/drawing/2014/main" id="{CB5B9296-E1EC-4DD4-B925-615676FFC97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7" name="Cuadro de texto 574">
          <a:extLst>
            <a:ext uri="{FF2B5EF4-FFF2-40B4-BE49-F238E27FC236}">
              <a16:creationId xmlns:a16="http://schemas.microsoft.com/office/drawing/2014/main" id="{5B6BF024-A507-4C65-948F-698B7404504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8" name="Cuadro de texto 575">
          <a:extLst>
            <a:ext uri="{FF2B5EF4-FFF2-40B4-BE49-F238E27FC236}">
              <a16:creationId xmlns:a16="http://schemas.microsoft.com/office/drawing/2014/main" id="{88B8D642-3B30-487A-BB2E-A4F200D3CB2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49" name="Cuadro de texto 576">
          <a:extLst>
            <a:ext uri="{FF2B5EF4-FFF2-40B4-BE49-F238E27FC236}">
              <a16:creationId xmlns:a16="http://schemas.microsoft.com/office/drawing/2014/main" id="{E8D1BF53-7B2C-4393-92D5-4E657B4D953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0" name="Cuadro de texto 577">
          <a:extLst>
            <a:ext uri="{FF2B5EF4-FFF2-40B4-BE49-F238E27FC236}">
              <a16:creationId xmlns:a16="http://schemas.microsoft.com/office/drawing/2014/main" id="{91FAB538-F0C0-44F7-A328-91CADEABADB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1" name="Cuadro de texto 578">
          <a:extLst>
            <a:ext uri="{FF2B5EF4-FFF2-40B4-BE49-F238E27FC236}">
              <a16:creationId xmlns:a16="http://schemas.microsoft.com/office/drawing/2014/main" id="{E4253E13-6873-42F8-972F-6395274C708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2" name="Cuadro de texto 579">
          <a:extLst>
            <a:ext uri="{FF2B5EF4-FFF2-40B4-BE49-F238E27FC236}">
              <a16:creationId xmlns:a16="http://schemas.microsoft.com/office/drawing/2014/main" id="{2F0D305F-D266-45E1-B810-B78FE40DA84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3" name="Cuadro de texto 580">
          <a:extLst>
            <a:ext uri="{FF2B5EF4-FFF2-40B4-BE49-F238E27FC236}">
              <a16:creationId xmlns:a16="http://schemas.microsoft.com/office/drawing/2014/main" id="{98ED1649-765A-479A-963E-180B75A76F9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4" name="Cuadro de texto 581">
          <a:extLst>
            <a:ext uri="{FF2B5EF4-FFF2-40B4-BE49-F238E27FC236}">
              <a16:creationId xmlns:a16="http://schemas.microsoft.com/office/drawing/2014/main" id="{E830DD4D-852C-4AA3-A93D-26C3E222E4C9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5" name="Cuadro de texto 582">
          <a:extLst>
            <a:ext uri="{FF2B5EF4-FFF2-40B4-BE49-F238E27FC236}">
              <a16:creationId xmlns:a16="http://schemas.microsoft.com/office/drawing/2014/main" id="{C18B6FFD-0164-4CA6-A471-9B467EC83B3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6" name="Cuadro de texto 583">
          <a:extLst>
            <a:ext uri="{FF2B5EF4-FFF2-40B4-BE49-F238E27FC236}">
              <a16:creationId xmlns:a16="http://schemas.microsoft.com/office/drawing/2014/main" id="{F21DD760-F859-4CA7-8C0A-95D706B6611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7" name="Cuadro de texto 584">
          <a:extLst>
            <a:ext uri="{FF2B5EF4-FFF2-40B4-BE49-F238E27FC236}">
              <a16:creationId xmlns:a16="http://schemas.microsoft.com/office/drawing/2014/main" id="{C866AB5F-D198-41B9-A162-0F132CF2E4C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8" name="Cuadro de texto 585">
          <a:extLst>
            <a:ext uri="{FF2B5EF4-FFF2-40B4-BE49-F238E27FC236}">
              <a16:creationId xmlns:a16="http://schemas.microsoft.com/office/drawing/2014/main" id="{5A3A5C5D-B658-4B23-9778-F721EA1C17E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59" name="Cuadro de texto 586">
          <a:extLst>
            <a:ext uri="{FF2B5EF4-FFF2-40B4-BE49-F238E27FC236}">
              <a16:creationId xmlns:a16="http://schemas.microsoft.com/office/drawing/2014/main" id="{68DB4005-D8FF-4D87-9F64-7857D3DF164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0" name="Cuadro de texto 587">
          <a:extLst>
            <a:ext uri="{FF2B5EF4-FFF2-40B4-BE49-F238E27FC236}">
              <a16:creationId xmlns:a16="http://schemas.microsoft.com/office/drawing/2014/main" id="{5D07E426-1AF1-4639-9957-87F415CD976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1" name="Cuadro de texto 588">
          <a:extLst>
            <a:ext uri="{FF2B5EF4-FFF2-40B4-BE49-F238E27FC236}">
              <a16:creationId xmlns:a16="http://schemas.microsoft.com/office/drawing/2014/main" id="{92503CBF-1434-46EF-AAE3-38086BCF427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2" name="Cuadro de texto 589">
          <a:extLst>
            <a:ext uri="{FF2B5EF4-FFF2-40B4-BE49-F238E27FC236}">
              <a16:creationId xmlns:a16="http://schemas.microsoft.com/office/drawing/2014/main" id="{624F198C-61D7-4229-85BF-0617F223920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3" name="Cuadro de texto 590">
          <a:extLst>
            <a:ext uri="{FF2B5EF4-FFF2-40B4-BE49-F238E27FC236}">
              <a16:creationId xmlns:a16="http://schemas.microsoft.com/office/drawing/2014/main" id="{3B9F17D3-E3A7-4C38-AEA8-AEE4A7D14B0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4" name="Cuadro de texto 591">
          <a:extLst>
            <a:ext uri="{FF2B5EF4-FFF2-40B4-BE49-F238E27FC236}">
              <a16:creationId xmlns:a16="http://schemas.microsoft.com/office/drawing/2014/main" id="{14B5224B-4103-4056-A873-ACBD9FC8FC5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5" name="Cuadro de texto 592">
          <a:extLst>
            <a:ext uri="{FF2B5EF4-FFF2-40B4-BE49-F238E27FC236}">
              <a16:creationId xmlns:a16="http://schemas.microsoft.com/office/drawing/2014/main" id="{9821AD81-8F2B-410B-BFAC-66337B4A0E5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6" name="Cuadro de texto 593">
          <a:extLst>
            <a:ext uri="{FF2B5EF4-FFF2-40B4-BE49-F238E27FC236}">
              <a16:creationId xmlns:a16="http://schemas.microsoft.com/office/drawing/2014/main" id="{200725A1-63F0-47AD-AA5D-D07AD0EC497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7" name="Cuadro de texto 594">
          <a:extLst>
            <a:ext uri="{FF2B5EF4-FFF2-40B4-BE49-F238E27FC236}">
              <a16:creationId xmlns:a16="http://schemas.microsoft.com/office/drawing/2014/main" id="{42E0E89C-1A1A-4C05-92F5-933F5CA62597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8" name="Cuadro de texto 595">
          <a:extLst>
            <a:ext uri="{FF2B5EF4-FFF2-40B4-BE49-F238E27FC236}">
              <a16:creationId xmlns:a16="http://schemas.microsoft.com/office/drawing/2014/main" id="{62B91769-9E0A-4140-ACA1-E028657ABE55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69" name="Cuadro de texto 596">
          <a:extLst>
            <a:ext uri="{FF2B5EF4-FFF2-40B4-BE49-F238E27FC236}">
              <a16:creationId xmlns:a16="http://schemas.microsoft.com/office/drawing/2014/main" id="{B2A4D95E-F13B-480D-AF31-9AB20ADA59B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0" name="Cuadro de texto 597">
          <a:extLst>
            <a:ext uri="{FF2B5EF4-FFF2-40B4-BE49-F238E27FC236}">
              <a16:creationId xmlns:a16="http://schemas.microsoft.com/office/drawing/2014/main" id="{0B488972-BE29-46A7-9577-C79AE5E191C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1" name="Cuadro de texto 598">
          <a:extLst>
            <a:ext uri="{FF2B5EF4-FFF2-40B4-BE49-F238E27FC236}">
              <a16:creationId xmlns:a16="http://schemas.microsoft.com/office/drawing/2014/main" id="{91C9B9AA-A69A-468D-BD61-961CBE1F6CE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2" name="Cuadro de texto 599">
          <a:extLst>
            <a:ext uri="{FF2B5EF4-FFF2-40B4-BE49-F238E27FC236}">
              <a16:creationId xmlns:a16="http://schemas.microsoft.com/office/drawing/2014/main" id="{0D393639-7780-41CF-8F10-172771A6B6E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3" name="Cuadro de texto 600">
          <a:extLst>
            <a:ext uri="{FF2B5EF4-FFF2-40B4-BE49-F238E27FC236}">
              <a16:creationId xmlns:a16="http://schemas.microsoft.com/office/drawing/2014/main" id="{CA6A6597-4DA7-42FF-A25D-B51783A0FF6C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4" name="Cuadro de texto 601">
          <a:extLst>
            <a:ext uri="{FF2B5EF4-FFF2-40B4-BE49-F238E27FC236}">
              <a16:creationId xmlns:a16="http://schemas.microsoft.com/office/drawing/2014/main" id="{C0765C2F-67FD-4E06-BA63-F7689DDA136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5" name="Cuadro de texto 602">
          <a:extLst>
            <a:ext uri="{FF2B5EF4-FFF2-40B4-BE49-F238E27FC236}">
              <a16:creationId xmlns:a16="http://schemas.microsoft.com/office/drawing/2014/main" id="{F4BD67D5-5718-4FCC-B322-6D27443A73F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6" name="Cuadro de texto 603">
          <a:extLst>
            <a:ext uri="{FF2B5EF4-FFF2-40B4-BE49-F238E27FC236}">
              <a16:creationId xmlns:a16="http://schemas.microsoft.com/office/drawing/2014/main" id="{D0E78897-A198-4298-A212-A0C452598D51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7" name="Cuadro de texto 604">
          <a:extLst>
            <a:ext uri="{FF2B5EF4-FFF2-40B4-BE49-F238E27FC236}">
              <a16:creationId xmlns:a16="http://schemas.microsoft.com/office/drawing/2014/main" id="{0E4CD93C-4D78-43C3-B433-B25FBE3488A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8" name="Cuadro de texto 605">
          <a:extLst>
            <a:ext uri="{FF2B5EF4-FFF2-40B4-BE49-F238E27FC236}">
              <a16:creationId xmlns:a16="http://schemas.microsoft.com/office/drawing/2014/main" id="{BF337AFE-F571-4EF3-95CE-F1181DA15FF2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79" name="Cuadro de texto 606">
          <a:extLst>
            <a:ext uri="{FF2B5EF4-FFF2-40B4-BE49-F238E27FC236}">
              <a16:creationId xmlns:a16="http://schemas.microsoft.com/office/drawing/2014/main" id="{367813F4-F7EF-4A63-9753-383E47B56DFA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0" name="Cuadro de texto 607">
          <a:extLst>
            <a:ext uri="{FF2B5EF4-FFF2-40B4-BE49-F238E27FC236}">
              <a16:creationId xmlns:a16="http://schemas.microsoft.com/office/drawing/2014/main" id="{1575520E-0258-4B60-8736-8C07E5512C2E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1" name="Cuadro de texto 608">
          <a:extLst>
            <a:ext uri="{FF2B5EF4-FFF2-40B4-BE49-F238E27FC236}">
              <a16:creationId xmlns:a16="http://schemas.microsoft.com/office/drawing/2014/main" id="{D248AFB1-A759-4620-82E9-7485975A4D98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2" name="Cuadro de texto 609">
          <a:extLst>
            <a:ext uri="{FF2B5EF4-FFF2-40B4-BE49-F238E27FC236}">
              <a16:creationId xmlns:a16="http://schemas.microsoft.com/office/drawing/2014/main" id="{7DA5F837-35D0-40B6-A052-DB822D9A513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3" name="Cuadro de texto 610">
          <a:extLst>
            <a:ext uri="{FF2B5EF4-FFF2-40B4-BE49-F238E27FC236}">
              <a16:creationId xmlns:a16="http://schemas.microsoft.com/office/drawing/2014/main" id="{9D8E35D1-392D-45E9-92FA-BE6CBD1EFD7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4" name="Cuadro de texto 611">
          <a:extLst>
            <a:ext uri="{FF2B5EF4-FFF2-40B4-BE49-F238E27FC236}">
              <a16:creationId xmlns:a16="http://schemas.microsoft.com/office/drawing/2014/main" id="{2B19E2B4-EA03-4D15-B84C-B7F71F35A1DF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5" name="Cuadro de texto 612">
          <a:extLst>
            <a:ext uri="{FF2B5EF4-FFF2-40B4-BE49-F238E27FC236}">
              <a16:creationId xmlns:a16="http://schemas.microsoft.com/office/drawing/2014/main" id="{D79F1170-18C3-4332-A223-B423E9D853DD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6" name="Cuadro de texto 613">
          <a:extLst>
            <a:ext uri="{FF2B5EF4-FFF2-40B4-BE49-F238E27FC236}">
              <a16:creationId xmlns:a16="http://schemas.microsoft.com/office/drawing/2014/main" id="{D4B36606-34D7-43BF-886F-DFF0FABC9736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7" name="Cuadro de texto 614">
          <a:extLst>
            <a:ext uri="{FF2B5EF4-FFF2-40B4-BE49-F238E27FC236}">
              <a16:creationId xmlns:a16="http://schemas.microsoft.com/office/drawing/2014/main" id="{E565BD36-54A0-4AD4-9543-5FD728B7E834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8" name="Cuadro de texto 615">
          <a:extLst>
            <a:ext uri="{FF2B5EF4-FFF2-40B4-BE49-F238E27FC236}">
              <a16:creationId xmlns:a16="http://schemas.microsoft.com/office/drawing/2014/main" id="{0203306F-48A0-47E5-8C22-41F238336763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89" name="Cuadro de texto 616">
          <a:extLst>
            <a:ext uri="{FF2B5EF4-FFF2-40B4-BE49-F238E27FC236}">
              <a16:creationId xmlns:a16="http://schemas.microsoft.com/office/drawing/2014/main" id="{EA8786C7-C879-4F34-8F26-254910043D8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486</xdr:row>
      <xdr:rowOff>133350</xdr:rowOff>
    </xdr:from>
    <xdr:to>
      <xdr:col>1</xdr:col>
      <xdr:colOff>1381125</xdr:colOff>
      <xdr:row>489</xdr:row>
      <xdr:rowOff>0</xdr:rowOff>
    </xdr:to>
    <xdr:sp macro="" textlink="">
      <xdr:nvSpPr>
        <xdr:cNvPr id="1690" name="Cuadro de texto 617">
          <a:extLst>
            <a:ext uri="{FF2B5EF4-FFF2-40B4-BE49-F238E27FC236}">
              <a16:creationId xmlns:a16="http://schemas.microsoft.com/office/drawing/2014/main" id="{CEFF3752-3EFE-4928-91FB-209B8CE66420}"/>
            </a:ext>
          </a:extLst>
        </xdr:cNvPr>
        <xdr:cNvSpPr txBox="1">
          <a:spLocks noChangeArrowheads="1"/>
        </xdr:cNvSpPr>
      </xdr:nvSpPr>
      <xdr:spPr bwMode="auto">
        <a:xfrm>
          <a:off x="1714500" y="986409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19B56611-B0CA-4576-AE5F-F29AAB96CAD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1544D924-8E3E-4634-94C3-DA0F8585D2E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7747D7B1-E74A-465F-884B-A4F3510EFC5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B7690C94-40D8-4A2B-9DF9-8A3F73102BB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CE88DCCB-54F2-4FCA-A7E9-AD927EC270E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D5CA046A-DAAC-46FC-A5C8-F5495F3CD3A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E6963134-5481-4208-B322-AB634A06F1F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59A00281-4D87-4E05-8E42-29EA4C061A1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53FEAE08-B722-46BD-896D-B93306DD02C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AF015821-7574-4352-874D-CC32C900795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9EF36782-8F10-45A3-9CFD-A97929AEFC6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C2F185D7-F2AA-4CD4-972C-7F9C59CA0DB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C16DF1C2-2A69-4D1A-9A39-6BC38559399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0B2CD61C-78FC-4C7A-BFDE-5D9325BAF62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0DA6AB8B-B7C4-43DD-9066-38EB8C00BC3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3A8489E6-DAA3-41DF-B994-0D86BC7440E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E54577FA-8588-44F8-B750-075670E9366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A99C5C5F-E450-4F69-9C81-A4FDEA11F69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FDA8AAFA-2D69-4617-A86F-5C36A3DCF76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E2C41B09-5FD2-4F47-8269-6A7E213E362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42410EC2-B362-4D69-9CBB-5A94597DB21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E296DB08-51C4-452B-B70F-4A2C7A5635C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56F3BFA2-5BE2-4C38-A7CE-C9B53C9FD85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65BC6AAD-CAB0-4654-91BE-59518C05F52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0C381A7E-C511-472D-A7EF-BF72B3BBFE0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BD2E6B38-EC04-4FFD-BE0A-486D8EEF239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94586AE3-B127-4D36-816E-E6DED07796C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5D6AF9ED-8EA9-4950-A551-45438621E6A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9109A0A4-2A88-4904-8602-2963CBEA559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CCAB30F1-F66A-43CD-A709-CE59E190359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C7D84D6F-026A-4476-81A2-874B2D16450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31B9CE50-C6FD-4766-8F65-42E94E86534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A880F1CA-EB9E-4138-BCC8-E4B7C912291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C1B4DE5B-48EE-4A59-A733-33A8E8AB0FC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90439CBA-7889-4A87-A618-E7990B5570A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92B2CCD8-FF08-4E80-82DD-9A1089E4A0B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324BD0D4-0C87-4A63-8236-62FA4F5CD2C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89791B05-9585-46DD-8E6A-3EE3A5904E2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0500D9D9-53C1-4E62-84B2-0CC3750CE7D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5B5ABEB8-FBCF-47CA-834F-8E86C6EF5B3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7015B98D-6814-46B2-B8A7-2366343CFE0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1E3B279E-34AE-4C45-9C06-171A61A2EDF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9C7EEAD8-1522-45EC-8755-1EB22C23E5B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BB68B464-961E-4446-974A-2AEB30BDB0A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9CDC448-91D9-49C3-BEC1-583DC5C2483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B18688EB-E3D6-4B95-ACFE-A5BDA18FE58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C8E96377-9345-4CCC-B24F-55F78E10256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33C5942B-BA08-434D-8899-FFA0DB34F14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449C2239-3515-42F1-86BC-C4CD90A658D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CB749EFD-FB54-404F-97D3-57333D056E2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B000BCA2-4629-4429-9D3A-34285BF69FD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EF9D6A9D-6432-4432-B444-60A86C4F090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78186F9E-CA2F-41C6-95F9-9E30FF910E4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4C5CD908-770B-41F6-8384-A827B9300F9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CD5CBCB4-E6EA-4E59-820D-60A5EAE1558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19753EE1-661B-4E5D-85F0-B341BF6B8B4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00828FDC-6D1F-4F46-9E6E-F4A7978D782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9E3570F6-D7A5-499B-BEBE-E1F426484CB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FDE375EC-E224-4720-8A79-3ACD57C161D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4977F82A-5F9F-41C5-9C6F-B4C330EAB81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5FE83E4B-B0D5-46CA-B5E3-6D8F4D493D6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66633B83-6F37-443A-A51D-217F75AC255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83EBB3BB-C3CD-4392-BD62-C799B04A4B4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7D9C74DF-70B5-46CF-984C-334EE9E4FF3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A726A4E3-5422-44E7-AE90-A5B3F29900F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0B7B3D14-129A-4F0B-85E9-DFB233CD9B0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27F05ED8-7CFF-4692-B9D5-32640BE00C2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B6EF05CA-7F71-4C49-B9FE-E34EA667D58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E97369BE-69D3-4EBA-9F64-A2897F9E520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61AF1B8A-862D-4396-8F9B-EC1D41A98E8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F2FEB4B9-8B8D-49FF-AAFF-7FD43FDE6EB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80FAE57E-365E-4B0D-A763-4F1E3C5E738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C08E4707-2301-436D-9B36-88C60430DA4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2DFA4136-D7F9-4054-9CCE-6983E327273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D026DA7D-93A9-44D4-8A97-D762E5D6C6C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EE74648A-3CBF-4DDC-B06A-51705DB8CAF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8F66FEF8-6214-4C3F-9A02-770C1F5D11C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5114D944-9CD8-421F-A190-20DCA022B76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DBDF4151-0CBE-4A86-9195-87D2856D73B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BE9B31FA-AE35-477D-98E3-45F4AD6AA80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2DB136AF-60DF-42CB-81A9-8036434FCBF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BA2B8423-30C1-45F3-8540-2F997F6D152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A06BC632-09BB-4E60-809A-1FAEE27E32C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31DD9123-2217-49DC-BA92-DBC784E4029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CD286C4F-8B38-4D21-98B4-40C074E92EA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3644A902-FDC5-4F7A-B1AE-04FA50AD06D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FC1FC7D0-F475-45BC-822A-9719B457C04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8C27BEED-D271-40D4-A30E-F70F1514991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CC440405-091A-4C35-AF1B-2B31D2C7A94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EE87C44D-8D7C-4C2E-8036-4E055FCF689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68B4D75C-6FBA-4C8B-961A-923CBB2ACCE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C5519EFD-764C-4763-8E69-8D1A229469C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A19D961F-7A16-44F3-9FCA-7503F028DCD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DAC74945-FBD2-4A11-BEDC-72FD671A1FE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91406942-1EDE-48C7-A10C-805AC13BA89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5A697100-A16E-48CB-AB0C-A6CE3D8AE3E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20B11AD1-927F-43A1-A87A-4B0838FB7B5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F8BAD91C-D6CD-4555-814A-73EF03510CD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994FBBA8-7F7D-4D35-8871-DA1047323B2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09A9B448-D44E-4D44-9030-F6C6BF44344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07FEBC88-5F39-456F-9FA1-1D3ECB3059F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2ABAEF0C-6C00-4EDE-9AE4-16DFEB2E1A7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99FAA0A0-5E40-406F-8AD3-4A3E7018C5F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1A02B65A-F94A-4205-8F19-52B1CE9F17E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70A7EEB9-052A-4BD6-ACC0-568E83F2192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8910088A-28F2-4C29-911C-0F895485234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DB236687-6E03-4557-A307-0996BDFB6D8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4C1BE1DA-33D0-43E5-AA2C-3206F49FCBB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8CBAD26-7BE4-444C-AD8C-9B0BA1EB461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D2C757A2-75AE-4617-9ECB-42B10A956E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5EAF0923-BC46-41F7-A22F-B2293497B7C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32B3DB80-585D-4060-9EC3-B26ABD783BC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18F67A40-1BB4-4DE9-900C-B5895945553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B791849C-354E-47CD-A8C1-44047C7A541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3211DBB3-0E8B-45D2-B4D3-DA34806C0AE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946AD0F4-6BAD-4556-A270-0E157EC4377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0AD62F2F-4F0E-4728-9A2B-455A239E7BD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42CC4ED2-17CC-4E97-847B-198D74F35BE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4FE64D70-CEED-4FD4-B3FE-DE6DF1AF469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6090657F-028E-4700-9E0C-4FB7B5BBBD7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070171CF-DDD7-40BF-8F17-2A126E9FF6D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773ABED2-395B-4A15-AF53-E0894DA18EF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0C64F2B7-28DF-46D5-94F6-5EE162F0165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1679E7F0-B085-4E5A-9BBA-F57DED605E0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79F3DDDE-1FD2-422F-81DD-C7D16C9DBE7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6D8104CF-D5D7-4135-84CC-919BD647B2D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173C21AF-FBA2-4E4B-974B-E1D6A237D00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FD5AB1A0-100F-4B36-A036-A28AFA257EE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B70B03E3-1125-400F-8B59-5DD566440D3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5C011C8E-1CCE-47E1-A978-3C46F3D64A5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231A049F-B258-474A-941C-7AA97AA04C8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E12CED96-4E6F-4A8D-9E6B-50892607971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9A376340-ABDE-4124-AEFB-6DC90449A68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A7A57B42-34B1-4967-A05E-7FB711544B2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E875E63A-8CA7-41C9-93CD-5F7D162BFAC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373D5743-BD41-448E-911A-6C822EC6A1C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72CECB1A-736C-4657-8A1E-B2B09048032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25A30315-035C-4AAF-86DA-05E8FFB1548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82A43C00-84C4-48BF-A813-253C2060CF0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E0AF0E26-218C-49A9-BA88-3DE7422CD1A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F4732CFD-65E8-4846-8E1B-AA5732CF9E8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4F235D71-7C08-460C-A29D-62E39F6941B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5A1AAD60-2719-429E-9F92-36AE9FD07E3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3B2CBFAB-43F8-456C-A6A3-0F671D80DA3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A33DAA86-D420-49BF-826D-E71AF5AFFAD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AABC7509-42FF-4E97-B60D-35B1A96F626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F9ED2ABC-D201-4F8B-9E8A-5469D7DDFBE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84230FF5-A2AB-4BE2-8165-4416A5D7105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38868839-4C15-4004-8D81-D3396B5A129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4CF2F230-B8DA-4F96-8565-91FEE51099F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5707CDA0-3035-4699-83D3-C533DF9E020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B59EEBD1-84EA-4155-ABBC-63B794CB1C3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05CBEA01-128F-4346-8BF4-C70657F52A4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A3A52EFE-DA2C-4195-895A-7251983814A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71CBEEB8-C73E-4F88-B062-F205504DCD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F1615AAE-B512-44D3-BB3B-BC764D36774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AA955ED4-D99C-4945-8AA9-FCF31152D16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DC1199BD-CA41-4CF3-BDD1-1A5C110F929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3E84ED33-7282-4AB2-9F13-4B990D7D087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B8F25625-409A-4E66-ADB2-114B7AB6D76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46A819E2-E1DA-49A6-87BD-5280A1A7294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A771EDFE-9618-4C99-821F-096CE865D1A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2812ADB4-789A-441F-B02A-8767DB95835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49FA5F5B-70AE-4BE3-A229-1AFFEA49381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319E8FD7-1873-4023-AB39-51E13CB3737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4E26A2CA-3EF2-48FF-BBCF-8D3E3D81B3E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39FBF07E-C34F-4DDB-AB5B-97A018099F0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212CB768-FEE1-40A1-8FF2-8E8EAE97A0E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5387BF62-B6C8-42B3-AB2F-1CED8A0DFF7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62AA1679-122E-4E12-B620-DB6E197B8AD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883D7E33-9F74-449E-B61C-B93F2DFDF44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8EEA7EF0-7E83-437D-AB58-74340298DDE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EFA96C5B-4211-4442-ACCD-9FA3DE61A9E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F692E75B-1A83-4A62-9416-ED83462DAB6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6F97F3F3-81C1-4837-9C2D-33A019E42EB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E6A5C68F-F23D-49F1-A137-C687747A36E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3957C087-CFA4-4E08-9161-0F57B1011E9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FD4430D3-6F27-48D4-8CD2-3FB8AA91875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A4698D6F-1869-43A8-8BF5-332DC4C7A9E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290E8707-9315-4CB8-A452-51EC32F92B4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9259879B-74FB-4F7A-960A-725896CC035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B1291D37-34FD-4ED0-A1EC-4C8D47A48DC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99675AB2-E0A0-4B98-9F3F-C7A16180E5C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722D5298-1A08-4A5F-89D3-1BD1B8191F8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57A1415D-C38D-4152-B1CA-20BE8BB008E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7A860717-DB1B-4FFA-AC0B-1F84FCE8D2F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8B5C86A4-8099-4D2A-AD25-5E5A3DCD89C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90FF66EC-05E8-47E8-934F-169827F5DB1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45C8E52F-0E8F-48A4-85B8-FA95880F6BE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448ED857-EF28-4805-AC09-86374DA0726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56BC3AD7-81F3-4ED2-8908-CBD305D81D3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B8F0D18D-399C-4451-888E-B9C3957C1A2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A7D0F09E-F130-4604-B99A-A09C1C11ECD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9613D52D-DC26-4C37-A98C-AF45EE8B8C9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B2DFABB4-CCF1-4C1C-A5FA-11F095FC047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F1EDA86F-8ABF-46EF-989B-FEDD5D89A79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CBE2EA25-063D-450E-B42D-2BCF1F771D5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B474C57B-80A8-4B23-B1B1-2129D4087C0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94C44904-2FDE-423A-B7EA-62F86CCFD91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AE071C18-6E46-43DA-96E7-7CDD60051A4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3872EDE0-76E6-494B-B1E2-2922C0DCF57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0299FCB3-820B-4977-B0F3-1D409E1D376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697A9CF2-FD82-4CE3-AE12-7F5AF1C111E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55B3F184-0F6B-4282-8EEB-858B2C99E54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65BD0162-4824-45D5-97E4-B3D0EB1F189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5EC6247A-DB68-451A-A508-6CCA6B33B69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A0577596-91AE-4996-A687-8FED836F24F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A69CF554-7A25-4657-9103-485BB01EC19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4AA287C7-1DE9-4612-AA9F-519125D1653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4B091F38-AF70-4FB7-B5E2-9C2D0286956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43915987-E7F3-4F09-AE3C-2133BE4D1B2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D92A273D-46EA-4582-9629-BB617BF3BAB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24769AD3-F7A6-4785-A1AF-812D892F87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2FB93F5C-AA37-470F-862A-655B4833862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6BB54094-D6A3-4901-98FB-DF7FA06EA86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4EED776C-04FB-46B7-9C69-5FC944CC0F5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20F7E14F-4715-4BC8-B8A0-756D2FEA2AB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CCCC06DD-9CCE-4250-8DEE-BD14A1B21C5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B048E0E0-0F39-4D32-92FA-E13185C4023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9098D21-91CF-4AE4-8CAF-2921C1FA33D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AA9717D5-6C73-48F0-B62D-BC14FBAB2FD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E3CA60C8-09AB-416E-B87D-316308C75CF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7960C098-9BE7-4127-94E9-FE46828ED97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CDAB586B-3052-4471-91FD-819AD66F648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559ABAFD-4DD6-48D4-AE66-FF8C9265F01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0DDA3D49-303D-48AF-8DA7-D9C8FCB48C9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8809029A-2689-4D8D-B85D-CF8D4C5E98F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332ECC04-D80E-409F-B289-2C6AB12ABF1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3D649890-7940-4F7C-8267-8E889B2F7E9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03EF346E-B28F-4897-A133-6DE5B05097B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6C1EEDC5-5EFA-448A-A5BB-B048166A815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BB941B9F-D859-41AE-AB39-364D17D5E77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51D53DA3-6975-4F6F-8CD1-BE594C8BAB8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5694F319-1479-453B-B10B-EEF39A5DC20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B6C559DB-6514-4369-BD93-3F1C4909540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7BA03BDA-6932-4DD6-9BCA-7EDD17517A1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3A5F88A7-3208-4667-8A75-54A845E1763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408B49F9-16A9-4ABF-B682-4646948BC06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69D328D-F82A-4800-9DF6-103DCCC40DF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FD802B14-7B3D-4423-BE05-2E59D34529F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1CBDBD92-646F-4983-BD8D-621A2AFDA0A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C8D683C1-0E71-422B-8161-B0C3E918FEA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98BB9B53-B18F-456A-92EB-EF2A13790B8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1D4A300B-686D-47DD-B05B-ECA56C9999D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451F3380-7772-4832-B021-1C7FBF6356D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BF0EE65E-0C48-4675-8120-C255D9E1D6A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F2195B7E-3558-4BB5-83E0-42B54C5C85D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A45B65C-0D3E-41F4-BE1A-DB5C54710DA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8EECA0F9-CF0C-41C7-B4A6-2002BD5C4E0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A4DC93DF-E7D8-4496-92F1-857547AB122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8108285F-3CDB-4C07-938E-68E8FD9EA42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255F28AF-7D6E-4000-87B9-DEE1BA021AE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22330EFB-0EBC-4639-B607-12A9B2B4E3A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A9992086-D3BF-4095-92CB-2A7ADADE529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E59AF1AD-76A8-4818-B2BD-EAEB5314D81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47151479-E1A9-42DD-9091-E850560BD90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3E1E813C-315D-4B98-B236-6765F684C96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D42C9154-A667-4CB7-944A-D2D59A9357B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F540E77C-8875-494F-AEBC-EB14608BA56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FAE23725-737E-4923-97A7-B6C27BCE92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DD606273-8E6F-4266-AE10-A2EE1AD6115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A72B707F-D63C-42A5-8382-50C29977E2A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C3CF7DEC-45C1-4DC8-8292-4FC1DFF5527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E09C1FB6-9B7F-4E0A-88DA-F67691B3AE1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325B7050-B251-4D3F-8868-7719E9574FE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FC0F7B82-029C-4F6A-A718-FF608D42697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42C0858A-1824-424E-B371-D22A653943C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8302F97D-BC6E-498C-B6CC-6DE9012E7A1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13FE9F42-9C5B-440B-88C1-43B45438C8E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3078BB90-0131-425D-86EA-48ECFDA28CE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6DC2D56B-4C8B-4C5D-9D5C-ECFEAF8CF03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AAEC734E-84FE-4126-A6A1-411EFB88618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499EA2F6-4694-4B10-BCE8-D59B0572D8F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29F306F5-0FD5-45D0-91D7-04B3096DD85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B10685FD-A649-4CA2-BCF6-7450813D3B9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831FE5C6-B247-48F8-AB27-CBE86601432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E6A4A39F-73E7-4DDC-BA10-C011A053DCD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30507BF2-CFCD-4CA7-B064-81D695C64D6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50093286-474D-4063-A91A-EF38F2B84C7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901266B-E6CA-4520-B251-48FEEEEE653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A53E5816-1851-4A34-BE6F-6FF00715373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D205D5A2-D650-4157-8F57-1BB4857D621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37299C37-73CC-432A-B334-17C65F62982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6B911081-B9DD-4D58-A96A-EDEB967A90A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A92381D3-494B-4A14-8C46-81CCB3FEE3F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FF6351D6-2DAF-405C-BEA8-58399DA6C5B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578FBFD5-84CA-4FAA-815F-A2E38F03E89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D9BFEE58-D209-4339-83E3-67750565787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58E49965-69E7-425E-B025-DA77DE84BBF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5B46AAE5-2007-46EB-BF96-3673927207E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ED2CEA8C-99EB-4E31-947F-93600A34DE1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2705354D-5A5E-49C8-856B-F4A4080B163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EBCE82AD-1D0A-41E2-A7E4-6E43007B97B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4E1FA1EE-821C-4887-8CFF-3E8DF5DEBD4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50387291-5CB4-4450-831A-AABFA1F26B5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D264452E-9F34-4E36-8B3D-C2A5C95E0D7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8E4B797E-860C-4E87-AF8D-45F58F397A6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14F31F04-2990-4113-A5CE-AFAFF6D626E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EDD64B25-F2B1-4A49-B8F3-323577EA693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3A301C3D-1291-45CA-91AD-6A707BD49FB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A766CA84-375D-45E0-9789-5AD65F78598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68C096B7-4B14-4A92-8A7F-BAFC9470700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373869F9-1002-41E0-967D-4086C47DBBC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6183E09D-3250-4794-8809-A6C25547803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D2FEB764-7B90-40B6-B1FF-95D9E3F8DD9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609677FD-D0DE-4621-A0DE-BAD7962D5DB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30ED1BED-C550-4C01-B693-AD1CEDADEC8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37D89E8D-86C0-4669-B4EB-77F4220830D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B2B00C62-8FDC-4683-A70E-E2659B26540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FD6E931C-1398-43E6-93E0-D634733B7D8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2D5CB91C-E3BB-43D3-ADBE-42278E26AC3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11253BCB-DAEB-4090-8EAC-C34D6DCF6FB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8913AB66-C324-4762-BCA6-526638881BC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554D61B6-BA0C-4037-9B9F-F48F41ACCDA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B1692AD8-7F56-4CEB-8882-D340FC75418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C6ADB4EE-D929-4C2B-9027-C3720731F69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AC522FE4-CEB5-422D-B3C7-F56127FBEB1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262AEF64-92E2-4C1D-B2FB-C13C2DF89B7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3153263E-DE9B-4A7A-A778-372743791E9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FED0F677-AAA1-4F0B-9AF1-FDBBA6487A0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73DC3B7A-4679-4941-BA26-1FD7FB833DF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5434DFAE-AECA-4183-BFE4-61A2E1A7F75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5CE50425-C14B-4A5C-AB5B-E11F5BD4203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FA44B90F-CE7F-4D3E-B250-14FD33AE54F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E1B35B3E-F350-4B5E-95B9-42E932AF5E3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13F1A37D-3ABD-440D-8D48-9E7F0AF105E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7C408E95-8B4A-492E-AD25-95156A18F16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2F87652-CD96-40EC-8A93-D4931B302C3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C5A8EA6F-00D0-497D-9D7A-AC38E78FFA5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FF88A200-D40C-48DE-A5B4-836717E2782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D8B7715B-EE70-4001-823D-97D125EC1CA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CEED7A50-3C78-4710-90F0-18EF184E17A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105981C6-A295-4411-9BD0-8B832198D97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EF7C619D-815E-4951-9E16-FA02ADD9938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58999523-E319-483F-90A6-5FAF1B49864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37AC1387-805D-4421-B641-58129CB109E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0FD13850-26BD-4D93-8D83-AA52F88796B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A50BDE9-7E17-46A4-AC25-E59C7C15EFB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6CD864F-504E-4164-8308-14BD19D82F7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6DB8D4EC-E7A2-4841-AF2A-ED6E8B84ED7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32FDB2CD-ADCD-4B3D-92FD-0D57F6A91DF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411BEB9B-3929-462D-8605-5B16D7F0528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96AC79DE-53AB-43CA-A45A-33A4328ECAF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FD6FFAE9-B875-480C-B8C3-019853245F0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C1CBB9A1-057E-4314-BAEE-B604D6C4DE6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4DD8B341-9E37-4459-A37B-FDC62BC7CA2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42C18636-DA6B-4F56-A5C7-9D175A075B1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72948B54-80BE-47E7-95AB-EFAF329EBB5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581C05A8-F1DA-4DDB-9FC1-66E6D52933D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3323F10F-4754-4288-BC62-D0B48A93A18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7B337081-E27F-4BC9-A739-4F77D6E0178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B0150CA9-A94C-4844-875A-000D81FAFBE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695913C6-751F-4816-B1F3-35EFBE3EE09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B704C590-443F-4486-B1CA-60E6ED5BC8E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1C41D862-8269-4E1B-ABE9-BAE90C5D53C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E28F91EE-2E59-4FA3-A800-8F89FE300FC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5AD7FA14-8EB1-4EF1-8E07-945087A776C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AD14D227-143F-4541-97A6-11577BBC3DC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1D550D36-07B9-4CA7-ABBE-4E54401098D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A48CF642-CA68-47C2-B620-8DBAC96C39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C2C9CBE6-14CA-427B-9C1C-D1A58896349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D354C696-6999-4D41-AF98-5577B637E28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3DFC5877-B4A0-4796-8F07-0E20502EFDB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48E87BBA-13D0-4B88-9891-7366D36E8FB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12B9F7B8-AA5D-4957-BC59-A49ED9CD897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34FFA41F-208D-4C96-8BA0-CC46B6ADEC4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7AC13F6C-77D6-4C89-BBC9-79F7121E9CF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5F197375-57FF-4306-84F5-156B4DE31C2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6FCF4D63-D1FA-4898-89B8-298439F2937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F6166722-4828-497A-B9E7-FB997820157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5BA42170-00F6-406D-B23C-7214BA7E902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2249036-09C9-47E1-AAD2-F184C5A57B7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5A7F0DCF-A3D4-43C3-B632-E8665D63384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7F82D58D-1C4B-40D4-A468-EAA0A06BA97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154A4D7C-1074-43E4-BBA8-700BBF0A6AF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314B3066-B2E5-4984-9F20-6224A54C209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5B4BA34C-E52A-40AD-AA14-BE85F84C8AA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BA8107A6-479A-47E8-BB35-5C430E86CD3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2D4753BF-F858-4157-A02B-5F88E092564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165CE9D0-494B-4AF5-B073-A5078A8BEAF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DDE68657-C504-4E9E-B420-9652E8ACCB2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293FC319-F76F-430C-A512-2130513958F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9632DD33-AF21-408D-9335-B92A8C60BC7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0A3B5AF2-E6DA-49EC-8564-86728D6F07C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102F7C0A-B10A-4384-A501-85673276B28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541C17BD-FD7E-4CC2-9192-0882D64AC03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CCFDB314-A029-4E7F-B4FB-165F924ECA9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55C36E6F-5917-4383-BDB2-690EB39149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EE5D9ED6-6B24-4FEA-A129-AD9B8C2765E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56F544A3-A43D-4ADE-83D0-4EDABAAA194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1E8807DA-AABC-465F-8920-1C528AAE464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A848CB61-2A10-465B-90B3-329BF2B8CF8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A625A649-217A-417B-9323-564157E87E3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3999CF08-5106-4246-9946-1A856D302E5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AC0CC989-7075-4D22-8008-5002BF3356E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FD7C3ED6-8515-459C-9172-5F4D09AF9B4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A9C5B33E-3009-4A73-ACE6-00171060B20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7FB9F18A-AA3A-4DA5-9FB2-FC41A561758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EC1756FA-3D77-4636-A595-810624084B3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EF46C7FD-2BC5-4E53-AFB3-626C1156D78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AC4D5497-4FE9-49A9-AA20-EA45146B88A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0E33F705-3444-4741-9B82-0E78AB787CA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0C9FECAB-66E8-4DFC-A507-CED6BC6B826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5A241AAC-C7FE-4575-A0CE-6BBD4BCB0CD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F54100E6-1CF2-4754-8A67-B9A6974ED8E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C193D08A-BC9A-4EDB-BAE3-D988214C374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5963F75C-CE2B-41E9-A25C-419B34207A8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E7C5A478-DDA5-458C-9B17-D14ED492E6C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1A70C859-AA66-43AD-9CDB-A09CA3E5876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5DD01CEA-41CB-421F-8684-93F69EEB3F2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BB2686DB-6F74-4BF0-9424-1A911A3252F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6584CEF8-4CD3-4213-8130-414D1A7446A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8B1EBB6B-090B-4B71-BCAC-9CB6507D32A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7ACCF319-E56D-4AB2-95E8-4E49426958A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1B9E94F0-070B-498B-BE91-2B0D7B27296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083FA589-2B74-4B2B-9143-76E5C7684F1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D6DB80F1-D0D1-49BD-A58B-A593CCC9B1B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76AEDC93-F189-4EE5-9E11-ABC8B22C181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B74E71C8-59BA-4CAC-B381-17C56ED4F02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409DA6D8-B939-460D-8581-A993AF6E45C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254FB915-1381-445B-AF32-01EC8452E29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77DCA1B-30B2-4ABE-B3FC-ED6B9723B8A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7B38A38C-F43F-4D1C-9127-CC78D832F50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B786A369-DD4D-4207-B861-F62F8EBE078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CEC96B3B-CEEA-4639-BB36-6025A121413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9605AB52-EB38-46CB-8077-F024B021C47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1D380D8D-1082-457C-BED0-1903EE7FE98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1A0B0F6A-0FBB-4EB3-88E3-799DF306C8D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B85B8D51-E923-4F1D-8055-67E4520EFF1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123824</xdr:rowOff>
    </xdr:to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26A03ECA-60A1-455E-B51B-749CA0CDFDB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CB522437-3318-4522-9483-BDF6B2B3A3D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BB4BB1B4-A727-45D7-957C-6303C3E92E1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F671263B-1D03-4B9E-B2D5-AC79BF6663A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1915E774-C1D3-4616-9D19-69C4F40BB81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EA55EBAB-0F6F-466B-9383-B2462B7517E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5B3C8D28-6EE5-453E-8E51-90A47D3AD59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4BFF2C56-FE26-44F6-9C6C-38C76BE0FE2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DC8E9E04-AE64-432B-9BFB-EA7BB6669A1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F4109ACD-03B9-42FB-83D8-4542342D7B9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114299</xdr:rowOff>
    </xdr:to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784D83A8-1747-4AC3-B12D-832A90E41A1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9C6587C0-7E6B-431E-AD5C-A52832A84E0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4353F8E2-10F7-4210-83CE-A2F5A592C69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477AAABE-9075-4FAA-8379-4988C21E966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2C72C117-3135-4D4C-9FC5-4440D79364F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E8817528-4E37-41CA-81BD-24D262D8523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77CBF93C-4DC5-43B6-B864-11126ADE799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7B8891E8-BC13-40F6-BB8B-18584012878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8C9AB9EE-271E-420B-908E-557EFA58C21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2E1AD05E-707B-4536-9491-99885C2BA1E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29DC2C89-35C1-4834-998D-983D050D30E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5F9008C7-DACA-4BAF-ABA0-91D79765A37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B812AC9E-3ED9-44EC-9B21-FBE26A996EA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E728CB42-AF9C-4A66-A3F7-B8A6048E2EB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744DE4EE-F3D6-4ACB-90AC-24B0DA6C595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BECDD1E8-BDF7-48F8-8EB2-21EE237A197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A9BD5965-323B-4C96-8E20-C816FB77D0C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036499AB-18B2-40D8-B5F7-C809E588931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474B008B-3602-4FCD-AE60-ECA43CCA53C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CFF14F7B-ADFE-4596-8C21-A093FBEFB06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C7271C83-8B8D-45B3-99AF-ECE4BAB71FD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AC914365-FCC6-4425-A1C5-CD305DDDF75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441FAA51-724F-4F63-9133-FAE4861B98A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21273962-BF67-43D8-BAF8-1C638569504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C598C462-D84A-4D0D-A079-0B4CB1D915B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AED63947-2553-4E50-9A90-AD387CC2585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15B167AE-4797-40A0-98C8-EACA9831A1F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793B3AC4-F0E9-428D-845B-BDB1FB1C8BA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1E0FEB14-C063-46B9-B21A-65A05FF8369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ED742102-005F-472B-908A-ABC58F32586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8D732993-4257-475B-BC23-FB15B7AC2DB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A158C76E-251F-4DA1-A969-4D91C3D39C8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A6D10AB0-E490-4F19-9A4D-E09812FF9A9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A5FF5702-C2FD-492E-9345-9543B14AA18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0EF98BC3-1BEE-49B4-8ED0-463F02A025F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6AB53409-B4E2-40C7-97F8-BC2C034D2F9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46B92662-9A21-4F38-AF9E-500C3581CC6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0BC6E5E6-989E-45FB-80DD-F42169923D7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125109EE-E893-41D6-915E-3DA7A4DED1A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CA59B1B8-0CA4-4AA7-B154-0EF5D9DA16B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2635CD34-D5C8-451C-A348-CA4D5C3B709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7B9D7B78-2281-43A3-9849-70820758119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7A42138C-856F-40BC-8C00-7436E80DAD2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F0239A50-FE42-4BF5-8304-5B9DAEC723F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FFFC94B1-F5A1-4190-B789-F1CAAA46B6A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296B2662-D111-433C-AB09-475DE982978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C1C4AF86-73F4-4756-93D4-C3EA5879F34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9D599A97-5C66-4EA1-888B-A097C657A25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0B25E559-B1D2-4B5C-B6AD-CDD79E00C74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D8820EE2-77F0-4D0D-8932-25FA8ABC7B6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D4B0339B-9DB7-4A09-BBAD-3902D19445E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28177614-6520-447F-BB00-42D1F69D0F4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B419C4A7-9A9B-4159-AEF0-A3B5C7249F7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719B3640-A717-4E9A-AB4D-52AD3BA69AB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8EE221C5-E957-4D9C-92ED-9EAC15CCCF4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B0E7F567-C952-4DFA-A6E8-D16F56F6D42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82D85242-3711-48EB-A6D0-606E19794DE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E4E9FEC6-B5D9-4085-BCE8-9BB360B710D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89937651-900E-4DF5-8DF3-47E21086C55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0EBDDDEE-C5A1-4885-BD14-3CF2C190A36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9470230C-E256-4912-82CE-70390E2FB01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CDA47ADB-6A8D-4F93-BF13-218D0E28817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316C69EE-58B5-403F-9A1E-44E4EF6E2A5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08F94A31-1809-4B13-BF59-40811A8411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E2091B70-DF0D-447F-843D-2840C780A3E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440500D5-92C6-4346-BF6C-30D7DE0272D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39CF198-0EFC-4AED-B381-13BAE217D7C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94DED780-B2EE-4A09-B7C6-A7A921A2C46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98CF771B-BEDC-48B6-8E83-085635FD5CD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63452AB6-D289-423E-B371-FB85E3B413A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246D65C-A789-46F0-ACCA-EBD83038D0A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07297E4C-57DB-4F6E-8D60-0EB3971EEDF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50D54BF2-878D-4725-86DA-4C6A451B8F3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D5E74E3E-7FD7-403E-8875-0B73E59FCDA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A0D8B5F8-6A7F-45F8-82B5-738636D4FE0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2FF588C8-4EB1-4FB4-AD5D-7055F0C9069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540A716D-DCF3-4780-BC58-C380DCEBB7D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E88450A7-0B7D-4BA7-A4D2-AE745E2F15C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EDA2E966-F16A-4BDC-B1B9-002335D1DF7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5F0178DB-94EE-4CCD-AE6B-79CFF1268A6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78DB84A2-36D8-4373-AC1C-41CD24C26C3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AA8B2D6E-A5F5-445C-9E2F-6BB5DEC2352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F40FF5AA-4F6B-41B2-8615-DA1735C240E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43CE484D-BB71-4EFB-A950-4B7DC4279A4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9CE61F07-0062-4B9A-8502-0B645DD1D51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E77248E0-B7A9-44E8-94AE-76558E61525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FB3C1C8-2267-4285-8E26-475CC40D8A6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82BB4F9D-EC2A-4531-810C-3FF59F327D9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771DC343-B61A-4D4A-A5A0-7CCCE31A9C1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84E0B7F1-9FD1-47EF-A523-6E7FA9A6A91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3E336A02-59B1-409A-B530-56A1B411638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026EEA7-FD3F-4F61-8C67-1F5E62D2BCD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B4E69A1F-DE83-486C-86E9-965F73BADB6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A97CE615-78F0-4096-B281-3C8DC37C580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DC7C2D46-993B-47F3-AC8B-CD7F39820E8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FBA6D410-FAB4-42E3-8428-05300186BD6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E6B201D7-543B-452A-BC1A-1E286191506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8BEA05AD-EC96-4C04-833C-EC7879C1503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07B62835-4231-4851-A3E8-F0A294DF8CD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C4D9ED24-E075-4D6F-87C2-76E2E85D342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64279C6C-C5C2-47C3-AB4F-CA442CC504C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82D57CAB-4753-41B3-8908-AC203F5A0AE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DD47B046-A94C-4921-A6AB-7D5977CD4C4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4335C24D-6D16-40E4-8683-02BE15258BA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2B0ECC99-1FD1-470D-820B-838876C799C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F0434EEE-C499-40AD-8294-C3AAC348936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EC8E8259-4B88-4701-81C5-0E14972CAF3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5332F2B2-C2EC-4753-8E37-A040A44D22C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19A9853C-EB0E-4D18-AB9B-C64AD571BE4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ACB78957-47DE-4C16-A70E-6571C1CB014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21BC2C97-D1F2-4B63-AE07-DE8E2C7A984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88013665-4B92-4D2C-926F-A9671E14F5A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23099C39-21C2-459F-B494-3F244B07AD4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573665F7-F2B8-42C9-85FD-671BC007B88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A95C4E7E-67EB-45BA-AB74-B2D26A8E31C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57EBB9D2-7352-49B5-BCB1-F8CFBBA0FF9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1FB9CA14-3902-44D1-B6BF-6D56F578A25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786C7136-4080-4C63-B6D9-8498EC0272F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B9145104-038F-4EFC-89E6-D27E1407AAD2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73B30F72-8213-4E6E-9358-51F46F5C343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866892EB-445B-46B1-91D3-FF9AA24B956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8867E535-7734-4E65-81B7-B3C1867B7E6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FA0FAEF2-896F-4640-A01E-EE86F71AD25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EAF5670C-AA57-4576-8A5B-3598981BED6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8A03A019-6800-45F9-B32D-95150CE38C8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96387BC4-0C85-4212-8371-3BADA20B0DA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5AC47A88-2911-4ECA-884B-5FEE3D6B60A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0EFE3F33-02BC-4C5C-9D50-A48AAD68B17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2DC7B143-9ED4-4C7F-BE26-4A8FCCBC6C6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451FF627-F4F1-4AB2-BA8F-4ED99D522FB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B924947A-49EA-43C5-8379-3823917CB8A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30291EE8-F1A3-43EF-B909-FBDAEA06B9D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805F260F-F74B-456C-A5A0-7FCF323E57E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74528A7C-033C-42BB-B823-9A2DD15CB82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99454026-461A-4F8A-B0F9-470E5EF86D9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B762284A-EACC-46A9-8C82-B1D8A50DF32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E47F3DFB-5ECD-417F-AF84-AAB8947C43F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291413CB-451F-4696-B763-F2D156FEF49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2D7837B-D0C4-4468-B4FF-9EAF417A1E3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469D27AA-9DC6-4D8F-B39C-B03D7A89DCA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1BFEB77E-47FB-40C7-838E-6D204228437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EDE589E0-BC59-405E-8BAC-CA8C0B45B1D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B3436E18-6A40-47BF-8055-6601D95F980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8BE33FB6-F0C2-4DC7-932D-37AB457E289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32C7C1EB-B421-45ED-95C2-45940484B88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B9B35BE9-AFEF-477D-B107-01015848D13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3A068785-44FE-4F31-9945-1262F9FEB07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742B6CC8-BF7E-47EF-926F-4D0765796A0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AC0D0F7-B8C6-41E7-BF27-8A70C9837A0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028BB4AC-8557-4C0F-987D-F03646CD2593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BC838B31-BED7-465F-949C-E6E41D9CE116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04B2877B-08FE-4B0F-BFFC-7E1B88D129F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02D62B28-C1B3-457F-9372-3743905212B4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61600A0B-C56D-4B3A-A140-1A834C11127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3F3968C7-981F-400B-931F-94D1E6E7C4F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A04EFF2E-B356-4655-A619-26EA709B4F0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E94B30A8-F420-42D0-B8CF-C45B5E92DC3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B09B963B-95BF-4891-A291-B7356E342C7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88D4F17C-ED2F-4E7A-B245-2CFFEA3AC99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3FA321A7-F06A-4991-9068-8DD4EB31A0D0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C0B31B98-839E-4B4A-82EF-408E3377C67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C514CE10-0C2F-420F-ABFF-889D6D7605B9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89CF855E-A4C6-4F3D-8343-35CA1D50B25A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F71DEAC2-5DF7-4753-8956-1D144245FD2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720A4963-7394-4D13-BD7D-4E6A490B55D1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A76FB7E2-98ED-4996-8927-A98593258DF5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489</xdr:row>
      <xdr:rowOff>9524</xdr:rowOff>
    </xdr:to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3BBC71D4-D3EE-489C-B289-A4673A86E16F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89679571-4233-4BB6-B864-FC9A22EE26BD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4ADBFA54-7892-4574-BC4F-CE9096398737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8A27EDE7-7267-4F96-8277-5EB8F1BB7B2B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E9B6B922-A3A7-4315-9B82-5D0DF30227AE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858B195C-3350-453C-9ED2-9C880275F11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4DF612BF-5027-43BC-B982-D9835FFA73B8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487</xdr:row>
      <xdr:rowOff>0</xdr:rowOff>
    </xdr:from>
    <xdr:to>
      <xdr:col>1</xdr:col>
      <xdr:colOff>1381125</xdr:colOff>
      <xdr:row>488</xdr:row>
      <xdr:rowOff>133349</xdr:rowOff>
    </xdr:to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F0252FA0-7591-4454-8255-87535B1E848C}"/>
            </a:ext>
          </a:extLst>
        </xdr:cNvPr>
        <xdr:cNvSpPr txBox="1">
          <a:spLocks noChangeArrowheads="1"/>
        </xdr:cNvSpPr>
      </xdr:nvSpPr>
      <xdr:spPr bwMode="auto">
        <a:xfrm>
          <a:off x="1714500" y="986694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04" name="Text Box 8">
          <a:extLst>
            <a:ext uri="{FF2B5EF4-FFF2-40B4-BE49-F238E27FC236}">
              <a16:creationId xmlns:a16="http://schemas.microsoft.com/office/drawing/2014/main" id="{709D2236-838E-4773-BC9B-2254FA81519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05" name="Text Box 9">
          <a:extLst>
            <a:ext uri="{FF2B5EF4-FFF2-40B4-BE49-F238E27FC236}">
              <a16:creationId xmlns:a16="http://schemas.microsoft.com/office/drawing/2014/main" id="{80370CAB-8F07-406E-92E1-325E2DC0FD53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06" name="Text Box 8">
          <a:extLst>
            <a:ext uri="{FF2B5EF4-FFF2-40B4-BE49-F238E27FC236}">
              <a16:creationId xmlns:a16="http://schemas.microsoft.com/office/drawing/2014/main" id="{72B8BC02-31F3-4C94-AE7A-E478CC8AAA49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07" name="Text Box 9">
          <a:extLst>
            <a:ext uri="{FF2B5EF4-FFF2-40B4-BE49-F238E27FC236}">
              <a16:creationId xmlns:a16="http://schemas.microsoft.com/office/drawing/2014/main" id="{B0E0C94E-0FF5-47DE-8431-7B4C79C33BB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08" name="Text Box 8">
          <a:extLst>
            <a:ext uri="{FF2B5EF4-FFF2-40B4-BE49-F238E27FC236}">
              <a16:creationId xmlns:a16="http://schemas.microsoft.com/office/drawing/2014/main" id="{21C9320D-DD97-42AB-A1D9-2E579A530A61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09" name="Text Box 9">
          <a:extLst>
            <a:ext uri="{FF2B5EF4-FFF2-40B4-BE49-F238E27FC236}">
              <a16:creationId xmlns:a16="http://schemas.microsoft.com/office/drawing/2014/main" id="{B3E68F39-AD0B-4B00-8F2B-D5198BA8ABCE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0" name="Text Box 8">
          <a:extLst>
            <a:ext uri="{FF2B5EF4-FFF2-40B4-BE49-F238E27FC236}">
              <a16:creationId xmlns:a16="http://schemas.microsoft.com/office/drawing/2014/main" id="{DDC3687B-9434-4044-9896-1CC5F87C5075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1" name="Text Box 9">
          <a:extLst>
            <a:ext uri="{FF2B5EF4-FFF2-40B4-BE49-F238E27FC236}">
              <a16:creationId xmlns:a16="http://schemas.microsoft.com/office/drawing/2014/main" id="{D04D402A-A5F1-44D0-8695-97F2A46A443B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E0AAD823-9FCC-45DA-B1C2-BD577B8A9A10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3" name="Text Box 9">
          <a:extLst>
            <a:ext uri="{FF2B5EF4-FFF2-40B4-BE49-F238E27FC236}">
              <a16:creationId xmlns:a16="http://schemas.microsoft.com/office/drawing/2014/main" id="{A1276713-34E3-4E23-A582-F8631B857AA2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4" name="Text Box 8">
          <a:extLst>
            <a:ext uri="{FF2B5EF4-FFF2-40B4-BE49-F238E27FC236}">
              <a16:creationId xmlns:a16="http://schemas.microsoft.com/office/drawing/2014/main" id="{A7824343-FEE1-4265-AC84-0EE823A08C7A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5" name="Text Box 9">
          <a:extLst>
            <a:ext uri="{FF2B5EF4-FFF2-40B4-BE49-F238E27FC236}">
              <a16:creationId xmlns:a16="http://schemas.microsoft.com/office/drawing/2014/main" id="{7B80BA75-6C6F-40D6-99D6-A6540E81362A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6" name="Text Box 8">
          <a:extLst>
            <a:ext uri="{FF2B5EF4-FFF2-40B4-BE49-F238E27FC236}">
              <a16:creationId xmlns:a16="http://schemas.microsoft.com/office/drawing/2014/main" id="{0F960A54-5162-4DFE-9F2B-F35E908BEBC5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7" name="Text Box 9">
          <a:extLst>
            <a:ext uri="{FF2B5EF4-FFF2-40B4-BE49-F238E27FC236}">
              <a16:creationId xmlns:a16="http://schemas.microsoft.com/office/drawing/2014/main" id="{291AFFF2-5F9B-4056-AFD6-0A0D9F22C156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8" name="Text Box 8">
          <a:extLst>
            <a:ext uri="{FF2B5EF4-FFF2-40B4-BE49-F238E27FC236}">
              <a16:creationId xmlns:a16="http://schemas.microsoft.com/office/drawing/2014/main" id="{4D6FBD21-16B0-4FF6-A024-3288D774BB69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19" name="Text Box 9">
          <a:extLst>
            <a:ext uri="{FF2B5EF4-FFF2-40B4-BE49-F238E27FC236}">
              <a16:creationId xmlns:a16="http://schemas.microsoft.com/office/drawing/2014/main" id="{21A36529-C949-4D0E-A8BF-65A7E47CA4E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0" name="Text Box 8">
          <a:extLst>
            <a:ext uri="{FF2B5EF4-FFF2-40B4-BE49-F238E27FC236}">
              <a16:creationId xmlns:a16="http://schemas.microsoft.com/office/drawing/2014/main" id="{7CA30E9B-64CE-4D92-8801-4461ABB6FA8C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1" name="Text Box 9">
          <a:extLst>
            <a:ext uri="{FF2B5EF4-FFF2-40B4-BE49-F238E27FC236}">
              <a16:creationId xmlns:a16="http://schemas.microsoft.com/office/drawing/2014/main" id="{3735E7A2-D220-4DAB-BCB5-0AC28F340FA6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2" name="Text Box 8">
          <a:extLst>
            <a:ext uri="{FF2B5EF4-FFF2-40B4-BE49-F238E27FC236}">
              <a16:creationId xmlns:a16="http://schemas.microsoft.com/office/drawing/2014/main" id="{DDB7111E-3913-4371-A26C-F3933F03B8B2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3" name="Text Box 9">
          <a:extLst>
            <a:ext uri="{FF2B5EF4-FFF2-40B4-BE49-F238E27FC236}">
              <a16:creationId xmlns:a16="http://schemas.microsoft.com/office/drawing/2014/main" id="{732E3281-02EC-418C-9FEA-4A0205986B8E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4" name="Text Box 8">
          <a:extLst>
            <a:ext uri="{FF2B5EF4-FFF2-40B4-BE49-F238E27FC236}">
              <a16:creationId xmlns:a16="http://schemas.microsoft.com/office/drawing/2014/main" id="{5CE7FD70-2D82-4565-B585-D6AA131E9F0E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5" name="Text Box 9">
          <a:extLst>
            <a:ext uri="{FF2B5EF4-FFF2-40B4-BE49-F238E27FC236}">
              <a16:creationId xmlns:a16="http://schemas.microsoft.com/office/drawing/2014/main" id="{5CA7B868-6866-4FAA-B0F5-0939777A89F3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6" name="Text Box 8">
          <a:extLst>
            <a:ext uri="{FF2B5EF4-FFF2-40B4-BE49-F238E27FC236}">
              <a16:creationId xmlns:a16="http://schemas.microsoft.com/office/drawing/2014/main" id="{3F224D51-298D-4913-A1C6-228EC3C1897C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7" name="Text Box 9">
          <a:extLst>
            <a:ext uri="{FF2B5EF4-FFF2-40B4-BE49-F238E27FC236}">
              <a16:creationId xmlns:a16="http://schemas.microsoft.com/office/drawing/2014/main" id="{9049B74F-F16B-4CE1-9192-A352B5AA6BB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8" name="Text Box 8">
          <a:extLst>
            <a:ext uri="{FF2B5EF4-FFF2-40B4-BE49-F238E27FC236}">
              <a16:creationId xmlns:a16="http://schemas.microsoft.com/office/drawing/2014/main" id="{5286D3A6-218F-4DB5-9AE5-ADF8D1D9AFD7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29" name="Text Box 9">
          <a:extLst>
            <a:ext uri="{FF2B5EF4-FFF2-40B4-BE49-F238E27FC236}">
              <a16:creationId xmlns:a16="http://schemas.microsoft.com/office/drawing/2014/main" id="{27C320A3-FDBB-4147-83AF-2E5DF0D553F0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0" name="Text Box 8">
          <a:extLst>
            <a:ext uri="{FF2B5EF4-FFF2-40B4-BE49-F238E27FC236}">
              <a16:creationId xmlns:a16="http://schemas.microsoft.com/office/drawing/2014/main" id="{1FC834EC-105C-452A-A794-0A1EAA4238AA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1" name="Text Box 9">
          <a:extLst>
            <a:ext uri="{FF2B5EF4-FFF2-40B4-BE49-F238E27FC236}">
              <a16:creationId xmlns:a16="http://schemas.microsoft.com/office/drawing/2014/main" id="{913523BB-8DDC-4A50-BCC5-A859C62F5E35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2" name="Text Box 8">
          <a:extLst>
            <a:ext uri="{FF2B5EF4-FFF2-40B4-BE49-F238E27FC236}">
              <a16:creationId xmlns:a16="http://schemas.microsoft.com/office/drawing/2014/main" id="{77FC8EE4-89AD-4A45-9CF5-D488C12FC227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3" name="Text Box 9">
          <a:extLst>
            <a:ext uri="{FF2B5EF4-FFF2-40B4-BE49-F238E27FC236}">
              <a16:creationId xmlns:a16="http://schemas.microsoft.com/office/drawing/2014/main" id="{889BE7D2-5634-4549-A5C3-C31ABB71DE30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1B91AEFF-DA15-48BA-872D-BBAFB388CCA3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1B06CE43-EC9B-4D1D-83B2-22CB183658EB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6" name="Text Box 8">
          <a:extLst>
            <a:ext uri="{FF2B5EF4-FFF2-40B4-BE49-F238E27FC236}">
              <a16:creationId xmlns:a16="http://schemas.microsoft.com/office/drawing/2014/main" id="{A822444E-CF9D-4BE1-BA24-5836C57A3EC2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7" name="Text Box 9">
          <a:extLst>
            <a:ext uri="{FF2B5EF4-FFF2-40B4-BE49-F238E27FC236}">
              <a16:creationId xmlns:a16="http://schemas.microsoft.com/office/drawing/2014/main" id="{70B8613F-A136-4C6B-B8C9-DE80274BFCA3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8" name="Text Box 8">
          <a:extLst>
            <a:ext uri="{FF2B5EF4-FFF2-40B4-BE49-F238E27FC236}">
              <a16:creationId xmlns:a16="http://schemas.microsoft.com/office/drawing/2014/main" id="{FDA96F3D-7F60-48B4-85BF-235712816344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39" name="Text Box 9">
          <a:extLst>
            <a:ext uri="{FF2B5EF4-FFF2-40B4-BE49-F238E27FC236}">
              <a16:creationId xmlns:a16="http://schemas.microsoft.com/office/drawing/2014/main" id="{89629773-3BC3-4D90-A9C3-BCDB1C65423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0" name="Text Box 8">
          <a:extLst>
            <a:ext uri="{FF2B5EF4-FFF2-40B4-BE49-F238E27FC236}">
              <a16:creationId xmlns:a16="http://schemas.microsoft.com/office/drawing/2014/main" id="{E96C9DB8-EAB0-41DC-AC69-6131D87F0B6B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1" name="Text Box 9">
          <a:extLst>
            <a:ext uri="{FF2B5EF4-FFF2-40B4-BE49-F238E27FC236}">
              <a16:creationId xmlns:a16="http://schemas.microsoft.com/office/drawing/2014/main" id="{5DD60793-F74C-4735-BD55-FF8FE4EB5148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2" name="Text Box 8">
          <a:extLst>
            <a:ext uri="{FF2B5EF4-FFF2-40B4-BE49-F238E27FC236}">
              <a16:creationId xmlns:a16="http://schemas.microsoft.com/office/drawing/2014/main" id="{29334347-088C-4E08-A1A4-215A44F0F18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3" name="Text Box 9">
          <a:extLst>
            <a:ext uri="{FF2B5EF4-FFF2-40B4-BE49-F238E27FC236}">
              <a16:creationId xmlns:a16="http://schemas.microsoft.com/office/drawing/2014/main" id="{E6746055-D021-4702-A422-ADD930AF6051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4" name="Text Box 8">
          <a:extLst>
            <a:ext uri="{FF2B5EF4-FFF2-40B4-BE49-F238E27FC236}">
              <a16:creationId xmlns:a16="http://schemas.microsoft.com/office/drawing/2014/main" id="{72E3748C-3A5F-4A2F-A461-AA0C70083C4D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5" name="Text Box 9">
          <a:extLst>
            <a:ext uri="{FF2B5EF4-FFF2-40B4-BE49-F238E27FC236}">
              <a16:creationId xmlns:a16="http://schemas.microsoft.com/office/drawing/2014/main" id="{C66CA55D-201B-4812-B7C3-0D5C60DB3F77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6" name="Text Box 8">
          <a:extLst>
            <a:ext uri="{FF2B5EF4-FFF2-40B4-BE49-F238E27FC236}">
              <a16:creationId xmlns:a16="http://schemas.microsoft.com/office/drawing/2014/main" id="{711988BB-C821-4A49-B805-858E97FCF75D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7" name="Text Box 9">
          <a:extLst>
            <a:ext uri="{FF2B5EF4-FFF2-40B4-BE49-F238E27FC236}">
              <a16:creationId xmlns:a16="http://schemas.microsoft.com/office/drawing/2014/main" id="{466A0562-D20C-4077-999C-BFA41C594C6D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8ABB4AEA-88E2-487E-A4AF-F074B5F782E5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49" name="Text Box 9">
          <a:extLst>
            <a:ext uri="{FF2B5EF4-FFF2-40B4-BE49-F238E27FC236}">
              <a16:creationId xmlns:a16="http://schemas.microsoft.com/office/drawing/2014/main" id="{926B08A5-B4E7-42BD-AE2F-0EB7C5E95375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0" name="Text Box 8">
          <a:extLst>
            <a:ext uri="{FF2B5EF4-FFF2-40B4-BE49-F238E27FC236}">
              <a16:creationId xmlns:a16="http://schemas.microsoft.com/office/drawing/2014/main" id="{E13183AF-0FE4-46F3-8DF6-1293D3FB20E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1" name="Text Box 9">
          <a:extLst>
            <a:ext uri="{FF2B5EF4-FFF2-40B4-BE49-F238E27FC236}">
              <a16:creationId xmlns:a16="http://schemas.microsoft.com/office/drawing/2014/main" id="{751EC9CB-E9A8-4DC7-9BD8-7469D1D304EE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2" name="Text Box 8">
          <a:extLst>
            <a:ext uri="{FF2B5EF4-FFF2-40B4-BE49-F238E27FC236}">
              <a16:creationId xmlns:a16="http://schemas.microsoft.com/office/drawing/2014/main" id="{38AEC95E-D7E5-45BB-89D2-F2813E9836BF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3" name="Text Box 9">
          <a:extLst>
            <a:ext uri="{FF2B5EF4-FFF2-40B4-BE49-F238E27FC236}">
              <a16:creationId xmlns:a16="http://schemas.microsoft.com/office/drawing/2014/main" id="{EB960640-D484-452C-A4E0-126D6EF8E015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4" name="Text Box 8">
          <a:extLst>
            <a:ext uri="{FF2B5EF4-FFF2-40B4-BE49-F238E27FC236}">
              <a16:creationId xmlns:a16="http://schemas.microsoft.com/office/drawing/2014/main" id="{479DAECB-A9ED-4A47-935F-C789063B29F6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5" name="Text Box 9">
          <a:extLst>
            <a:ext uri="{FF2B5EF4-FFF2-40B4-BE49-F238E27FC236}">
              <a16:creationId xmlns:a16="http://schemas.microsoft.com/office/drawing/2014/main" id="{73522F01-C5C8-435E-800D-0001C89AE114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6" name="Text Box 8">
          <a:extLst>
            <a:ext uri="{FF2B5EF4-FFF2-40B4-BE49-F238E27FC236}">
              <a16:creationId xmlns:a16="http://schemas.microsoft.com/office/drawing/2014/main" id="{57B9DA31-76D6-4ED9-8BC3-5551093B1F92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7" name="Text Box 9">
          <a:extLst>
            <a:ext uri="{FF2B5EF4-FFF2-40B4-BE49-F238E27FC236}">
              <a16:creationId xmlns:a16="http://schemas.microsoft.com/office/drawing/2014/main" id="{D37EADB8-9878-4ECD-A3A2-91BF796B4050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8" name="Text Box 8">
          <a:extLst>
            <a:ext uri="{FF2B5EF4-FFF2-40B4-BE49-F238E27FC236}">
              <a16:creationId xmlns:a16="http://schemas.microsoft.com/office/drawing/2014/main" id="{7526EAC3-8539-4E76-81CC-E3A79EBFF943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59" name="Text Box 9">
          <a:extLst>
            <a:ext uri="{FF2B5EF4-FFF2-40B4-BE49-F238E27FC236}">
              <a16:creationId xmlns:a16="http://schemas.microsoft.com/office/drawing/2014/main" id="{EB1FF229-750B-46F7-A190-2F062BC4AFD7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0" name="Text Box 8">
          <a:extLst>
            <a:ext uri="{FF2B5EF4-FFF2-40B4-BE49-F238E27FC236}">
              <a16:creationId xmlns:a16="http://schemas.microsoft.com/office/drawing/2014/main" id="{0657557F-27FD-4D64-815E-6C44CCDF2934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1" name="Text Box 9">
          <a:extLst>
            <a:ext uri="{FF2B5EF4-FFF2-40B4-BE49-F238E27FC236}">
              <a16:creationId xmlns:a16="http://schemas.microsoft.com/office/drawing/2014/main" id="{0E897980-C5BD-4A4A-89FC-7C88DBD376C2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2" name="Text Box 8">
          <a:extLst>
            <a:ext uri="{FF2B5EF4-FFF2-40B4-BE49-F238E27FC236}">
              <a16:creationId xmlns:a16="http://schemas.microsoft.com/office/drawing/2014/main" id="{4147E22A-FE5B-4ADB-8AB9-02C360F6ABA8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3" name="Text Box 9">
          <a:extLst>
            <a:ext uri="{FF2B5EF4-FFF2-40B4-BE49-F238E27FC236}">
              <a16:creationId xmlns:a16="http://schemas.microsoft.com/office/drawing/2014/main" id="{E970AE41-0EF9-483D-A907-542ED49CD0BD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4" name="Text Box 8">
          <a:extLst>
            <a:ext uri="{FF2B5EF4-FFF2-40B4-BE49-F238E27FC236}">
              <a16:creationId xmlns:a16="http://schemas.microsoft.com/office/drawing/2014/main" id="{DE4AD53E-C362-4BAF-B296-D9C5EA4BBBCA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5" name="Text Box 9">
          <a:extLst>
            <a:ext uri="{FF2B5EF4-FFF2-40B4-BE49-F238E27FC236}">
              <a16:creationId xmlns:a16="http://schemas.microsoft.com/office/drawing/2014/main" id="{30B8988B-72EE-4654-B7C0-F86A88D0D6FA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13C35BBB-4E89-49A5-8B2E-FC71DF5340F1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7" name="Text Box 9">
          <a:extLst>
            <a:ext uri="{FF2B5EF4-FFF2-40B4-BE49-F238E27FC236}">
              <a16:creationId xmlns:a16="http://schemas.microsoft.com/office/drawing/2014/main" id="{8D173F39-82B0-49F6-A8AE-ACF37EC2D4CC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8" name="Text Box 8">
          <a:extLst>
            <a:ext uri="{FF2B5EF4-FFF2-40B4-BE49-F238E27FC236}">
              <a16:creationId xmlns:a16="http://schemas.microsoft.com/office/drawing/2014/main" id="{17DBBCCB-3F88-45B7-A826-2A376008D376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69" name="Text Box 9">
          <a:extLst>
            <a:ext uri="{FF2B5EF4-FFF2-40B4-BE49-F238E27FC236}">
              <a16:creationId xmlns:a16="http://schemas.microsoft.com/office/drawing/2014/main" id="{257E4F6D-61F3-415B-A822-50A51A141D24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70" name="Text Box 8">
          <a:extLst>
            <a:ext uri="{FF2B5EF4-FFF2-40B4-BE49-F238E27FC236}">
              <a16:creationId xmlns:a16="http://schemas.microsoft.com/office/drawing/2014/main" id="{6D42F3DF-D423-453F-876B-E70AD2F1D7DB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71" name="Text Box 9">
          <a:extLst>
            <a:ext uri="{FF2B5EF4-FFF2-40B4-BE49-F238E27FC236}">
              <a16:creationId xmlns:a16="http://schemas.microsoft.com/office/drawing/2014/main" id="{0221D821-6626-430A-8E03-15F403FF86C7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72" name="Text Box 8">
          <a:extLst>
            <a:ext uri="{FF2B5EF4-FFF2-40B4-BE49-F238E27FC236}">
              <a16:creationId xmlns:a16="http://schemas.microsoft.com/office/drawing/2014/main" id="{BEBD56FA-4789-47C5-87FD-A564FED82577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73" name="Text Box 9">
          <a:extLst>
            <a:ext uri="{FF2B5EF4-FFF2-40B4-BE49-F238E27FC236}">
              <a16:creationId xmlns:a16="http://schemas.microsoft.com/office/drawing/2014/main" id="{8CC14D97-6B6A-4C04-B746-4C235A041864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74" name="Text Box 8">
          <a:extLst>
            <a:ext uri="{FF2B5EF4-FFF2-40B4-BE49-F238E27FC236}">
              <a16:creationId xmlns:a16="http://schemas.microsoft.com/office/drawing/2014/main" id="{15897851-0163-407E-8B9F-7FDC62CCA552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1304925</xdr:colOff>
      <xdr:row>615</xdr:row>
      <xdr:rowOff>171450</xdr:rowOff>
    </xdr:to>
    <xdr:sp macro="" textlink="">
      <xdr:nvSpPr>
        <xdr:cNvPr id="2375" name="Text Box 9">
          <a:extLst>
            <a:ext uri="{FF2B5EF4-FFF2-40B4-BE49-F238E27FC236}">
              <a16:creationId xmlns:a16="http://schemas.microsoft.com/office/drawing/2014/main" id="{5402018E-DD1C-414F-ADC4-780F6357EC34}"/>
            </a:ext>
          </a:extLst>
        </xdr:cNvPr>
        <xdr:cNvSpPr txBox="1">
          <a:spLocks noChangeArrowheads="1"/>
        </xdr:cNvSpPr>
      </xdr:nvSpPr>
      <xdr:spPr bwMode="auto">
        <a:xfrm>
          <a:off x="1733550" y="1238726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1400175</xdr:colOff>
      <xdr:row>608</xdr:row>
      <xdr:rowOff>0</xdr:rowOff>
    </xdr:from>
    <xdr:ext cx="95250" cy="29527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94C9652A-11D3-47B3-B78C-FC6E54F5A5E0}"/>
            </a:ext>
          </a:extLst>
        </xdr:cNvPr>
        <xdr:cNvSpPr txBox="1">
          <a:spLocks noChangeArrowheads="1"/>
        </xdr:cNvSpPr>
      </xdr:nvSpPr>
      <xdr:spPr bwMode="auto">
        <a:xfrm>
          <a:off x="9420225" y="1214437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1400175</xdr:colOff>
      <xdr:row>608</xdr:row>
      <xdr:rowOff>0</xdr:rowOff>
    </xdr:from>
    <xdr:to>
      <xdr:col>7</xdr:col>
      <xdr:colOff>1495425</xdr:colOff>
      <xdr:row>608</xdr:row>
      <xdr:rowOff>295275</xdr:rowOff>
    </xdr:to>
    <xdr:sp macro="" textlink="">
      <xdr:nvSpPr>
        <xdr:cNvPr id="2377" name="Cuadro de texto 1028">
          <a:extLst>
            <a:ext uri="{FF2B5EF4-FFF2-40B4-BE49-F238E27FC236}">
              <a16:creationId xmlns:a16="http://schemas.microsoft.com/office/drawing/2014/main" id="{53C1F3D2-7322-4F4D-A5F9-6E34E0166BF3}"/>
            </a:ext>
          </a:extLst>
        </xdr:cNvPr>
        <xdr:cNvSpPr txBox="1">
          <a:spLocks noChangeArrowheads="1"/>
        </xdr:cNvSpPr>
      </xdr:nvSpPr>
      <xdr:spPr bwMode="auto">
        <a:xfrm>
          <a:off x="9420225" y="1214437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78" name="Cuadro de texto 999">
          <a:extLst>
            <a:ext uri="{FF2B5EF4-FFF2-40B4-BE49-F238E27FC236}">
              <a16:creationId xmlns:a16="http://schemas.microsoft.com/office/drawing/2014/main" id="{68ACD478-97E5-4684-AE4A-CC4FEDBC3E0E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79" name="Cuadro de texto 1000">
          <a:extLst>
            <a:ext uri="{FF2B5EF4-FFF2-40B4-BE49-F238E27FC236}">
              <a16:creationId xmlns:a16="http://schemas.microsoft.com/office/drawing/2014/main" id="{48208489-57FA-4B08-AC0F-3087B3FB2753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0" name="Cuadro de texto 1001">
          <a:extLst>
            <a:ext uri="{FF2B5EF4-FFF2-40B4-BE49-F238E27FC236}">
              <a16:creationId xmlns:a16="http://schemas.microsoft.com/office/drawing/2014/main" id="{521FA4EE-7DF4-4DE6-9362-5EFF867051ED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1" name="Cuadro de texto 1002">
          <a:extLst>
            <a:ext uri="{FF2B5EF4-FFF2-40B4-BE49-F238E27FC236}">
              <a16:creationId xmlns:a16="http://schemas.microsoft.com/office/drawing/2014/main" id="{862D64E5-1239-4DF2-B65F-825DF51DC65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2" name="Cuadro de texto 1003">
          <a:extLst>
            <a:ext uri="{FF2B5EF4-FFF2-40B4-BE49-F238E27FC236}">
              <a16:creationId xmlns:a16="http://schemas.microsoft.com/office/drawing/2014/main" id="{B47EEE46-2414-4AAA-A3A9-8EF239C76AF9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3" name="Cuadro de texto 1004">
          <a:extLst>
            <a:ext uri="{FF2B5EF4-FFF2-40B4-BE49-F238E27FC236}">
              <a16:creationId xmlns:a16="http://schemas.microsoft.com/office/drawing/2014/main" id="{E72C55B2-3C80-4EA0-8CBD-9CA66C531A97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4" name="Cuadro de texto 1005">
          <a:extLst>
            <a:ext uri="{FF2B5EF4-FFF2-40B4-BE49-F238E27FC236}">
              <a16:creationId xmlns:a16="http://schemas.microsoft.com/office/drawing/2014/main" id="{8BEDDD97-8EE3-4B43-8D8B-2AF6A740A74F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5" name="Cuadro de texto 1006">
          <a:extLst>
            <a:ext uri="{FF2B5EF4-FFF2-40B4-BE49-F238E27FC236}">
              <a16:creationId xmlns:a16="http://schemas.microsoft.com/office/drawing/2014/main" id="{EBB93F84-DA30-40D0-B6E3-2FEBB05937DA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6" name="Cuadro de texto 1007">
          <a:extLst>
            <a:ext uri="{FF2B5EF4-FFF2-40B4-BE49-F238E27FC236}">
              <a16:creationId xmlns:a16="http://schemas.microsoft.com/office/drawing/2014/main" id="{C947FEDE-91FF-4CBC-BF6F-EDF5A4D6A34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7" name="Cuadro de texto 1008">
          <a:extLst>
            <a:ext uri="{FF2B5EF4-FFF2-40B4-BE49-F238E27FC236}">
              <a16:creationId xmlns:a16="http://schemas.microsoft.com/office/drawing/2014/main" id="{00584686-0836-4AA9-B0F7-E27DDC2F7C4C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8" name="Cuadro de texto 1009">
          <a:extLst>
            <a:ext uri="{FF2B5EF4-FFF2-40B4-BE49-F238E27FC236}">
              <a16:creationId xmlns:a16="http://schemas.microsoft.com/office/drawing/2014/main" id="{111CCD38-5FF6-48E2-B98A-687B95E7E3BD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89" name="Cuadro de texto 1010">
          <a:extLst>
            <a:ext uri="{FF2B5EF4-FFF2-40B4-BE49-F238E27FC236}">
              <a16:creationId xmlns:a16="http://schemas.microsoft.com/office/drawing/2014/main" id="{DA3EB2ED-93FF-4DD5-AA27-F679C5FFB80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0" name="Cuadro de texto 1011">
          <a:extLst>
            <a:ext uri="{FF2B5EF4-FFF2-40B4-BE49-F238E27FC236}">
              <a16:creationId xmlns:a16="http://schemas.microsoft.com/office/drawing/2014/main" id="{2ADBFCAC-A124-48E5-94CE-3E173A7FFE14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1" name="Cuadro de texto 1012">
          <a:extLst>
            <a:ext uri="{FF2B5EF4-FFF2-40B4-BE49-F238E27FC236}">
              <a16:creationId xmlns:a16="http://schemas.microsoft.com/office/drawing/2014/main" id="{8973733B-39B5-4FA5-AB7F-A221174F39E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2" name="Cuadro de texto 1013">
          <a:extLst>
            <a:ext uri="{FF2B5EF4-FFF2-40B4-BE49-F238E27FC236}">
              <a16:creationId xmlns:a16="http://schemas.microsoft.com/office/drawing/2014/main" id="{88F1EC78-7E9B-4B93-ADC5-B7B4EAE5A79C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3" name="Cuadro de texto 1014">
          <a:extLst>
            <a:ext uri="{FF2B5EF4-FFF2-40B4-BE49-F238E27FC236}">
              <a16:creationId xmlns:a16="http://schemas.microsoft.com/office/drawing/2014/main" id="{25DDA82C-72EA-439D-855B-733BC5C5251A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4" name="Cuadro de texto 1015">
          <a:extLst>
            <a:ext uri="{FF2B5EF4-FFF2-40B4-BE49-F238E27FC236}">
              <a16:creationId xmlns:a16="http://schemas.microsoft.com/office/drawing/2014/main" id="{85D6B661-B4A0-4D48-865C-ADF51F38ED5E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5" name="Cuadro de texto 1016">
          <a:extLst>
            <a:ext uri="{FF2B5EF4-FFF2-40B4-BE49-F238E27FC236}">
              <a16:creationId xmlns:a16="http://schemas.microsoft.com/office/drawing/2014/main" id="{09385E3C-274D-4CA4-8E55-313E64BF8E96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6" name="Cuadro de texto 1017">
          <a:extLst>
            <a:ext uri="{FF2B5EF4-FFF2-40B4-BE49-F238E27FC236}">
              <a16:creationId xmlns:a16="http://schemas.microsoft.com/office/drawing/2014/main" id="{2C002622-0C28-41E9-84E1-8367857A0F95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7" name="Cuadro de texto 1018">
          <a:extLst>
            <a:ext uri="{FF2B5EF4-FFF2-40B4-BE49-F238E27FC236}">
              <a16:creationId xmlns:a16="http://schemas.microsoft.com/office/drawing/2014/main" id="{49A3D2B3-06C9-4A41-ABF5-7E9D8F9507C3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8" name="Cuadro de texto 1019">
          <a:extLst>
            <a:ext uri="{FF2B5EF4-FFF2-40B4-BE49-F238E27FC236}">
              <a16:creationId xmlns:a16="http://schemas.microsoft.com/office/drawing/2014/main" id="{80BFA359-05C2-4709-B7E3-97F1EB018D96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399" name="Cuadro de texto 1020">
          <a:extLst>
            <a:ext uri="{FF2B5EF4-FFF2-40B4-BE49-F238E27FC236}">
              <a16:creationId xmlns:a16="http://schemas.microsoft.com/office/drawing/2014/main" id="{AB433903-39E2-4747-A3A2-4E705C9AB01F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0" name="Cuadro de texto 1021">
          <a:extLst>
            <a:ext uri="{FF2B5EF4-FFF2-40B4-BE49-F238E27FC236}">
              <a16:creationId xmlns:a16="http://schemas.microsoft.com/office/drawing/2014/main" id="{83B5B1E3-6432-4701-BA96-F2A11BFD2B96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1" name="Cuadro de texto 1022">
          <a:extLst>
            <a:ext uri="{FF2B5EF4-FFF2-40B4-BE49-F238E27FC236}">
              <a16:creationId xmlns:a16="http://schemas.microsoft.com/office/drawing/2014/main" id="{1B6DE695-A5FC-4AC2-9DC5-D30ED2CA03CD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2" name="Cuadro de texto 1023">
          <a:extLst>
            <a:ext uri="{FF2B5EF4-FFF2-40B4-BE49-F238E27FC236}">
              <a16:creationId xmlns:a16="http://schemas.microsoft.com/office/drawing/2014/main" id="{7BDE2291-F0A5-4C3B-A3A8-14C87BE9CC32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3" name="Cuadro de texto 1024">
          <a:extLst>
            <a:ext uri="{FF2B5EF4-FFF2-40B4-BE49-F238E27FC236}">
              <a16:creationId xmlns:a16="http://schemas.microsoft.com/office/drawing/2014/main" id="{E8FD00FD-D447-48B8-B2CE-5444CC8A623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4" name="Cuadro de texto 1025">
          <a:extLst>
            <a:ext uri="{FF2B5EF4-FFF2-40B4-BE49-F238E27FC236}">
              <a16:creationId xmlns:a16="http://schemas.microsoft.com/office/drawing/2014/main" id="{1D2F5379-DD7C-4FE8-887D-BD1FDCA39097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5" name="Cuadro de texto 1026">
          <a:extLst>
            <a:ext uri="{FF2B5EF4-FFF2-40B4-BE49-F238E27FC236}">
              <a16:creationId xmlns:a16="http://schemas.microsoft.com/office/drawing/2014/main" id="{38FA4F09-1AFA-4519-9511-C7F523AA066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6" name="Cuadro de texto 1027">
          <a:extLst>
            <a:ext uri="{FF2B5EF4-FFF2-40B4-BE49-F238E27FC236}">
              <a16:creationId xmlns:a16="http://schemas.microsoft.com/office/drawing/2014/main" id="{68BE0750-3E13-467C-A210-B9870D4AE56F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7" name="Cuadro de texto 1028">
          <a:extLst>
            <a:ext uri="{FF2B5EF4-FFF2-40B4-BE49-F238E27FC236}">
              <a16:creationId xmlns:a16="http://schemas.microsoft.com/office/drawing/2014/main" id="{A308BE97-48ED-4188-A895-1856E071FBA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8" name="Cuadro de texto 1029">
          <a:extLst>
            <a:ext uri="{FF2B5EF4-FFF2-40B4-BE49-F238E27FC236}">
              <a16:creationId xmlns:a16="http://schemas.microsoft.com/office/drawing/2014/main" id="{A68AE28A-D7A5-4903-90CA-B8A83A949345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09" name="Cuadro de texto 1030">
          <a:extLst>
            <a:ext uri="{FF2B5EF4-FFF2-40B4-BE49-F238E27FC236}">
              <a16:creationId xmlns:a16="http://schemas.microsoft.com/office/drawing/2014/main" id="{984A73E4-A6ED-43D9-8A39-C8EA1E278FD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0" name="Cuadro de texto 1031">
          <a:extLst>
            <a:ext uri="{FF2B5EF4-FFF2-40B4-BE49-F238E27FC236}">
              <a16:creationId xmlns:a16="http://schemas.microsoft.com/office/drawing/2014/main" id="{9722551C-3113-4E60-B703-BDF7646683D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1" name="Cuadro de texto 1032">
          <a:extLst>
            <a:ext uri="{FF2B5EF4-FFF2-40B4-BE49-F238E27FC236}">
              <a16:creationId xmlns:a16="http://schemas.microsoft.com/office/drawing/2014/main" id="{7FEDB4FF-9D37-4C51-A3DC-FF3ACE0912BF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2" name="Cuadro de texto 1033">
          <a:extLst>
            <a:ext uri="{FF2B5EF4-FFF2-40B4-BE49-F238E27FC236}">
              <a16:creationId xmlns:a16="http://schemas.microsoft.com/office/drawing/2014/main" id="{25496C1C-63E2-454B-8A00-07B519FF202A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3" name="Cuadro de texto 1034">
          <a:extLst>
            <a:ext uri="{FF2B5EF4-FFF2-40B4-BE49-F238E27FC236}">
              <a16:creationId xmlns:a16="http://schemas.microsoft.com/office/drawing/2014/main" id="{90F3126B-3490-424A-BF77-D9E6040AD4C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4" name="Cuadro de texto 1035">
          <a:extLst>
            <a:ext uri="{FF2B5EF4-FFF2-40B4-BE49-F238E27FC236}">
              <a16:creationId xmlns:a16="http://schemas.microsoft.com/office/drawing/2014/main" id="{02605144-C18A-422D-9461-7ECA083DADA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5" name="Cuadro de texto 1036">
          <a:extLst>
            <a:ext uri="{FF2B5EF4-FFF2-40B4-BE49-F238E27FC236}">
              <a16:creationId xmlns:a16="http://schemas.microsoft.com/office/drawing/2014/main" id="{7DEACC8C-0C46-464A-842B-887CB354EC2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6" name="Cuadro de texto 1037">
          <a:extLst>
            <a:ext uri="{FF2B5EF4-FFF2-40B4-BE49-F238E27FC236}">
              <a16:creationId xmlns:a16="http://schemas.microsoft.com/office/drawing/2014/main" id="{87DF69B9-0347-43E5-8AA2-80BF9F69D71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7" name="Cuadro de texto 1038">
          <a:extLst>
            <a:ext uri="{FF2B5EF4-FFF2-40B4-BE49-F238E27FC236}">
              <a16:creationId xmlns:a16="http://schemas.microsoft.com/office/drawing/2014/main" id="{6E2F47EC-0D05-4E49-A111-B392E90415B4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8" name="Cuadro de texto 1039">
          <a:extLst>
            <a:ext uri="{FF2B5EF4-FFF2-40B4-BE49-F238E27FC236}">
              <a16:creationId xmlns:a16="http://schemas.microsoft.com/office/drawing/2014/main" id="{694E0A8E-F4B3-4896-9A03-273A2CCF5F2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19" name="Cuadro de texto 1040">
          <a:extLst>
            <a:ext uri="{FF2B5EF4-FFF2-40B4-BE49-F238E27FC236}">
              <a16:creationId xmlns:a16="http://schemas.microsoft.com/office/drawing/2014/main" id="{0FFCF445-4E17-4AEF-AA7C-7FC37E15F3A5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0" name="Cuadro de texto 1041">
          <a:extLst>
            <a:ext uri="{FF2B5EF4-FFF2-40B4-BE49-F238E27FC236}">
              <a16:creationId xmlns:a16="http://schemas.microsoft.com/office/drawing/2014/main" id="{98C52050-14DE-44A6-8AE9-97AE9EEE51BC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1" name="Cuadro de texto 1042">
          <a:extLst>
            <a:ext uri="{FF2B5EF4-FFF2-40B4-BE49-F238E27FC236}">
              <a16:creationId xmlns:a16="http://schemas.microsoft.com/office/drawing/2014/main" id="{2ABEF0E9-8C34-4E18-B116-F4F98299D35D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2" name="Cuadro de texto 1043">
          <a:extLst>
            <a:ext uri="{FF2B5EF4-FFF2-40B4-BE49-F238E27FC236}">
              <a16:creationId xmlns:a16="http://schemas.microsoft.com/office/drawing/2014/main" id="{E2818643-5F17-4DA2-8516-315F86BB3A59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3" name="Cuadro de texto 1044">
          <a:extLst>
            <a:ext uri="{FF2B5EF4-FFF2-40B4-BE49-F238E27FC236}">
              <a16:creationId xmlns:a16="http://schemas.microsoft.com/office/drawing/2014/main" id="{EE4BCFEB-1983-46AD-B406-47E588B44196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4" name="Cuadro de texto 1045">
          <a:extLst>
            <a:ext uri="{FF2B5EF4-FFF2-40B4-BE49-F238E27FC236}">
              <a16:creationId xmlns:a16="http://schemas.microsoft.com/office/drawing/2014/main" id="{4D34F1B1-1923-495D-A511-0E80C57A0289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5" name="Cuadro de texto 1046">
          <a:extLst>
            <a:ext uri="{FF2B5EF4-FFF2-40B4-BE49-F238E27FC236}">
              <a16:creationId xmlns:a16="http://schemas.microsoft.com/office/drawing/2014/main" id="{3C6DD0DC-6823-440F-B281-C665C23631F7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6" name="Cuadro de texto 1047">
          <a:extLst>
            <a:ext uri="{FF2B5EF4-FFF2-40B4-BE49-F238E27FC236}">
              <a16:creationId xmlns:a16="http://schemas.microsoft.com/office/drawing/2014/main" id="{3480D8C4-5326-4BE0-852C-505471636DEC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7" name="Cuadro de texto 1048">
          <a:extLst>
            <a:ext uri="{FF2B5EF4-FFF2-40B4-BE49-F238E27FC236}">
              <a16:creationId xmlns:a16="http://schemas.microsoft.com/office/drawing/2014/main" id="{DAF0AA4F-E543-4E39-9E41-756C7866F6A8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8" name="Cuadro de texto 1049">
          <a:extLst>
            <a:ext uri="{FF2B5EF4-FFF2-40B4-BE49-F238E27FC236}">
              <a16:creationId xmlns:a16="http://schemas.microsoft.com/office/drawing/2014/main" id="{E5F9C45E-DC27-471B-BA88-24CA16EEC267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29" name="Cuadro de texto 1050">
          <a:extLst>
            <a:ext uri="{FF2B5EF4-FFF2-40B4-BE49-F238E27FC236}">
              <a16:creationId xmlns:a16="http://schemas.microsoft.com/office/drawing/2014/main" id="{23F2049D-7C45-4EDE-9D2D-CA6C3307B365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0" name="Cuadro de texto 1051">
          <a:extLst>
            <a:ext uri="{FF2B5EF4-FFF2-40B4-BE49-F238E27FC236}">
              <a16:creationId xmlns:a16="http://schemas.microsoft.com/office/drawing/2014/main" id="{4DA2487F-E395-4579-9DA9-4F7F6903DDFF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1" name="Cuadro de texto 1052">
          <a:extLst>
            <a:ext uri="{FF2B5EF4-FFF2-40B4-BE49-F238E27FC236}">
              <a16:creationId xmlns:a16="http://schemas.microsoft.com/office/drawing/2014/main" id="{BAFE1391-7D99-48EF-B899-59EEE6AD1CE4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2" name="Cuadro de texto 1053">
          <a:extLst>
            <a:ext uri="{FF2B5EF4-FFF2-40B4-BE49-F238E27FC236}">
              <a16:creationId xmlns:a16="http://schemas.microsoft.com/office/drawing/2014/main" id="{831A51D0-42BC-4B85-B71E-7D82F6B8BC5E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3" name="Cuadro de texto 1054">
          <a:extLst>
            <a:ext uri="{FF2B5EF4-FFF2-40B4-BE49-F238E27FC236}">
              <a16:creationId xmlns:a16="http://schemas.microsoft.com/office/drawing/2014/main" id="{3AEFCD16-94D4-4394-800F-57C7192DE9EE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4" name="Cuadro de texto 1055">
          <a:extLst>
            <a:ext uri="{FF2B5EF4-FFF2-40B4-BE49-F238E27FC236}">
              <a16:creationId xmlns:a16="http://schemas.microsoft.com/office/drawing/2014/main" id="{745A7F5A-F872-4889-92F2-D0CCD10F012A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5" name="Cuadro de texto 1056">
          <a:extLst>
            <a:ext uri="{FF2B5EF4-FFF2-40B4-BE49-F238E27FC236}">
              <a16:creationId xmlns:a16="http://schemas.microsoft.com/office/drawing/2014/main" id="{AA470ACB-0374-44A0-B429-6A4C62DB2A49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6" name="Cuadro de texto 1057">
          <a:extLst>
            <a:ext uri="{FF2B5EF4-FFF2-40B4-BE49-F238E27FC236}">
              <a16:creationId xmlns:a16="http://schemas.microsoft.com/office/drawing/2014/main" id="{47597671-C643-4293-A8AC-FF4C36B461E6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7" name="Cuadro de texto 1058">
          <a:extLst>
            <a:ext uri="{FF2B5EF4-FFF2-40B4-BE49-F238E27FC236}">
              <a16:creationId xmlns:a16="http://schemas.microsoft.com/office/drawing/2014/main" id="{E361D5A3-9BFA-49A7-86E2-11A79AA18940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8" name="Cuadro de texto 1059">
          <a:extLst>
            <a:ext uri="{FF2B5EF4-FFF2-40B4-BE49-F238E27FC236}">
              <a16:creationId xmlns:a16="http://schemas.microsoft.com/office/drawing/2014/main" id="{0CA611ED-CF82-42CF-B10E-86826136181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39" name="Cuadro de texto 1060">
          <a:extLst>
            <a:ext uri="{FF2B5EF4-FFF2-40B4-BE49-F238E27FC236}">
              <a16:creationId xmlns:a16="http://schemas.microsoft.com/office/drawing/2014/main" id="{234B5E9A-2A77-4142-8C8D-06E693BD6BD3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0" name="Cuadro de texto 1061">
          <a:extLst>
            <a:ext uri="{FF2B5EF4-FFF2-40B4-BE49-F238E27FC236}">
              <a16:creationId xmlns:a16="http://schemas.microsoft.com/office/drawing/2014/main" id="{674433D2-CC45-46BF-88B9-55F8F1C3BE54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1" name="Cuadro de texto 1062">
          <a:extLst>
            <a:ext uri="{FF2B5EF4-FFF2-40B4-BE49-F238E27FC236}">
              <a16:creationId xmlns:a16="http://schemas.microsoft.com/office/drawing/2014/main" id="{4AD2603C-C6BA-4926-B56B-9B796716CFFF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2" name="Cuadro de texto 1063">
          <a:extLst>
            <a:ext uri="{FF2B5EF4-FFF2-40B4-BE49-F238E27FC236}">
              <a16:creationId xmlns:a16="http://schemas.microsoft.com/office/drawing/2014/main" id="{8C750EEE-272F-45E3-B4F7-DBA595CCFB65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3" name="Cuadro de texto 1064">
          <a:extLst>
            <a:ext uri="{FF2B5EF4-FFF2-40B4-BE49-F238E27FC236}">
              <a16:creationId xmlns:a16="http://schemas.microsoft.com/office/drawing/2014/main" id="{872960CF-45CD-4014-83BA-BB29F460D76B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4" name="Cuadro de texto 1065">
          <a:extLst>
            <a:ext uri="{FF2B5EF4-FFF2-40B4-BE49-F238E27FC236}">
              <a16:creationId xmlns:a16="http://schemas.microsoft.com/office/drawing/2014/main" id="{E19F30F1-06FC-4DC5-9C9D-F914F83DE311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5" name="Cuadro de texto 1066">
          <a:extLst>
            <a:ext uri="{FF2B5EF4-FFF2-40B4-BE49-F238E27FC236}">
              <a16:creationId xmlns:a16="http://schemas.microsoft.com/office/drawing/2014/main" id="{5F4A5556-8382-41AC-8843-B0934F6C3405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6" name="Cuadro de texto 1067">
          <a:extLst>
            <a:ext uri="{FF2B5EF4-FFF2-40B4-BE49-F238E27FC236}">
              <a16:creationId xmlns:a16="http://schemas.microsoft.com/office/drawing/2014/main" id="{6F867C11-B6C7-44A1-A0EE-824326D87D06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628650</xdr:colOff>
      <xdr:row>509</xdr:row>
      <xdr:rowOff>209550</xdr:rowOff>
    </xdr:from>
    <xdr:to>
      <xdr:col>2</xdr:col>
      <xdr:colOff>628650</xdr:colOff>
      <xdr:row>510</xdr:row>
      <xdr:rowOff>47625</xdr:rowOff>
    </xdr:to>
    <xdr:sp macro="" textlink="">
      <xdr:nvSpPr>
        <xdr:cNvPr id="2447" name="Cuadro de texto 1068">
          <a:extLst>
            <a:ext uri="{FF2B5EF4-FFF2-40B4-BE49-F238E27FC236}">
              <a16:creationId xmlns:a16="http://schemas.microsoft.com/office/drawing/2014/main" id="{7690DD6E-2EA4-4494-A1B5-42546E99B237}"/>
            </a:ext>
          </a:extLst>
        </xdr:cNvPr>
        <xdr:cNvSpPr txBox="1">
          <a:spLocks noChangeArrowheads="1"/>
        </xdr:cNvSpPr>
      </xdr:nvSpPr>
      <xdr:spPr bwMode="auto">
        <a:xfrm>
          <a:off x="5057775" y="103117650"/>
          <a:ext cx="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U784"/>
  <sheetViews>
    <sheetView showGridLines="0" showZeros="0" tabSelected="1" view="pageBreakPreview" zoomScale="115" zoomScaleNormal="75" zoomScaleSheetLayoutView="115" workbookViewId="0">
      <selection activeCell="A4" sqref="A4:F4"/>
    </sheetView>
  </sheetViews>
  <sheetFormatPr baseColWidth="10" defaultColWidth="9.140625" defaultRowHeight="12.95" customHeight="1" x14ac:dyDescent="0.2"/>
  <cols>
    <col min="1" max="1" width="6.42578125" style="2" customWidth="1"/>
    <col min="2" max="2" width="60" style="2" customWidth="1"/>
    <col min="3" max="3" width="11.7109375" style="380" customWidth="1"/>
    <col min="4" max="4" width="7.28515625" style="380" customWidth="1"/>
    <col min="5" max="5" width="12.5703125" style="11" customWidth="1"/>
    <col min="6" max="6" width="16" style="239" customWidth="1"/>
    <col min="7" max="7" width="13.140625" style="1" bestFit="1" customWidth="1"/>
    <col min="8" max="8" width="14.140625" style="1" bestFit="1" customWidth="1"/>
    <col min="9" max="11" width="9.140625" style="1"/>
    <col min="12" max="16384" width="9.140625" style="2"/>
  </cols>
  <sheetData>
    <row r="1" spans="1:21" s="3" customFormat="1" ht="15" x14ac:dyDescent="0.2">
      <c r="A1" s="525"/>
      <c r="B1" s="525"/>
      <c r="C1" s="525"/>
      <c r="D1" s="525"/>
      <c r="E1" s="525"/>
      <c r="F1" s="525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ht="10.5" customHeight="1" x14ac:dyDescent="0.2">
      <c r="A2" s="4"/>
      <c r="B2" s="4"/>
      <c r="C2" s="241"/>
      <c r="D2" s="241"/>
      <c r="E2" s="5"/>
      <c r="F2" s="4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3" customFormat="1" ht="12.95" customHeight="1" x14ac:dyDescent="0.2">
      <c r="A3" s="6"/>
      <c r="B3" s="7"/>
      <c r="C3" s="242"/>
      <c r="D3" s="242"/>
      <c r="E3" s="9"/>
      <c r="F3" s="8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3" customFormat="1" ht="28.5" customHeight="1" x14ac:dyDescent="0.2">
      <c r="A4" s="526" t="s">
        <v>653</v>
      </c>
      <c r="B4" s="527"/>
      <c r="C4" s="527"/>
      <c r="D4" s="527"/>
      <c r="E4" s="527"/>
      <c r="F4" s="527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3" customFormat="1" ht="12.75" x14ac:dyDescent="0.2">
      <c r="A5" s="10" t="s">
        <v>645</v>
      </c>
      <c r="B5" s="7"/>
      <c r="C5" s="242"/>
      <c r="D5" s="243" t="s">
        <v>0</v>
      </c>
      <c r="E5" s="1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3" customFormat="1" ht="12.75" x14ac:dyDescent="0.2">
      <c r="A6" s="10"/>
      <c r="B6" s="524"/>
      <c r="C6" s="524"/>
      <c r="D6" s="524"/>
      <c r="E6" s="524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8" customFormat="1" ht="12.75" x14ac:dyDescent="0.2">
      <c r="A7" s="12" t="s">
        <v>1</v>
      </c>
      <c r="B7" s="12" t="s">
        <v>2</v>
      </c>
      <c r="C7" s="244" t="s">
        <v>3</v>
      </c>
      <c r="D7" s="245" t="s">
        <v>4</v>
      </c>
      <c r="E7" s="14" t="s">
        <v>5</v>
      </c>
      <c r="F7" s="13" t="s">
        <v>6</v>
      </c>
      <c r="G7" s="15"/>
      <c r="H7" s="15"/>
      <c r="I7" s="16"/>
      <c r="J7" s="16"/>
      <c r="K7" s="17"/>
      <c r="L7" s="17"/>
    </row>
    <row r="8" spans="1:21" s="3" customFormat="1" ht="10.5" customHeight="1" x14ac:dyDescent="0.2">
      <c r="A8" s="19"/>
      <c r="B8" s="19"/>
      <c r="C8" s="246"/>
      <c r="D8" s="246"/>
      <c r="E8" s="20"/>
      <c r="F8" s="19"/>
      <c r="G8" s="1"/>
      <c r="H8" s="1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25" customFormat="1" ht="38.25" x14ac:dyDescent="0.2">
      <c r="A9" s="21" t="s">
        <v>7</v>
      </c>
      <c r="B9" s="22" t="s">
        <v>8</v>
      </c>
      <c r="C9" s="247"/>
      <c r="D9" s="248"/>
      <c r="E9" s="23"/>
      <c r="F9" s="24"/>
      <c r="G9" s="1"/>
      <c r="H9" s="1"/>
      <c r="I9" s="1"/>
      <c r="J9" s="1"/>
      <c r="K9" s="1"/>
    </row>
    <row r="10" spans="1:21" s="25" customFormat="1" ht="12.75" x14ac:dyDescent="0.2">
      <c r="A10" s="26"/>
      <c r="B10" s="21"/>
      <c r="C10" s="247"/>
      <c r="D10" s="248"/>
      <c r="E10" s="27"/>
      <c r="F10" s="24"/>
      <c r="G10" s="1"/>
      <c r="H10" s="1"/>
      <c r="I10" s="1"/>
      <c r="J10" s="1"/>
      <c r="K10" s="1"/>
    </row>
    <row r="11" spans="1:21" s="25" customFormat="1" ht="12.75" x14ac:dyDescent="0.2">
      <c r="A11" s="28" t="s">
        <v>9</v>
      </c>
      <c r="B11" s="22" t="s">
        <v>10</v>
      </c>
      <c r="C11" s="249"/>
      <c r="D11" s="249"/>
      <c r="E11" s="30"/>
      <c r="F11" s="29"/>
      <c r="G11" s="1"/>
      <c r="H11" s="1"/>
      <c r="I11" s="1"/>
      <c r="J11" s="1"/>
      <c r="K11" s="1"/>
    </row>
    <row r="12" spans="1:21" s="25" customFormat="1" ht="25.5" x14ac:dyDescent="0.2">
      <c r="A12" s="26">
        <v>1.1000000000000001</v>
      </c>
      <c r="B12" s="31" t="s">
        <v>11</v>
      </c>
      <c r="C12" s="250">
        <v>255</v>
      </c>
      <c r="D12" s="61" t="s">
        <v>559</v>
      </c>
      <c r="E12" s="424"/>
      <c r="F12" s="425">
        <f>+ROUNDUP(C12*E12,2)</f>
        <v>0</v>
      </c>
      <c r="G12" s="1"/>
      <c r="H12" s="1"/>
      <c r="I12" s="1"/>
      <c r="J12" s="1"/>
      <c r="K12" s="1"/>
    </row>
    <row r="13" spans="1:21" s="25" customFormat="1" ht="12.75" x14ac:dyDescent="0.2">
      <c r="A13" s="26">
        <f>+A12+0.1</f>
        <v>1.2000000000000002</v>
      </c>
      <c r="B13" s="31" t="s">
        <v>12</v>
      </c>
      <c r="C13" s="250">
        <v>195</v>
      </c>
      <c r="D13" s="61" t="s">
        <v>559</v>
      </c>
      <c r="E13" s="424"/>
      <c r="F13" s="425">
        <f t="shared" ref="F13:F76" si="0">+ROUNDUP(C13*E13,2)</f>
        <v>0</v>
      </c>
      <c r="G13" s="1"/>
      <c r="H13" s="1"/>
      <c r="I13" s="1"/>
      <c r="J13" s="1"/>
      <c r="K13" s="1"/>
    </row>
    <row r="14" spans="1:21" s="25" customFormat="1" ht="12.75" x14ac:dyDescent="0.2">
      <c r="A14" s="26">
        <f t="shared" ref="A14:A18" si="1">+A13+0.1</f>
        <v>1.3000000000000003</v>
      </c>
      <c r="B14" s="31" t="s">
        <v>13</v>
      </c>
      <c r="C14" s="250">
        <v>255</v>
      </c>
      <c r="D14" s="61" t="s">
        <v>559</v>
      </c>
      <c r="E14" s="424"/>
      <c r="F14" s="425">
        <f t="shared" si="0"/>
        <v>0</v>
      </c>
      <c r="G14" s="1"/>
      <c r="H14" s="1"/>
      <c r="I14" s="1"/>
      <c r="J14" s="1"/>
      <c r="K14" s="1"/>
    </row>
    <row r="15" spans="1:21" s="25" customFormat="1" ht="12.75" x14ac:dyDescent="0.2">
      <c r="A15" s="26">
        <f t="shared" si="1"/>
        <v>1.4000000000000004</v>
      </c>
      <c r="B15" s="31" t="s">
        <v>14</v>
      </c>
      <c r="C15" s="250">
        <v>274.68</v>
      </c>
      <c r="D15" s="61" t="s">
        <v>559</v>
      </c>
      <c r="E15" s="424"/>
      <c r="F15" s="425">
        <f t="shared" si="0"/>
        <v>0</v>
      </c>
      <c r="G15" s="1"/>
      <c r="H15" s="1"/>
      <c r="I15" s="1"/>
      <c r="J15" s="1"/>
      <c r="K15" s="1"/>
    </row>
    <row r="16" spans="1:21" s="25" customFormat="1" ht="12.75" x14ac:dyDescent="0.2">
      <c r="A16" s="26">
        <f t="shared" si="1"/>
        <v>1.5000000000000004</v>
      </c>
      <c r="B16" s="31" t="s">
        <v>15</v>
      </c>
      <c r="C16" s="250">
        <v>3</v>
      </c>
      <c r="D16" s="61" t="s">
        <v>560</v>
      </c>
      <c r="E16" s="424"/>
      <c r="F16" s="425">
        <f t="shared" si="0"/>
        <v>0</v>
      </c>
      <c r="G16" s="1"/>
      <c r="H16" s="1"/>
      <c r="I16" s="1"/>
      <c r="J16" s="1"/>
      <c r="K16" s="1"/>
    </row>
    <row r="17" spans="1:11" s="25" customFormat="1" ht="12.75" x14ac:dyDescent="0.2">
      <c r="A17" s="26">
        <f t="shared" si="1"/>
        <v>1.6000000000000005</v>
      </c>
      <c r="B17" s="31" t="s">
        <v>16</v>
      </c>
      <c r="C17" s="250">
        <v>3</v>
      </c>
      <c r="D17" s="61" t="s">
        <v>560</v>
      </c>
      <c r="E17" s="424"/>
      <c r="F17" s="425">
        <f t="shared" si="0"/>
        <v>0</v>
      </c>
      <c r="G17" s="1"/>
      <c r="H17" s="1"/>
      <c r="I17" s="1"/>
      <c r="J17" s="1"/>
      <c r="K17" s="1"/>
    </row>
    <row r="18" spans="1:11" s="25" customFormat="1" ht="29.25" customHeight="1" x14ac:dyDescent="0.2">
      <c r="A18" s="26">
        <f t="shared" si="1"/>
        <v>1.7000000000000006</v>
      </c>
      <c r="B18" s="31" t="s">
        <v>17</v>
      </c>
      <c r="C18" s="250">
        <v>3</v>
      </c>
      <c r="D18" s="61" t="s">
        <v>560</v>
      </c>
      <c r="E18" s="424"/>
      <c r="F18" s="425">
        <f t="shared" si="0"/>
        <v>0</v>
      </c>
      <c r="G18" s="1"/>
      <c r="H18" s="1"/>
      <c r="I18" s="1"/>
      <c r="J18" s="1"/>
      <c r="K18" s="1"/>
    </row>
    <row r="19" spans="1:11" s="25" customFormat="1" ht="12.75" x14ac:dyDescent="0.2">
      <c r="A19" s="21"/>
      <c r="B19" s="32"/>
      <c r="C19" s="110"/>
      <c r="D19" s="251"/>
      <c r="E19" s="426"/>
      <c r="F19" s="425"/>
      <c r="G19" s="1"/>
      <c r="H19" s="1"/>
      <c r="I19" s="1"/>
      <c r="J19" s="1"/>
      <c r="K19" s="1"/>
    </row>
    <row r="20" spans="1:11" s="25" customFormat="1" ht="51" x14ac:dyDescent="0.2">
      <c r="A20" s="28" t="s">
        <v>18</v>
      </c>
      <c r="B20" s="33" t="s">
        <v>19</v>
      </c>
      <c r="C20" s="252"/>
      <c r="D20" s="253"/>
      <c r="E20" s="427"/>
      <c r="F20" s="425">
        <f t="shared" si="0"/>
        <v>0</v>
      </c>
      <c r="G20" s="1"/>
      <c r="H20" s="1"/>
      <c r="I20" s="1"/>
      <c r="J20" s="1"/>
      <c r="K20" s="1"/>
    </row>
    <row r="21" spans="1:11" s="25" customFormat="1" ht="12.75" x14ac:dyDescent="0.2">
      <c r="A21" s="34"/>
      <c r="B21" s="35"/>
      <c r="C21" s="254"/>
      <c r="D21" s="255"/>
      <c r="E21" s="428"/>
      <c r="F21" s="425"/>
      <c r="G21" s="1"/>
      <c r="H21" s="1"/>
      <c r="I21" s="1"/>
      <c r="J21" s="1"/>
      <c r="K21" s="1"/>
    </row>
    <row r="22" spans="1:11" s="25" customFormat="1" ht="12.75" x14ac:dyDescent="0.2">
      <c r="A22" s="36">
        <v>2.1</v>
      </c>
      <c r="B22" s="37" t="s">
        <v>20</v>
      </c>
      <c r="C22" s="256"/>
      <c r="D22" s="253"/>
      <c r="E22" s="429"/>
      <c r="F22" s="425">
        <f t="shared" si="0"/>
        <v>0</v>
      </c>
      <c r="G22" s="1"/>
      <c r="H22" s="1"/>
      <c r="I22" s="1"/>
      <c r="J22" s="1"/>
      <c r="K22" s="1"/>
    </row>
    <row r="23" spans="1:11" s="25" customFormat="1" ht="25.5" x14ac:dyDescent="0.2">
      <c r="A23" s="38" t="s">
        <v>21</v>
      </c>
      <c r="B23" s="39" t="s">
        <v>22</v>
      </c>
      <c r="C23" s="257">
        <v>3</v>
      </c>
      <c r="D23" s="61" t="s">
        <v>560</v>
      </c>
      <c r="E23" s="430"/>
      <c r="F23" s="425">
        <f t="shared" si="0"/>
        <v>0</v>
      </c>
      <c r="G23" s="1"/>
      <c r="H23" s="1"/>
      <c r="I23" s="1"/>
      <c r="J23" s="1"/>
      <c r="K23" s="1"/>
    </row>
    <row r="24" spans="1:11" s="25" customFormat="1" ht="12.75" x14ac:dyDescent="0.2">
      <c r="A24" s="38" t="s">
        <v>23</v>
      </c>
      <c r="B24" s="39" t="s">
        <v>24</v>
      </c>
      <c r="C24" s="257">
        <v>3</v>
      </c>
      <c r="D24" s="61" t="s">
        <v>560</v>
      </c>
      <c r="E24" s="430"/>
      <c r="F24" s="425">
        <f t="shared" si="0"/>
        <v>0</v>
      </c>
      <c r="G24" s="1"/>
      <c r="H24" s="1"/>
      <c r="I24" s="1"/>
      <c r="J24" s="1"/>
      <c r="K24" s="1"/>
    </row>
    <row r="25" spans="1:11" s="25" customFormat="1" ht="12.75" x14ac:dyDescent="0.2">
      <c r="A25" s="38"/>
      <c r="B25" s="40"/>
      <c r="C25" s="252"/>
      <c r="D25" s="253"/>
      <c r="E25" s="429"/>
      <c r="F25" s="425"/>
      <c r="G25" s="1"/>
      <c r="H25" s="1"/>
      <c r="I25" s="1"/>
      <c r="J25" s="1"/>
      <c r="K25" s="1"/>
    </row>
    <row r="26" spans="1:11" s="25" customFormat="1" ht="12.75" x14ac:dyDescent="0.2">
      <c r="A26" s="41">
        <v>2.2000000000000002</v>
      </c>
      <c r="B26" s="37" t="s">
        <v>25</v>
      </c>
      <c r="C26" s="258"/>
      <c r="D26" s="253"/>
      <c r="E26" s="429"/>
      <c r="F26" s="425">
        <f t="shared" si="0"/>
        <v>0</v>
      </c>
      <c r="G26" s="1"/>
      <c r="H26" s="1"/>
      <c r="I26" s="1"/>
      <c r="J26" s="1"/>
      <c r="K26" s="1"/>
    </row>
    <row r="27" spans="1:11" s="25" customFormat="1" ht="27" customHeight="1" x14ac:dyDescent="0.2">
      <c r="A27" s="38" t="s">
        <v>26</v>
      </c>
      <c r="B27" s="31" t="s">
        <v>27</v>
      </c>
      <c r="C27" s="257">
        <v>36</v>
      </c>
      <c r="D27" s="259" t="s">
        <v>561</v>
      </c>
      <c r="E27" s="424"/>
      <c r="F27" s="425">
        <f t="shared" si="0"/>
        <v>0</v>
      </c>
      <c r="G27" s="1"/>
      <c r="H27" s="1"/>
      <c r="I27" s="1"/>
      <c r="J27" s="1"/>
      <c r="K27" s="1"/>
    </row>
    <row r="28" spans="1:11" s="25" customFormat="1" ht="27" customHeight="1" x14ac:dyDescent="0.2">
      <c r="A28" s="38" t="s">
        <v>28</v>
      </c>
      <c r="B28" s="31" t="s">
        <v>29</v>
      </c>
      <c r="C28" s="257">
        <v>25.18</v>
      </c>
      <c r="D28" s="260" t="s">
        <v>562</v>
      </c>
      <c r="E28" s="424"/>
      <c r="F28" s="425">
        <f t="shared" si="0"/>
        <v>0</v>
      </c>
      <c r="G28" s="1"/>
      <c r="H28" s="1"/>
      <c r="I28" s="1"/>
      <c r="J28" s="1"/>
      <c r="K28" s="1"/>
    </row>
    <row r="29" spans="1:11" s="25" customFormat="1" ht="25.5" x14ac:dyDescent="0.2">
      <c r="A29" s="38" t="s">
        <v>30</v>
      </c>
      <c r="B29" s="42" t="s">
        <v>646</v>
      </c>
      <c r="C29" s="257">
        <v>13.53</v>
      </c>
      <c r="D29" s="260" t="s">
        <v>563</v>
      </c>
      <c r="E29" s="430"/>
      <c r="F29" s="425">
        <f t="shared" si="0"/>
        <v>0</v>
      </c>
      <c r="G29" s="1"/>
      <c r="H29" s="1"/>
      <c r="I29" s="1"/>
      <c r="J29" s="1"/>
      <c r="K29" s="1"/>
    </row>
    <row r="30" spans="1:11" s="25" customFormat="1" ht="12.75" x14ac:dyDescent="0.2">
      <c r="A30" s="38"/>
      <c r="B30" s="42"/>
      <c r="C30" s="257"/>
      <c r="D30" s="260"/>
      <c r="E30" s="430"/>
      <c r="F30" s="425"/>
      <c r="G30" s="1"/>
      <c r="H30" s="1"/>
      <c r="I30" s="1"/>
      <c r="J30" s="1"/>
      <c r="K30" s="1"/>
    </row>
    <row r="31" spans="1:11" s="25" customFormat="1" ht="25.5" x14ac:dyDescent="0.2">
      <c r="A31" s="41">
        <v>2.2999999999999998</v>
      </c>
      <c r="B31" s="43" t="s">
        <v>31</v>
      </c>
      <c r="C31" s="257"/>
      <c r="D31" s="260"/>
      <c r="E31" s="430"/>
      <c r="F31" s="425">
        <f t="shared" si="0"/>
        <v>0</v>
      </c>
      <c r="G31" s="1"/>
      <c r="H31" s="1"/>
      <c r="I31" s="1"/>
      <c r="J31" s="1"/>
      <c r="K31" s="1"/>
    </row>
    <row r="32" spans="1:11" s="25" customFormat="1" ht="38.25" x14ac:dyDescent="0.2">
      <c r="A32" s="44" t="s">
        <v>32</v>
      </c>
      <c r="B32" s="42" t="s">
        <v>647</v>
      </c>
      <c r="C32" s="257">
        <f>3.43*3</f>
        <v>10.290000000000001</v>
      </c>
      <c r="D32" s="260" t="s">
        <v>564</v>
      </c>
      <c r="E32" s="430"/>
      <c r="F32" s="425">
        <f t="shared" si="0"/>
        <v>0</v>
      </c>
      <c r="G32" s="1"/>
      <c r="H32" s="1"/>
      <c r="I32" s="1"/>
      <c r="J32" s="1"/>
      <c r="K32" s="1"/>
    </row>
    <row r="33" spans="1:11" s="25" customFormat="1" ht="38.25" x14ac:dyDescent="0.2">
      <c r="A33" s="44" t="s">
        <v>33</v>
      </c>
      <c r="B33" s="42" t="s">
        <v>34</v>
      </c>
      <c r="C33" s="257">
        <f>(3*5.64)+(4.8*0.8*3)</f>
        <v>28.439999999999998</v>
      </c>
      <c r="D33" s="260" t="s">
        <v>564</v>
      </c>
      <c r="E33" s="430"/>
      <c r="F33" s="425">
        <f t="shared" si="0"/>
        <v>0</v>
      </c>
      <c r="G33" s="1"/>
      <c r="H33" s="1"/>
      <c r="I33" s="1"/>
      <c r="J33" s="1"/>
      <c r="K33" s="1"/>
    </row>
    <row r="34" spans="1:11" s="25" customFormat="1" ht="38.25" x14ac:dyDescent="0.2">
      <c r="A34" s="44" t="s">
        <v>35</v>
      </c>
      <c r="B34" s="42" t="s">
        <v>648</v>
      </c>
      <c r="C34" s="257">
        <f>3*1.65</f>
        <v>4.9499999999999993</v>
      </c>
      <c r="D34" s="260" t="s">
        <v>564</v>
      </c>
      <c r="E34" s="430"/>
      <c r="F34" s="425">
        <f t="shared" si="0"/>
        <v>0</v>
      </c>
      <c r="G34" s="1"/>
      <c r="H34" s="1"/>
      <c r="I34" s="1"/>
      <c r="J34" s="1"/>
      <c r="K34" s="1"/>
    </row>
    <row r="35" spans="1:11" s="25" customFormat="1" ht="25.5" x14ac:dyDescent="0.2">
      <c r="A35" s="44" t="s">
        <v>36</v>
      </c>
      <c r="B35" s="42" t="s">
        <v>649</v>
      </c>
      <c r="C35" s="257">
        <f>0.58*3*1.15</f>
        <v>2.0009999999999994</v>
      </c>
      <c r="D35" s="260" t="s">
        <v>564</v>
      </c>
      <c r="E35" s="430"/>
      <c r="F35" s="425">
        <f t="shared" si="0"/>
        <v>0</v>
      </c>
      <c r="G35" s="1"/>
      <c r="H35" s="1"/>
      <c r="I35" s="1"/>
      <c r="J35" s="1"/>
      <c r="K35" s="1"/>
    </row>
    <row r="36" spans="1:11" s="25" customFormat="1" ht="12.75" x14ac:dyDescent="0.2">
      <c r="A36" s="535"/>
      <c r="B36" s="530"/>
      <c r="C36" s="531"/>
      <c r="D36" s="532"/>
      <c r="E36" s="533"/>
      <c r="F36" s="441"/>
      <c r="G36" s="1"/>
      <c r="H36" s="1"/>
      <c r="I36" s="1"/>
      <c r="J36" s="1"/>
      <c r="K36" s="1"/>
    </row>
    <row r="37" spans="1:11" s="25" customFormat="1" ht="12.75" x14ac:dyDescent="0.2">
      <c r="A37" s="392">
        <v>2.4</v>
      </c>
      <c r="B37" s="393" t="s">
        <v>37</v>
      </c>
      <c r="C37" s="261"/>
      <c r="D37" s="262"/>
      <c r="E37" s="394"/>
      <c r="F37" s="425">
        <f t="shared" si="0"/>
        <v>0</v>
      </c>
      <c r="G37" s="1"/>
      <c r="H37" s="1"/>
      <c r="I37" s="1"/>
      <c r="J37" s="1"/>
      <c r="K37" s="1"/>
    </row>
    <row r="38" spans="1:11" s="25" customFormat="1" ht="38.25" x14ac:dyDescent="0.2">
      <c r="A38" s="45" t="s">
        <v>38</v>
      </c>
      <c r="B38" s="42" t="s">
        <v>650</v>
      </c>
      <c r="C38" s="257">
        <f>8*3</f>
        <v>24</v>
      </c>
      <c r="D38" s="260" t="s">
        <v>565</v>
      </c>
      <c r="E38" s="430"/>
      <c r="F38" s="425">
        <f t="shared" si="0"/>
        <v>0</v>
      </c>
      <c r="G38" s="1"/>
      <c r="H38" s="1"/>
      <c r="I38" s="1"/>
      <c r="J38" s="1"/>
      <c r="K38" s="1"/>
    </row>
    <row r="39" spans="1:11" s="25" customFormat="1" ht="38.25" x14ac:dyDescent="0.2">
      <c r="A39" s="45" t="s">
        <v>39</v>
      </c>
      <c r="B39" s="42" t="s">
        <v>40</v>
      </c>
      <c r="C39" s="257">
        <v>3</v>
      </c>
      <c r="D39" s="260" t="s">
        <v>560</v>
      </c>
      <c r="E39" s="430"/>
      <c r="F39" s="425">
        <f t="shared" si="0"/>
        <v>0</v>
      </c>
      <c r="G39" s="1"/>
      <c r="H39" s="1"/>
      <c r="I39" s="1"/>
      <c r="J39" s="1"/>
      <c r="K39" s="1"/>
    </row>
    <row r="40" spans="1:11" s="25" customFormat="1" ht="12.75" x14ac:dyDescent="0.2">
      <c r="A40" s="45" t="s">
        <v>41</v>
      </c>
      <c r="B40" s="46" t="s">
        <v>42</v>
      </c>
      <c r="C40" s="258">
        <v>3</v>
      </c>
      <c r="D40" s="61" t="s">
        <v>560</v>
      </c>
      <c r="E40" s="431"/>
      <c r="F40" s="425">
        <f t="shared" si="0"/>
        <v>0</v>
      </c>
      <c r="G40" s="1"/>
      <c r="H40" s="1"/>
      <c r="I40" s="1"/>
      <c r="J40" s="1"/>
      <c r="K40" s="1"/>
    </row>
    <row r="41" spans="1:11" s="25" customFormat="1" ht="12.75" x14ac:dyDescent="0.2">
      <c r="A41" s="47"/>
      <c r="B41" s="46"/>
      <c r="C41" s="263"/>
      <c r="D41" s="259"/>
      <c r="E41" s="432"/>
      <c r="F41" s="425">
        <f t="shared" si="0"/>
        <v>0</v>
      </c>
      <c r="G41" s="1"/>
      <c r="H41" s="1"/>
      <c r="I41" s="1"/>
      <c r="J41" s="1"/>
      <c r="K41" s="1"/>
    </row>
    <row r="42" spans="1:11" s="52" customFormat="1" ht="38.25" x14ac:dyDescent="0.2">
      <c r="A42" s="21" t="s">
        <v>43</v>
      </c>
      <c r="B42" s="48" t="s">
        <v>44</v>
      </c>
      <c r="C42" s="264"/>
      <c r="D42" s="265"/>
      <c r="E42" s="51"/>
      <c r="F42" s="425">
        <f t="shared" si="0"/>
        <v>0</v>
      </c>
      <c r="G42" s="1"/>
      <c r="H42" s="1"/>
      <c r="I42" s="1"/>
      <c r="J42" s="1"/>
      <c r="K42" s="1"/>
    </row>
    <row r="43" spans="1:11" s="25" customFormat="1" ht="12.75" x14ac:dyDescent="0.2">
      <c r="A43" s="26"/>
      <c r="B43" s="53"/>
      <c r="C43" s="266"/>
      <c r="D43" s="267"/>
      <c r="E43" s="433"/>
      <c r="F43" s="425">
        <f t="shared" si="0"/>
        <v>0</v>
      </c>
      <c r="G43" s="1"/>
      <c r="H43" s="1"/>
      <c r="I43" s="1"/>
      <c r="J43" s="1"/>
      <c r="K43" s="1"/>
    </row>
    <row r="44" spans="1:11" s="55" customFormat="1" ht="12.75" x14ac:dyDescent="0.2">
      <c r="A44" s="54">
        <v>3.1</v>
      </c>
      <c r="B44" s="22" t="s">
        <v>45</v>
      </c>
      <c r="C44" s="268"/>
      <c r="D44" s="267"/>
      <c r="E44" s="433"/>
      <c r="F44" s="425">
        <f t="shared" si="0"/>
        <v>0</v>
      </c>
      <c r="G44" s="1"/>
      <c r="H44" s="1"/>
      <c r="I44" s="1"/>
      <c r="J44" s="1"/>
      <c r="K44" s="1"/>
    </row>
    <row r="45" spans="1:11" s="25" customFormat="1" ht="12.75" x14ac:dyDescent="0.2">
      <c r="A45" s="56" t="s">
        <v>46</v>
      </c>
      <c r="B45" s="39" t="s">
        <v>651</v>
      </c>
      <c r="C45" s="269">
        <v>8</v>
      </c>
      <c r="D45" s="61" t="s">
        <v>560</v>
      </c>
      <c r="E45" s="434"/>
      <c r="F45" s="425">
        <f t="shared" si="0"/>
        <v>0</v>
      </c>
      <c r="G45" s="1"/>
      <c r="H45" s="1"/>
      <c r="I45" s="1"/>
      <c r="J45" s="1"/>
      <c r="K45" s="1"/>
    </row>
    <row r="46" spans="1:11" s="25" customFormat="1" ht="12.75" x14ac:dyDescent="0.2">
      <c r="A46" s="56" t="s">
        <v>47</v>
      </c>
      <c r="B46" s="39" t="s">
        <v>652</v>
      </c>
      <c r="C46" s="269">
        <v>21</v>
      </c>
      <c r="D46" s="61" t="s">
        <v>560</v>
      </c>
      <c r="E46" s="434"/>
      <c r="F46" s="425">
        <f t="shared" si="0"/>
        <v>0</v>
      </c>
      <c r="G46" s="1"/>
      <c r="H46" s="1"/>
      <c r="I46" s="1"/>
      <c r="J46" s="1"/>
      <c r="K46" s="1"/>
    </row>
    <row r="47" spans="1:11" s="25" customFormat="1" ht="12.75" x14ac:dyDescent="0.2">
      <c r="A47" s="56" t="s">
        <v>48</v>
      </c>
      <c r="B47" s="39" t="s">
        <v>49</v>
      </c>
      <c r="C47" s="269">
        <v>5664</v>
      </c>
      <c r="D47" s="61" t="s">
        <v>559</v>
      </c>
      <c r="E47" s="435"/>
      <c r="F47" s="425">
        <f t="shared" si="0"/>
        <v>0</v>
      </c>
      <c r="G47" s="1"/>
      <c r="H47" s="1"/>
      <c r="I47" s="1"/>
      <c r="J47" s="1"/>
      <c r="K47" s="1"/>
    </row>
    <row r="48" spans="1:11" s="25" customFormat="1" ht="12.75" x14ac:dyDescent="0.2">
      <c r="A48" s="56" t="s">
        <v>50</v>
      </c>
      <c r="B48" s="39" t="s">
        <v>51</v>
      </c>
      <c r="C48" s="269">
        <v>15</v>
      </c>
      <c r="D48" s="61" t="s">
        <v>560</v>
      </c>
      <c r="E48" s="434"/>
      <c r="F48" s="425">
        <f t="shared" si="0"/>
        <v>0</v>
      </c>
      <c r="G48" s="1"/>
      <c r="H48" s="1"/>
      <c r="I48" s="1"/>
      <c r="J48" s="1"/>
      <c r="K48" s="1"/>
    </row>
    <row r="49" spans="1:11" s="25" customFormat="1" ht="12.75" x14ac:dyDescent="0.2">
      <c r="A49" s="56" t="s">
        <v>52</v>
      </c>
      <c r="B49" s="39" t="s">
        <v>53</v>
      </c>
      <c r="C49" s="269">
        <v>6</v>
      </c>
      <c r="D49" s="61" t="s">
        <v>560</v>
      </c>
      <c r="E49" s="434"/>
      <c r="F49" s="425">
        <f t="shared" si="0"/>
        <v>0</v>
      </c>
      <c r="G49" s="1"/>
      <c r="H49" s="1"/>
      <c r="I49" s="1"/>
      <c r="J49" s="1"/>
      <c r="K49" s="1"/>
    </row>
    <row r="50" spans="1:11" s="25" customFormat="1" ht="12.75" x14ac:dyDescent="0.2">
      <c r="A50" s="56" t="s">
        <v>54</v>
      </c>
      <c r="B50" s="39" t="s">
        <v>55</v>
      </c>
      <c r="C50" s="269">
        <v>2</v>
      </c>
      <c r="D50" s="61" t="s">
        <v>560</v>
      </c>
      <c r="E50" s="434"/>
      <c r="F50" s="425">
        <f t="shared" si="0"/>
        <v>0</v>
      </c>
      <c r="G50" s="1"/>
      <c r="H50" s="1"/>
      <c r="I50" s="1"/>
      <c r="J50" s="1"/>
      <c r="K50" s="1"/>
    </row>
    <row r="51" spans="1:11" s="25" customFormat="1" ht="12.75" x14ac:dyDescent="0.2">
      <c r="A51" s="56" t="s">
        <v>56</v>
      </c>
      <c r="B51" s="39" t="s">
        <v>57</v>
      </c>
      <c r="C51" s="269">
        <v>1</v>
      </c>
      <c r="D51" s="61" t="s">
        <v>560</v>
      </c>
      <c r="E51" s="434"/>
      <c r="F51" s="425">
        <f t="shared" si="0"/>
        <v>0</v>
      </c>
      <c r="G51" s="1"/>
      <c r="H51" s="1"/>
      <c r="I51" s="1"/>
      <c r="J51" s="1"/>
      <c r="K51" s="1"/>
    </row>
    <row r="52" spans="1:11" s="25" customFormat="1" ht="12.75" x14ac:dyDescent="0.2">
      <c r="A52" s="56" t="s">
        <v>58</v>
      </c>
      <c r="B52" s="39" t="s">
        <v>59</v>
      </c>
      <c r="C52" s="269">
        <v>3</v>
      </c>
      <c r="D52" s="61" t="s">
        <v>560</v>
      </c>
      <c r="E52" s="434"/>
      <c r="F52" s="425">
        <f t="shared" si="0"/>
        <v>0</v>
      </c>
      <c r="G52" s="1"/>
      <c r="H52" s="1"/>
      <c r="I52" s="1"/>
      <c r="J52" s="1"/>
      <c r="K52" s="1"/>
    </row>
    <row r="53" spans="1:11" s="25" customFormat="1" ht="12.75" x14ac:dyDescent="0.2">
      <c r="A53" s="56" t="s">
        <v>60</v>
      </c>
      <c r="B53" s="39" t="s">
        <v>61</v>
      </c>
      <c r="C53" s="269">
        <v>1</v>
      </c>
      <c r="D53" s="61" t="s">
        <v>560</v>
      </c>
      <c r="E53" s="434"/>
      <c r="F53" s="425">
        <f t="shared" si="0"/>
        <v>0</v>
      </c>
      <c r="G53" s="1"/>
      <c r="H53" s="1"/>
      <c r="I53" s="1"/>
      <c r="J53" s="1"/>
      <c r="K53" s="1"/>
    </row>
    <row r="54" spans="1:11" s="25" customFormat="1" ht="12.75" x14ac:dyDescent="0.2">
      <c r="A54" s="56" t="s">
        <v>62</v>
      </c>
      <c r="B54" s="39" t="s">
        <v>63</v>
      </c>
      <c r="C54" s="270">
        <v>6</v>
      </c>
      <c r="D54" s="61" t="s">
        <v>560</v>
      </c>
      <c r="E54" s="436"/>
      <c r="F54" s="425">
        <f t="shared" si="0"/>
        <v>0</v>
      </c>
      <c r="G54" s="1"/>
      <c r="H54" s="1"/>
      <c r="I54" s="1"/>
      <c r="J54" s="1"/>
      <c r="K54" s="1"/>
    </row>
    <row r="55" spans="1:11" s="25" customFormat="1" ht="12.75" x14ac:dyDescent="0.2">
      <c r="A55" s="56" t="s">
        <v>64</v>
      </c>
      <c r="B55" s="39" t="s">
        <v>65</v>
      </c>
      <c r="C55" s="271">
        <v>17</v>
      </c>
      <c r="D55" s="61" t="s">
        <v>560</v>
      </c>
      <c r="E55" s="434"/>
      <c r="F55" s="425">
        <f t="shared" si="0"/>
        <v>0</v>
      </c>
      <c r="G55" s="1"/>
      <c r="H55" s="1"/>
      <c r="I55" s="1"/>
      <c r="J55" s="1"/>
      <c r="K55" s="1"/>
    </row>
    <row r="56" spans="1:11" s="25" customFormat="1" ht="12.75" x14ac:dyDescent="0.2">
      <c r="A56" s="56" t="s">
        <v>66</v>
      </c>
      <c r="B56" s="39" t="s">
        <v>67</v>
      </c>
      <c r="C56" s="270">
        <v>29</v>
      </c>
      <c r="D56" s="61" t="s">
        <v>560</v>
      </c>
      <c r="E56" s="436"/>
      <c r="F56" s="425">
        <f t="shared" si="0"/>
        <v>0</v>
      </c>
      <c r="G56" s="1"/>
      <c r="H56" s="1"/>
      <c r="I56" s="1"/>
      <c r="J56" s="1"/>
      <c r="K56" s="1"/>
    </row>
    <row r="57" spans="1:11" s="25" customFormat="1" ht="12.75" x14ac:dyDescent="0.2">
      <c r="A57" s="56" t="s">
        <v>68</v>
      </c>
      <c r="B57" s="39" t="s">
        <v>69</v>
      </c>
      <c r="C57" s="272">
        <v>10</v>
      </c>
      <c r="D57" s="61" t="s">
        <v>560</v>
      </c>
      <c r="E57" s="437"/>
      <c r="F57" s="425">
        <f t="shared" si="0"/>
        <v>0</v>
      </c>
      <c r="G57" s="1"/>
      <c r="H57" s="1"/>
      <c r="I57" s="1"/>
      <c r="J57" s="1"/>
      <c r="K57" s="1"/>
    </row>
    <row r="58" spans="1:11" s="25" customFormat="1" ht="25.5" x14ac:dyDescent="0.2">
      <c r="A58" s="56" t="s">
        <v>70</v>
      </c>
      <c r="B58" s="39" t="s">
        <v>71</v>
      </c>
      <c r="C58" s="270">
        <v>1</v>
      </c>
      <c r="D58" s="61" t="s">
        <v>560</v>
      </c>
      <c r="E58" s="436"/>
      <c r="F58" s="425">
        <f t="shared" si="0"/>
        <v>0</v>
      </c>
      <c r="G58" s="1"/>
      <c r="H58" s="1"/>
      <c r="I58" s="1"/>
      <c r="J58" s="1"/>
      <c r="K58" s="1"/>
    </row>
    <row r="59" spans="1:11" s="529" customFormat="1" ht="25.5" x14ac:dyDescent="0.2">
      <c r="A59" s="56" t="s">
        <v>72</v>
      </c>
      <c r="B59" s="39" t="s">
        <v>73</v>
      </c>
      <c r="C59" s="270">
        <v>2</v>
      </c>
      <c r="D59" s="61" t="s">
        <v>560</v>
      </c>
      <c r="E59" s="436"/>
      <c r="F59" s="425">
        <f t="shared" si="0"/>
        <v>0</v>
      </c>
      <c r="G59" s="528"/>
      <c r="H59" s="528"/>
      <c r="I59" s="528"/>
      <c r="J59" s="528"/>
      <c r="K59" s="528"/>
    </row>
    <row r="60" spans="1:11" s="25" customFormat="1" ht="12.75" x14ac:dyDescent="0.2">
      <c r="A60" s="56" t="s">
        <v>74</v>
      </c>
      <c r="B60" s="39" t="s">
        <v>75</v>
      </c>
      <c r="C60" s="270">
        <v>3</v>
      </c>
      <c r="D60" s="61" t="s">
        <v>560</v>
      </c>
      <c r="E60" s="436"/>
      <c r="F60" s="425">
        <f t="shared" si="0"/>
        <v>0</v>
      </c>
      <c r="G60" s="1"/>
      <c r="H60" s="1"/>
      <c r="I60" s="1"/>
      <c r="J60" s="1"/>
      <c r="K60" s="1"/>
    </row>
    <row r="61" spans="1:11" s="25" customFormat="1" ht="14.25" customHeight="1" x14ac:dyDescent="0.2">
      <c r="A61" s="56" t="s">
        <v>76</v>
      </c>
      <c r="B61" s="39" t="s">
        <v>77</v>
      </c>
      <c r="C61" s="271">
        <v>3</v>
      </c>
      <c r="D61" s="61" t="s">
        <v>560</v>
      </c>
      <c r="E61" s="434"/>
      <c r="F61" s="425">
        <f t="shared" si="0"/>
        <v>0</v>
      </c>
      <c r="G61" s="1"/>
      <c r="H61" s="1"/>
      <c r="I61" s="1"/>
      <c r="J61" s="1"/>
      <c r="K61" s="1"/>
    </row>
    <row r="62" spans="1:11" s="25" customFormat="1" ht="12.75" x14ac:dyDescent="0.2">
      <c r="A62" s="56" t="s">
        <v>78</v>
      </c>
      <c r="B62" s="39" t="s">
        <v>79</v>
      </c>
      <c r="C62" s="273">
        <v>29</v>
      </c>
      <c r="D62" s="61" t="s">
        <v>560</v>
      </c>
      <c r="E62" s="57"/>
      <c r="F62" s="425">
        <f t="shared" si="0"/>
        <v>0</v>
      </c>
      <c r="G62" s="1"/>
      <c r="H62" s="1"/>
      <c r="I62" s="1"/>
      <c r="J62" s="1"/>
      <c r="K62" s="1"/>
    </row>
    <row r="63" spans="1:11" s="25" customFormat="1" ht="12.75" x14ac:dyDescent="0.2">
      <c r="A63" s="56" t="s">
        <v>80</v>
      </c>
      <c r="B63" s="39" t="s">
        <v>81</v>
      </c>
      <c r="C63" s="270">
        <v>17</v>
      </c>
      <c r="D63" s="61" t="s">
        <v>560</v>
      </c>
      <c r="E63" s="438"/>
      <c r="F63" s="425">
        <f t="shared" si="0"/>
        <v>0</v>
      </c>
      <c r="G63" s="1"/>
      <c r="H63" s="1"/>
      <c r="I63" s="1"/>
      <c r="J63" s="1"/>
      <c r="K63" s="1"/>
    </row>
    <row r="64" spans="1:11" s="25" customFormat="1" ht="12.75" x14ac:dyDescent="0.2">
      <c r="A64" s="56" t="s">
        <v>82</v>
      </c>
      <c r="B64" s="39" t="s">
        <v>83</v>
      </c>
      <c r="C64" s="270">
        <v>1</v>
      </c>
      <c r="D64" s="61" t="s">
        <v>560</v>
      </c>
      <c r="E64" s="436"/>
      <c r="F64" s="425">
        <f t="shared" si="0"/>
        <v>0</v>
      </c>
      <c r="G64" s="58"/>
      <c r="H64" s="1"/>
      <c r="I64" s="1"/>
      <c r="J64" s="1"/>
      <c r="K64" s="1"/>
    </row>
    <row r="65" spans="1:11" s="25" customFormat="1" ht="12.75" x14ac:dyDescent="0.2">
      <c r="A65" s="54"/>
      <c r="B65" s="21"/>
      <c r="C65" s="274"/>
      <c r="D65" s="267"/>
      <c r="E65" s="433"/>
      <c r="F65" s="425"/>
      <c r="G65" s="1"/>
      <c r="H65" s="1"/>
      <c r="I65" s="1"/>
      <c r="J65" s="1"/>
      <c r="K65" s="1"/>
    </row>
    <row r="66" spans="1:11" s="25" customFormat="1" ht="12.75" x14ac:dyDescent="0.2">
      <c r="A66" s="54">
        <v>3.2</v>
      </c>
      <c r="B66" s="50" t="s">
        <v>84</v>
      </c>
      <c r="C66" s="268"/>
      <c r="D66" s="267"/>
      <c r="E66" s="433"/>
      <c r="F66" s="425">
        <f t="shared" si="0"/>
        <v>0</v>
      </c>
      <c r="G66" s="1"/>
      <c r="H66" s="1"/>
      <c r="I66" s="1"/>
      <c r="J66" s="1"/>
      <c r="K66" s="1"/>
    </row>
    <row r="67" spans="1:11" s="25" customFormat="1" ht="63.75" x14ac:dyDescent="0.2">
      <c r="A67" s="59" t="s">
        <v>85</v>
      </c>
      <c r="B67" s="31" t="s">
        <v>86</v>
      </c>
      <c r="C67" s="60">
        <v>25</v>
      </c>
      <c r="D67" s="61" t="s">
        <v>559</v>
      </c>
      <c r="E67" s="439"/>
      <c r="F67" s="425">
        <f t="shared" si="0"/>
        <v>0</v>
      </c>
      <c r="G67" s="1"/>
      <c r="H67" s="1"/>
      <c r="I67" s="1"/>
      <c r="J67" s="1"/>
      <c r="K67" s="1"/>
    </row>
    <row r="68" spans="1:11" s="25" customFormat="1" ht="63.75" x14ac:dyDescent="0.2">
      <c r="A68" s="63" t="s">
        <v>87</v>
      </c>
      <c r="B68" s="64" t="s">
        <v>88</v>
      </c>
      <c r="C68" s="65">
        <v>25</v>
      </c>
      <c r="D68" s="66" t="s">
        <v>559</v>
      </c>
      <c r="E68" s="440"/>
      <c r="F68" s="441">
        <f t="shared" si="0"/>
        <v>0</v>
      </c>
      <c r="G68" s="1"/>
      <c r="H68" s="1"/>
      <c r="I68" s="1"/>
      <c r="J68" s="1"/>
      <c r="K68" s="1"/>
    </row>
    <row r="69" spans="1:11" s="25" customFormat="1" ht="63.75" x14ac:dyDescent="0.2">
      <c r="A69" s="59" t="s">
        <v>89</v>
      </c>
      <c r="B69" s="31" t="s">
        <v>90</v>
      </c>
      <c r="C69" s="60">
        <v>25</v>
      </c>
      <c r="D69" s="61" t="s">
        <v>559</v>
      </c>
      <c r="E69" s="439"/>
      <c r="F69" s="425">
        <f t="shared" si="0"/>
        <v>0</v>
      </c>
      <c r="G69" s="1"/>
      <c r="H69" s="1"/>
      <c r="I69" s="1"/>
      <c r="J69" s="1"/>
      <c r="K69" s="1"/>
    </row>
    <row r="70" spans="1:11" s="25" customFormat="1" ht="51" x14ac:dyDescent="0.2">
      <c r="A70" s="59" t="s">
        <v>91</v>
      </c>
      <c r="B70" s="31" t="s">
        <v>92</v>
      </c>
      <c r="C70" s="60">
        <v>3</v>
      </c>
      <c r="D70" s="61" t="s">
        <v>559</v>
      </c>
      <c r="E70" s="439"/>
      <c r="F70" s="425">
        <f t="shared" si="0"/>
        <v>0</v>
      </c>
      <c r="G70" s="1"/>
      <c r="H70" s="1"/>
      <c r="I70" s="1"/>
      <c r="J70" s="1"/>
      <c r="K70" s="1"/>
    </row>
    <row r="71" spans="1:11" s="25" customFormat="1" ht="51" x14ac:dyDescent="0.2">
      <c r="A71" s="59" t="s">
        <v>93</v>
      </c>
      <c r="B71" s="31" t="s">
        <v>94</v>
      </c>
      <c r="C71" s="60">
        <v>3</v>
      </c>
      <c r="D71" s="61" t="s">
        <v>559</v>
      </c>
      <c r="E71" s="439"/>
      <c r="F71" s="425">
        <f t="shared" si="0"/>
        <v>0</v>
      </c>
      <c r="G71" s="1"/>
      <c r="H71" s="1"/>
      <c r="I71" s="1"/>
      <c r="J71" s="1"/>
      <c r="K71" s="1"/>
    </row>
    <row r="72" spans="1:11" s="25" customFormat="1" ht="51" x14ac:dyDescent="0.2">
      <c r="A72" s="59" t="s">
        <v>95</v>
      </c>
      <c r="B72" s="31" t="s">
        <v>96</v>
      </c>
      <c r="C72" s="60">
        <v>3</v>
      </c>
      <c r="D72" s="61" t="s">
        <v>559</v>
      </c>
      <c r="E72" s="439"/>
      <c r="F72" s="425">
        <f t="shared" si="0"/>
        <v>0</v>
      </c>
      <c r="G72" s="1"/>
      <c r="H72" s="1"/>
      <c r="I72" s="1"/>
      <c r="J72" s="1"/>
      <c r="K72" s="1"/>
    </row>
    <row r="73" spans="1:11" s="25" customFormat="1" ht="51" x14ac:dyDescent="0.2">
      <c r="A73" s="59" t="s">
        <v>97</v>
      </c>
      <c r="B73" s="31" t="s">
        <v>98</v>
      </c>
      <c r="C73" s="60">
        <v>200</v>
      </c>
      <c r="D73" s="61" t="s">
        <v>559</v>
      </c>
      <c r="E73" s="439"/>
      <c r="F73" s="425">
        <f t="shared" si="0"/>
        <v>0</v>
      </c>
      <c r="G73" s="1"/>
      <c r="H73" s="1"/>
      <c r="I73" s="1"/>
      <c r="J73" s="1"/>
      <c r="K73" s="1"/>
    </row>
    <row r="74" spans="1:11" s="25" customFormat="1" ht="51" x14ac:dyDescent="0.2">
      <c r="A74" s="59" t="s">
        <v>99</v>
      </c>
      <c r="B74" s="31" t="s">
        <v>100</v>
      </c>
      <c r="C74" s="60">
        <v>200</v>
      </c>
      <c r="D74" s="61" t="s">
        <v>559</v>
      </c>
      <c r="E74" s="439"/>
      <c r="F74" s="425">
        <f t="shared" si="0"/>
        <v>0</v>
      </c>
      <c r="G74" s="1"/>
      <c r="H74" s="1"/>
      <c r="I74" s="1"/>
      <c r="J74" s="1"/>
      <c r="K74" s="1"/>
    </row>
    <row r="75" spans="1:11" s="25" customFormat="1" ht="51" x14ac:dyDescent="0.2">
      <c r="A75" s="59" t="s">
        <v>101</v>
      </c>
      <c r="B75" s="31" t="s">
        <v>102</v>
      </c>
      <c r="C75" s="60">
        <v>200</v>
      </c>
      <c r="D75" s="61" t="s">
        <v>559</v>
      </c>
      <c r="E75" s="439"/>
      <c r="F75" s="425">
        <f t="shared" si="0"/>
        <v>0</v>
      </c>
      <c r="G75" s="1"/>
      <c r="H75" s="1"/>
      <c r="I75" s="1"/>
      <c r="J75" s="1"/>
      <c r="K75" s="1"/>
    </row>
    <row r="76" spans="1:11" s="25" customFormat="1" ht="25.5" x14ac:dyDescent="0.2">
      <c r="A76" s="59" t="s">
        <v>103</v>
      </c>
      <c r="B76" s="39" t="s">
        <v>104</v>
      </c>
      <c r="C76" s="60">
        <v>3</v>
      </c>
      <c r="D76" s="61" t="s">
        <v>560</v>
      </c>
      <c r="E76" s="442"/>
      <c r="F76" s="425">
        <f t="shared" si="0"/>
        <v>0</v>
      </c>
      <c r="G76" s="1"/>
      <c r="H76" s="1"/>
      <c r="I76" s="1"/>
      <c r="J76" s="1"/>
      <c r="K76" s="1"/>
    </row>
    <row r="77" spans="1:11" s="25" customFormat="1" ht="12.75" x14ac:dyDescent="0.2">
      <c r="A77" s="54"/>
      <c r="B77" s="50"/>
      <c r="C77" s="268"/>
      <c r="D77" s="267"/>
      <c r="E77" s="433"/>
      <c r="F77" s="425">
        <f t="shared" ref="F77:F97" si="2">+ROUNDUP(C77*E77,2)</f>
        <v>0</v>
      </c>
      <c r="G77" s="1"/>
      <c r="H77" s="1"/>
      <c r="I77" s="1"/>
      <c r="J77" s="1"/>
      <c r="K77" s="1"/>
    </row>
    <row r="78" spans="1:11" s="25" customFormat="1" ht="25.5" x14ac:dyDescent="0.2">
      <c r="A78" s="67">
        <v>3.3</v>
      </c>
      <c r="B78" s="68" t="s">
        <v>105</v>
      </c>
      <c r="C78" s="275"/>
      <c r="D78" s="276"/>
      <c r="E78" s="443"/>
      <c r="F78" s="425">
        <f t="shared" si="2"/>
        <v>0</v>
      </c>
      <c r="G78" s="1"/>
      <c r="H78" s="1"/>
      <c r="I78" s="1"/>
      <c r="J78" s="1"/>
      <c r="K78" s="1"/>
    </row>
    <row r="79" spans="1:11" s="25" customFormat="1" ht="38.25" x14ac:dyDescent="0.2">
      <c r="A79" s="69" t="s">
        <v>106</v>
      </c>
      <c r="B79" s="31" t="s">
        <v>107</v>
      </c>
      <c r="C79" s="275">
        <v>3</v>
      </c>
      <c r="D79" s="61" t="s">
        <v>560</v>
      </c>
      <c r="E79" s="444"/>
      <c r="F79" s="425">
        <f t="shared" si="2"/>
        <v>0</v>
      </c>
      <c r="G79" s="1"/>
      <c r="H79" s="1"/>
      <c r="I79" s="1"/>
      <c r="J79" s="1"/>
      <c r="K79" s="1"/>
    </row>
    <row r="80" spans="1:11" s="25" customFormat="1" ht="12.75" x14ac:dyDescent="0.2">
      <c r="A80" s="69" t="s">
        <v>108</v>
      </c>
      <c r="B80" s="39" t="s">
        <v>109</v>
      </c>
      <c r="C80" s="275">
        <v>3</v>
      </c>
      <c r="D80" s="61" t="s">
        <v>560</v>
      </c>
      <c r="E80" s="444"/>
      <c r="F80" s="425">
        <f t="shared" si="2"/>
        <v>0</v>
      </c>
      <c r="G80" s="1"/>
      <c r="H80" s="1"/>
      <c r="I80" s="1"/>
      <c r="J80" s="1"/>
      <c r="K80" s="1"/>
    </row>
    <row r="81" spans="1:11" s="25" customFormat="1" ht="12.75" x14ac:dyDescent="0.2">
      <c r="A81" s="69" t="s">
        <v>110</v>
      </c>
      <c r="B81" s="39" t="s">
        <v>111</v>
      </c>
      <c r="C81" s="275">
        <v>3</v>
      </c>
      <c r="D81" s="61" t="s">
        <v>560</v>
      </c>
      <c r="E81" s="444"/>
      <c r="F81" s="425">
        <f t="shared" si="2"/>
        <v>0</v>
      </c>
      <c r="G81" s="1"/>
      <c r="H81" s="1"/>
      <c r="I81" s="1"/>
      <c r="J81" s="1"/>
      <c r="K81" s="1"/>
    </row>
    <row r="82" spans="1:11" s="25" customFormat="1" ht="12.75" x14ac:dyDescent="0.2">
      <c r="A82" s="69" t="s">
        <v>112</v>
      </c>
      <c r="B82" s="39" t="s">
        <v>113</v>
      </c>
      <c r="C82" s="275">
        <v>3</v>
      </c>
      <c r="D82" s="61" t="s">
        <v>560</v>
      </c>
      <c r="E82" s="445"/>
      <c r="F82" s="425">
        <f t="shared" si="2"/>
        <v>0</v>
      </c>
      <c r="G82" s="1"/>
      <c r="H82" s="1"/>
      <c r="I82" s="1"/>
      <c r="J82" s="1"/>
      <c r="K82" s="1"/>
    </row>
    <row r="83" spans="1:11" s="25" customFormat="1" ht="12.75" x14ac:dyDescent="0.2">
      <c r="A83" s="69" t="s">
        <v>114</v>
      </c>
      <c r="B83" s="39" t="s">
        <v>115</v>
      </c>
      <c r="C83" s="275">
        <v>3</v>
      </c>
      <c r="D83" s="61" t="s">
        <v>560</v>
      </c>
      <c r="E83" s="445"/>
      <c r="F83" s="425">
        <f t="shared" si="2"/>
        <v>0</v>
      </c>
      <c r="G83" s="1"/>
      <c r="H83" s="1"/>
      <c r="I83" s="1"/>
      <c r="J83" s="1"/>
      <c r="K83" s="1"/>
    </row>
    <row r="84" spans="1:11" s="25" customFormat="1" ht="12.75" x14ac:dyDescent="0.2">
      <c r="A84" s="69" t="s">
        <v>116</v>
      </c>
      <c r="B84" s="31" t="s">
        <v>619</v>
      </c>
      <c r="C84" s="275">
        <v>3</v>
      </c>
      <c r="D84" s="61" t="s">
        <v>560</v>
      </c>
      <c r="E84" s="446"/>
      <c r="F84" s="425">
        <f t="shared" si="2"/>
        <v>0</v>
      </c>
      <c r="G84" s="1"/>
      <c r="H84" s="1"/>
      <c r="I84" s="1"/>
      <c r="J84" s="1"/>
      <c r="K84" s="1"/>
    </row>
    <row r="85" spans="1:11" s="25" customFormat="1" ht="12.75" x14ac:dyDescent="0.2">
      <c r="A85" s="69" t="s">
        <v>117</v>
      </c>
      <c r="B85" s="39" t="s">
        <v>118</v>
      </c>
      <c r="C85" s="275">
        <v>3</v>
      </c>
      <c r="D85" s="61" t="s">
        <v>560</v>
      </c>
      <c r="E85" s="444"/>
      <c r="F85" s="425">
        <f t="shared" si="2"/>
        <v>0</v>
      </c>
      <c r="G85" s="1"/>
      <c r="H85" s="1"/>
      <c r="I85" s="1"/>
      <c r="J85" s="1"/>
      <c r="K85" s="1"/>
    </row>
    <row r="86" spans="1:11" s="25" customFormat="1" ht="23.25" customHeight="1" x14ac:dyDescent="0.2">
      <c r="A86" s="69" t="s">
        <v>119</v>
      </c>
      <c r="B86" s="39" t="s">
        <v>120</v>
      </c>
      <c r="C86" s="275">
        <v>3</v>
      </c>
      <c r="D86" s="61" t="s">
        <v>560</v>
      </c>
      <c r="E86" s="446"/>
      <c r="F86" s="425">
        <f t="shared" si="2"/>
        <v>0</v>
      </c>
      <c r="G86" s="1"/>
      <c r="H86" s="1"/>
      <c r="I86" s="1"/>
      <c r="J86" s="1"/>
      <c r="K86" s="1"/>
    </row>
    <row r="87" spans="1:11" s="25" customFormat="1" ht="12.75" x14ac:dyDescent="0.2">
      <c r="A87" s="70" t="s">
        <v>121</v>
      </c>
      <c r="B87" s="71" t="s">
        <v>122</v>
      </c>
      <c r="C87" s="396">
        <v>3</v>
      </c>
      <c r="D87" s="66" t="s">
        <v>560</v>
      </c>
      <c r="E87" s="536"/>
      <c r="F87" s="441">
        <f t="shared" si="2"/>
        <v>0</v>
      </c>
      <c r="G87" s="1"/>
      <c r="H87" s="1"/>
      <c r="I87" s="1"/>
      <c r="J87" s="1"/>
      <c r="K87" s="1"/>
    </row>
    <row r="88" spans="1:11" s="25" customFormat="1" ht="12.75" x14ac:dyDescent="0.2">
      <c r="A88" s="69" t="s">
        <v>123</v>
      </c>
      <c r="B88" s="39" t="s">
        <v>124</v>
      </c>
      <c r="C88" s="275">
        <v>9</v>
      </c>
      <c r="D88" s="61" t="s">
        <v>560</v>
      </c>
      <c r="E88" s="445"/>
      <c r="F88" s="425">
        <f t="shared" si="2"/>
        <v>0</v>
      </c>
      <c r="G88" s="1"/>
      <c r="H88" s="1"/>
      <c r="I88" s="1"/>
      <c r="J88" s="1"/>
      <c r="K88" s="1"/>
    </row>
    <row r="89" spans="1:11" s="25" customFormat="1" ht="12.75" x14ac:dyDescent="0.2">
      <c r="A89" s="69" t="s">
        <v>125</v>
      </c>
      <c r="B89" s="46" t="s">
        <v>126</v>
      </c>
      <c r="C89" s="275">
        <v>6</v>
      </c>
      <c r="D89" s="61" t="s">
        <v>560</v>
      </c>
      <c r="E89" s="445"/>
      <c r="F89" s="425">
        <f t="shared" si="2"/>
        <v>0</v>
      </c>
      <c r="G89" s="1"/>
      <c r="H89" s="1"/>
      <c r="I89" s="1"/>
      <c r="J89" s="1"/>
      <c r="K89" s="1"/>
    </row>
    <row r="90" spans="1:11" s="25" customFormat="1" ht="24.75" customHeight="1" x14ac:dyDescent="0.2">
      <c r="A90" s="69" t="s">
        <v>127</v>
      </c>
      <c r="B90" s="31" t="s">
        <v>128</v>
      </c>
      <c r="C90" s="275">
        <v>3</v>
      </c>
      <c r="D90" s="61" t="s">
        <v>560</v>
      </c>
      <c r="E90" s="446"/>
      <c r="F90" s="425">
        <f t="shared" si="2"/>
        <v>0</v>
      </c>
      <c r="G90" s="1"/>
      <c r="H90" s="1"/>
      <c r="I90" s="1"/>
      <c r="J90" s="1"/>
      <c r="K90" s="1"/>
    </row>
    <row r="91" spans="1:11" s="25" customFormat="1" ht="12.75" x14ac:dyDescent="0.2">
      <c r="A91" s="69" t="s">
        <v>129</v>
      </c>
      <c r="B91" s="39" t="s">
        <v>130</v>
      </c>
      <c r="C91" s="275">
        <v>3</v>
      </c>
      <c r="D91" s="61" t="s">
        <v>560</v>
      </c>
      <c r="E91" s="446"/>
      <c r="F91" s="425">
        <f t="shared" si="2"/>
        <v>0</v>
      </c>
      <c r="G91" s="1"/>
      <c r="H91" s="1"/>
      <c r="I91" s="1"/>
      <c r="J91" s="1"/>
      <c r="K91" s="1"/>
    </row>
    <row r="92" spans="1:11" s="25" customFormat="1" ht="12.75" x14ac:dyDescent="0.2">
      <c r="A92" s="69" t="s">
        <v>131</v>
      </c>
      <c r="B92" s="39" t="s">
        <v>132</v>
      </c>
      <c r="C92" s="275">
        <v>3</v>
      </c>
      <c r="D92" s="61" t="s">
        <v>560</v>
      </c>
      <c r="E92" s="446"/>
      <c r="F92" s="425">
        <f t="shared" si="2"/>
        <v>0</v>
      </c>
      <c r="G92" s="1"/>
      <c r="H92" s="1"/>
      <c r="I92" s="1"/>
      <c r="J92" s="1"/>
      <c r="K92" s="1"/>
    </row>
    <row r="93" spans="1:11" s="25" customFormat="1" ht="12.75" x14ac:dyDescent="0.2">
      <c r="A93" s="69" t="s">
        <v>133</v>
      </c>
      <c r="B93" s="39" t="s">
        <v>134</v>
      </c>
      <c r="C93" s="275">
        <v>3</v>
      </c>
      <c r="D93" s="61" t="s">
        <v>560</v>
      </c>
      <c r="E93" s="444"/>
      <c r="F93" s="425">
        <f t="shared" si="2"/>
        <v>0</v>
      </c>
      <c r="G93" s="1"/>
      <c r="H93" s="1"/>
      <c r="I93" s="1"/>
      <c r="J93" s="1"/>
      <c r="K93" s="1"/>
    </row>
    <row r="94" spans="1:11" s="25" customFormat="1" ht="12.75" x14ac:dyDescent="0.2">
      <c r="A94" s="69" t="s">
        <v>135</v>
      </c>
      <c r="B94" s="39" t="s">
        <v>136</v>
      </c>
      <c r="C94" s="275">
        <v>3</v>
      </c>
      <c r="D94" s="61" t="s">
        <v>560</v>
      </c>
      <c r="E94" s="444"/>
      <c r="F94" s="425">
        <f t="shared" si="2"/>
        <v>0</v>
      </c>
      <c r="G94" s="1"/>
      <c r="H94" s="1"/>
      <c r="I94" s="1"/>
      <c r="J94" s="1"/>
      <c r="K94" s="1"/>
    </row>
    <row r="95" spans="1:11" s="25" customFormat="1" ht="12.75" x14ac:dyDescent="0.2">
      <c r="A95" s="69" t="s">
        <v>137</v>
      </c>
      <c r="B95" s="39" t="s">
        <v>138</v>
      </c>
      <c r="C95" s="275">
        <v>85.5</v>
      </c>
      <c r="D95" s="260" t="s">
        <v>566</v>
      </c>
      <c r="E95" s="57"/>
      <c r="F95" s="425">
        <f t="shared" si="2"/>
        <v>0</v>
      </c>
      <c r="G95" s="1"/>
      <c r="H95" s="1"/>
      <c r="I95" s="1"/>
      <c r="J95" s="1"/>
      <c r="K95" s="1"/>
    </row>
    <row r="96" spans="1:11" s="25" customFormat="1" ht="12.75" x14ac:dyDescent="0.2">
      <c r="A96" s="69" t="s">
        <v>139</v>
      </c>
      <c r="B96" s="39" t="s">
        <v>140</v>
      </c>
      <c r="C96" s="60">
        <v>0.5</v>
      </c>
      <c r="D96" s="260" t="s">
        <v>564</v>
      </c>
      <c r="E96" s="445"/>
      <c r="F96" s="425">
        <f t="shared" si="2"/>
        <v>0</v>
      </c>
      <c r="G96" s="1"/>
      <c r="H96" s="1"/>
      <c r="I96" s="1"/>
      <c r="J96" s="1"/>
      <c r="K96" s="1"/>
    </row>
    <row r="97" spans="1:11" s="25" customFormat="1" ht="12.75" x14ac:dyDescent="0.2">
      <c r="A97" s="69" t="s">
        <v>141</v>
      </c>
      <c r="B97" s="39" t="s">
        <v>618</v>
      </c>
      <c r="C97" s="277">
        <v>1</v>
      </c>
      <c r="D97" s="260" t="s">
        <v>567</v>
      </c>
      <c r="E97" s="445"/>
      <c r="F97" s="425">
        <f t="shared" si="2"/>
        <v>0</v>
      </c>
      <c r="G97" s="73"/>
      <c r="H97" s="58"/>
      <c r="I97" s="1"/>
      <c r="J97" s="1"/>
      <c r="K97" s="1"/>
    </row>
    <row r="98" spans="1:11" s="25" customFormat="1" ht="12.75" x14ac:dyDescent="0.2">
      <c r="A98" s="74"/>
      <c r="B98" s="75" t="s">
        <v>142</v>
      </c>
      <c r="C98" s="278"/>
      <c r="D98" s="279"/>
      <c r="E98" s="447"/>
      <c r="F98" s="448">
        <f>SUM(F12:F97)</f>
        <v>0</v>
      </c>
      <c r="G98" s="1"/>
      <c r="H98" s="1"/>
      <c r="I98" s="1"/>
      <c r="J98" s="1"/>
      <c r="K98" s="1"/>
    </row>
    <row r="99" spans="1:11" s="52" customFormat="1" ht="12.75" x14ac:dyDescent="0.2">
      <c r="A99" s="76"/>
      <c r="B99" s="77"/>
      <c r="C99" s="280"/>
      <c r="D99" s="281"/>
      <c r="E99" s="449"/>
      <c r="F99" s="450"/>
      <c r="G99" s="78"/>
      <c r="H99" s="78"/>
      <c r="I99" s="78"/>
      <c r="J99" s="78"/>
      <c r="K99" s="78"/>
    </row>
    <row r="100" spans="1:11" s="52" customFormat="1" ht="25.5" x14ac:dyDescent="0.2">
      <c r="A100" s="76" t="s">
        <v>143</v>
      </c>
      <c r="B100" s="22" t="s">
        <v>144</v>
      </c>
      <c r="C100" s="280"/>
      <c r="D100" s="281"/>
      <c r="E100" s="449"/>
      <c r="F100" s="450"/>
      <c r="G100" s="78"/>
      <c r="H100" s="78"/>
      <c r="I100" s="78"/>
      <c r="J100" s="78"/>
      <c r="K100" s="78"/>
    </row>
    <row r="101" spans="1:11" s="52" customFormat="1" ht="12.75" x14ac:dyDescent="0.2">
      <c r="A101" s="76"/>
      <c r="B101" s="77"/>
      <c r="C101" s="280"/>
      <c r="D101" s="281"/>
      <c r="E101" s="449"/>
      <c r="F101" s="450"/>
      <c r="G101" s="78"/>
      <c r="H101" s="78"/>
      <c r="I101" s="78"/>
      <c r="J101" s="78"/>
      <c r="K101" s="78"/>
    </row>
    <row r="102" spans="1:11" s="52" customFormat="1" ht="12.75" x14ac:dyDescent="0.2">
      <c r="A102" s="79">
        <v>1</v>
      </c>
      <c r="B102" s="80" t="s">
        <v>145</v>
      </c>
      <c r="C102" s="304">
        <v>3869.35</v>
      </c>
      <c r="D102" s="282" t="s">
        <v>566</v>
      </c>
      <c r="E102" s="451"/>
      <c r="F102" s="425">
        <f t="shared" ref="F102:F161" si="3">+ROUNDUP(C102*E102,2)</f>
        <v>0</v>
      </c>
      <c r="G102" s="78"/>
      <c r="H102" s="78"/>
      <c r="I102" s="78"/>
      <c r="J102" s="78"/>
      <c r="K102" s="78"/>
    </row>
    <row r="103" spans="1:11" s="52" customFormat="1" ht="12.75" x14ac:dyDescent="0.2">
      <c r="A103" s="79"/>
      <c r="B103" s="39"/>
      <c r="C103" s="304"/>
      <c r="D103" s="282"/>
      <c r="E103" s="452"/>
      <c r="F103" s="425">
        <f t="shared" si="3"/>
        <v>0</v>
      </c>
      <c r="G103" s="78"/>
      <c r="H103" s="78"/>
      <c r="I103" s="78"/>
      <c r="J103" s="78"/>
      <c r="K103" s="78"/>
    </row>
    <row r="104" spans="1:11" s="52" customFormat="1" ht="12.75" x14ac:dyDescent="0.2">
      <c r="A104" s="81">
        <v>2</v>
      </c>
      <c r="B104" s="82" t="s">
        <v>146</v>
      </c>
      <c r="C104" s="362"/>
      <c r="D104" s="283"/>
      <c r="E104" s="453"/>
      <c r="F104" s="425">
        <f t="shared" si="3"/>
        <v>0</v>
      </c>
      <c r="G104" s="78"/>
      <c r="H104" s="78"/>
      <c r="I104" s="78"/>
      <c r="J104" s="78"/>
      <c r="K104" s="78"/>
    </row>
    <row r="105" spans="1:11" s="52" customFormat="1" ht="12.75" x14ac:dyDescent="0.2">
      <c r="A105" s="84">
        <v>2.1</v>
      </c>
      <c r="B105" s="39" t="s">
        <v>147</v>
      </c>
      <c r="C105" s="384">
        <v>1880</v>
      </c>
      <c r="D105" s="61" t="s">
        <v>566</v>
      </c>
      <c r="E105" s="424"/>
      <c r="F105" s="425">
        <f t="shared" si="3"/>
        <v>0</v>
      </c>
      <c r="G105" s="78"/>
      <c r="H105" s="78"/>
      <c r="I105" s="78"/>
      <c r="J105" s="78"/>
      <c r="K105" s="78"/>
    </row>
    <row r="106" spans="1:11" s="52" customFormat="1" ht="15" x14ac:dyDescent="0.2">
      <c r="A106" s="44">
        <v>2.2000000000000002</v>
      </c>
      <c r="B106" s="46" t="s">
        <v>148</v>
      </c>
      <c r="C106" s="384">
        <v>846</v>
      </c>
      <c r="D106" s="61" t="s">
        <v>568</v>
      </c>
      <c r="E106" s="424"/>
      <c r="F106" s="425">
        <f t="shared" si="3"/>
        <v>0</v>
      </c>
      <c r="G106" s="78"/>
      <c r="H106" s="78"/>
      <c r="I106" s="78"/>
      <c r="J106" s="78"/>
      <c r="K106" s="78"/>
    </row>
    <row r="107" spans="1:11" s="52" customFormat="1" ht="15" x14ac:dyDescent="0.2">
      <c r="A107" s="84">
        <v>2.2999999999999998</v>
      </c>
      <c r="B107" s="39" t="s">
        <v>149</v>
      </c>
      <c r="C107" s="384">
        <v>63.45</v>
      </c>
      <c r="D107" s="284" t="s">
        <v>569</v>
      </c>
      <c r="E107" s="424"/>
      <c r="F107" s="425">
        <f t="shared" si="3"/>
        <v>0</v>
      </c>
      <c r="G107" s="78"/>
      <c r="H107" s="78"/>
      <c r="I107" s="78"/>
      <c r="J107" s="78"/>
      <c r="K107" s="78"/>
    </row>
    <row r="108" spans="1:11" s="52" customFormat="1" ht="12.75" x14ac:dyDescent="0.2">
      <c r="A108" s="84"/>
      <c r="B108" s="83"/>
      <c r="C108" s="384"/>
      <c r="D108" s="284"/>
      <c r="E108" s="424"/>
      <c r="F108" s="425"/>
      <c r="G108" s="78"/>
      <c r="H108" s="78"/>
      <c r="I108" s="78"/>
      <c r="J108" s="78"/>
      <c r="K108" s="78"/>
    </row>
    <row r="109" spans="1:11" s="52" customFormat="1" ht="12.75" x14ac:dyDescent="0.2">
      <c r="A109" s="79">
        <v>3</v>
      </c>
      <c r="B109" s="85" t="s">
        <v>25</v>
      </c>
      <c r="C109" s="304"/>
      <c r="D109" s="282"/>
      <c r="E109" s="452"/>
      <c r="F109" s="425">
        <f t="shared" si="3"/>
        <v>0</v>
      </c>
      <c r="G109" s="78"/>
      <c r="H109" s="78"/>
      <c r="I109" s="78"/>
      <c r="J109" s="78"/>
      <c r="K109" s="78"/>
    </row>
    <row r="110" spans="1:11" s="52" customFormat="1" ht="12.75" x14ac:dyDescent="0.2">
      <c r="A110" s="86" t="s">
        <v>150</v>
      </c>
      <c r="B110" s="39" t="s">
        <v>151</v>
      </c>
      <c r="C110" s="304">
        <v>4369.57</v>
      </c>
      <c r="D110" s="260" t="s">
        <v>564</v>
      </c>
      <c r="E110" s="452"/>
      <c r="F110" s="425">
        <f t="shared" si="3"/>
        <v>0</v>
      </c>
      <c r="G110" s="78"/>
      <c r="H110" s="78"/>
      <c r="I110" s="78"/>
      <c r="J110" s="78"/>
      <c r="K110" s="78"/>
    </row>
    <row r="111" spans="1:11" s="52" customFormat="1" ht="25.5" x14ac:dyDescent="0.2">
      <c r="A111" s="86" t="s">
        <v>152</v>
      </c>
      <c r="B111" s="39" t="s">
        <v>620</v>
      </c>
      <c r="C111" s="365">
        <v>1310.8709999999999</v>
      </c>
      <c r="D111" s="260" t="s">
        <v>564</v>
      </c>
      <c r="E111" s="452"/>
      <c r="F111" s="425">
        <f t="shared" si="3"/>
        <v>0</v>
      </c>
      <c r="G111" s="78"/>
      <c r="H111" s="78"/>
      <c r="I111" s="78"/>
      <c r="J111" s="78"/>
      <c r="K111" s="78"/>
    </row>
    <row r="112" spans="1:11" s="52" customFormat="1" ht="25.5" x14ac:dyDescent="0.2">
      <c r="A112" s="86" t="s">
        <v>154</v>
      </c>
      <c r="B112" s="39" t="s">
        <v>155</v>
      </c>
      <c r="C112" s="304">
        <v>3579.1363050000004</v>
      </c>
      <c r="D112" s="260" t="s">
        <v>570</v>
      </c>
      <c r="E112" s="452"/>
      <c r="F112" s="425">
        <f t="shared" si="3"/>
        <v>0</v>
      </c>
      <c r="G112" s="78"/>
      <c r="H112" s="78"/>
      <c r="I112" s="78"/>
      <c r="J112" s="78"/>
      <c r="K112" s="78"/>
    </row>
    <row r="113" spans="1:11" s="52" customFormat="1" ht="25.5" x14ac:dyDescent="0.2">
      <c r="A113" s="86" t="s">
        <v>156</v>
      </c>
      <c r="B113" s="39" t="s">
        <v>157</v>
      </c>
      <c r="C113" s="304">
        <v>988.04001874999983</v>
      </c>
      <c r="D113" s="260" t="s">
        <v>564</v>
      </c>
      <c r="E113" s="452"/>
      <c r="F113" s="425">
        <f t="shared" si="3"/>
        <v>0</v>
      </c>
      <c r="G113" s="78"/>
      <c r="H113" s="78"/>
      <c r="I113" s="78"/>
      <c r="J113" s="78"/>
      <c r="K113" s="78"/>
    </row>
    <row r="114" spans="1:11" s="52" customFormat="1" ht="12.75" x14ac:dyDescent="0.2">
      <c r="A114" s="87"/>
      <c r="B114" s="88"/>
      <c r="C114" s="280"/>
      <c r="D114" s="259"/>
      <c r="E114" s="449"/>
      <c r="F114" s="425"/>
      <c r="G114" s="78"/>
      <c r="H114" s="78"/>
      <c r="I114" s="78"/>
      <c r="J114" s="78"/>
      <c r="K114" s="78"/>
    </row>
    <row r="115" spans="1:11" s="52" customFormat="1" ht="12.75" x14ac:dyDescent="0.2">
      <c r="A115" s="79">
        <v>4</v>
      </c>
      <c r="B115" s="89" t="s">
        <v>158</v>
      </c>
      <c r="C115" s="287"/>
      <c r="D115" s="287"/>
      <c r="E115" s="454"/>
      <c r="F115" s="425">
        <f t="shared" si="3"/>
        <v>0</v>
      </c>
      <c r="G115" s="78"/>
      <c r="H115" s="78"/>
      <c r="I115" s="78"/>
      <c r="J115" s="78"/>
      <c r="K115" s="78"/>
    </row>
    <row r="116" spans="1:11" s="52" customFormat="1" ht="12.75" x14ac:dyDescent="0.2">
      <c r="A116" s="91">
        <v>4.0999999999999996</v>
      </c>
      <c r="B116" s="92" t="s">
        <v>159</v>
      </c>
      <c r="C116" s="280">
        <v>2797.56</v>
      </c>
      <c r="D116" s="288" t="s">
        <v>566</v>
      </c>
      <c r="E116" s="452"/>
      <c r="F116" s="425">
        <f t="shared" si="3"/>
        <v>0</v>
      </c>
      <c r="G116" s="78"/>
      <c r="H116" s="78"/>
      <c r="I116" s="78"/>
      <c r="J116" s="78"/>
      <c r="K116" s="78"/>
    </row>
    <row r="117" spans="1:11" s="52" customFormat="1" ht="12.75" x14ac:dyDescent="0.2">
      <c r="A117" s="91">
        <v>4.2</v>
      </c>
      <c r="B117" s="92" t="s">
        <v>160</v>
      </c>
      <c r="C117" s="280">
        <v>1071.79</v>
      </c>
      <c r="D117" s="288" t="s">
        <v>566</v>
      </c>
      <c r="E117" s="452"/>
      <c r="F117" s="425">
        <f t="shared" si="3"/>
        <v>0</v>
      </c>
      <c r="G117" s="78"/>
      <c r="H117" s="78"/>
      <c r="I117" s="78"/>
      <c r="J117" s="78"/>
      <c r="K117" s="78"/>
    </row>
    <row r="118" spans="1:11" s="52" customFormat="1" ht="12.75" x14ac:dyDescent="0.2">
      <c r="A118" s="91"/>
      <c r="B118" s="93"/>
      <c r="C118" s="280"/>
      <c r="D118" s="288"/>
      <c r="E118" s="449"/>
      <c r="F118" s="425"/>
      <c r="G118" s="78"/>
      <c r="H118" s="78"/>
      <c r="I118" s="78"/>
      <c r="J118" s="78"/>
      <c r="K118" s="78"/>
    </row>
    <row r="119" spans="1:11" s="52" customFormat="1" ht="12.75" x14ac:dyDescent="0.2">
      <c r="A119" s="94">
        <v>5</v>
      </c>
      <c r="B119" s="95" t="s">
        <v>583</v>
      </c>
      <c r="C119" s="280"/>
      <c r="D119" s="288"/>
      <c r="E119" s="449"/>
      <c r="F119" s="425">
        <f t="shared" si="3"/>
        <v>0</v>
      </c>
      <c r="G119" s="78"/>
      <c r="H119" s="78"/>
      <c r="I119" s="78"/>
      <c r="J119" s="78"/>
      <c r="K119" s="78"/>
    </row>
    <row r="120" spans="1:11" s="52" customFormat="1" ht="12.75" x14ac:dyDescent="0.2">
      <c r="A120" s="87">
        <v>5.0999999999999996</v>
      </c>
      <c r="B120" s="92" t="s">
        <v>159</v>
      </c>
      <c r="C120" s="60">
        <v>2797.56</v>
      </c>
      <c r="D120" s="282" t="s">
        <v>566</v>
      </c>
      <c r="E120" s="452"/>
      <c r="F120" s="425">
        <f t="shared" si="3"/>
        <v>0</v>
      </c>
      <c r="G120" s="78"/>
      <c r="H120" s="78"/>
      <c r="I120" s="78"/>
      <c r="J120" s="78"/>
      <c r="K120" s="78"/>
    </row>
    <row r="121" spans="1:11" s="52" customFormat="1" ht="12.75" x14ac:dyDescent="0.2">
      <c r="A121" s="87">
        <v>5.2</v>
      </c>
      <c r="B121" s="92" t="s">
        <v>160</v>
      </c>
      <c r="C121" s="60">
        <v>1071.79</v>
      </c>
      <c r="D121" s="282" t="s">
        <v>566</v>
      </c>
      <c r="E121" s="452"/>
      <c r="F121" s="425">
        <f t="shared" si="3"/>
        <v>0</v>
      </c>
      <c r="G121" s="78"/>
      <c r="H121" s="78"/>
      <c r="I121" s="78"/>
      <c r="J121" s="78"/>
      <c r="K121" s="78"/>
    </row>
    <row r="122" spans="1:11" s="52" customFormat="1" ht="12.75" x14ac:dyDescent="0.2">
      <c r="A122" s="96"/>
      <c r="B122" s="97"/>
      <c r="C122" s="289"/>
      <c r="D122" s="283"/>
      <c r="E122" s="455"/>
      <c r="F122" s="425"/>
      <c r="G122" s="78"/>
      <c r="H122" s="78"/>
      <c r="I122" s="78"/>
      <c r="J122" s="78"/>
      <c r="K122" s="78"/>
    </row>
    <row r="123" spans="1:11" s="52" customFormat="1" ht="25.5" x14ac:dyDescent="0.2">
      <c r="A123" s="98">
        <v>6</v>
      </c>
      <c r="B123" s="99" t="s">
        <v>161</v>
      </c>
      <c r="C123" s="108"/>
      <c r="D123" s="109"/>
      <c r="E123" s="456"/>
      <c r="F123" s="425">
        <f t="shared" si="3"/>
        <v>0</v>
      </c>
      <c r="G123" s="78"/>
      <c r="H123" s="78"/>
      <c r="I123" s="78"/>
      <c r="J123" s="78"/>
      <c r="K123" s="78"/>
    </row>
    <row r="124" spans="1:11" s="52" customFormat="1" ht="12.75" x14ac:dyDescent="0.2">
      <c r="A124" s="381" t="s">
        <v>162</v>
      </c>
      <c r="B124" s="382" t="s">
        <v>163</v>
      </c>
      <c r="C124" s="385">
        <v>3</v>
      </c>
      <c r="D124" s="386" t="s">
        <v>560</v>
      </c>
      <c r="E124" s="456"/>
      <c r="F124" s="425">
        <f t="shared" si="3"/>
        <v>0</v>
      </c>
      <c r="G124" s="78"/>
      <c r="H124" s="78"/>
      <c r="I124" s="78"/>
      <c r="J124" s="78"/>
      <c r="K124" s="78"/>
    </row>
    <row r="125" spans="1:11" s="52" customFormat="1" ht="12.75" x14ac:dyDescent="0.2">
      <c r="A125" s="381" t="s">
        <v>584</v>
      </c>
      <c r="B125" s="382" t="s">
        <v>585</v>
      </c>
      <c r="C125" s="385">
        <v>1</v>
      </c>
      <c r="D125" s="386" t="s">
        <v>560</v>
      </c>
      <c r="E125" s="456"/>
      <c r="F125" s="425">
        <f t="shared" si="3"/>
        <v>0</v>
      </c>
      <c r="G125" s="78"/>
      <c r="H125" s="78"/>
      <c r="I125" s="78"/>
      <c r="J125" s="78"/>
      <c r="K125" s="78"/>
    </row>
    <row r="126" spans="1:11" s="52" customFormat="1" ht="12.75" x14ac:dyDescent="0.2">
      <c r="A126" s="381" t="s">
        <v>586</v>
      </c>
      <c r="B126" s="382" t="s">
        <v>587</v>
      </c>
      <c r="C126" s="385">
        <f>1+1</f>
        <v>2</v>
      </c>
      <c r="D126" s="386" t="s">
        <v>560</v>
      </c>
      <c r="E126" s="456"/>
      <c r="F126" s="425">
        <f t="shared" si="3"/>
        <v>0</v>
      </c>
      <c r="G126" s="78"/>
      <c r="H126" s="78"/>
      <c r="I126" s="78"/>
      <c r="J126" s="78"/>
      <c r="K126" s="78"/>
    </row>
    <row r="127" spans="1:11" s="52" customFormat="1" ht="12.75" x14ac:dyDescent="0.2">
      <c r="A127" s="381" t="s">
        <v>588</v>
      </c>
      <c r="B127" s="382" t="s">
        <v>589</v>
      </c>
      <c r="C127" s="385">
        <f>1+1+1</f>
        <v>3</v>
      </c>
      <c r="D127" s="386" t="s">
        <v>560</v>
      </c>
      <c r="E127" s="456"/>
      <c r="F127" s="425">
        <f t="shared" si="3"/>
        <v>0</v>
      </c>
      <c r="G127" s="78"/>
      <c r="H127" s="78"/>
      <c r="I127" s="78"/>
      <c r="J127" s="78"/>
      <c r="K127" s="78"/>
    </row>
    <row r="128" spans="1:11" s="52" customFormat="1" ht="12.75" x14ac:dyDescent="0.2">
      <c r="A128" s="381" t="s">
        <v>590</v>
      </c>
      <c r="B128" s="382" t="s">
        <v>164</v>
      </c>
      <c r="C128" s="385">
        <f>1+2+4</f>
        <v>7</v>
      </c>
      <c r="D128" s="386" t="s">
        <v>560</v>
      </c>
      <c r="E128" s="456"/>
      <c r="F128" s="425">
        <f t="shared" si="3"/>
        <v>0</v>
      </c>
      <c r="G128" s="78"/>
      <c r="H128" s="78"/>
      <c r="I128" s="78"/>
      <c r="J128" s="78"/>
      <c r="K128" s="78"/>
    </row>
    <row r="129" spans="1:11" s="52" customFormat="1" ht="12.75" x14ac:dyDescent="0.2">
      <c r="A129" s="397" t="s">
        <v>591</v>
      </c>
      <c r="B129" s="383" t="s">
        <v>592</v>
      </c>
      <c r="C129" s="387">
        <f>2+1</f>
        <v>3</v>
      </c>
      <c r="D129" s="388" t="s">
        <v>560</v>
      </c>
      <c r="E129" s="537"/>
      <c r="F129" s="441">
        <f t="shared" si="3"/>
        <v>0</v>
      </c>
      <c r="G129" s="78"/>
      <c r="H129" s="78"/>
      <c r="I129" s="78"/>
      <c r="J129" s="78"/>
      <c r="K129" s="78"/>
    </row>
    <row r="130" spans="1:11" s="52" customFormat="1" ht="12.75" x14ac:dyDescent="0.2">
      <c r="A130" s="381" t="s">
        <v>593</v>
      </c>
      <c r="B130" s="382" t="s">
        <v>594</v>
      </c>
      <c r="C130" s="385">
        <f>3+1</f>
        <v>4</v>
      </c>
      <c r="D130" s="386" t="s">
        <v>560</v>
      </c>
      <c r="E130" s="456"/>
      <c r="F130" s="425">
        <f t="shared" si="3"/>
        <v>0</v>
      </c>
      <c r="G130" s="78"/>
      <c r="H130" s="78"/>
      <c r="I130" s="78"/>
      <c r="J130" s="78"/>
      <c r="K130" s="78"/>
    </row>
    <row r="131" spans="1:11" s="52" customFormat="1" ht="12.75" x14ac:dyDescent="0.2">
      <c r="A131" s="381" t="s">
        <v>595</v>
      </c>
      <c r="B131" s="382" t="s">
        <v>596</v>
      </c>
      <c r="C131" s="385">
        <v>2</v>
      </c>
      <c r="D131" s="386" t="s">
        <v>560</v>
      </c>
      <c r="E131" s="456"/>
      <c r="F131" s="425">
        <f t="shared" si="3"/>
        <v>0</v>
      </c>
      <c r="G131" s="78"/>
      <c r="H131" s="78"/>
      <c r="I131" s="78"/>
      <c r="J131" s="78"/>
      <c r="K131" s="78"/>
    </row>
    <row r="132" spans="1:11" s="52" customFormat="1" ht="12.75" x14ac:dyDescent="0.2">
      <c r="A132" s="381" t="s">
        <v>597</v>
      </c>
      <c r="B132" s="382" t="s">
        <v>598</v>
      </c>
      <c r="C132" s="385">
        <v>5</v>
      </c>
      <c r="D132" s="386" t="s">
        <v>560</v>
      </c>
      <c r="E132" s="456"/>
      <c r="F132" s="425">
        <f t="shared" si="3"/>
        <v>0</v>
      </c>
      <c r="G132" s="78"/>
      <c r="H132" s="78"/>
      <c r="I132" s="78"/>
      <c r="J132" s="78"/>
      <c r="K132" s="78"/>
    </row>
    <row r="133" spans="1:11" s="52" customFormat="1" ht="12.75" x14ac:dyDescent="0.2">
      <c r="A133" s="381" t="s">
        <v>599</v>
      </c>
      <c r="B133" s="382" t="s">
        <v>600</v>
      </c>
      <c r="C133" s="385">
        <v>1</v>
      </c>
      <c r="D133" s="386" t="s">
        <v>560</v>
      </c>
      <c r="E133" s="456"/>
      <c r="F133" s="425">
        <f t="shared" si="3"/>
        <v>0</v>
      </c>
      <c r="G133" s="78"/>
      <c r="H133" s="78"/>
      <c r="I133" s="78"/>
      <c r="J133" s="78"/>
      <c r="K133" s="78"/>
    </row>
    <row r="134" spans="1:11" s="52" customFormat="1" ht="12.75" x14ac:dyDescent="0.2">
      <c r="A134" s="381" t="s">
        <v>601</v>
      </c>
      <c r="B134" s="382" t="s">
        <v>602</v>
      </c>
      <c r="C134" s="385">
        <v>1</v>
      </c>
      <c r="D134" s="386" t="s">
        <v>560</v>
      </c>
      <c r="E134" s="456"/>
      <c r="F134" s="425">
        <f t="shared" si="3"/>
        <v>0</v>
      </c>
      <c r="G134" s="78"/>
      <c r="H134" s="78"/>
      <c r="I134" s="78"/>
      <c r="J134" s="78"/>
      <c r="K134" s="78"/>
    </row>
    <row r="135" spans="1:11" s="52" customFormat="1" ht="12.75" x14ac:dyDescent="0.2">
      <c r="A135" s="381" t="s">
        <v>603</v>
      </c>
      <c r="B135" s="382" t="s">
        <v>604</v>
      </c>
      <c r="C135" s="385">
        <v>3</v>
      </c>
      <c r="D135" s="386" t="s">
        <v>560</v>
      </c>
      <c r="E135" s="456"/>
      <c r="F135" s="425">
        <f t="shared" si="3"/>
        <v>0</v>
      </c>
      <c r="G135" s="78"/>
      <c r="H135" s="78"/>
      <c r="I135" s="78"/>
      <c r="J135" s="78"/>
      <c r="K135" s="78"/>
    </row>
    <row r="136" spans="1:11" s="52" customFormat="1" ht="12.75" x14ac:dyDescent="0.2">
      <c r="A136" s="381" t="s">
        <v>605</v>
      </c>
      <c r="B136" s="382" t="s">
        <v>606</v>
      </c>
      <c r="C136" s="385">
        <v>1</v>
      </c>
      <c r="D136" s="386" t="s">
        <v>560</v>
      </c>
      <c r="E136" s="456"/>
      <c r="F136" s="425">
        <f t="shared" si="3"/>
        <v>0</v>
      </c>
      <c r="G136" s="78"/>
      <c r="H136" s="78"/>
      <c r="I136" s="78"/>
      <c r="J136" s="78"/>
      <c r="K136" s="78"/>
    </row>
    <row r="137" spans="1:11" s="52" customFormat="1" ht="12.75" x14ac:dyDescent="0.2">
      <c r="A137" s="381" t="s">
        <v>607</v>
      </c>
      <c r="B137" s="382" t="s">
        <v>608</v>
      </c>
      <c r="C137" s="385">
        <v>3</v>
      </c>
      <c r="D137" s="386" t="s">
        <v>560</v>
      </c>
      <c r="E137" s="456"/>
      <c r="F137" s="425">
        <f t="shared" si="3"/>
        <v>0</v>
      </c>
      <c r="G137" s="78"/>
      <c r="H137" s="78"/>
      <c r="I137" s="78"/>
      <c r="J137" s="78"/>
      <c r="K137" s="78"/>
    </row>
    <row r="138" spans="1:11" s="52" customFormat="1" ht="12.75" x14ac:dyDescent="0.2">
      <c r="A138" s="381" t="s">
        <v>609</v>
      </c>
      <c r="B138" s="382" t="s">
        <v>610</v>
      </c>
      <c r="C138" s="385">
        <v>5</v>
      </c>
      <c r="D138" s="386" t="s">
        <v>560</v>
      </c>
      <c r="E138" s="456"/>
      <c r="F138" s="425">
        <f t="shared" si="3"/>
        <v>0</v>
      </c>
      <c r="G138" s="78"/>
      <c r="H138" s="78"/>
      <c r="I138" s="78"/>
      <c r="J138" s="78"/>
      <c r="K138" s="78"/>
    </row>
    <row r="139" spans="1:11" s="52" customFormat="1" ht="12.75" x14ac:dyDescent="0.2">
      <c r="A139" s="381" t="s">
        <v>611</v>
      </c>
      <c r="B139" s="382" t="s">
        <v>612</v>
      </c>
      <c r="C139" s="385">
        <v>1</v>
      </c>
      <c r="D139" s="386" t="s">
        <v>560</v>
      </c>
      <c r="E139" s="456"/>
      <c r="F139" s="425">
        <f t="shared" si="3"/>
        <v>0</v>
      </c>
      <c r="G139" s="78"/>
      <c r="H139" s="78"/>
      <c r="I139" s="78"/>
      <c r="J139" s="78"/>
      <c r="K139" s="78"/>
    </row>
    <row r="140" spans="1:11" s="52" customFormat="1" ht="12.75" x14ac:dyDescent="0.2">
      <c r="A140" s="381" t="s">
        <v>613</v>
      </c>
      <c r="B140" s="382" t="s">
        <v>614</v>
      </c>
      <c r="C140" s="385">
        <v>1</v>
      </c>
      <c r="D140" s="386" t="s">
        <v>560</v>
      </c>
      <c r="E140" s="456"/>
      <c r="F140" s="425">
        <f t="shared" si="3"/>
        <v>0</v>
      </c>
      <c r="G140" s="78"/>
      <c r="H140" s="78"/>
      <c r="I140" s="78"/>
      <c r="J140" s="78"/>
      <c r="K140" s="78"/>
    </row>
    <row r="141" spans="1:11" s="52" customFormat="1" ht="12.75" x14ac:dyDescent="0.2">
      <c r="A141" s="381" t="s">
        <v>615</v>
      </c>
      <c r="B141" s="382" t="s">
        <v>616</v>
      </c>
      <c r="C141" s="385">
        <f>1+1</f>
        <v>2</v>
      </c>
      <c r="D141" s="386" t="s">
        <v>560</v>
      </c>
      <c r="E141" s="452"/>
      <c r="F141" s="425">
        <f t="shared" si="3"/>
        <v>0</v>
      </c>
      <c r="G141" s="78"/>
      <c r="H141" s="78"/>
      <c r="I141" s="78"/>
      <c r="J141" s="78"/>
      <c r="K141" s="78"/>
    </row>
    <row r="142" spans="1:11" s="52" customFormat="1" ht="12.75" x14ac:dyDescent="0.2">
      <c r="A142" s="381" t="s">
        <v>165</v>
      </c>
      <c r="B142" s="382" t="s">
        <v>617</v>
      </c>
      <c r="C142" s="389">
        <f>48*0.15</f>
        <v>7.1999999999999993</v>
      </c>
      <c r="D142" s="386" t="s">
        <v>564</v>
      </c>
      <c r="E142" s="452"/>
      <c r="F142" s="425">
        <f t="shared" si="3"/>
        <v>0</v>
      </c>
      <c r="G142" s="78"/>
      <c r="H142" s="78"/>
      <c r="I142" s="78"/>
      <c r="J142" s="78"/>
      <c r="K142" s="78"/>
    </row>
    <row r="143" spans="1:11" s="52" customFormat="1" ht="12.75" x14ac:dyDescent="0.2">
      <c r="A143" s="86"/>
      <c r="B143" s="100"/>
      <c r="C143" s="290"/>
      <c r="D143" s="109"/>
      <c r="E143" s="458"/>
      <c r="F143" s="425">
        <f t="shared" si="3"/>
        <v>0</v>
      </c>
      <c r="G143" s="78"/>
      <c r="H143" s="78"/>
      <c r="I143" s="78"/>
      <c r="J143" s="78"/>
      <c r="K143" s="78"/>
    </row>
    <row r="144" spans="1:11" s="52" customFormat="1" ht="12.75" x14ac:dyDescent="0.2">
      <c r="A144" s="102" t="s">
        <v>166</v>
      </c>
      <c r="B144" s="103" t="s">
        <v>167</v>
      </c>
      <c r="C144" s="108"/>
      <c r="D144" s="109"/>
      <c r="E144" s="456"/>
      <c r="F144" s="425">
        <f t="shared" si="3"/>
        <v>0</v>
      </c>
      <c r="G144" s="78"/>
      <c r="H144" s="78"/>
      <c r="I144" s="78"/>
      <c r="J144" s="78"/>
      <c r="K144" s="78"/>
    </row>
    <row r="145" spans="1:11" s="52" customFormat="1" ht="25.5" x14ac:dyDescent="0.2">
      <c r="A145" s="86" t="s">
        <v>168</v>
      </c>
      <c r="B145" s="100" t="s">
        <v>169</v>
      </c>
      <c r="C145" s="290">
        <v>12</v>
      </c>
      <c r="D145" s="109" t="s">
        <v>560</v>
      </c>
      <c r="E145" s="458"/>
      <c r="F145" s="425">
        <f t="shared" si="3"/>
        <v>0</v>
      </c>
      <c r="G145" s="78"/>
      <c r="H145" s="78"/>
      <c r="I145" s="78"/>
      <c r="J145" s="78"/>
      <c r="K145" s="78"/>
    </row>
    <row r="146" spans="1:11" s="52" customFormat="1" ht="12.75" x14ac:dyDescent="0.2">
      <c r="A146" s="86" t="s">
        <v>170</v>
      </c>
      <c r="B146" s="100" t="s">
        <v>171</v>
      </c>
      <c r="C146" s="290">
        <v>16</v>
      </c>
      <c r="D146" s="109" t="s">
        <v>560</v>
      </c>
      <c r="E146" s="458"/>
      <c r="F146" s="425">
        <f t="shared" si="3"/>
        <v>0</v>
      </c>
      <c r="G146" s="78"/>
      <c r="H146" s="78"/>
      <c r="I146" s="78"/>
      <c r="J146" s="78"/>
      <c r="K146" s="78"/>
    </row>
    <row r="147" spans="1:11" s="52" customFormat="1" ht="12.75" x14ac:dyDescent="0.2">
      <c r="A147" s="86" t="s">
        <v>172</v>
      </c>
      <c r="B147" s="100" t="s">
        <v>173</v>
      </c>
      <c r="C147" s="292">
        <v>12</v>
      </c>
      <c r="D147" s="109" t="s">
        <v>560</v>
      </c>
      <c r="E147" s="104"/>
      <c r="F147" s="425">
        <f t="shared" si="3"/>
        <v>0</v>
      </c>
      <c r="G147" s="78"/>
      <c r="H147" s="78"/>
      <c r="I147" s="78"/>
      <c r="J147" s="78"/>
      <c r="K147" s="78"/>
    </row>
    <row r="148" spans="1:11" s="52" customFormat="1" ht="28.5" customHeight="1" x14ac:dyDescent="0.2">
      <c r="A148" s="86" t="s">
        <v>174</v>
      </c>
      <c r="B148" s="105" t="s">
        <v>175</v>
      </c>
      <c r="C148" s="290">
        <v>5.18</v>
      </c>
      <c r="D148" s="109" t="s">
        <v>564</v>
      </c>
      <c r="E148" s="458"/>
      <c r="F148" s="425">
        <f t="shared" si="3"/>
        <v>0</v>
      </c>
      <c r="G148" s="78"/>
      <c r="H148" s="78"/>
      <c r="I148" s="78"/>
      <c r="J148" s="78"/>
      <c r="K148" s="78"/>
    </row>
    <row r="149" spans="1:11" s="52" customFormat="1" ht="25.5" x14ac:dyDescent="0.2">
      <c r="A149" s="86" t="s">
        <v>176</v>
      </c>
      <c r="B149" s="105" t="s">
        <v>177</v>
      </c>
      <c r="C149" s="290">
        <v>0.77</v>
      </c>
      <c r="D149" s="109" t="s">
        <v>564</v>
      </c>
      <c r="E149" s="458"/>
      <c r="F149" s="425">
        <f t="shared" si="3"/>
        <v>0</v>
      </c>
      <c r="G149" s="78"/>
      <c r="H149" s="78"/>
      <c r="I149" s="78"/>
      <c r="J149" s="78"/>
      <c r="K149" s="78"/>
    </row>
    <row r="150" spans="1:11" s="52" customFormat="1" ht="12.75" x14ac:dyDescent="0.2">
      <c r="A150" s="86" t="s">
        <v>178</v>
      </c>
      <c r="B150" s="105" t="s">
        <v>179</v>
      </c>
      <c r="C150" s="290">
        <v>16</v>
      </c>
      <c r="D150" s="109" t="s">
        <v>560</v>
      </c>
      <c r="E150" s="458"/>
      <c r="F150" s="425">
        <f t="shared" si="3"/>
        <v>0</v>
      </c>
      <c r="G150" s="78"/>
      <c r="H150" s="78"/>
      <c r="I150" s="78"/>
      <c r="J150" s="78"/>
      <c r="K150" s="78"/>
    </row>
    <row r="151" spans="1:11" s="52" customFormat="1" ht="12.75" x14ac:dyDescent="0.2">
      <c r="A151" s="86"/>
      <c r="B151" s="101"/>
      <c r="C151" s="290"/>
      <c r="D151" s="291"/>
      <c r="E151" s="456"/>
      <c r="F151" s="425"/>
      <c r="G151" s="78"/>
      <c r="H151" s="78"/>
      <c r="I151" s="78"/>
      <c r="J151" s="78"/>
      <c r="K151" s="78"/>
    </row>
    <row r="152" spans="1:11" s="52" customFormat="1" ht="12.75" x14ac:dyDescent="0.2">
      <c r="A152" s="106">
        <v>8</v>
      </c>
      <c r="B152" s="106" t="s">
        <v>180</v>
      </c>
      <c r="C152" s="293"/>
      <c r="D152" s="61"/>
      <c r="E152" s="459"/>
      <c r="F152" s="425">
        <f t="shared" si="3"/>
        <v>0</v>
      </c>
      <c r="G152" s="78"/>
      <c r="H152" s="78"/>
      <c r="I152" s="78"/>
      <c r="J152" s="78"/>
      <c r="K152" s="78"/>
    </row>
    <row r="153" spans="1:11" s="52" customFormat="1" ht="15" x14ac:dyDescent="0.2">
      <c r="A153" s="86" t="s">
        <v>181</v>
      </c>
      <c r="B153" s="39" t="s">
        <v>182</v>
      </c>
      <c r="C153" s="304">
        <v>846</v>
      </c>
      <c r="D153" s="61" t="s">
        <v>568</v>
      </c>
      <c r="E153" s="424"/>
      <c r="F153" s="425">
        <f t="shared" si="3"/>
        <v>0</v>
      </c>
      <c r="G153" s="78"/>
      <c r="H153" s="78"/>
      <c r="I153" s="78"/>
      <c r="J153" s="78"/>
      <c r="K153" s="78"/>
    </row>
    <row r="154" spans="1:11" s="52" customFormat="1" ht="15" x14ac:dyDescent="0.2">
      <c r="A154" s="86" t="s">
        <v>183</v>
      </c>
      <c r="B154" s="39" t="s">
        <v>184</v>
      </c>
      <c r="C154" s="304">
        <v>846</v>
      </c>
      <c r="D154" s="61" t="s">
        <v>568</v>
      </c>
      <c r="E154" s="424"/>
      <c r="F154" s="425">
        <f t="shared" si="3"/>
        <v>0</v>
      </c>
      <c r="G154" s="78"/>
      <c r="H154" s="78"/>
      <c r="I154" s="78"/>
      <c r="J154" s="78"/>
      <c r="K154" s="78"/>
    </row>
    <row r="155" spans="1:11" s="52" customFormat="1" ht="12.75" x14ac:dyDescent="0.2">
      <c r="A155" s="86" t="s">
        <v>185</v>
      </c>
      <c r="B155" s="39" t="s">
        <v>186</v>
      </c>
      <c r="C155" s="62">
        <v>634.50000000000011</v>
      </c>
      <c r="D155" s="294" t="s">
        <v>571</v>
      </c>
      <c r="E155" s="424"/>
      <c r="F155" s="425">
        <f t="shared" si="3"/>
        <v>0</v>
      </c>
      <c r="G155" s="78"/>
      <c r="H155" s="78"/>
      <c r="I155" s="78"/>
      <c r="J155" s="78"/>
      <c r="K155" s="78"/>
    </row>
    <row r="156" spans="1:11" s="52" customFormat="1" ht="12.75" x14ac:dyDescent="0.2">
      <c r="A156" s="46"/>
      <c r="B156" s="39"/>
      <c r="C156" s="62"/>
      <c r="D156" s="294"/>
      <c r="E156" s="424"/>
      <c r="F156" s="425"/>
      <c r="G156" s="78"/>
      <c r="H156" s="78"/>
      <c r="I156" s="78"/>
      <c r="J156" s="78"/>
      <c r="K156" s="78"/>
    </row>
    <row r="157" spans="1:11" s="52" customFormat="1" ht="38.25" x14ac:dyDescent="0.2">
      <c r="A157" s="86" t="s">
        <v>187</v>
      </c>
      <c r="B157" s="107" t="s">
        <v>188</v>
      </c>
      <c r="C157" s="390">
        <v>3869.35</v>
      </c>
      <c r="D157" s="109" t="s">
        <v>566</v>
      </c>
      <c r="E157" s="460"/>
      <c r="F157" s="425">
        <f t="shared" si="3"/>
        <v>0</v>
      </c>
      <c r="G157" s="78"/>
      <c r="H157" s="78"/>
      <c r="I157" s="78"/>
      <c r="J157" s="78"/>
      <c r="K157" s="78"/>
    </row>
    <row r="158" spans="1:11" s="52" customFormat="1" ht="12.75" x14ac:dyDescent="0.2">
      <c r="A158" s="86"/>
      <c r="B158" s="111"/>
      <c r="C158" s="391"/>
      <c r="D158" s="291"/>
      <c r="E158" s="461"/>
      <c r="F158" s="425"/>
      <c r="G158" s="78"/>
      <c r="H158" s="78"/>
      <c r="I158" s="78"/>
      <c r="J158" s="78"/>
      <c r="K158" s="78"/>
    </row>
    <row r="159" spans="1:11" s="52" customFormat="1" ht="102" x14ac:dyDescent="0.2">
      <c r="A159" s="86" t="s">
        <v>189</v>
      </c>
      <c r="B159" s="48" t="s">
        <v>621</v>
      </c>
      <c r="C159" s="390">
        <v>3869.35</v>
      </c>
      <c r="D159" s="109" t="s">
        <v>566</v>
      </c>
      <c r="E159" s="460"/>
      <c r="F159" s="425">
        <f t="shared" si="3"/>
        <v>0</v>
      </c>
      <c r="G159" s="78"/>
      <c r="H159" s="78"/>
      <c r="I159" s="78"/>
      <c r="J159" s="78"/>
      <c r="K159" s="78"/>
    </row>
    <row r="160" spans="1:11" s="52" customFormat="1" ht="12.75" x14ac:dyDescent="0.2">
      <c r="A160" s="112"/>
      <c r="B160" s="111"/>
      <c r="C160" s="295"/>
      <c r="D160" s="295"/>
      <c r="E160" s="462"/>
      <c r="F160" s="425"/>
      <c r="G160" s="78"/>
      <c r="H160" s="78"/>
      <c r="I160" s="78"/>
      <c r="J160" s="78"/>
      <c r="K160" s="78"/>
    </row>
    <row r="161" spans="1:11" s="52" customFormat="1" ht="25.5" x14ac:dyDescent="0.2">
      <c r="A161" s="112">
        <v>11</v>
      </c>
      <c r="B161" s="111" t="s">
        <v>190</v>
      </c>
      <c r="C161" s="390">
        <v>3869.35</v>
      </c>
      <c r="D161" s="109" t="s">
        <v>566</v>
      </c>
      <c r="E161" s="463"/>
      <c r="F161" s="425">
        <f t="shared" si="3"/>
        <v>0</v>
      </c>
      <c r="G161" s="78"/>
      <c r="H161" s="78"/>
      <c r="I161" s="78"/>
      <c r="J161" s="78"/>
      <c r="K161" s="78"/>
    </row>
    <row r="162" spans="1:11" s="52" customFormat="1" ht="12.75" x14ac:dyDescent="0.2">
      <c r="A162" s="74"/>
      <c r="B162" s="75" t="s">
        <v>191</v>
      </c>
      <c r="C162" s="278"/>
      <c r="D162" s="279"/>
      <c r="E162" s="464"/>
      <c r="F162" s="448">
        <f>SUM(F102:F161)</f>
        <v>0</v>
      </c>
      <c r="G162" s="78"/>
      <c r="H162" s="78"/>
      <c r="I162" s="78"/>
      <c r="J162" s="78"/>
      <c r="K162" s="78"/>
    </row>
    <row r="163" spans="1:11" s="52" customFormat="1" ht="12.75" x14ac:dyDescent="0.2">
      <c r="A163" s="538"/>
      <c r="B163" s="539"/>
      <c r="C163" s="540"/>
      <c r="D163" s="541"/>
      <c r="E163" s="542"/>
      <c r="F163" s="543"/>
      <c r="G163" s="78"/>
      <c r="H163" s="78"/>
      <c r="I163" s="78"/>
      <c r="J163" s="78"/>
      <c r="K163" s="78"/>
    </row>
    <row r="164" spans="1:11" s="52" customFormat="1" ht="25.5" x14ac:dyDescent="0.2">
      <c r="A164" s="115" t="s">
        <v>192</v>
      </c>
      <c r="B164" s="116" t="s">
        <v>193</v>
      </c>
      <c r="C164" s="298"/>
      <c r="D164" s="299"/>
      <c r="E164" s="451"/>
      <c r="F164" s="466"/>
      <c r="G164" s="78"/>
      <c r="H164" s="78"/>
      <c r="I164" s="78"/>
      <c r="J164" s="78"/>
      <c r="K164" s="78"/>
    </row>
    <row r="165" spans="1:11" s="52" customFormat="1" ht="15.75" x14ac:dyDescent="0.2">
      <c r="A165" s="117"/>
      <c r="B165" s="118"/>
      <c r="C165" s="298"/>
      <c r="D165" s="259"/>
      <c r="E165" s="452"/>
      <c r="F165" s="467"/>
      <c r="G165" s="78"/>
      <c r="H165" s="78"/>
      <c r="I165" s="78"/>
      <c r="J165" s="78"/>
      <c r="K165" s="78"/>
    </row>
    <row r="166" spans="1:11" s="52" customFormat="1" ht="12.75" x14ac:dyDescent="0.2">
      <c r="A166" s="119">
        <v>1</v>
      </c>
      <c r="B166" s="120" t="s">
        <v>20</v>
      </c>
      <c r="C166" s="298"/>
      <c r="D166" s="259"/>
      <c r="E166" s="452"/>
      <c r="F166" s="467"/>
      <c r="G166" s="78"/>
      <c r="H166" s="78"/>
      <c r="I166" s="78"/>
      <c r="J166" s="78"/>
      <c r="K166" s="78"/>
    </row>
    <row r="167" spans="1:11" s="52" customFormat="1" ht="12.75" x14ac:dyDescent="0.2">
      <c r="A167" s="121">
        <v>1.1000000000000001</v>
      </c>
      <c r="B167" s="122" t="s">
        <v>194</v>
      </c>
      <c r="C167" s="298">
        <v>4</v>
      </c>
      <c r="D167" s="259" t="s">
        <v>572</v>
      </c>
      <c r="E167" s="452"/>
      <c r="F167" s="425">
        <f t="shared" ref="F167:F230" si="4">+ROUNDUP(C167*E167,2)</f>
        <v>0</v>
      </c>
      <c r="G167" s="78"/>
      <c r="H167" s="78"/>
      <c r="I167" s="78"/>
      <c r="J167" s="78"/>
      <c r="K167" s="78"/>
    </row>
    <row r="168" spans="1:11" s="52" customFormat="1" ht="12.75" x14ac:dyDescent="0.2">
      <c r="A168" s="119"/>
      <c r="B168" s="123"/>
      <c r="C168" s="298"/>
      <c r="D168" s="259"/>
      <c r="E168" s="452"/>
      <c r="F168" s="425"/>
      <c r="G168" s="78"/>
      <c r="H168" s="78"/>
      <c r="I168" s="78"/>
      <c r="J168" s="78"/>
      <c r="K168" s="78"/>
    </row>
    <row r="169" spans="1:11" s="52" customFormat="1" ht="15.75" x14ac:dyDescent="0.2">
      <c r="A169" s="124">
        <v>2</v>
      </c>
      <c r="B169" s="125" t="s">
        <v>195</v>
      </c>
      <c r="C169" s="300"/>
      <c r="D169" s="301"/>
      <c r="E169" s="468"/>
      <c r="F169" s="425">
        <f t="shared" si="4"/>
        <v>0</v>
      </c>
      <c r="G169" s="78"/>
      <c r="H169" s="78"/>
      <c r="I169" s="78"/>
      <c r="J169" s="78"/>
      <c r="K169" s="78"/>
    </row>
    <row r="170" spans="1:11" s="52" customFormat="1" ht="12.75" x14ac:dyDescent="0.2">
      <c r="A170" s="46">
        <v>2.1</v>
      </c>
      <c r="B170" s="46" t="s">
        <v>196</v>
      </c>
      <c r="C170" s="60">
        <v>723.44</v>
      </c>
      <c r="D170" s="284" t="s">
        <v>573</v>
      </c>
      <c r="E170" s="445"/>
      <c r="F170" s="425">
        <f t="shared" si="4"/>
        <v>0</v>
      </c>
      <c r="G170" s="78"/>
      <c r="H170" s="78"/>
      <c r="I170" s="78"/>
      <c r="J170" s="78"/>
      <c r="K170" s="78"/>
    </row>
    <row r="171" spans="1:11" s="52" customFormat="1" ht="12.75" x14ac:dyDescent="0.2">
      <c r="A171" s="46">
        <v>2.2000000000000002</v>
      </c>
      <c r="B171" s="39" t="s">
        <v>151</v>
      </c>
      <c r="C171" s="60">
        <v>373.14</v>
      </c>
      <c r="D171" s="284" t="s">
        <v>570</v>
      </c>
      <c r="E171" s="452"/>
      <c r="F171" s="425">
        <f t="shared" si="4"/>
        <v>0</v>
      </c>
      <c r="G171" s="78"/>
      <c r="H171" s="78"/>
      <c r="I171" s="78"/>
      <c r="J171" s="78"/>
      <c r="K171" s="78"/>
    </row>
    <row r="172" spans="1:11" s="52" customFormat="1" ht="12.75" x14ac:dyDescent="0.2">
      <c r="A172" s="46">
        <v>2.2999999999999998</v>
      </c>
      <c r="B172" s="39" t="s">
        <v>153</v>
      </c>
      <c r="C172" s="60">
        <v>70.59</v>
      </c>
      <c r="D172" s="260" t="s">
        <v>564</v>
      </c>
      <c r="E172" s="452"/>
      <c r="F172" s="425">
        <f t="shared" si="4"/>
        <v>0</v>
      </c>
      <c r="G172" s="78"/>
      <c r="H172" s="78"/>
      <c r="I172" s="78"/>
      <c r="J172" s="78"/>
      <c r="K172" s="78"/>
    </row>
    <row r="173" spans="1:11" s="52" customFormat="1" ht="12.75" x14ac:dyDescent="0.2">
      <c r="A173" s="46">
        <v>2.4</v>
      </c>
      <c r="B173" s="46" t="s">
        <v>197</v>
      </c>
      <c r="C173" s="60">
        <v>67.06</v>
      </c>
      <c r="D173" s="284" t="s">
        <v>570</v>
      </c>
      <c r="E173" s="445"/>
      <c r="F173" s="425">
        <f t="shared" si="4"/>
        <v>0</v>
      </c>
      <c r="G173" s="78"/>
      <c r="H173" s="78"/>
      <c r="I173" s="78"/>
      <c r="J173" s="78"/>
      <c r="K173" s="78"/>
    </row>
    <row r="174" spans="1:11" s="52" customFormat="1" ht="25.5" x14ac:dyDescent="0.2">
      <c r="A174" s="46">
        <v>5.5</v>
      </c>
      <c r="B174" s="39" t="s">
        <v>198</v>
      </c>
      <c r="C174" s="60">
        <v>1315.9</v>
      </c>
      <c r="D174" s="284" t="s">
        <v>574</v>
      </c>
      <c r="E174" s="424"/>
      <c r="F174" s="425">
        <f t="shared" si="4"/>
        <v>0</v>
      </c>
      <c r="G174" s="78"/>
      <c r="H174" s="78"/>
      <c r="I174" s="78"/>
      <c r="J174" s="78"/>
      <c r="K174" s="78"/>
    </row>
    <row r="175" spans="1:11" s="52" customFormat="1" ht="12.75" x14ac:dyDescent="0.2">
      <c r="A175" s="46"/>
      <c r="B175" s="126"/>
      <c r="C175" s="302"/>
      <c r="D175" s="303"/>
      <c r="E175" s="445"/>
      <c r="F175" s="425"/>
      <c r="G175" s="78"/>
      <c r="H175" s="78"/>
      <c r="I175" s="78"/>
      <c r="J175" s="78"/>
      <c r="K175" s="78"/>
    </row>
    <row r="176" spans="1:11" s="52" customFormat="1" ht="12.75" x14ac:dyDescent="0.2">
      <c r="A176" s="106">
        <v>3</v>
      </c>
      <c r="B176" s="85" t="s">
        <v>199</v>
      </c>
      <c r="C176" s="302"/>
      <c r="D176" s="303"/>
      <c r="E176" s="445"/>
      <c r="F176" s="425">
        <f t="shared" si="4"/>
        <v>0</v>
      </c>
      <c r="G176" s="78"/>
      <c r="H176" s="78"/>
      <c r="I176" s="78"/>
      <c r="J176" s="78"/>
      <c r="K176" s="78"/>
    </row>
    <row r="177" spans="1:11" s="52" customFormat="1" ht="12.75" x14ac:dyDescent="0.2">
      <c r="A177" s="46">
        <f t="shared" ref="A177:A185" si="5">+A176+0.1</f>
        <v>3.1</v>
      </c>
      <c r="B177" s="39" t="s">
        <v>200</v>
      </c>
      <c r="C177" s="277">
        <v>55.93</v>
      </c>
      <c r="D177" s="284" t="s">
        <v>564</v>
      </c>
      <c r="E177" s="445"/>
      <c r="F177" s="425">
        <f t="shared" si="4"/>
        <v>0</v>
      </c>
      <c r="G177" s="78"/>
      <c r="H177" s="78"/>
      <c r="I177" s="78"/>
      <c r="J177" s="78"/>
      <c r="K177" s="78"/>
    </row>
    <row r="178" spans="1:11" s="52" customFormat="1" ht="12.75" x14ac:dyDescent="0.2">
      <c r="A178" s="46">
        <f t="shared" si="5"/>
        <v>3.2</v>
      </c>
      <c r="B178" s="39" t="s">
        <v>201</v>
      </c>
      <c r="C178" s="277">
        <v>2.4</v>
      </c>
      <c r="D178" s="284" t="s">
        <v>564</v>
      </c>
      <c r="E178" s="445"/>
      <c r="F178" s="425">
        <f t="shared" si="4"/>
        <v>0</v>
      </c>
      <c r="G178" s="78"/>
      <c r="H178" s="78"/>
      <c r="I178" s="78"/>
      <c r="J178" s="78"/>
      <c r="K178" s="78"/>
    </row>
    <row r="179" spans="1:11" s="52" customFormat="1" ht="12.75" x14ac:dyDescent="0.2">
      <c r="A179" s="46">
        <f t="shared" si="5"/>
        <v>3.3000000000000003</v>
      </c>
      <c r="B179" s="39" t="s">
        <v>202</v>
      </c>
      <c r="C179" s="60">
        <v>19.97</v>
      </c>
      <c r="D179" s="284" t="s">
        <v>564</v>
      </c>
      <c r="E179" s="445"/>
      <c r="F179" s="425">
        <f t="shared" si="4"/>
        <v>0</v>
      </c>
      <c r="G179" s="78"/>
      <c r="H179" s="78"/>
      <c r="I179" s="78"/>
      <c r="J179" s="78"/>
      <c r="K179" s="78"/>
    </row>
    <row r="180" spans="1:11" s="52" customFormat="1" ht="12.75" x14ac:dyDescent="0.2">
      <c r="A180" s="46">
        <f t="shared" si="5"/>
        <v>3.4000000000000004</v>
      </c>
      <c r="B180" s="39" t="s">
        <v>203</v>
      </c>
      <c r="C180" s="60">
        <v>2.84</v>
      </c>
      <c r="D180" s="284" t="s">
        <v>564</v>
      </c>
      <c r="E180" s="445"/>
      <c r="F180" s="425">
        <f t="shared" si="4"/>
        <v>0</v>
      </c>
      <c r="G180" s="78"/>
      <c r="H180" s="78"/>
      <c r="I180" s="78"/>
      <c r="J180" s="78"/>
      <c r="K180" s="78"/>
    </row>
    <row r="181" spans="1:11" s="52" customFormat="1" ht="12.75" x14ac:dyDescent="0.2">
      <c r="A181" s="46">
        <f t="shared" si="5"/>
        <v>3.5000000000000004</v>
      </c>
      <c r="B181" s="39" t="s">
        <v>204</v>
      </c>
      <c r="C181" s="60">
        <v>5.0599999999999996</v>
      </c>
      <c r="D181" s="284" t="s">
        <v>564</v>
      </c>
      <c r="E181" s="445"/>
      <c r="F181" s="425">
        <f t="shared" si="4"/>
        <v>0</v>
      </c>
      <c r="G181" s="78"/>
      <c r="H181" s="78"/>
      <c r="I181" s="78"/>
      <c r="J181" s="78"/>
      <c r="K181" s="78"/>
    </row>
    <row r="182" spans="1:11" s="52" customFormat="1" ht="12.75" x14ac:dyDescent="0.2">
      <c r="A182" s="46">
        <f t="shared" si="5"/>
        <v>3.6000000000000005</v>
      </c>
      <c r="B182" s="39" t="s">
        <v>205</v>
      </c>
      <c r="C182" s="60">
        <v>46.41</v>
      </c>
      <c r="D182" s="284" t="s">
        <v>564</v>
      </c>
      <c r="E182" s="445"/>
      <c r="F182" s="425">
        <f t="shared" si="4"/>
        <v>0</v>
      </c>
      <c r="G182" s="78"/>
      <c r="H182" s="78"/>
      <c r="I182" s="78"/>
      <c r="J182" s="78"/>
      <c r="K182" s="78"/>
    </row>
    <row r="183" spans="1:11" s="52" customFormat="1" ht="12.75" x14ac:dyDescent="0.2">
      <c r="A183" s="46">
        <f t="shared" si="5"/>
        <v>3.7000000000000006</v>
      </c>
      <c r="B183" s="39" t="s">
        <v>206</v>
      </c>
      <c r="C183" s="60">
        <v>118.49</v>
      </c>
      <c r="D183" s="284" t="s">
        <v>564</v>
      </c>
      <c r="E183" s="445"/>
      <c r="F183" s="425">
        <f t="shared" si="4"/>
        <v>0</v>
      </c>
      <c r="G183" s="78"/>
      <c r="H183" s="78"/>
      <c r="I183" s="78"/>
      <c r="J183" s="78"/>
      <c r="K183" s="78"/>
    </row>
    <row r="184" spans="1:11" s="52" customFormat="1" ht="12.75" x14ac:dyDescent="0.2">
      <c r="A184" s="46">
        <f t="shared" si="5"/>
        <v>3.8000000000000007</v>
      </c>
      <c r="B184" s="39" t="s">
        <v>207</v>
      </c>
      <c r="C184" s="60">
        <v>3.96</v>
      </c>
      <c r="D184" s="284" t="s">
        <v>564</v>
      </c>
      <c r="E184" s="394"/>
      <c r="F184" s="425">
        <f t="shared" si="4"/>
        <v>0</v>
      </c>
      <c r="G184" s="78"/>
      <c r="H184" s="78"/>
      <c r="I184" s="78"/>
      <c r="J184" s="78"/>
      <c r="K184" s="78"/>
    </row>
    <row r="185" spans="1:11" s="52" customFormat="1" ht="12.75" x14ac:dyDescent="0.2">
      <c r="A185" s="46">
        <f t="shared" si="5"/>
        <v>3.9000000000000008</v>
      </c>
      <c r="B185" s="39" t="s">
        <v>208</v>
      </c>
      <c r="C185" s="302">
        <v>24.69</v>
      </c>
      <c r="D185" s="303" t="s">
        <v>564</v>
      </c>
      <c r="E185" s="394"/>
      <c r="F185" s="425">
        <f t="shared" si="4"/>
        <v>0</v>
      </c>
      <c r="G185" s="78"/>
      <c r="H185" s="78"/>
      <c r="I185" s="78"/>
      <c r="J185" s="78"/>
      <c r="K185" s="78"/>
    </row>
    <row r="186" spans="1:11" s="52" customFormat="1" ht="12.75" x14ac:dyDescent="0.2">
      <c r="A186" s="72">
        <v>3.1</v>
      </c>
      <c r="B186" s="39" t="s">
        <v>209</v>
      </c>
      <c r="C186" s="60">
        <v>0.03</v>
      </c>
      <c r="D186" s="284" t="s">
        <v>564</v>
      </c>
      <c r="E186" s="394"/>
      <c r="F186" s="425">
        <f t="shared" si="4"/>
        <v>0</v>
      </c>
      <c r="G186" s="78"/>
      <c r="H186" s="78"/>
      <c r="I186" s="78"/>
      <c r="J186" s="78"/>
      <c r="K186" s="78"/>
    </row>
    <row r="187" spans="1:11" s="52" customFormat="1" ht="15.75" customHeight="1" x14ac:dyDescent="0.2">
      <c r="A187" s="72">
        <v>3.11</v>
      </c>
      <c r="B187" s="39" t="s">
        <v>307</v>
      </c>
      <c r="C187" s="60">
        <v>9.8000000000000007</v>
      </c>
      <c r="D187" s="284" t="s">
        <v>564</v>
      </c>
      <c r="E187" s="394"/>
      <c r="F187" s="425">
        <f t="shared" si="4"/>
        <v>0</v>
      </c>
      <c r="G187" s="78"/>
      <c r="H187" s="78"/>
      <c r="I187" s="78"/>
      <c r="J187" s="78"/>
      <c r="K187" s="78"/>
    </row>
    <row r="188" spans="1:11" s="52" customFormat="1" ht="12.75" x14ac:dyDescent="0.2">
      <c r="A188" s="72">
        <v>3.12</v>
      </c>
      <c r="B188" s="39" t="s">
        <v>210</v>
      </c>
      <c r="C188" s="302">
        <v>233.34</v>
      </c>
      <c r="D188" s="284" t="s">
        <v>564</v>
      </c>
      <c r="E188" s="394"/>
      <c r="F188" s="425">
        <f t="shared" si="4"/>
        <v>0</v>
      </c>
      <c r="G188" s="78"/>
      <c r="H188" s="78"/>
      <c r="I188" s="78"/>
      <c r="J188" s="78"/>
      <c r="K188" s="78"/>
    </row>
    <row r="189" spans="1:11" s="52" customFormat="1" ht="12.75" x14ac:dyDescent="0.2">
      <c r="A189" s="46"/>
      <c r="B189" s="126"/>
      <c r="C189" s="302"/>
      <c r="D189" s="303"/>
      <c r="E189" s="394"/>
      <c r="F189" s="425"/>
      <c r="G189" s="78"/>
      <c r="H189" s="78"/>
      <c r="I189" s="78"/>
      <c r="J189" s="78"/>
      <c r="K189" s="78"/>
    </row>
    <row r="190" spans="1:11" s="52" customFormat="1" ht="12.75" x14ac:dyDescent="0.2">
      <c r="A190" s="106">
        <v>4</v>
      </c>
      <c r="B190" s="85" t="s">
        <v>211</v>
      </c>
      <c r="C190" s="302"/>
      <c r="D190" s="303"/>
      <c r="E190" s="394"/>
      <c r="F190" s="425">
        <f t="shared" si="4"/>
        <v>0</v>
      </c>
      <c r="G190" s="78"/>
      <c r="H190" s="78"/>
      <c r="I190" s="78"/>
      <c r="J190" s="78"/>
      <c r="K190" s="78"/>
    </row>
    <row r="191" spans="1:11" s="52" customFormat="1" ht="12.75" x14ac:dyDescent="0.2">
      <c r="A191" s="127">
        <f t="shared" ref="A191:A199" si="6">+A190+0.1</f>
        <v>4.0999999999999996</v>
      </c>
      <c r="B191" s="112" t="s">
        <v>212</v>
      </c>
      <c r="C191" s="304">
        <v>992.86</v>
      </c>
      <c r="D191" s="305" t="s">
        <v>575</v>
      </c>
      <c r="E191" s="445"/>
      <c r="F191" s="425">
        <f t="shared" si="4"/>
        <v>0</v>
      </c>
      <c r="G191" s="78"/>
      <c r="H191" s="78"/>
      <c r="I191" s="78"/>
      <c r="J191" s="78"/>
      <c r="K191" s="78"/>
    </row>
    <row r="192" spans="1:11" s="52" customFormat="1" ht="12.75" x14ac:dyDescent="0.2">
      <c r="A192" s="127">
        <f t="shared" si="6"/>
        <v>4.1999999999999993</v>
      </c>
      <c r="B192" s="112" t="s">
        <v>213</v>
      </c>
      <c r="C192" s="304">
        <v>298.37</v>
      </c>
      <c r="D192" s="305" t="s">
        <v>575</v>
      </c>
      <c r="E192" s="445"/>
      <c r="F192" s="425">
        <f t="shared" si="4"/>
        <v>0</v>
      </c>
      <c r="G192" s="78"/>
      <c r="H192" s="78"/>
      <c r="I192" s="78"/>
      <c r="J192" s="78"/>
      <c r="K192" s="78"/>
    </row>
    <row r="193" spans="1:11" s="52" customFormat="1" ht="12.75" x14ac:dyDescent="0.2">
      <c r="A193" s="127">
        <f t="shared" si="6"/>
        <v>4.2999999999999989</v>
      </c>
      <c r="B193" s="112" t="s">
        <v>214</v>
      </c>
      <c r="C193" s="304">
        <v>149.21</v>
      </c>
      <c r="D193" s="305" t="s">
        <v>575</v>
      </c>
      <c r="E193" s="445"/>
      <c r="F193" s="425">
        <f t="shared" si="4"/>
        <v>0</v>
      </c>
      <c r="G193" s="78"/>
      <c r="H193" s="78"/>
      <c r="I193" s="78"/>
      <c r="J193" s="78"/>
      <c r="K193" s="78"/>
    </row>
    <row r="194" spans="1:11" s="52" customFormat="1" ht="12.75" x14ac:dyDescent="0.2">
      <c r="A194" s="127">
        <f t="shared" si="6"/>
        <v>4.3999999999999986</v>
      </c>
      <c r="B194" s="112" t="s">
        <v>215</v>
      </c>
      <c r="C194" s="304">
        <v>164.63</v>
      </c>
      <c r="D194" s="305" t="s">
        <v>575</v>
      </c>
      <c r="E194" s="445"/>
      <c r="F194" s="425">
        <f t="shared" si="4"/>
        <v>0</v>
      </c>
      <c r="G194" s="78"/>
      <c r="H194" s="78"/>
      <c r="I194" s="78"/>
      <c r="J194" s="78"/>
      <c r="K194" s="78"/>
    </row>
    <row r="195" spans="1:11" s="52" customFormat="1" ht="12.75" x14ac:dyDescent="0.2">
      <c r="A195" s="127">
        <f t="shared" si="6"/>
        <v>4.4999999999999982</v>
      </c>
      <c r="B195" s="112" t="s">
        <v>216</v>
      </c>
      <c r="C195" s="304">
        <v>180.35</v>
      </c>
      <c r="D195" s="305" t="s">
        <v>566</v>
      </c>
      <c r="E195" s="445"/>
      <c r="F195" s="425">
        <f t="shared" si="4"/>
        <v>0</v>
      </c>
      <c r="G195" s="78"/>
      <c r="H195" s="78"/>
      <c r="I195" s="78"/>
      <c r="J195" s="78"/>
      <c r="K195" s="78"/>
    </row>
    <row r="196" spans="1:11" s="52" customFormat="1" ht="12.75" x14ac:dyDescent="0.2">
      <c r="A196" s="127">
        <f>+A195+0.1</f>
        <v>4.5999999999999979</v>
      </c>
      <c r="B196" s="112" t="s">
        <v>217</v>
      </c>
      <c r="C196" s="304">
        <v>1455.86</v>
      </c>
      <c r="D196" s="305" t="s">
        <v>575</v>
      </c>
      <c r="E196" s="445"/>
      <c r="F196" s="425">
        <f t="shared" si="4"/>
        <v>0</v>
      </c>
      <c r="G196" s="78"/>
      <c r="H196" s="78"/>
      <c r="I196" s="78"/>
      <c r="J196" s="78"/>
      <c r="K196" s="78"/>
    </row>
    <row r="197" spans="1:11" s="52" customFormat="1" ht="12.75" x14ac:dyDescent="0.2">
      <c r="A197" s="127">
        <f>+A196+0.1</f>
        <v>4.6999999999999975</v>
      </c>
      <c r="B197" s="112" t="s">
        <v>218</v>
      </c>
      <c r="C197" s="304">
        <v>45.75</v>
      </c>
      <c r="D197" s="305" t="s">
        <v>566</v>
      </c>
      <c r="E197" s="445"/>
      <c r="F197" s="425">
        <f t="shared" si="4"/>
        <v>0</v>
      </c>
      <c r="G197" s="78"/>
      <c r="H197" s="78"/>
      <c r="I197" s="78"/>
      <c r="J197" s="78"/>
      <c r="K197" s="78"/>
    </row>
    <row r="198" spans="1:11" s="52" customFormat="1" ht="25.5" x14ac:dyDescent="0.2">
      <c r="A198" s="127">
        <f>+A197+0.1</f>
        <v>4.7999999999999972</v>
      </c>
      <c r="B198" s="112" t="s">
        <v>219</v>
      </c>
      <c r="C198" s="304">
        <v>298.37</v>
      </c>
      <c r="D198" s="305" t="s">
        <v>575</v>
      </c>
      <c r="E198" s="445"/>
      <c r="F198" s="425">
        <f t="shared" si="4"/>
        <v>0</v>
      </c>
      <c r="G198" s="78"/>
      <c r="H198" s="78"/>
      <c r="I198" s="78"/>
      <c r="J198" s="78"/>
      <c r="K198" s="78"/>
    </row>
    <row r="199" spans="1:11" s="52" customFormat="1" ht="25.5" x14ac:dyDescent="0.2">
      <c r="A199" s="127">
        <f t="shared" si="6"/>
        <v>4.8999999999999968</v>
      </c>
      <c r="B199" s="112" t="s">
        <v>219</v>
      </c>
      <c r="C199" s="304">
        <v>1142.07</v>
      </c>
      <c r="D199" s="305" t="s">
        <v>575</v>
      </c>
      <c r="E199" s="445"/>
      <c r="F199" s="425">
        <f t="shared" si="4"/>
        <v>0</v>
      </c>
      <c r="G199" s="78"/>
      <c r="H199" s="78"/>
      <c r="I199" s="78"/>
      <c r="J199" s="78"/>
      <c r="K199" s="78"/>
    </row>
    <row r="200" spans="1:11" s="52" customFormat="1" ht="12.75" x14ac:dyDescent="0.2">
      <c r="A200" s="127"/>
      <c r="B200" s="128"/>
      <c r="C200" s="306"/>
      <c r="D200" s="307"/>
      <c r="E200" s="445"/>
      <c r="F200" s="425"/>
      <c r="G200" s="78"/>
      <c r="H200" s="78"/>
      <c r="I200" s="78"/>
      <c r="J200" s="78"/>
      <c r="K200" s="78"/>
    </row>
    <row r="201" spans="1:11" s="52" customFormat="1" ht="12.75" x14ac:dyDescent="0.2">
      <c r="A201" s="129">
        <v>5</v>
      </c>
      <c r="B201" s="130" t="s">
        <v>220</v>
      </c>
      <c r="C201" s="306"/>
      <c r="D201" s="307"/>
      <c r="E201" s="445"/>
      <c r="F201" s="425">
        <f t="shared" si="4"/>
        <v>0</v>
      </c>
      <c r="G201" s="78"/>
      <c r="H201" s="78"/>
      <c r="I201" s="78"/>
      <c r="J201" s="78"/>
      <c r="K201" s="78"/>
    </row>
    <row r="202" spans="1:11" s="52" customFormat="1" ht="12.75" x14ac:dyDescent="0.2">
      <c r="A202" s="131">
        <v>5.0999999999999996</v>
      </c>
      <c r="B202" s="112" t="s">
        <v>221</v>
      </c>
      <c r="C202" s="306">
        <v>233.34</v>
      </c>
      <c r="D202" s="305" t="s">
        <v>564</v>
      </c>
      <c r="E202" s="469"/>
      <c r="F202" s="425">
        <f t="shared" si="4"/>
        <v>0</v>
      </c>
      <c r="G202" s="78"/>
      <c r="H202" s="78"/>
      <c r="I202" s="78"/>
      <c r="J202" s="78"/>
      <c r="K202" s="78"/>
    </row>
    <row r="203" spans="1:11" s="52" customFormat="1" ht="12.75" x14ac:dyDescent="0.2">
      <c r="A203" s="131">
        <v>5.2</v>
      </c>
      <c r="B203" s="112" t="s">
        <v>222</v>
      </c>
      <c r="C203" s="306">
        <v>233.34</v>
      </c>
      <c r="D203" s="305" t="s">
        <v>564</v>
      </c>
      <c r="E203" s="445"/>
      <c r="F203" s="425">
        <f t="shared" si="4"/>
        <v>0</v>
      </c>
      <c r="G203" s="78"/>
      <c r="H203" s="78"/>
      <c r="I203" s="78"/>
      <c r="J203" s="78"/>
      <c r="K203" s="78"/>
    </row>
    <row r="204" spans="1:11" s="52" customFormat="1" ht="12.75" x14ac:dyDescent="0.2">
      <c r="A204" s="127">
        <v>5.2</v>
      </c>
      <c r="B204" s="112" t="s">
        <v>223</v>
      </c>
      <c r="C204" s="304">
        <v>1440.44</v>
      </c>
      <c r="D204" s="305" t="s">
        <v>575</v>
      </c>
      <c r="E204" s="445"/>
      <c r="F204" s="425">
        <f t="shared" si="4"/>
        <v>0</v>
      </c>
      <c r="G204" s="78"/>
      <c r="H204" s="78"/>
      <c r="I204" s="78"/>
      <c r="J204" s="78"/>
      <c r="K204" s="78"/>
    </row>
    <row r="205" spans="1:11" s="52" customFormat="1" ht="12.75" x14ac:dyDescent="0.2">
      <c r="A205" s="127"/>
      <c r="B205" s="133"/>
      <c r="C205" s="306"/>
      <c r="D205" s="307"/>
      <c r="E205" s="445"/>
      <c r="F205" s="425"/>
      <c r="G205" s="78"/>
      <c r="H205" s="78"/>
      <c r="I205" s="78"/>
      <c r="J205" s="78"/>
      <c r="K205" s="78"/>
    </row>
    <row r="206" spans="1:11" s="52" customFormat="1" ht="12.75" x14ac:dyDescent="0.2">
      <c r="A206" s="129">
        <v>6</v>
      </c>
      <c r="B206" s="134" t="s">
        <v>224</v>
      </c>
      <c r="C206" s="304">
        <v>182.21</v>
      </c>
      <c r="D206" s="305" t="s">
        <v>566</v>
      </c>
      <c r="E206" s="445"/>
      <c r="F206" s="425">
        <f t="shared" si="4"/>
        <v>0</v>
      </c>
      <c r="G206" s="78"/>
      <c r="H206" s="78"/>
      <c r="I206" s="78"/>
      <c r="J206" s="78"/>
      <c r="K206" s="78"/>
    </row>
    <row r="207" spans="1:11" s="52" customFormat="1" ht="12.75" x14ac:dyDescent="0.2">
      <c r="A207" s="544"/>
      <c r="B207" s="545"/>
      <c r="C207" s="546"/>
      <c r="D207" s="547"/>
      <c r="E207" s="536"/>
      <c r="F207" s="441"/>
      <c r="G207" s="78"/>
      <c r="H207" s="78"/>
      <c r="I207" s="78"/>
      <c r="J207" s="78"/>
      <c r="K207" s="78"/>
    </row>
    <row r="208" spans="1:11" s="52" customFormat="1" ht="38.25" x14ac:dyDescent="0.2">
      <c r="A208" s="129">
        <v>7</v>
      </c>
      <c r="B208" s="130" t="s">
        <v>225</v>
      </c>
      <c r="C208" s="306"/>
      <c r="D208" s="307"/>
      <c r="E208" s="445"/>
      <c r="F208" s="425">
        <f t="shared" si="4"/>
        <v>0</v>
      </c>
      <c r="G208" s="78"/>
      <c r="H208" s="78"/>
      <c r="I208" s="78"/>
      <c r="J208" s="78"/>
      <c r="K208" s="78"/>
    </row>
    <row r="209" spans="1:11" s="52" customFormat="1" ht="12.75" x14ac:dyDescent="0.2">
      <c r="A209" s="127">
        <v>7.1</v>
      </c>
      <c r="B209" s="112" t="s">
        <v>226</v>
      </c>
      <c r="C209" s="304">
        <v>3</v>
      </c>
      <c r="D209" s="305" t="s">
        <v>560</v>
      </c>
      <c r="E209" s="445"/>
      <c r="F209" s="425">
        <f t="shared" si="4"/>
        <v>0</v>
      </c>
      <c r="G209" s="78"/>
      <c r="H209" s="78"/>
      <c r="I209" s="78"/>
      <c r="J209" s="78"/>
      <c r="K209" s="78"/>
    </row>
    <row r="210" spans="1:11" s="52" customFormat="1" ht="12.75" x14ac:dyDescent="0.2">
      <c r="A210" s="127">
        <v>7.2</v>
      </c>
      <c r="B210" s="112" t="s">
        <v>227</v>
      </c>
      <c r="C210" s="304">
        <v>2</v>
      </c>
      <c r="D210" s="305" t="s">
        <v>560</v>
      </c>
      <c r="E210" s="445"/>
      <c r="F210" s="425">
        <f t="shared" si="4"/>
        <v>0</v>
      </c>
      <c r="G210" s="78"/>
      <c r="H210" s="78"/>
      <c r="I210" s="78"/>
      <c r="J210" s="78"/>
      <c r="K210" s="78"/>
    </row>
    <row r="211" spans="1:11" s="52" customFormat="1" ht="12.75" x14ac:dyDescent="0.2">
      <c r="A211" s="127">
        <v>7.3</v>
      </c>
      <c r="B211" s="112" t="s">
        <v>228</v>
      </c>
      <c r="C211" s="304">
        <v>2</v>
      </c>
      <c r="D211" s="305" t="s">
        <v>560</v>
      </c>
      <c r="E211" s="445"/>
      <c r="F211" s="425">
        <f t="shared" si="4"/>
        <v>0</v>
      </c>
      <c r="G211" s="78"/>
      <c r="H211" s="78"/>
      <c r="I211" s="78"/>
      <c r="J211" s="78"/>
      <c r="K211" s="78"/>
    </row>
    <row r="212" spans="1:11" s="52" customFormat="1" ht="12.75" x14ac:dyDescent="0.2">
      <c r="A212" s="127">
        <v>7.4</v>
      </c>
      <c r="B212" s="112" t="s">
        <v>229</v>
      </c>
      <c r="C212" s="304">
        <v>4</v>
      </c>
      <c r="D212" s="305" t="s">
        <v>560</v>
      </c>
      <c r="E212" s="470"/>
      <c r="F212" s="425">
        <f t="shared" si="4"/>
        <v>0</v>
      </c>
      <c r="G212" s="78"/>
      <c r="H212" s="78"/>
      <c r="I212" s="78"/>
      <c r="J212" s="78"/>
      <c r="K212" s="78"/>
    </row>
    <row r="213" spans="1:11" s="52" customFormat="1" ht="12.75" x14ac:dyDescent="0.2">
      <c r="A213" s="127">
        <v>7.5</v>
      </c>
      <c r="B213" s="112" t="s">
        <v>230</v>
      </c>
      <c r="C213" s="304">
        <v>4</v>
      </c>
      <c r="D213" s="305" t="s">
        <v>560</v>
      </c>
      <c r="E213" s="445"/>
      <c r="F213" s="425">
        <f t="shared" si="4"/>
        <v>0</v>
      </c>
      <c r="G213" s="78"/>
      <c r="H213" s="78"/>
      <c r="I213" s="78"/>
      <c r="J213" s="78"/>
      <c r="K213" s="78"/>
    </row>
    <row r="214" spans="1:11" s="52" customFormat="1" ht="12.75" x14ac:dyDescent="0.2">
      <c r="A214" s="127">
        <v>7.6</v>
      </c>
      <c r="B214" s="112" t="s">
        <v>231</v>
      </c>
      <c r="C214" s="304">
        <v>1</v>
      </c>
      <c r="D214" s="305" t="s">
        <v>560</v>
      </c>
      <c r="E214" s="445"/>
      <c r="F214" s="425">
        <f t="shared" si="4"/>
        <v>0</v>
      </c>
      <c r="G214" s="78"/>
      <c r="H214" s="78"/>
      <c r="I214" s="78"/>
      <c r="J214" s="78"/>
      <c r="K214" s="78"/>
    </row>
    <row r="215" spans="1:11" s="52" customFormat="1" ht="12.75" x14ac:dyDescent="0.2">
      <c r="A215" s="46">
        <v>7.7</v>
      </c>
      <c r="B215" s="112" t="s">
        <v>232</v>
      </c>
      <c r="C215" s="60">
        <v>2</v>
      </c>
      <c r="D215" s="284" t="s">
        <v>560</v>
      </c>
      <c r="E215" s="394"/>
      <c r="F215" s="425">
        <f t="shared" si="4"/>
        <v>0</v>
      </c>
      <c r="G215" s="78"/>
      <c r="H215" s="78"/>
      <c r="I215" s="78"/>
      <c r="J215" s="78"/>
      <c r="K215" s="78"/>
    </row>
    <row r="216" spans="1:11" s="52" customFormat="1" ht="12.75" x14ac:dyDescent="0.2">
      <c r="A216" s="46">
        <v>7.8</v>
      </c>
      <c r="B216" s="112" t="s">
        <v>233</v>
      </c>
      <c r="C216" s="60">
        <v>2</v>
      </c>
      <c r="D216" s="284" t="s">
        <v>560</v>
      </c>
      <c r="E216" s="394"/>
      <c r="F216" s="425">
        <f t="shared" si="4"/>
        <v>0</v>
      </c>
      <c r="G216" s="78"/>
      <c r="H216" s="78"/>
      <c r="I216" s="78"/>
      <c r="J216" s="78"/>
      <c r="K216" s="78"/>
    </row>
    <row r="217" spans="1:11" s="52" customFormat="1" ht="12.75" x14ac:dyDescent="0.2">
      <c r="A217" s="46">
        <v>7.9</v>
      </c>
      <c r="B217" s="112" t="s">
        <v>234</v>
      </c>
      <c r="C217" s="60">
        <v>1</v>
      </c>
      <c r="D217" s="284" t="s">
        <v>560</v>
      </c>
      <c r="E217" s="394"/>
      <c r="F217" s="425">
        <f t="shared" si="4"/>
        <v>0</v>
      </c>
      <c r="G217" s="78"/>
      <c r="H217" s="78"/>
      <c r="I217" s="78"/>
      <c r="J217" s="78"/>
      <c r="K217" s="78"/>
    </row>
    <row r="218" spans="1:11" s="52" customFormat="1" ht="12.75" x14ac:dyDescent="0.2">
      <c r="A218" s="72">
        <v>7.1</v>
      </c>
      <c r="B218" s="112" t="s">
        <v>235</v>
      </c>
      <c r="C218" s="60">
        <v>1</v>
      </c>
      <c r="D218" s="284" t="s">
        <v>560</v>
      </c>
      <c r="E218" s="394"/>
      <c r="F218" s="425">
        <f t="shared" si="4"/>
        <v>0</v>
      </c>
      <c r="G218" s="78"/>
      <c r="H218" s="78"/>
      <c r="I218" s="78"/>
      <c r="J218" s="78"/>
      <c r="K218" s="78"/>
    </row>
    <row r="219" spans="1:11" s="52" customFormat="1" ht="12.75" x14ac:dyDescent="0.2">
      <c r="A219" s="46">
        <v>7.11</v>
      </c>
      <c r="B219" s="112" t="s">
        <v>236</v>
      </c>
      <c r="C219" s="60">
        <v>1</v>
      </c>
      <c r="D219" s="284" t="s">
        <v>560</v>
      </c>
      <c r="E219" s="394"/>
      <c r="F219" s="425">
        <f t="shared" si="4"/>
        <v>0</v>
      </c>
      <c r="G219" s="78"/>
      <c r="H219" s="78"/>
      <c r="I219" s="78"/>
      <c r="J219" s="78"/>
      <c r="K219" s="78"/>
    </row>
    <row r="220" spans="1:11" s="52" customFormat="1" ht="12.75" x14ac:dyDescent="0.2">
      <c r="A220" s="46">
        <v>7.12</v>
      </c>
      <c r="B220" s="112" t="s">
        <v>237</v>
      </c>
      <c r="C220" s="60">
        <v>3</v>
      </c>
      <c r="D220" s="284" t="s">
        <v>560</v>
      </c>
      <c r="E220" s="394"/>
      <c r="F220" s="425">
        <f t="shared" si="4"/>
        <v>0</v>
      </c>
      <c r="G220" s="78"/>
      <c r="H220" s="78"/>
      <c r="I220" s="78"/>
      <c r="J220" s="78"/>
      <c r="K220" s="78"/>
    </row>
    <row r="221" spans="1:11" s="52" customFormat="1" ht="12.75" x14ac:dyDescent="0.2">
      <c r="A221" s="46">
        <v>7.13</v>
      </c>
      <c r="B221" s="112" t="s">
        <v>238</v>
      </c>
      <c r="C221" s="60">
        <v>1</v>
      </c>
      <c r="D221" s="284" t="s">
        <v>560</v>
      </c>
      <c r="E221" s="394"/>
      <c r="F221" s="425">
        <f t="shared" si="4"/>
        <v>0</v>
      </c>
      <c r="G221" s="78"/>
      <c r="H221" s="78"/>
      <c r="I221" s="78"/>
      <c r="J221" s="78"/>
      <c r="K221" s="78"/>
    </row>
    <row r="222" spans="1:11" s="52" customFormat="1" ht="12.75" x14ac:dyDescent="0.2">
      <c r="A222" s="132">
        <v>7.14</v>
      </c>
      <c r="B222" s="112" t="s">
        <v>239</v>
      </c>
      <c r="C222" s="306">
        <v>3</v>
      </c>
      <c r="D222" s="305" t="s">
        <v>560</v>
      </c>
      <c r="E222" s="445"/>
      <c r="F222" s="425">
        <f t="shared" si="4"/>
        <v>0</v>
      </c>
      <c r="G222" s="78"/>
      <c r="H222" s="78"/>
      <c r="I222" s="78"/>
      <c r="J222" s="78"/>
      <c r="K222" s="78"/>
    </row>
    <row r="223" spans="1:11" s="52" customFormat="1" ht="12.75" x14ac:dyDescent="0.2">
      <c r="A223" s="132">
        <v>7.15</v>
      </c>
      <c r="B223" s="112" t="s">
        <v>240</v>
      </c>
      <c r="C223" s="306">
        <v>1</v>
      </c>
      <c r="D223" s="305" t="s">
        <v>560</v>
      </c>
      <c r="E223" s="445"/>
      <c r="F223" s="425">
        <f t="shared" si="4"/>
        <v>0</v>
      </c>
      <c r="G223" s="78"/>
      <c r="H223" s="78"/>
      <c r="I223" s="78"/>
      <c r="J223" s="78"/>
      <c r="K223" s="78"/>
    </row>
    <row r="224" spans="1:11" s="52" customFormat="1" ht="12.75" x14ac:dyDescent="0.2">
      <c r="A224" s="127">
        <v>7.16</v>
      </c>
      <c r="B224" s="112" t="s">
        <v>241</v>
      </c>
      <c r="C224" s="304">
        <v>15</v>
      </c>
      <c r="D224" s="305" t="s">
        <v>566</v>
      </c>
      <c r="E224" s="445"/>
      <c r="F224" s="425">
        <f t="shared" si="4"/>
        <v>0</v>
      </c>
      <c r="G224" s="78"/>
      <c r="H224" s="78"/>
      <c r="I224" s="78"/>
      <c r="J224" s="78"/>
      <c r="K224" s="78"/>
    </row>
    <row r="225" spans="1:11" s="52" customFormat="1" ht="12.75" x14ac:dyDescent="0.2">
      <c r="A225" s="127">
        <v>7.17</v>
      </c>
      <c r="B225" s="112" t="s">
        <v>242</v>
      </c>
      <c r="C225" s="304">
        <v>15</v>
      </c>
      <c r="D225" s="305" t="s">
        <v>566</v>
      </c>
      <c r="E225" s="445"/>
      <c r="F225" s="425">
        <f t="shared" si="4"/>
        <v>0</v>
      </c>
      <c r="G225" s="78"/>
      <c r="H225" s="78"/>
      <c r="I225" s="78"/>
      <c r="J225" s="78"/>
      <c r="K225" s="78"/>
    </row>
    <row r="226" spans="1:11" s="52" customFormat="1" ht="12.75" x14ac:dyDescent="0.2">
      <c r="A226" s="127">
        <v>7.18</v>
      </c>
      <c r="B226" s="112" t="s">
        <v>243</v>
      </c>
      <c r="C226" s="304">
        <v>160</v>
      </c>
      <c r="D226" s="305" t="s">
        <v>560</v>
      </c>
      <c r="E226" s="445"/>
      <c r="F226" s="425">
        <f t="shared" si="4"/>
        <v>0</v>
      </c>
      <c r="G226" s="78"/>
      <c r="H226" s="78"/>
      <c r="I226" s="78"/>
      <c r="J226" s="78"/>
      <c r="K226" s="78"/>
    </row>
    <row r="227" spans="1:11" s="52" customFormat="1" ht="12.75" x14ac:dyDescent="0.2">
      <c r="A227" s="127">
        <v>7.19</v>
      </c>
      <c r="B227" s="112" t="s">
        <v>244</v>
      </c>
      <c r="C227" s="304">
        <v>48</v>
      </c>
      <c r="D227" s="305" t="s">
        <v>560</v>
      </c>
      <c r="E227" s="445"/>
      <c r="F227" s="425">
        <f t="shared" si="4"/>
        <v>0</v>
      </c>
      <c r="G227" s="78"/>
      <c r="H227" s="78"/>
      <c r="I227" s="78"/>
      <c r="J227" s="78"/>
      <c r="K227" s="78"/>
    </row>
    <row r="228" spans="1:11" s="52" customFormat="1" ht="12.75" x14ac:dyDescent="0.2">
      <c r="A228" s="132">
        <v>7.2</v>
      </c>
      <c r="B228" s="112" t="s">
        <v>245</v>
      </c>
      <c r="C228" s="304">
        <v>8</v>
      </c>
      <c r="D228" s="305" t="s">
        <v>560</v>
      </c>
      <c r="E228" s="445"/>
      <c r="F228" s="425">
        <f t="shared" si="4"/>
        <v>0</v>
      </c>
      <c r="G228" s="78"/>
      <c r="H228" s="78"/>
      <c r="I228" s="78"/>
      <c r="J228" s="78"/>
      <c r="K228" s="78"/>
    </row>
    <row r="229" spans="1:11" s="52" customFormat="1" ht="12.75" x14ac:dyDescent="0.2">
      <c r="A229" s="127">
        <v>7.21</v>
      </c>
      <c r="B229" s="112" t="s">
        <v>246</v>
      </c>
      <c r="C229" s="304">
        <v>3</v>
      </c>
      <c r="D229" s="305" t="s">
        <v>560</v>
      </c>
      <c r="E229" s="445"/>
      <c r="F229" s="425">
        <f t="shared" si="4"/>
        <v>0</v>
      </c>
      <c r="G229" s="78"/>
      <c r="H229" s="78"/>
      <c r="I229" s="78"/>
      <c r="J229" s="78"/>
      <c r="K229" s="78"/>
    </row>
    <row r="230" spans="1:11" s="52" customFormat="1" ht="12.75" x14ac:dyDescent="0.2">
      <c r="A230" s="127">
        <v>7.22</v>
      </c>
      <c r="B230" s="112" t="s">
        <v>247</v>
      </c>
      <c r="C230" s="306">
        <v>1</v>
      </c>
      <c r="D230" s="305" t="s">
        <v>560</v>
      </c>
      <c r="E230" s="445"/>
      <c r="F230" s="425">
        <f t="shared" si="4"/>
        <v>0</v>
      </c>
      <c r="G230" s="78"/>
      <c r="H230" s="78"/>
      <c r="I230" s="78"/>
      <c r="J230" s="78"/>
      <c r="K230" s="78"/>
    </row>
    <row r="231" spans="1:11" s="52" customFormat="1" ht="12.75" x14ac:dyDescent="0.2">
      <c r="A231" s="127">
        <v>7.23</v>
      </c>
      <c r="B231" s="112" t="s">
        <v>248</v>
      </c>
      <c r="C231" s="304">
        <v>2</v>
      </c>
      <c r="D231" s="305" t="s">
        <v>560</v>
      </c>
      <c r="E231" s="445"/>
      <c r="F231" s="425">
        <f t="shared" ref="F231:F281" si="7">+ROUNDUP(C231*E231,2)</f>
        <v>0</v>
      </c>
      <c r="G231" s="78"/>
      <c r="H231" s="78"/>
      <c r="I231" s="78"/>
      <c r="J231" s="78"/>
      <c r="K231" s="78"/>
    </row>
    <row r="232" spans="1:11" s="52" customFormat="1" ht="12.75" x14ac:dyDescent="0.2">
      <c r="A232" s="127">
        <v>7.24</v>
      </c>
      <c r="B232" s="112" t="s">
        <v>249</v>
      </c>
      <c r="C232" s="306">
        <v>3</v>
      </c>
      <c r="D232" s="305" t="s">
        <v>560</v>
      </c>
      <c r="E232" s="445"/>
      <c r="F232" s="425">
        <f t="shared" si="7"/>
        <v>0</v>
      </c>
      <c r="G232" s="78"/>
      <c r="H232" s="78"/>
      <c r="I232" s="78"/>
      <c r="J232" s="78"/>
      <c r="K232" s="78"/>
    </row>
    <row r="233" spans="1:11" s="52" customFormat="1" ht="12.75" x14ac:dyDescent="0.2">
      <c r="A233" s="127">
        <v>7.25</v>
      </c>
      <c r="B233" s="112" t="s">
        <v>250</v>
      </c>
      <c r="C233" s="306">
        <v>1</v>
      </c>
      <c r="D233" s="305" t="s">
        <v>567</v>
      </c>
      <c r="E233" s="445"/>
      <c r="F233" s="425">
        <f t="shared" si="7"/>
        <v>0</v>
      </c>
      <c r="G233" s="78"/>
      <c r="H233" s="78"/>
      <c r="I233" s="78"/>
      <c r="J233" s="78"/>
      <c r="K233" s="78"/>
    </row>
    <row r="234" spans="1:11" s="52" customFormat="1" ht="12.75" x14ac:dyDescent="0.2">
      <c r="A234" s="46"/>
      <c r="B234" s="135"/>
      <c r="C234" s="302"/>
      <c r="D234" s="303"/>
      <c r="E234" s="394"/>
      <c r="F234" s="425"/>
      <c r="G234" s="78"/>
      <c r="H234" s="78"/>
      <c r="I234" s="78"/>
      <c r="J234" s="78"/>
      <c r="K234" s="78"/>
    </row>
    <row r="235" spans="1:11" s="52" customFormat="1" ht="12.75" x14ac:dyDescent="0.2">
      <c r="A235" s="106">
        <v>8</v>
      </c>
      <c r="B235" s="85" t="s">
        <v>251</v>
      </c>
      <c r="C235" s="302"/>
      <c r="D235" s="303"/>
      <c r="E235" s="394"/>
      <c r="F235" s="425">
        <f t="shared" si="7"/>
        <v>0</v>
      </c>
      <c r="G235" s="78"/>
      <c r="H235" s="78"/>
      <c r="I235" s="78"/>
      <c r="J235" s="78"/>
      <c r="K235" s="78"/>
    </row>
    <row r="236" spans="1:11" s="52" customFormat="1" ht="12.75" x14ac:dyDescent="0.2">
      <c r="A236" s="46">
        <v>8.1</v>
      </c>
      <c r="B236" s="39" t="s">
        <v>622</v>
      </c>
      <c r="C236" s="302">
        <v>1</v>
      </c>
      <c r="D236" s="284" t="s">
        <v>560</v>
      </c>
      <c r="E236" s="394"/>
      <c r="F236" s="425">
        <f t="shared" si="7"/>
        <v>0</v>
      </c>
      <c r="G236" s="78"/>
      <c r="H236" s="78"/>
      <c r="I236" s="78"/>
      <c r="J236" s="78"/>
      <c r="K236" s="78"/>
    </row>
    <row r="237" spans="1:11" s="52" customFormat="1" ht="12.75" x14ac:dyDescent="0.2">
      <c r="A237" s="46">
        <v>8.1999999999999993</v>
      </c>
      <c r="B237" s="39" t="s">
        <v>252</v>
      </c>
      <c r="C237" s="60">
        <v>1</v>
      </c>
      <c r="D237" s="284" t="s">
        <v>560</v>
      </c>
      <c r="E237" s="394"/>
      <c r="F237" s="425">
        <f t="shared" si="7"/>
        <v>0</v>
      </c>
      <c r="G237" s="78"/>
      <c r="H237" s="78"/>
      <c r="I237" s="78"/>
      <c r="J237" s="78"/>
      <c r="K237" s="78"/>
    </row>
    <row r="238" spans="1:11" s="52" customFormat="1" ht="12.75" x14ac:dyDescent="0.2">
      <c r="A238" s="46">
        <v>8.3000000000000007</v>
      </c>
      <c r="B238" s="39" t="s">
        <v>623</v>
      </c>
      <c r="C238" s="60">
        <v>1</v>
      </c>
      <c r="D238" s="284" t="s">
        <v>560</v>
      </c>
      <c r="E238" s="394"/>
      <c r="F238" s="425">
        <f t="shared" si="7"/>
        <v>0</v>
      </c>
      <c r="G238" s="78"/>
      <c r="H238" s="78"/>
      <c r="I238" s="78"/>
      <c r="J238" s="78"/>
      <c r="K238" s="78"/>
    </row>
    <row r="239" spans="1:11" s="52" customFormat="1" ht="12.75" x14ac:dyDescent="0.2">
      <c r="A239" s="46"/>
      <c r="B239" s="135"/>
      <c r="C239" s="302"/>
      <c r="D239" s="303"/>
      <c r="E239" s="394"/>
      <c r="F239" s="425"/>
      <c r="G239" s="78"/>
      <c r="H239" s="78"/>
      <c r="I239" s="78"/>
      <c r="J239" s="78"/>
      <c r="K239" s="78"/>
    </row>
    <row r="240" spans="1:11" s="52" customFormat="1" ht="12.75" x14ac:dyDescent="0.2">
      <c r="A240" s="106">
        <v>9</v>
      </c>
      <c r="B240" s="85" t="s">
        <v>253</v>
      </c>
      <c r="C240" s="308"/>
      <c r="D240" s="308"/>
      <c r="E240" s="394"/>
      <c r="F240" s="425">
        <f t="shared" si="7"/>
        <v>0</v>
      </c>
      <c r="G240" s="78"/>
      <c r="H240" s="78"/>
      <c r="I240" s="78"/>
      <c r="J240" s="78"/>
      <c r="K240" s="78"/>
    </row>
    <row r="241" spans="1:11" s="52" customFormat="1" ht="12.75" x14ac:dyDescent="0.2">
      <c r="A241" s="46">
        <v>9.1</v>
      </c>
      <c r="B241" s="39" t="s">
        <v>254</v>
      </c>
      <c r="C241" s="302">
        <v>3</v>
      </c>
      <c r="D241" s="284" t="s">
        <v>576</v>
      </c>
      <c r="E241" s="394"/>
      <c r="F241" s="425">
        <f t="shared" si="7"/>
        <v>0</v>
      </c>
      <c r="G241" s="78"/>
      <c r="H241" s="78"/>
      <c r="I241" s="78"/>
      <c r="J241" s="78"/>
      <c r="K241" s="78"/>
    </row>
    <row r="242" spans="1:11" s="52" customFormat="1" ht="12.75" x14ac:dyDescent="0.2">
      <c r="A242" s="46">
        <v>9.1999999999999993</v>
      </c>
      <c r="B242" s="39" t="s">
        <v>255</v>
      </c>
      <c r="C242" s="302">
        <v>1</v>
      </c>
      <c r="D242" s="284" t="s">
        <v>567</v>
      </c>
      <c r="E242" s="394"/>
      <c r="F242" s="425">
        <f t="shared" si="7"/>
        <v>0</v>
      </c>
      <c r="G242" s="78"/>
      <c r="H242" s="78"/>
      <c r="I242" s="78"/>
      <c r="J242" s="78"/>
      <c r="K242" s="78"/>
    </row>
    <row r="243" spans="1:11" s="52" customFormat="1" ht="12.75" x14ac:dyDescent="0.2">
      <c r="A243" s="46"/>
      <c r="B243" s="126"/>
      <c r="C243" s="302"/>
      <c r="D243" s="303"/>
      <c r="E243" s="394"/>
      <c r="F243" s="425"/>
      <c r="G243" s="78"/>
      <c r="H243" s="78"/>
      <c r="I243" s="78"/>
      <c r="J243" s="78"/>
      <c r="K243" s="78"/>
    </row>
    <row r="244" spans="1:11" s="52" customFormat="1" ht="12.75" x14ac:dyDescent="0.2">
      <c r="A244" s="54">
        <v>10</v>
      </c>
      <c r="B244" s="22" t="s">
        <v>256</v>
      </c>
      <c r="C244" s="264"/>
      <c r="D244" s="265"/>
      <c r="E244" s="136"/>
      <c r="F244" s="425">
        <f t="shared" si="7"/>
        <v>0</v>
      </c>
      <c r="G244" s="78"/>
      <c r="H244" s="78"/>
      <c r="I244" s="78"/>
      <c r="J244" s="78"/>
      <c r="K244" s="78"/>
    </row>
    <row r="245" spans="1:11" s="52" customFormat="1" ht="12.75" x14ac:dyDescent="0.2">
      <c r="A245" s="137">
        <v>10.1</v>
      </c>
      <c r="B245" s="138" t="s">
        <v>257</v>
      </c>
      <c r="C245" s="269">
        <v>1</v>
      </c>
      <c r="D245" s="284" t="s">
        <v>560</v>
      </c>
      <c r="E245" s="471"/>
      <c r="F245" s="425">
        <f t="shared" si="7"/>
        <v>0</v>
      </c>
      <c r="G245" s="78"/>
      <c r="H245" s="78"/>
      <c r="I245" s="78"/>
      <c r="J245" s="78"/>
      <c r="K245" s="78"/>
    </row>
    <row r="246" spans="1:11" s="52" customFormat="1" ht="12.75" x14ac:dyDescent="0.2">
      <c r="A246" s="137">
        <v>10.199999999999999</v>
      </c>
      <c r="B246" s="138" t="s">
        <v>258</v>
      </c>
      <c r="C246" s="269">
        <v>13</v>
      </c>
      <c r="D246" s="284" t="s">
        <v>560</v>
      </c>
      <c r="E246" s="471"/>
      <c r="F246" s="425">
        <f t="shared" si="7"/>
        <v>0</v>
      </c>
      <c r="G246" s="78"/>
      <c r="H246" s="78"/>
      <c r="I246" s="78"/>
      <c r="J246" s="78"/>
      <c r="K246" s="78"/>
    </row>
    <row r="247" spans="1:11" s="52" customFormat="1" ht="12.75" x14ac:dyDescent="0.2">
      <c r="A247" s="139">
        <v>10.3</v>
      </c>
      <c r="B247" s="140" t="s">
        <v>259</v>
      </c>
      <c r="C247" s="269">
        <v>4675.97</v>
      </c>
      <c r="D247" s="309" t="s">
        <v>559</v>
      </c>
      <c r="E247" s="472"/>
      <c r="F247" s="425">
        <f t="shared" si="7"/>
        <v>0</v>
      </c>
      <c r="G247" s="78"/>
      <c r="H247" s="78"/>
      <c r="I247" s="78"/>
      <c r="J247" s="78"/>
      <c r="K247" s="78"/>
    </row>
    <row r="248" spans="1:11" s="52" customFormat="1" ht="12.75" x14ac:dyDescent="0.2">
      <c r="A248" s="141">
        <v>10.4</v>
      </c>
      <c r="B248" s="140" t="s">
        <v>260</v>
      </c>
      <c r="C248" s="269">
        <v>4</v>
      </c>
      <c r="D248" s="284" t="s">
        <v>560</v>
      </c>
      <c r="E248" s="471"/>
      <c r="F248" s="425">
        <f t="shared" si="7"/>
        <v>0</v>
      </c>
      <c r="G248" s="78"/>
      <c r="H248" s="78"/>
      <c r="I248" s="78"/>
      <c r="J248" s="78"/>
      <c r="K248" s="78"/>
    </row>
    <row r="249" spans="1:11" s="52" customFormat="1" ht="12.75" x14ac:dyDescent="0.2">
      <c r="A249" s="141">
        <v>10.5</v>
      </c>
      <c r="B249" s="140" t="s">
        <v>261</v>
      </c>
      <c r="C249" s="269">
        <v>6</v>
      </c>
      <c r="D249" s="284" t="s">
        <v>560</v>
      </c>
      <c r="E249" s="471"/>
      <c r="F249" s="425">
        <f t="shared" si="7"/>
        <v>0</v>
      </c>
      <c r="G249" s="78"/>
      <c r="H249" s="78"/>
      <c r="I249" s="78"/>
      <c r="J249" s="78"/>
      <c r="K249" s="78"/>
    </row>
    <row r="250" spans="1:11" s="52" customFormat="1" ht="12.75" x14ac:dyDescent="0.2">
      <c r="A250" s="141">
        <v>10.6</v>
      </c>
      <c r="B250" s="140" t="s">
        <v>262</v>
      </c>
      <c r="C250" s="269">
        <v>1</v>
      </c>
      <c r="D250" s="284" t="s">
        <v>560</v>
      </c>
      <c r="E250" s="471"/>
      <c r="F250" s="425">
        <f t="shared" si="7"/>
        <v>0</v>
      </c>
      <c r="G250" s="78"/>
      <c r="H250" s="78"/>
      <c r="I250" s="78"/>
      <c r="J250" s="78"/>
      <c r="K250" s="78"/>
    </row>
    <row r="251" spans="1:11" s="52" customFormat="1" ht="12.75" x14ac:dyDescent="0.2">
      <c r="A251" s="142">
        <v>10.7</v>
      </c>
      <c r="B251" s="140" t="s">
        <v>263</v>
      </c>
      <c r="C251" s="269">
        <v>1</v>
      </c>
      <c r="D251" s="284" t="s">
        <v>560</v>
      </c>
      <c r="E251" s="471"/>
      <c r="F251" s="425">
        <f t="shared" si="7"/>
        <v>0</v>
      </c>
      <c r="G251" s="78"/>
      <c r="H251" s="78"/>
      <c r="I251" s="78"/>
      <c r="J251" s="78"/>
      <c r="K251" s="78"/>
    </row>
    <row r="252" spans="1:11" s="52" customFormat="1" ht="12.75" x14ac:dyDescent="0.2">
      <c r="A252" s="141">
        <v>10.8</v>
      </c>
      <c r="B252" s="140" t="s">
        <v>264</v>
      </c>
      <c r="C252" s="270">
        <v>1</v>
      </c>
      <c r="D252" s="284" t="s">
        <v>560</v>
      </c>
      <c r="E252" s="473"/>
      <c r="F252" s="425">
        <f t="shared" si="7"/>
        <v>0</v>
      </c>
      <c r="G252" s="78"/>
      <c r="H252" s="78"/>
      <c r="I252" s="78"/>
      <c r="J252" s="78"/>
      <c r="K252" s="78"/>
    </row>
    <row r="253" spans="1:11" s="52" customFormat="1" ht="12.75" x14ac:dyDescent="0.2">
      <c r="A253" s="141">
        <v>10.9</v>
      </c>
      <c r="B253" s="140" t="s">
        <v>265</v>
      </c>
      <c r="C253" s="270">
        <v>1</v>
      </c>
      <c r="D253" s="284" t="s">
        <v>560</v>
      </c>
      <c r="E253" s="473"/>
      <c r="F253" s="425">
        <f t="shared" si="7"/>
        <v>0</v>
      </c>
      <c r="G253" s="78"/>
      <c r="H253" s="78"/>
      <c r="I253" s="78"/>
      <c r="J253" s="78"/>
      <c r="K253" s="78"/>
    </row>
    <row r="254" spans="1:11" s="52" customFormat="1" ht="12.75" x14ac:dyDescent="0.2">
      <c r="A254" s="548">
        <v>10.1</v>
      </c>
      <c r="B254" s="549" t="s">
        <v>65</v>
      </c>
      <c r="C254" s="550">
        <v>12</v>
      </c>
      <c r="D254" s="551" t="s">
        <v>560</v>
      </c>
      <c r="E254" s="552"/>
      <c r="F254" s="441">
        <f t="shared" si="7"/>
        <v>0</v>
      </c>
      <c r="G254" s="78"/>
      <c r="H254" s="78"/>
      <c r="I254" s="78"/>
      <c r="J254" s="78"/>
      <c r="K254" s="78"/>
    </row>
    <row r="255" spans="1:11" s="52" customFormat="1" ht="12.75" x14ac:dyDescent="0.2">
      <c r="A255" s="143">
        <v>10.11</v>
      </c>
      <c r="B255" s="140" t="s">
        <v>67</v>
      </c>
      <c r="C255" s="270">
        <v>14</v>
      </c>
      <c r="D255" s="284" t="s">
        <v>560</v>
      </c>
      <c r="E255" s="473"/>
      <c r="F255" s="425">
        <f t="shared" si="7"/>
        <v>0</v>
      </c>
      <c r="G255" s="78"/>
      <c r="H255" s="78"/>
      <c r="I255" s="78"/>
      <c r="J255" s="78"/>
      <c r="K255" s="78"/>
    </row>
    <row r="256" spans="1:11" s="52" customFormat="1" ht="12.75" x14ac:dyDescent="0.2">
      <c r="A256" s="144">
        <v>10.119999999999999</v>
      </c>
      <c r="B256" s="140" t="s">
        <v>266</v>
      </c>
      <c r="C256" s="272">
        <v>1</v>
      </c>
      <c r="D256" s="284" t="s">
        <v>560</v>
      </c>
      <c r="E256" s="474"/>
      <c r="F256" s="425">
        <f t="shared" si="7"/>
        <v>0</v>
      </c>
      <c r="G256" s="78"/>
      <c r="H256" s="78"/>
      <c r="I256" s="78"/>
      <c r="J256" s="78"/>
      <c r="K256" s="78"/>
    </row>
    <row r="257" spans="1:11" s="52" customFormat="1" ht="12.75" x14ac:dyDescent="0.2">
      <c r="A257" s="144">
        <v>10.130000000000001</v>
      </c>
      <c r="B257" s="140" t="s">
        <v>75</v>
      </c>
      <c r="C257" s="272">
        <v>1</v>
      </c>
      <c r="D257" s="284" t="s">
        <v>560</v>
      </c>
      <c r="E257" s="474"/>
      <c r="F257" s="425">
        <f t="shared" si="7"/>
        <v>0</v>
      </c>
      <c r="G257" s="78"/>
      <c r="H257" s="78"/>
      <c r="I257" s="78"/>
      <c r="J257" s="78"/>
      <c r="K257" s="78"/>
    </row>
    <row r="258" spans="1:11" s="52" customFormat="1" ht="25.5" x14ac:dyDescent="0.2">
      <c r="A258" s="143">
        <v>10.14</v>
      </c>
      <c r="B258" s="88" t="s">
        <v>267</v>
      </c>
      <c r="C258" s="270">
        <v>1</v>
      </c>
      <c r="D258" s="284" t="s">
        <v>560</v>
      </c>
      <c r="E258" s="473"/>
      <c r="F258" s="425">
        <f t="shared" si="7"/>
        <v>0</v>
      </c>
      <c r="G258" s="78"/>
      <c r="H258" s="78"/>
      <c r="I258" s="78"/>
      <c r="J258" s="78"/>
      <c r="K258" s="78"/>
    </row>
    <row r="259" spans="1:11" s="52" customFormat="1" ht="12.75" x14ac:dyDescent="0.2">
      <c r="A259" s="143">
        <v>10.15</v>
      </c>
      <c r="B259" s="145" t="s">
        <v>268</v>
      </c>
      <c r="C259" s="264">
        <v>14</v>
      </c>
      <c r="D259" s="284" t="s">
        <v>560</v>
      </c>
      <c r="E259" s="146"/>
      <c r="F259" s="425">
        <f t="shared" si="7"/>
        <v>0</v>
      </c>
      <c r="G259" s="78"/>
      <c r="H259" s="78"/>
      <c r="I259" s="78"/>
      <c r="J259" s="78"/>
      <c r="K259" s="78"/>
    </row>
    <row r="260" spans="1:11" s="52" customFormat="1" ht="12.75" x14ac:dyDescent="0.2">
      <c r="A260" s="143">
        <v>10.16</v>
      </c>
      <c r="B260" s="42" t="s">
        <v>269</v>
      </c>
      <c r="C260" s="273">
        <v>7</v>
      </c>
      <c r="D260" s="284" t="s">
        <v>560</v>
      </c>
      <c r="E260" s="146"/>
      <c r="F260" s="425">
        <f t="shared" si="7"/>
        <v>0</v>
      </c>
      <c r="G260" s="78"/>
      <c r="H260" s="78"/>
      <c r="I260" s="78"/>
      <c r="J260" s="78"/>
      <c r="K260" s="78"/>
    </row>
    <row r="261" spans="1:11" s="52" customFormat="1" ht="13.5" customHeight="1" x14ac:dyDescent="0.2">
      <c r="A261" s="143">
        <v>10.17</v>
      </c>
      <c r="B261" s="88" t="s">
        <v>270</v>
      </c>
      <c r="C261" s="270">
        <v>12</v>
      </c>
      <c r="D261" s="284" t="s">
        <v>560</v>
      </c>
      <c r="E261" s="475"/>
      <c r="F261" s="425">
        <f t="shared" si="7"/>
        <v>0</v>
      </c>
      <c r="G261" s="78"/>
      <c r="H261" s="78"/>
      <c r="I261" s="78"/>
      <c r="J261" s="78"/>
      <c r="K261" s="78"/>
    </row>
    <row r="262" spans="1:11" s="52" customFormat="1" ht="12.75" x14ac:dyDescent="0.2">
      <c r="A262" s="143">
        <v>10.18</v>
      </c>
      <c r="B262" s="88" t="s">
        <v>271</v>
      </c>
      <c r="C262" s="310">
        <v>1</v>
      </c>
      <c r="D262" s="260" t="s">
        <v>567</v>
      </c>
      <c r="E262" s="476"/>
      <c r="F262" s="425">
        <f t="shared" si="7"/>
        <v>0</v>
      </c>
      <c r="G262" s="78"/>
      <c r="H262" s="78"/>
      <c r="I262" s="78"/>
      <c r="J262" s="78"/>
      <c r="K262" s="78"/>
    </row>
    <row r="263" spans="1:11" s="52" customFormat="1" ht="12.75" x14ac:dyDescent="0.2">
      <c r="A263" s="143"/>
      <c r="B263" s="88"/>
      <c r="C263" s="270"/>
      <c r="D263" s="260"/>
      <c r="E263" s="473"/>
      <c r="F263" s="425"/>
      <c r="G263" s="78"/>
      <c r="H263" s="78"/>
      <c r="I263" s="78"/>
      <c r="J263" s="78"/>
      <c r="K263" s="78"/>
    </row>
    <row r="264" spans="1:11" s="52" customFormat="1" ht="12.75" x14ac:dyDescent="0.2">
      <c r="A264" s="54">
        <v>11</v>
      </c>
      <c r="B264" s="22" t="s">
        <v>272</v>
      </c>
      <c r="C264" s="268"/>
      <c r="D264" s="267"/>
      <c r="E264" s="476"/>
      <c r="F264" s="425">
        <f t="shared" si="7"/>
        <v>0</v>
      </c>
      <c r="G264" s="78"/>
      <c r="H264" s="78"/>
      <c r="I264" s="78"/>
      <c r="J264" s="78"/>
      <c r="K264" s="78"/>
    </row>
    <row r="265" spans="1:11" s="52" customFormat="1" ht="38.25" x14ac:dyDescent="0.2">
      <c r="A265" s="59" t="s">
        <v>273</v>
      </c>
      <c r="B265" s="31" t="s">
        <v>274</v>
      </c>
      <c r="C265" s="60">
        <v>2</v>
      </c>
      <c r="D265" s="61" t="s">
        <v>566</v>
      </c>
      <c r="E265" s="164"/>
      <c r="F265" s="425">
        <f t="shared" si="7"/>
        <v>0</v>
      </c>
      <c r="G265" s="78"/>
      <c r="H265" s="78"/>
      <c r="I265" s="78"/>
      <c r="J265" s="78"/>
      <c r="K265" s="78"/>
    </row>
    <row r="266" spans="1:11" s="52" customFormat="1" ht="56.25" customHeight="1" x14ac:dyDescent="0.2">
      <c r="A266" s="59" t="s">
        <v>275</v>
      </c>
      <c r="B266" s="31" t="s">
        <v>624</v>
      </c>
      <c r="C266" s="60">
        <v>25</v>
      </c>
      <c r="D266" s="61" t="s">
        <v>566</v>
      </c>
      <c r="E266" s="164"/>
      <c r="F266" s="425">
        <f t="shared" si="7"/>
        <v>0</v>
      </c>
      <c r="G266" s="78"/>
      <c r="H266" s="78"/>
      <c r="I266" s="78"/>
      <c r="J266" s="78"/>
      <c r="K266" s="78"/>
    </row>
    <row r="267" spans="1:11" s="52" customFormat="1" ht="51" x14ac:dyDescent="0.2">
      <c r="A267" s="59" t="s">
        <v>276</v>
      </c>
      <c r="B267" s="31" t="s">
        <v>277</v>
      </c>
      <c r="C267" s="60">
        <v>50</v>
      </c>
      <c r="D267" s="61" t="s">
        <v>566</v>
      </c>
      <c r="E267" s="164"/>
      <c r="F267" s="425">
        <f t="shared" si="7"/>
        <v>0</v>
      </c>
      <c r="G267" s="78"/>
      <c r="H267" s="78"/>
      <c r="I267" s="78"/>
      <c r="J267" s="78"/>
      <c r="K267" s="78"/>
    </row>
    <row r="268" spans="1:11" s="52" customFormat="1" ht="51" x14ac:dyDescent="0.2">
      <c r="A268" s="142">
        <v>11.4</v>
      </c>
      <c r="B268" s="31" t="s">
        <v>278</v>
      </c>
      <c r="C268" s="270">
        <v>8</v>
      </c>
      <c r="D268" s="260" t="s">
        <v>566</v>
      </c>
      <c r="E268" s="164"/>
      <c r="F268" s="425">
        <f t="shared" si="7"/>
        <v>0</v>
      </c>
      <c r="G268" s="78"/>
      <c r="H268" s="78"/>
      <c r="I268" s="78"/>
      <c r="J268" s="78"/>
      <c r="K268" s="78"/>
    </row>
    <row r="269" spans="1:11" s="52" customFormat="1" ht="51" x14ac:dyDescent="0.2">
      <c r="A269" s="142">
        <v>11.5</v>
      </c>
      <c r="B269" s="31" t="s">
        <v>279</v>
      </c>
      <c r="C269" s="270">
        <v>5</v>
      </c>
      <c r="D269" s="260" t="s">
        <v>566</v>
      </c>
      <c r="E269" s="394"/>
      <c r="F269" s="425">
        <f t="shared" si="7"/>
        <v>0</v>
      </c>
      <c r="G269" s="78"/>
      <c r="H269" s="78"/>
      <c r="I269" s="78"/>
      <c r="J269" s="78"/>
      <c r="K269" s="78"/>
    </row>
    <row r="270" spans="1:11" s="52" customFormat="1" ht="51" x14ac:dyDescent="0.2">
      <c r="A270" s="142">
        <v>11.6</v>
      </c>
      <c r="B270" s="31" t="s">
        <v>280</v>
      </c>
      <c r="C270" s="270">
        <v>8</v>
      </c>
      <c r="D270" s="260" t="s">
        <v>566</v>
      </c>
      <c r="E270" s="394"/>
      <c r="F270" s="425">
        <f t="shared" si="7"/>
        <v>0</v>
      </c>
      <c r="G270" s="78"/>
      <c r="H270" s="78"/>
      <c r="I270" s="78"/>
      <c r="J270" s="78"/>
      <c r="K270" s="78"/>
    </row>
    <row r="271" spans="1:11" s="52" customFormat="1" ht="25.5" x14ac:dyDescent="0.2">
      <c r="A271" s="59" t="s">
        <v>281</v>
      </c>
      <c r="B271" s="88" t="s">
        <v>282</v>
      </c>
      <c r="C271" s="60">
        <v>1</v>
      </c>
      <c r="D271" s="284" t="s">
        <v>560</v>
      </c>
      <c r="E271" s="475"/>
      <c r="F271" s="425">
        <f t="shared" si="7"/>
        <v>0</v>
      </c>
      <c r="G271" s="78"/>
      <c r="H271" s="78"/>
      <c r="I271" s="78"/>
      <c r="J271" s="78"/>
      <c r="K271" s="78"/>
    </row>
    <row r="272" spans="1:11" s="52" customFormat="1" ht="25.5" x14ac:dyDescent="0.2">
      <c r="A272" s="59" t="s">
        <v>283</v>
      </c>
      <c r="B272" s="88" t="s">
        <v>284</v>
      </c>
      <c r="C272" s="60">
        <v>1</v>
      </c>
      <c r="D272" s="284" t="s">
        <v>560</v>
      </c>
      <c r="E272" s="475"/>
      <c r="F272" s="425">
        <f t="shared" si="7"/>
        <v>0</v>
      </c>
      <c r="G272" s="78"/>
      <c r="H272" s="78"/>
      <c r="I272" s="78"/>
      <c r="J272" s="78"/>
      <c r="K272" s="78"/>
    </row>
    <row r="273" spans="1:11" s="52" customFormat="1" ht="25.5" x14ac:dyDescent="0.2">
      <c r="A273" s="59" t="s">
        <v>285</v>
      </c>
      <c r="B273" s="88" t="s">
        <v>625</v>
      </c>
      <c r="C273" s="60">
        <v>1</v>
      </c>
      <c r="D273" s="284" t="s">
        <v>560</v>
      </c>
      <c r="E273" s="475"/>
      <c r="F273" s="425">
        <f t="shared" si="7"/>
        <v>0</v>
      </c>
      <c r="G273" s="78"/>
      <c r="H273" s="78"/>
      <c r="I273" s="78"/>
      <c r="J273" s="78"/>
      <c r="K273" s="78"/>
    </row>
    <row r="274" spans="1:11" s="52" customFormat="1" ht="12.75" x14ac:dyDescent="0.2">
      <c r="A274" s="59" t="s">
        <v>286</v>
      </c>
      <c r="B274" s="88" t="s">
        <v>626</v>
      </c>
      <c r="C274" s="60">
        <v>1</v>
      </c>
      <c r="D274" s="284" t="s">
        <v>560</v>
      </c>
      <c r="E274" s="475"/>
      <c r="F274" s="425">
        <f t="shared" si="7"/>
        <v>0</v>
      </c>
      <c r="G274" s="78"/>
      <c r="H274" s="78"/>
      <c r="I274" s="78"/>
      <c r="J274" s="78"/>
      <c r="K274" s="78"/>
    </row>
    <row r="275" spans="1:11" s="52" customFormat="1" ht="18" customHeight="1" x14ac:dyDescent="0.2">
      <c r="A275" s="143">
        <v>11.11</v>
      </c>
      <c r="B275" s="88" t="s">
        <v>287</v>
      </c>
      <c r="C275" s="270">
        <v>2</v>
      </c>
      <c r="D275" s="284" t="s">
        <v>560</v>
      </c>
      <c r="E275" s="394"/>
      <c r="F275" s="425">
        <f t="shared" si="7"/>
        <v>0</v>
      </c>
      <c r="G275" s="78"/>
      <c r="H275" s="78"/>
      <c r="I275" s="78"/>
      <c r="J275" s="78"/>
      <c r="K275" s="78"/>
    </row>
    <row r="276" spans="1:11" s="52" customFormat="1" ht="12.75" x14ac:dyDescent="0.2">
      <c r="A276" s="143">
        <v>11.12</v>
      </c>
      <c r="B276" s="88" t="s">
        <v>288</v>
      </c>
      <c r="C276" s="270">
        <v>1</v>
      </c>
      <c r="D276" s="284" t="s">
        <v>560</v>
      </c>
      <c r="E276" s="394"/>
      <c r="F276" s="425">
        <f t="shared" si="7"/>
        <v>0</v>
      </c>
      <c r="G276" s="78"/>
      <c r="H276" s="78"/>
      <c r="I276" s="78"/>
      <c r="J276" s="78"/>
      <c r="K276" s="78"/>
    </row>
    <row r="277" spans="1:11" s="52" customFormat="1" ht="25.5" x14ac:dyDescent="0.2">
      <c r="A277" s="553">
        <v>11.13</v>
      </c>
      <c r="B277" s="554" t="s">
        <v>627</v>
      </c>
      <c r="C277" s="550">
        <v>13.2</v>
      </c>
      <c r="D277" s="532" t="s">
        <v>564</v>
      </c>
      <c r="E277" s="555"/>
      <c r="F277" s="441">
        <f t="shared" si="7"/>
        <v>0</v>
      </c>
      <c r="G277" s="78"/>
      <c r="H277" s="78"/>
      <c r="I277" s="78"/>
      <c r="J277" s="78"/>
      <c r="K277" s="78"/>
    </row>
    <row r="278" spans="1:11" s="52" customFormat="1" ht="12.75" x14ac:dyDescent="0.2">
      <c r="A278" s="143"/>
      <c r="B278" s="88"/>
      <c r="C278" s="270"/>
      <c r="D278" s="260"/>
      <c r="E278" s="473"/>
      <c r="F278" s="425"/>
      <c r="G278" s="78"/>
      <c r="H278" s="78"/>
      <c r="I278" s="78"/>
      <c r="J278" s="78"/>
      <c r="K278" s="78"/>
    </row>
    <row r="279" spans="1:11" s="52" customFormat="1" ht="12.75" x14ac:dyDescent="0.2">
      <c r="A279" s="106">
        <v>12</v>
      </c>
      <c r="B279" s="106" t="s">
        <v>289</v>
      </c>
      <c r="C279" s="302">
        <v>1</v>
      </c>
      <c r="D279" s="284" t="s">
        <v>567</v>
      </c>
      <c r="E279" s="445"/>
      <c r="F279" s="425">
        <f t="shared" si="7"/>
        <v>0</v>
      </c>
      <c r="G279" s="78"/>
      <c r="H279" s="78"/>
      <c r="I279" s="78"/>
      <c r="J279" s="78"/>
      <c r="K279" s="78"/>
    </row>
    <row r="280" spans="1:11" s="52" customFormat="1" ht="12.75" x14ac:dyDescent="0.2">
      <c r="A280" s="46"/>
      <c r="B280" s="126"/>
      <c r="C280" s="302"/>
      <c r="D280" s="303"/>
      <c r="E280" s="394"/>
      <c r="F280" s="425"/>
      <c r="G280" s="78"/>
      <c r="H280" s="78"/>
      <c r="I280" s="78"/>
      <c r="J280" s="78"/>
      <c r="K280" s="78"/>
    </row>
    <row r="281" spans="1:11" s="52" customFormat="1" ht="12.75" x14ac:dyDescent="0.2">
      <c r="A281" s="106">
        <v>13</v>
      </c>
      <c r="B281" s="106" t="s">
        <v>290</v>
      </c>
      <c r="C281" s="302">
        <v>1</v>
      </c>
      <c r="D281" s="284" t="s">
        <v>567</v>
      </c>
      <c r="E281" s="394"/>
      <c r="F281" s="425">
        <f t="shared" si="7"/>
        <v>0</v>
      </c>
      <c r="G281" s="78"/>
      <c r="H281" s="78"/>
      <c r="I281" s="78"/>
      <c r="J281" s="78"/>
      <c r="K281" s="78"/>
    </row>
    <row r="282" spans="1:11" s="52" customFormat="1" ht="12.75" x14ac:dyDescent="0.2">
      <c r="A282" s="147"/>
      <c r="B282" s="148" t="s">
        <v>291</v>
      </c>
      <c r="C282" s="311"/>
      <c r="D282" s="312"/>
      <c r="E282" s="477"/>
      <c r="F282" s="478">
        <f>SUM(F167:F281)</f>
        <v>0</v>
      </c>
      <c r="G282" s="78"/>
      <c r="H282" s="78"/>
      <c r="I282" s="78"/>
      <c r="J282" s="78"/>
      <c r="K282" s="78"/>
    </row>
    <row r="283" spans="1:11" s="52" customFormat="1" ht="12.75" x14ac:dyDescent="0.2">
      <c r="A283" s="127"/>
      <c r="B283" s="149"/>
      <c r="C283" s="313"/>
      <c r="D283" s="305"/>
      <c r="E283" s="479"/>
      <c r="F283" s="480"/>
      <c r="G283" s="78"/>
      <c r="H283" s="78"/>
      <c r="I283" s="78"/>
      <c r="J283" s="78"/>
      <c r="K283" s="78"/>
    </row>
    <row r="284" spans="1:11" s="52" customFormat="1" ht="25.5" x14ac:dyDescent="0.2">
      <c r="A284" s="114" t="s">
        <v>292</v>
      </c>
      <c r="B284" s="151" t="s">
        <v>293</v>
      </c>
      <c r="C284" s="313"/>
      <c r="D284" s="305"/>
      <c r="E284" s="479"/>
      <c r="F284" s="480"/>
      <c r="G284" s="78"/>
      <c r="H284" s="78"/>
      <c r="I284" s="78"/>
      <c r="J284" s="78"/>
      <c r="K284" s="78"/>
    </row>
    <row r="285" spans="1:11" s="52" customFormat="1" ht="12.75" x14ac:dyDescent="0.2">
      <c r="A285" s="114"/>
      <c r="B285" s="151"/>
      <c r="C285" s="313"/>
      <c r="D285" s="305"/>
      <c r="E285" s="479"/>
      <c r="F285" s="480"/>
      <c r="G285" s="78"/>
      <c r="H285" s="78"/>
      <c r="I285" s="78"/>
      <c r="J285" s="78"/>
      <c r="K285" s="78"/>
    </row>
    <row r="286" spans="1:11" s="52" customFormat="1" ht="12.75" x14ac:dyDescent="0.2">
      <c r="A286" s="54">
        <v>1</v>
      </c>
      <c r="B286" s="129" t="s">
        <v>294</v>
      </c>
      <c r="C286" s="60">
        <v>1</v>
      </c>
      <c r="D286" s="260" t="s">
        <v>567</v>
      </c>
      <c r="E286" s="445"/>
      <c r="F286" s="425">
        <f t="shared" ref="F286:F348" si="8">+ROUNDUP(C286*E286,2)</f>
        <v>0</v>
      </c>
      <c r="G286" s="78"/>
      <c r="H286" s="78"/>
      <c r="I286" s="78"/>
      <c r="J286" s="78"/>
      <c r="K286" s="78"/>
    </row>
    <row r="287" spans="1:11" s="52" customFormat="1" ht="12.75" x14ac:dyDescent="0.2">
      <c r="A287" s="129"/>
      <c r="B287" s="112"/>
      <c r="C287" s="313"/>
      <c r="D287" s="305"/>
      <c r="E287" s="479"/>
      <c r="F287" s="425"/>
      <c r="G287" s="78"/>
      <c r="H287" s="78"/>
      <c r="I287" s="78"/>
      <c r="J287" s="78"/>
      <c r="K287" s="78"/>
    </row>
    <row r="288" spans="1:11" s="52" customFormat="1" ht="12.75" x14ac:dyDescent="0.2">
      <c r="A288" s="129">
        <v>2</v>
      </c>
      <c r="B288" s="129" t="s">
        <v>295</v>
      </c>
      <c r="C288" s="314"/>
      <c r="D288" s="315"/>
      <c r="E288" s="481"/>
      <c r="F288" s="425">
        <f t="shared" si="8"/>
        <v>0</v>
      </c>
      <c r="G288" s="78"/>
      <c r="H288" s="78"/>
      <c r="I288" s="78"/>
      <c r="J288" s="78"/>
      <c r="K288" s="78"/>
    </row>
    <row r="289" spans="1:11" s="52" customFormat="1" ht="12.75" x14ac:dyDescent="0.2">
      <c r="A289" s="127">
        <v>2.1</v>
      </c>
      <c r="B289" s="112" t="s">
        <v>296</v>
      </c>
      <c r="C289" s="304">
        <v>13.72</v>
      </c>
      <c r="D289" s="305" t="s">
        <v>573</v>
      </c>
      <c r="E289" s="445"/>
      <c r="F289" s="425">
        <f t="shared" si="8"/>
        <v>0</v>
      </c>
      <c r="G289" s="78"/>
      <c r="H289" s="78"/>
      <c r="I289" s="78"/>
      <c r="J289" s="78"/>
      <c r="K289" s="78"/>
    </row>
    <row r="290" spans="1:11" s="52" customFormat="1" ht="25.5" x14ac:dyDescent="0.2">
      <c r="A290" s="152">
        <v>2.2000000000000002</v>
      </c>
      <c r="B290" s="112" t="s">
        <v>198</v>
      </c>
      <c r="C290" s="304">
        <v>16.46</v>
      </c>
      <c r="D290" s="305" t="s">
        <v>574</v>
      </c>
      <c r="E290" s="445"/>
      <c r="F290" s="425">
        <f t="shared" si="8"/>
        <v>0</v>
      </c>
      <c r="G290" s="78"/>
      <c r="H290" s="78"/>
      <c r="I290" s="78"/>
      <c r="J290" s="78"/>
      <c r="K290" s="78"/>
    </row>
    <row r="291" spans="1:11" s="52" customFormat="1" ht="12.75" x14ac:dyDescent="0.2">
      <c r="A291" s="152"/>
      <c r="B291" s="112"/>
      <c r="C291" s="314"/>
      <c r="D291" s="315"/>
      <c r="E291" s="479"/>
      <c r="F291" s="425"/>
      <c r="G291" s="78"/>
      <c r="H291" s="78"/>
      <c r="I291" s="78"/>
      <c r="J291" s="78"/>
      <c r="K291" s="78"/>
    </row>
    <row r="292" spans="1:11" s="52" customFormat="1" ht="12.75" x14ac:dyDescent="0.2">
      <c r="A292" s="153">
        <v>3</v>
      </c>
      <c r="B292" s="129" t="s">
        <v>297</v>
      </c>
      <c r="C292" s="316"/>
      <c r="D292" s="315"/>
      <c r="E292" s="481"/>
      <c r="F292" s="425">
        <f t="shared" si="8"/>
        <v>0</v>
      </c>
      <c r="G292" s="78"/>
      <c r="H292" s="78"/>
      <c r="I292" s="78"/>
      <c r="J292" s="78"/>
      <c r="K292" s="78"/>
    </row>
    <row r="293" spans="1:11" s="52" customFormat="1" ht="12.75" x14ac:dyDescent="0.2">
      <c r="A293" s="152">
        <v>3.1</v>
      </c>
      <c r="B293" s="154" t="s">
        <v>298</v>
      </c>
      <c r="C293" s="316">
        <v>1.41</v>
      </c>
      <c r="D293" s="317" t="s">
        <v>564</v>
      </c>
      <c r="E293" s="482"/>
      <c r="F293" s="425">
        <f t="shared" si="8"/>
        <v>0</v>
      </c>
      <c r="G293" s="78"/>
      <c r="H293" s="78"/>
      <c r="I293" s="78"/>
      <c r="J293" s="78"/>
      <c r="K293" s="78"/>
    </row>
    <row r="294" spans="1:11" s="52" customFormat="1" ht="14.25" x14ac:dyDescent="0.2">
      <c r="A294" s="152">
        <v>3.2</v>
      </c>
      <c r="B294" s="154" t="s">
        <v>299</v>
      </c>
      <c r="C294" s="316">
        <v>3.02</v>
      </c>
      <c r="D294" s="315" t="s">
        <v>564</v>
      </c>
      <c r="E294" s="445"/>
      <c r="F294" s="425">
        <f t="shared" si="8"/>
        <v>0</v>
      </c>
      <c r="G294" s="78"/>
      <c r="H294" s="78"/>
      <c r="I294" s="78"/>
      <c r="J294" s="78"/>
      <c r="K294" s="78"/>
    </row>
    <row r="295" spans="1:11" s="52" customFormat="1" ht="12.75" x14ac:dyDescent="0.2">
      <c r="A295" s="152">
        <v>3.3</v>
      </c>
      <c r="B295" s="154" t="s">
        <v>300</v>
      </c>
      <c r="C295" s="316">
        <v>0.66</v>
      </c>
      <c r="D295" s="317" t="s">
        <v>564</v>
      </c>
      <c r="E295" s="445"/>
      <c r="F295" s="425">
        <f t="shared" si="8"/>
        <v>0</v>
      </c>
      <c r="G295" s="78"/>
      <c r="H295" s="78"/>
      <c r="I295" s="78"/>
      <c r="J295" s="78"/>
      <c r="K295" s="78"/>
    </row>
    <row r="296" spans="1:11" s="52" customFormat="1" ht="12.75" x14ac:dyDescent="0.2">
      <c r="A296" s="152">
        <v>3.4</v>
      </c>
      <c r="B296" s="154" t="s">
        <v>301</v>
      </c>
      <c r="C296" s="316">
        <v>0.44</v>
      </c>
      <c r="D296" s="317" t="s">
        <v>564</v>
      </c>
      <c r="E296" s="445"/>
      <c r="F296" s="425">
        <f t="shared" si="8"/>
        <v>0</v>
      </c>
      <c r="G296" s="78"/>
      <c r="H296" s="78"/>
      <c r="I296" s="78"/>
      <c r="J296" s="78"/>
      <c r="K296" s="78"/>
    </row>
    <row r="297" spans="1:11" s="52" customFormat="1" ht="12.75" x14ac:dyDescent="0.2">
      <c r="A297" s="152">
        <v>3.5</v>
      </c>
      <c r="B297" s="154" t="s">
        <v>302</v>
      </c>
      <c r="C297" s="316">
        <v>1.97</v>
      </c>
      <c r="D297" s="317" t="s">
        <v>564</v>
      </c>
      <c r="E297" s="445"/>
      <c r="F297" s="425">
        <f t="shared" si="8"/>
        <v>0</v>
      </c>
      <c r="G297" s="78"/>
      <c r="H297" s="78"/>
      <c r="I297" s="78"/>
      <c r="J297" s="78"/>
      <c r="K297" s="78"/>
    </row>
    <row r="298" spans="1:11" s="52" customFormat="1" ht="12.75" x14ac:dyDescent="0.2">
      <c r="A298" s="152">
        <v>3.6</v>
      </c>
      <c r="B298" s="154" t="s">
        <v>303</v>
      </c>
      <c r="C298" s="316">
        <v>0.69</v>
      </c>
      <c r="D298" s="317" t="s">
        <v>564</v>
      </c>
      <c r="E298" s="445"/>
      <c r="F298" s="425">
        <f t="shared" si="8"/>
        <v>0</v>
      </c>
      <c r="G298" s="78"/>
      <c r="H298" s="78"/>
      <c r="I298" s="78"/>
      <c r="J298" s="78"/>
      <c r="K298" s="78"/>
    </row>
    <row r="299" spans="1:11" s="52" customFormat="1" ht="12.75" x14ac:dyDescent="0.2">
      <c r="A299" s="152">
        <v>3.7</v>
      </c>
      <c r="B299" s="154" t="s">
        <v>304</v>
      </c>
      <c r="C299" s="316">
        <v>0.35</v>
      </c>
      <c r="D299" s="317" t="s">
        <v>564</v>
      </c>
      <c r="E299" s="445"/>
      <c r="F299" s="425">
        <f t="shared" si="8"/>
        <v>0</v>
      </c>
      <c r="G299" s="78"/>
      <c r="H299" s="78"/>
      <c r="I299" s="78"/>
      <c r="J299" s="78"/>
      <c r="K299" s="78"/>
    </row>
    <row r="300" spans="1:11" s="52" customFormat="1" ht="12.75" x14ac:dyDescent="0.2">
      <c r="A300" s="152">
        <v>3.8</v>
      </c>
      <c r="B300" s="154" t="s">
        <v>305</v>
      </c>
      <c r="C300" s="316">
        <v>2.5499999999999998</v>
      </c>
      <c r="D300" s="317" t="s">
        <v>564</v>
      </c>
      <c r="E300" s="445"/>
      <c r="F300" s="425">
        <f t="shared" si="8"/>
        <v>0</v>
      </c>
      <c r="G300" s="78"/>
      <c r="H300" s="78"/>
      <c r="I300" s="78"/>
      <c r="J300" s="78"/>
      <c r="K300" s="78"/>
    </row>
    <row r="301" spans="1:11" s="52" customFormat="1" ht="12.75" x14ac:dyDescent="0.2">
      <c r="A301" s="152">
        <v>3.9</v>
      </c>
      <c r="B301" s="154" t="s">
        <v>306</v>
      </c>
      <c r="C301" s="316">
        <v>2.98</v>
      </c>
      <c r="D301" s="317" t="s">
        <v>564</v>
      </c>
      <c r="E301" s="445"/>
      <c r="F301" s="425">
        <f t="shared" si="8"/>
        <v>0</v>
      </c>
      <c r="G301" s="78"/>
      <c r="H301" s="78"/>
      <c r="I301" s="78"/>
      <c r="J301" s="78"/>
      <c r="K301" s="78"/>
    </row>
    <row r="302" spans="1:11" s="52" customFormat="1" ht="18" customHeight="1" x14ac:dyDescent="0.2">
      <c r="A302" s="155">
        <v>3.1</v>
      </c>
      <c r="B302" s="112" t="s">
        <v>307</v>
      </c>
      <c r="C302" s="316">
        <v>0.35</v>
      </c>
      <c r="D302" s="317" t="s">
        <v>564</v>
      </c>
      <c r="E302" s="445"/>
      <c r="F302" s="425">
        <f t="shared" si="8"/>
        <v>0</v>
      </c>
      <c r="G302" s="78"/>
      <c r="H302" s="78"/>
      <c r="I302" s="78"/>
      <c r="J302" s="78"/>
      <c r="K302" s="78"/>
    </row>
    <row r="303" spans="1:11" s="52" customFormat="1" ht="12.75" x14ac:dyDescent="0.2">
      <c r="A303" s="155">
        <v>3.11</v>
      </c>
      <c r="B303" s="154" t="s">
        <v>308</v>
      </c>
      <c r="C303" s="316">
        <v>15.68</v>
      </c>
      <c r="D303" s="317" t="s">
        <v>575</v>
      </c>
      <c r="E303" s="445"/>
      <c r="F303" s="425">
        <f t="shared" si="8"/>
        <v>0</v>
      </c>
      <c r="G303" s="78"/>
      <c r="H303" s="78"/>
      <c r="I303" s="78"/>
      <c r="J303" s="78"/>
      <c r="K303" s="78"/>
    </row>
    <row r="304" spans="1:11" s="52" customFormat="1" ht="12.75" x14ac:dyDescent="0.2">
      <c r="A304" s="152"/>
      <c r="B304" s="154"/>
      <c r="C304" s="316"/>
      <c r="D304" s="318"/>
      <c r="E304" s="445"/>
      <c r="F304" s="425"/>
      <c r="G304" s="78"/>
      <c r="H304" s="78"/>
      <c r="I304" s="78"/>
      <c r="J304" s="78"/>
      <c r="K304" s="78"/>
    </row>
    <row r="305" spans="1:11" s="52" customFormat="1" ht="12.75" x14ac:dyDescent="0.2">
      <c r="A305" s="130">
        <v>4</v>
      </c>
      <c r="B305" s="156" t="s">
        <v>309</v>
      </c>
      <c r="C305" s="319"/>
      <c r="D305" s="319"/>
      <c r="E305" s="479"/>
      <c r="F305" s="425">
        <f t="shared" si="8"/>
        <v>0</v>
      </c>
      <c r="G305" s="78"/>
      <c r="H305" s="78"/>
      <c r="I305" s="78"/>
      <c r="J305" s="78"/>
      <c r="K305" s="78"/>
    </row>
    <row r="306" spans="1:11" s="52" customFormat="1" ht="12.75" x14ac:dyDescent="0.2">
      <c r="A306" s="127">
        <v>4.0999999999999996</v>
      </c>
      <c r="B306" s="154" t="s">
        <v>310</v>
      </c>
      <c r="C306" s="316">
        <v>5.92</v>
      </c>
      <c r="D306" s="320" t="s">
        <v>575</v>
      </c>
      <c r="E306" s="445"/>
      <c r="F306" s="425">
        <f t="shared" si="8"/>
        <v>0</v>
      </c>
      <c r="G306" s="78"/>
      <c r="H306" s="78"/>
      <c r="I306" s="78"/>
      <c r="J306" s="78"/>
      <c r="K306" s="78"/>
    </row>
    <row r="307" spans="1:11" s="52" customFormat="1" ht="12.75" x14ac:dyDescent="0.2">
      <c r="A307" s="152">
        <v>4.2</v>
      </c>
      <c r="B307" s="154" t="s">
        <v>311</v>
      </c>
      <c r="C307" s="316">
        <v>15.54</v>
      </c>
      <c r="D307" s="320" t="s">
        <v>575</v>
      </c>
      <c r="E307" s="445"/>
      <c r="F307" s="425">
        <f t="shared" si="8"/>
        <v>0</v>
      </c>
      <c r="G307" s="78"/>
      <c r="H307" s="78"/>
      <c r="I307" s="78"/>
      <c r="J307" s="78"/>
      <c r="K307" s="78"/>
    </row>
    <row r="308" spans="1:11" s="52" customFormat="1" ht="12.75" x14ac:dyDescent="0.2">
      <c r="A308" s="152">
        <v>4.3</v>
      </c>
      <c r="B308" s="154" t="s">
        <v>312</v>
      </c>
      <c r="C308" s="316">
        <v>16.8</v>
      </c>
      <c r="D308" s="320" t="s">
        <v>575</v>
      </c>
      <c r="E308" s="445"/>
      <c r="F308" s="425">
        <f t="shared" si="8"/>
        <v>0</v>
      </c>
      <c r="G308" s="78"/>
      <c r="H308" s="78"/>
      <c r="I308" s="78"/>
      <c r="J308" s="78"/>
      <c r="K308" s="78"/>
    </row>
    <row r="309" spans="1:11" s="52" customFormat="1" ht="12.75" x14ac:dyDescent="0.2">
      <c r="A309" s="152"/>
      <c r="B309" s="127"/>
      <c r="C309" s="321"/>
      <c r="D309" s="322"/>
      <c r="E309" s="445"/>
      <c r="F309" s="425"/>
      <c r="G309" s="78"/>
      <c r="H309" s="78"/>
      <c r="I309" s="78"/>
      <c r="J309" s="78"/>
      <c r="K309" s="78"/>
    </row>
    <row r="310" spans="1:11" s="52" customFormat="1" ht="12.75" x14ac:dyDescent="0.2">
      <c r="A310" s="157">
        <v>5</v>
      </c>
      <c r="B310" s="129" t="s">
        <v>313</v>
      </c>
      <c r="C310" s="316"/>
      <c r="D310" s="320"/>
      <c r="E310" s="445"/>
      <c r="F310" s="425">
        <f t="shared" si="8"/>
        <v>0</v>
      </c>
      <c r="G310" s="78"/>
      <c r="H310" s="78"/>
      <c r="I310" s="78"/>
      <c r="J310" s="78"/>
      <c r="K310" s="78"/>
    </row>
    <row r="311" spans="1:11" s="52" customFormat="1" ht="12.75" x14ac:dyDescent="0.2">
      <c r="A311" s="152">
        <v>5.0999999999999996</v>
      </c>
      <c r="B311" s="154" t="s">
        <v>314</v>
      </c>
      <c r="C311" s="316">
        <v>63.35</v>
      </c>
      <c r="D311" s="320" t="s">
        <v>575</v>
      </c>
      <c r="E311" s="445"/>
      <c r="F311" s="425">
        <f t="shared" si="8"/>
        <v>0</v>
      </c>
      <c r="G311" s="78"/>
      <c r="H311" s="78"/>
      <c r="I311" s="78"/>
      <c r="J311" s="78"/>
      <c r="K311" s="78"/>
    </row>
    <row r="312" spans="1:11" s="52" customFormat="1" ht="12.75" x14ac:dyDescent="0.2">
      <c r="A312" s="152">
        <f>+A311+0.1</f>
        <v>5.1999999999999993</v>
      </c>
      <c r="B312" s="154" t="s">
        <v>315</v>
      </c>
      <c r="C312" s="316">
        <v>38.33</v>
      </c>
      <c r="D312" s="320" t="s">
        <v>575</v>
      </c>
      <c r="E312" s="445"/>
      <c r="F312" s="425">
        <f t="shared" si="8"/>
        <v>0</v>
      </c>
      <c r="G312" s="78"/>
      <c r="H312" s="78"/>
      <c r="I312" s="78"/>
      <c r="J312" s="78"/>
      <c r="K312" s="78"/>
    </row>
    <row r="313" spans="1:11" s="52" customFormat="1" ht="12.75" x14ac:dyDescent="0.2">
      <c r="A313" s="152">
        <f t="shared" ref="A313:A319" si="9">+A312+0.1</f>
        <v>5.2999999999999989</v>
      </c>
      <c r="B313" s="154" t="s">
        <v>316</v>
      </c>
      <c r="C313" s="316">
        <v>25.02</v>
      </c>
      <c r="D313" s="320" t="s">
        <v>575</v>
      </c>
      <c r="E313" s="445"/>
      <c r="F313" s="425">
        <f t="shared" si="8"/>
        <v>0</v>
      </c>
      <c r="G313" s="78"/>
      <c r="H313" s="78"/>
      <c r="I313" s="78"/>
      <c r="J313" s="78"/>
      <c r="K313" s="78"/>
    </row>
    <row r="314" spans="1:11" s="52" customFormat="1" ht="12.75" x14ac:dyDescent="0.2">
      <c r="A314" s="152">
        <f t="shared" si="9"/>
        <v>5.3999999999999986</v>
      </c>
      <c r="B314" s="154" t="s">
        <v>317</v>
      </c>
      <c r="C314" s="316">
        <v>15.91</v>
      </c>
      <c r="D314" s="320" t="s">
        <v>575</v>
      </c>
      <c r="E314" s="445"/>
      <c r="F314" s="425">
        <f t="shared" si="8"/>
        <v>0</v>
      </c>
      <c r="G314" s="78"/>
      <c r="H314" s="78"/>
      <c r="I314" s="78"/>
      <c r="J314" s="78"/>
      <c r="K314" s="78"/>
    </row>
    <row r="315" spans="1:11" s="52" customFormat="1" ht="12.75" x14ac:dyDescent="0.2">
      <c r="A315" s="152">
        <f t="shared" si="9"/>
        <v>5.4999999999999982</v>
      </c>
      <c r="B315" s="154" t="s">
        <v>318</v>
      </c>
      <c r="C315" s="316">
        <v>20.45</v>
      </c>
      <c r="D315" s="320" t="s">
        <v>575</v>
      </c>
      <c r="E315" s="445"/>
      <c r="F315" s="425">
        <f t="shared" si="8"/>
        <v>0</v>
      </c>
      <c r="G315" s="78"/>
      <c r="H315" s="78"/>
      <c r="I315" s="78"/>
      <c r="J315" s="78"/>
      <c r="K315" s="78"/>
    </row>
    <row r="316" spans="1:11" s="52" customFormat="1" ht="12.75" x14ac:dyDescent="0.2">
      <c r="A316" s="152">
        <f t="shared" si="9"/>
        <v>5.5999999999999979</v>
      </c>
      <c r="B316" s="154" t="s">
        <v>319</v>
      </c>
      <c r="C316" s="316">
        <v>15.91</v>
      </c>
      <c r="D316" s="320" t="s">
        <v>575</v>
      </c>
      <c r="E316" s="445"/>
      <c r="F316" s="425">
        <f t="shared" si="8"/>
        <v>0</v>
      </c>
      <c r="G316" s="78"/>
      <c r="H316" s="78"/>
      <c r="I316" s="78"/>
      <c r="J316" s="78"/>
      <c r="K316" s="78"/>
    </row>
    <row r="317" spans="1:11" s="52" customFormat="1" ht="12.75" x14ac:dyDescent="0.2">
      <c r="A317" s="152">
        <f t="shared" si="9"/>
        <v>5.6999999999999975</v>
      </c>
      <c r="B317" s="154" t="s">
        <v>628</v>
      </c>
      <c r="C317" s="316">
        <v>79.260000000000005</v>
      </c>
      <c r="D317" s="320" t="s">
        <v>575</v>
      </c>
      <c r="E317" s="445"/>
      <c r="F317" s="425">
        <f t="shared" si="8"/>
        <v>0</v>
      </c>
      <c r="G317" s="78"/>
      <c r="H317" s="78"/>
      <c r="I317" s="78"/>
      <c r="J317" s="78"/>
      <c r="K317" s="78"/>
    </row>
    <row r="318" spans="1:11" s="52" customFormat="1" ht="12.75" x14ac:dyDescent="0.2">
      <c r="A318" s="152">
        <f t="shared" si="9"/>
        <v>5.7999999999999972</v>
      </c>
      <c r="B318" s="154" t="s">
        <v>216</v>
      </c>
      <c r="C318" s="316">
        <v>163.9</v>
      </c>
      <c r="D318" s="318" t="s">
        <v>566</v>
      </c>
      <c r="E318" s="445"/>
      <c r="F318" s="425">
        <f t="shared" si="8"/>
        <v>0</v>
      </c>
      <c r="G318" s="78"/>
      <c r="H318" s="78"/>
      <c r="I318" s="78"/>
      <c r="J318" s="78"/>
      <c r="K318" s="78"/>
    </row>
    <row r="319" spans="1:11" s="52" customFormat="1" ht="12.75" x14ac:dyDescent="0.2">
      <c r="A319" s="152">
        <f t="shared" si="9"/>
        <v>5.8999999999999968</v>
      </c>
      <c r="B319" s="154" t="s">
        <v>320</v>
      </c>
      <c r="C319" s="314">
        <v>20</v>
      </c>
      <c r="D319" s="320" t="s">
        <v>566</v>
      </c>
      <c r="E319" s="445"/>
      <c r="F319" s="425">
        <f t="shared" si="8"/>
        <v>0</v>
      </c>
      <c r="G319" s="78"/>
      <c r="H319" s="78"/>
      <c r="I319" s="78"/>
      <c r="J319" s="78"/>
      <c r="K319" s="78"/>
    </row>
    <row r="320" spans="1:11" s="52" customFormat="1" ht="12.75" x14ac:dyDescent="0.2">
      <c r="A320" s="155">
        <v>5.0999999999999996</v>
      </c>
      <c r="B320" s="112" t="s">
        <v>321</v>
      </c>
      <c r="C320" s="314">
        <v>20</v>
      </c>
      <c r="D320" s="322" t="s">
        <v>566</v>
      </c>
      <c r="E320" s="445"/>
      <c r="F320" s="425">
        <f t="shared" si="8"/>
        <v>0</v>
      </c>
      <c r="G320" s="78"/>
      <c r="H320" s="78"/>
      <c r="I320" s="78"/>
      <c r="J320" s="78"/>
      <c r="K320" s="78"/>
    </row>
    <row r="321" spans="1:11" s="52" customFormat="1" ht="12.75" x14ac:dyDescent="0.2">
      <c r="A321" s="155">
        <v>5.1100000000000003</v>
      </c>
      <c r="B321" s="127" t="s">
        <v>322</v>
      </c>
      <c r="C321" s="314">
        <v>15.91</v>
      </c>
      <c r="D321" s="320" t="s">
        <v>575</v>
      </c>
      <c r="E321" s="445"/>
      <c r="F321" s="425">
        <f t="shared" si="8"/>
        <v>0</v>
      </c>
      <c r="G321" s="78"/>
      <c r="H321" s="78"/>
      <c r="I321" s="78"/>
      <c r="J321" s="78"/>
      <c r="K321" s="78"/>
    </row>
    <row r="322" spans="1:11" s="52" customFormat="1" ht="12.75" x14ac:dyDescent="0.2">
      <c r="A322" s="127"/>
      <c r="B322" s="127"/>
      <c r="C322" s="314"/>
      <c r="D322" s="322"/>
      <c r="E322" s="445"/>
      <c r="F322" s="425"/>
      <c r="G322" s="78"/>
      <c r="H322" s="78"/>
      <c r="I322" s="78"/>
      <c r="J322" s="78"/>
      <c r="K322" s="78"/>
    </row>
    <row r="323" spans="1:11" s="52" customFormat="1" ht="12.75" x14ac:dyDescent="0.2">
      <c r="A323" s="158">
        <v>6</v>
      </c>
      <c r="B323" s="129" t="s">
        <v>323</v>
      </c>
      <c r="C323" s="314"/>
      <c r="D323" s="315"/>
      <c r="E323" s="445"/>
      <c r="F323" s="425">
        <f t="shared" si="8"/>
        <v>0</v>
      </c>
      <c r="G323" s="78"/>
      <c r="H323" s="78"/>
      <c r="I323" s="78"/>
      <c r="J323" s="78"/>
      <c r="K323" s="78"/>
    </row>
    <row r="324" spans="1:11" s="52" customFormat="1" ht="12.75" x14ac:dyDescent="0.2">
      <c r="A324" s="544">
        <v>5.0999999999999996</v>
      </c>
      <c r="B324" s="556" t="s">
        <v>324</v>
      </c>
      <c r="C324" s="557">
        <v>1</v>
      </c>
      <c r="D324" s="558" t="s">
        <v>560</v>
      </c>
      <c r="E324" s="536"/>
      <c r="F324" s="441">
        <f t="shared" si="8"/>
        <v>0</v>
      </c>
      <c r="G324" s="78"/>
      <c r="H324" s="78"/>
      <c r="I324" s="78"/>
      <c r="J324" s="78"/>
      <c r="K324" s="78"/>
    </row>
    <row r="325" spans="1:11" s="52" customFormat="1" ht="12.75" x14ac:dyDescent="0.2">
      <c r="A325" s="127">
        <v>5.2</v>
      </c>
      <c r="B325" s="112" t="s">
        <v>325</v>
      </c>
      <c r="C325" s="314">
        <v>2</v>
      </c>
      <c r="D325" s="305" t="s">
        <v>560</v>
      </c>
      <c r="E325" s="445"/>
      <c r="F325" s="425">
        <f t="shared" si="8"/>
        <v>0</v>
      </c>
      <c r="G325" s="78"/>
      <c r="H325" s="78"/>
      <c r="I325" s="78"/>
      <c r="J325" s="78"/>
      <c r="K325" s="78"/>
    </row>
    <row r="326" spans="1:11" s="52" customFormat="1" ht="12.75" x14ac:dyDescent="0.2">
      <c r="A326" s="112">
        <v>5.3</v>
      </c>
      <c r="B326" s="112" t="s">
        <v>326</v>
      </c>
      <c r="C326" s="314">
        <v>1</v>
      </c>
      <c r="D326" s="305" t="s">
        <v>560</v>
      </c>
      <c r="E326" s="445"/>
      <c r="F326" s="425">
        <f t="shared" si="8"/>
        <v>0</v>
      </c>
      <c r="G326" s="78"/>
      <c r="H326" s="78"/>
      <c r="I326" s="78"/>
      <c r="J326" s="78"/>
      <c r="K326" s="78"/>
    </row>
    <row r="327" spans="1:11" s="52" customFormat="1" ht="12.75" x14ac:dyDescent="0.2">
      <c r="A327" s="127">
        <v>5.4</v>
      </c>
      <c r="B327" s="112" t="s">
        <v>327</v>
      </c>
      <c r="C327" s="314">
        <v>2</v>
      </c>
      <c r="D327" s="305" t="s">
        <v>560</v>
      </c>
      <c r="E327" s="445"/>
      <c r="F327" s="425">
        <f t="shared" si="8"/>
        <v>0</v>
      </c>
      <c r="G327" s="78"/>
      <c r="H327" s="78"/>
      <c r="I327" s="78"/>
      <c r="J327" s="78"/>
      <c r="K327" s="78"/>
    </row>
    <row r="328" spans="1:11" s="52" customFormat="1" ht="12.75" x14ac:dyDescent="0.2">
      <c r="A328" s="127">
        <v>5.5</v>
      </c>
      <c r="B328" s="112" t="s">
        <v>328</v>
      </c>
      <c r="C328" s="314">
        <v>2</v>
      </c>
      <c r="D328" s="305" t="s">
        <v>560</v>
      </c>
      <c r="E328" s="445"/>
      <c r="F328" s="425">
        <f t="shared" si="8"/>
        <v>0</v>
      </c>
      <c r="G328" s="78"/>
      <c r="H328" s="78"/>
      <c r="I328" s="78"/>
      <c r="J328" s="78"/>
      <c r="K328" s="78"/>
    </row>
    <row r="329" spans="1:11" s="52" customFormat="1" ht="12.75" x14ac:dyDescent="0.2">
      <c r="A329" s="127"/>
      <c r="B329" s="112"/>
      <c r="C329" s="314"/>
      <c r="D329" s="322"/>
      <c r="E329" s="445"/>
      <c r="F329" s="425"/>
      <c r="G329" s="78"/>
      <c r="H329" s="78"/>
      <c r="I329" s="78"/>
      <c r="J329" s="78"/>
      <c r="K329" s="78"/>
    </row>
    <row r="330" spans="1:11" s="52" customFormat="1" ht="12.75" x14ac:dyDescent="0.2">
      <c r="A330" s="159">
        <v>7</v>
      </c>
      <c r="B330" s="106" t="s">
        <v>329</v>
      </c>
      <c r="C330" s="398">
        <v>4.16</v>
      </c>
      <c r="D330" s="399" t="s">
        <v>575</v>
      </c>
      <c r="E330" s="394"/>
      <c r="F330" s="425">
        <f t="shared" si="8"/>
        <v>0</v>
      </c>
      <c r="G330" s="78"/>
      <c r="H330" s="78"/>
      <c r="I330" s="78"/>
      <c r="J330" s="78"/>
      <c r="K330" s="78"/>
    </row>
    <row r="331" spans="1:11" s="52" customFormat="1" ht="12.75" x14ac:dyDescent="0.2">
      <c r="A331" s="127"/>
      <c r="B331" s="112"/>
      <c r="C331" s="314"/>
      <c r="D331" s="322"/>
      <c r="E331" s="445"/>
      <c r="F331" s="425"/>
      <c r="G331" s="78"/>
      <c r="H331" s="78"/>
      <c r="I331" s="78"/>
      <c r="J331" s="78"/>
      <c r="K331" s="78"/>
    </row>
    <row r="332" spans="1:11" s="52" customFormat="1" ht="12.75" x14ac:dyDescent="0.2">
      <c r="A332" s="129">
        <v>8</v>
      </c>
      <c r="B332" s="129" t="s">
        <v>330</v>
      </c>
      <c r="C332" s="314"/>
      <c r="D332" s="315"/>
      <c r="E332" s="160"/>
      <c r="F332" s="425">
        <f t="shared" si="8"/>
        <v>0</v>
      </c>
      <c r="G332" s="78"/>
      <c r="H332" s="78"/>
      <c r="I332" s="78"/>
      <c r="J332" s="78"/>
      <c r="K332" s="78"/>
    </row>
    <row r="333" spans="1:11" s="52" customFormat="1" ht="12.75" x14ac:dyDescent="0.2">
      <c r="A333" s="129"/>
      <c r="B333" s="129"/>
      <c r="C333" s="314"/>
      <c r="D333" s="315"/>
      <c r="E333" s="160"/>
      <c r="F333" s="425"/>
      <c r="G333" s="78"/>
      <c r="H333" s="78"/>
      <c r="I333" s="78"/>
      <c r="J333" s="78"/>
      <c r="K333" s="78"/>
    </row>
    <row r="334" spans="1:11" s="52" customFormat="1" ht="40.5" customHeight="1" x14ac:dyDescent="0.2">
      <c r="A334" s="127">
        <v>6.1</v>
      </c>
      <c r="B334" s="112" t="s">
        <v>629</v>
      </c>
      <c r="C334" s="314">
        <v>2</v>
      </c>
      <c r="D334" s="305" t="s">
        <v>560</v>
      </c>
      <c r="E334" s="160"/>
      <c r="F334" s="425">
        <f t="shared" si="8"/>
        <v>0</v>
      </c>
      <c r="G334" s="78"/>
      <c r="H334" s="78"/>
      <c r="I334" s="78"/>
      <c r="J334" s="78"/>
      <c r="K334" s="78"/>
    </row>
    <row r="335" spans="1:11" s="52" customFormat="1" ht="12.75" x14ac:dyDescent="0.2">
      <c r="A335" s="127">
        <v>6.2</v>
      </c>
      <c r="B335" s="112" t="s">
        <v>331</v>
      </c>
      <c r="C335" s="314">
        <v>2</v>
      </c>
      <c r="D335" s="305" t="s">
        <v>560</v>
      </c>
      <c r="E335" s="160"/>
      <c r="F335" s="425">
        <f t="shared" si="8"/>
        <v>0</v>
      </c>
      <c r="G335" s="78"/>
      <c r="H335" s="78"/>
      <c r="I335" s="78"/>
      <c r="J335" s="78"/>
      <c r="K335" s="78"/>
    </row>
    <row r="336" spans="1:11" s="52" customFormat="1" ht="12.75" x14ac:dyDescent="0.2">
      <c r="A336" s="127">
        <v>6.3</v>
      </c>
      <c r="B336" s="112" t="s">
        <v>332</v>
      </c>
      <c r="C336" s="314">
        <v>1</v>
      </c>
      <c r="D336" s="305" t="s">
        <v>560</v>
      </c>
      <c r="E336" s="160"/>
      <c r="F336" s="425">
        <f t="shared" si="8"/>
        <v>0</v>
      </c>
      <c r="G336" s="78"/>
      <c r="H336" s="78"/>
      <c r="I336" s="78"/>
      <c r="J336" s="78"/>
      <c r="K336" s="78"/>
    </row>
    <row r="337" spans="1:11" s="52" customFormat="1" ht="12.75" x14ac:dyDescent="0.2">
      <c r="A337" s="127">
        <v>6.5</v>
      </c>
      <c r="B337" s="112" t="s">
        <v>630</v>
      </c>
      <c r="C337" s="314">
        <v>1</v>
      </c>
      <c r="D337" s="305" t="s">
        <v>560</v>
      </c>
      <c r="E337" s="160"/>
      <c r="F337" s="425">
        <f t="shared" si="8"/>
        <v>0</v>
      </c>
      <c r="G337" s="78"/>
      <c r="H337" s="78"/>
      <c r="I337" s="78"/>
      <c r="J337" s="78"/>
      <c r="K337" s="78"/>
    </row>
    <row r="338" spans="1:11" s="52" customFormat="1" ht="12.75" x14ac:dyDescent="0.2">
      <c r="A338" s="127">
        <v>6.6</v>
      </c>
      <c r="B338" s="112" t="s">
        <v>333</v>
      </c>
      <c r="C338" s="314">
        <v>2</v>
      </c>
      <c r="D338" s="305" t="s">
        <v>560</v>
      </c>
      <c r="E338" s="160"/>
      <c r="F338" s="425">
        <f t="shared" si="8"/>
        <v>0</v>
      </c>
      <c r="G338" s="78"/>
      <c r="H338" s="78"/>
      <c r="I338" s="78"/>
      <c r="J338" s="78"/>
      <c r="K338" s="78"/>
    </row>
    <row r="339" spans="1:11" s="52" customFormat="1" ht="12.75" x14ac:dyDescent="0.2">
      <c r="A339" s="127">
        <v>6.7</v>
      </c>
      <c r="B339" s="112" t="s">
        <v>334</v>
      </c>
      <c r="C339" s="314">
        <v>1</v>
      </c>
      <c r="D339" s="305" t="s">
        <v>560</v>
      </c>
      <c r="E339" s="160"/>
      <c r="F339" s="425">
        <f t="shared" si="8"/>
        <v>0</v>
      </c>
      <c r="G339" s="78"/>
      <c r="H339" s="78"/>
      <c r="I339" s="78"/>
      <c r="J339" s="78"/>
      <c r="K339" s="78"/>
    </row>
    <row r="340" spans="1:11" s="52" customFormat="1" ht="12.75" x14ac:dyDescent="0.2">
      <c r="A340" s="127">
        <v>6.8</v>
      </c>
      <c r="B340" s="112" t="s">
        <v>631</v>
      </c>
      <c r="C340" s="314">
        <v>5</v>
      </c>
      <c r="D340" s="305" t="s">
        <v>560</v>
      </c>
      <c r="E340" s="160"/>
      <c r="F340" s="425">
        <f t="shared" si="8"/>
        <v>0</v>
      </c>
      <c r="G340" s="78"/>
      <c r="H340" s="78"/>
      <c r="I340" s="78"/>
      <c r="J340" s="78"/>
      <c r="K340" s="78"/>
    </row>
    <row r="341" spans="1:11" s="52" customFormat="1" ht="25.5" x14ac:dyDescent="0.2">
      <c r="A341" s="127">
        <v>6.9</v>
      </c>
      <c r="B341" s="112" t="s">
        <v>335</v>
      </c>
      <c r="C341" s="314">
        <v>1</v>
      </c>
      <c r="D341" s="305" t="s">
        <v>560</v>
      </c>
      <c r="E341" s="160"/>
      <c r="F341" s="425">
        <f t="shared" si="8"/>
        <v>0</v>
      </c>
      <c r="G341" s="78"/>
      <c r="H341" s="78"/>
      <c r="I341" s="78"/>
      <c r="J341" s="78"/>
      <c r="K341" s="78"/>
    </row>
    <row r="342" spans="1:11" s="52" customFormat="1" ht="25.5" x14ac:dyDescent="0.2">
      <c r="A342" s="72">
        <v>6.1</v>
      </c>
      <c r="B342" s="39" t="s">
        <v>336</v>
      </c>
      <c r="C342" s="264">
        <v>2</v>
      </c>
      <c r="D342" s="284" t="s">
        <v>560</v>
      </c>
      <c r="E342" s="161"/>
      <c r="F342" s="425">
        <f t="shared" si="8"/>
        <v>0</v>
      </c>
      <c r="G342" s="78"/>
      <c r="H342" s="78"/>
      <c r="I342" s="78"/>
      <c r="J342" s="78"/>
      <c r="K342" s="78"/>
    </row>
    <row r="343" spans="1:11" s="52" customFormat="1" ht="12.75" x14ac:dyDescent="0.2">
      <c r="A343" s="72">
        <v>6.11</v>
      </c>
      <c r="B343" s="39" t="s">
        <v>337</v>
      </c>
      <c r="C343" s="264">
        <v>1</v>
      </c>
      <c r="D343" s="284" t="s">
        <v>560</v>
      </c>
      <c r="E343" s="161"/>
      <c r="F343" s="425">
        <f t="shared" si="8"/>
        <v>0</v>
      </c>
      <c r="G343" s="78"/>
      <c r="H343" s="78"/>
      <c r="I343" s="78"/>
      <c r="J343" s="78"/>
      <c r="K343" s="78"/>
    </row>
    <row r="344" spans="1:11" s="52" customFormat="1" ht="12.75" x14ac:dyDescent="0.2">
      <c r="A344" s="46">
        <v>6.11</v>
      </c>
      <c r="B344" s="39" t="s">
        <v>338</v>
      </c>
      <c r="C344" s="264">
        <v>1</v>
      </c>
      <c r="D344" s="284" t="s">
        <v>560</v>
      </c>
      <c r="E344" s="161"/>
      <c r="F344" s="425">
        <f t="shared" si="8"/>
        <v>0</v>
      </c>
      <c r="G344" s="78"/>
      <c r="H344" s="78"/>
      <c r="I344" s="78"/>
      <c r="J344" s="78"/>
      <c r="K344" s="78"/>
    </row>
    <row r="345" spans="1:11" s="52" customFormat="1" ht="12.75" x14ac:dyDescent="0.2">
      <c r="A345" s="46">
        <v>6.12</v>
      </c>
      <c r="B345" s="39" t="s">
        <v>339</v>
      </c>
      <c r="C345" s="264">
        <v>1</v>
      </c>
      <c r="D345" s="284" t="s">
        <v>560</v>
      </c>
      <c r="E345" s="161"/>
      <c r="F345" s="425">
        <f t="shared" si="8"/>
        <v>0</v>
      </c>
      <c r="G345" s="78"/>
      <c r="H345" s="78"/>
      <c r="I345" s="78"/>
      <c r="J345" s="78"/>
      <c r="K345" s="78"/>
    </row>
    <row r="346" spans="1:11" s="52" customFormat="1" ht="12.75" customHeight="1" x14ac:dyDescent="0.2">
      <c r="A346" s="46">
        <v>6.13</v>
      </c>
      <c r="B346" s="39" t="s">
        <v>340</v>
      </c>
      <c r="C346" s="264">
        <v>1</v>
      </c>
      <c r="D346" s="284" t="s">
        <v>560</v>
      </c>
      <c r="E346" s="161"/>
      <c r="F346" s="425">
        <f t="shared" si="8"/>
        <v>0</v>
      </c>
      <c r="G346" s="78"/>
      <c r="H346" s="78"/>
      <c r="I346" s="78"/>
      <c r="J346" s="78"/>
      <c r="K346" s="78"/>
    </row>
    <row r="347" spans="1:11" s="52" customFormat="1" ht="25.5" x14ac:dyDescent="0.2">
      <c r="A347" s="72">
        <v>6.14</v>
      </c>
      <c r="B347" s="39" t="s">
        <v>341</v>
      </c>
      <c r="C347" s="264">
        <v>25</v>
      </c>
      <c r="D347" s="259" t="s">
        <v>566</v>
      </c>
      <c r="E347" s="161"/>
      <c r="F347" s="425">
        <f t="shared" si="8"/>
        <v>0</v>
      </c>
      <c r="G347" s="78"/>
      <c r="H347" s="78"/>
      <c r="I347" s="78"/>
      <c r="J347" s="78"/>
      <c r="K347" s="78"/>
    </row>
    <row r="348" spans="1:11" s="52" customFormat="1" ht="12.75" x14ac:dyDescent="0.2">
      <c r="A348" s="46">
        <v>6.15</v>
      </c>
      <c r="B348" s="39" t="s">
        <v>342</v>
      </c>
      <c r="C348" s="264">
        <v>1</v>
      </c>
      <c r="D348" s="284" t="s">
        <v>560</v>
      </c>
      <c r="E348" s="161"/>
      <c r="F348" s="425">
        <f t="shared" si="8"/>
        <v>0</v>
      </c>
      <c r="G348" s="78"/>
      <c r="H348" s="78"/>
      <c r="I348" s="78"/>
      <c r="J348" s="78"/>
      <c r="K348" s="78"/>
    </row>
    <row r="349" spans="1:11" s="52" customFormat="1" ht="12.75" x14ac:dyDescent="0.2">
      <c r="A349" s="46"/>
      <c r="B349" s="39"/>
      <c r="C349" s="264"/>
      <c r="D349" s="259"/>
      <c r="E349" s="161"/>
      <c r="F349" s="425"/>
      <c r="G349" s="78"/>
      <c r="H349" s="78"/>
      <c r="I349" s="78"/>
      <c r="J349" s="78"/>
      <c r="K349" s="78"/>
    </row>
    <row r="350" spans="1:11" s="52" customFormat="1" ht="12.75" x14ac:dyDescent="0.2">
      <c r="A350" s="162">
        <f>A335+1</f>
        <v>7.2</v>
      </c>
      <c r="B350" s="85" t="s">
        <v>343</v>
      </c>
      <c r="C350" s="250"/>
      <c r="D350" s="323"/>
      <c r="E350" s="483"/>
      <c r="F350" s="425">
        <f t="shared" ref="F350:F358" si="10">+ROUNDUP(C350*E350,2)</f>
        <v>0</v>
      </c>
      <c r="G350" s="78"/>
      <c r="H350" s="78"/>
      <c r="I350" s="78"/>
      <c r="J350" s="78"/>
      <c r="K350" s="78"/>
    </row>
    <row r="351" spans="1:11" s="52" customFormat="1" ht="12.75" x14ac:dyDescent="0.2">
      <c r="A351" s="163">
        <f>A350+0.1</f>
        <v>7.3</v>
      </c>
      <c r="B351" s="39" t="s">
        <v>344</v>
      </c>
      <c r="C351" s="250">
        <v>1</v>
      </c>
      <c r="D351" s="323" t="s">
        <v>560</v>
      </c>
      <c r="E351" s="484"/>
      <c r="F351" s="425">
        <f t="shared" si="10"/>
        <v>0</v>
      </c>
      <c r="G351" s="78"/>
      <c r="H351" s="78"/>
      <c r="I351" s="78"/>
      <c r="J351" s="78"/>
      <c r="K351" s="78"/>
    </row>
    <row r="352" spans="1:11" s="52" customFormat="1" ht="12.75" x14ac:dyDescent="0.2">
      <c r="A352" s="163">
        <f>A351+0.1</f>
        <v>7.3999999999999995</v>
      </c>
      <c r="B352" s="39" t="s">
        <v>345</v>
      </c>
      <c r="C352" s="250">
        <v>1</v>
      </c>
      <c r="D352" s="323" t="s">
        <v>560</v>
      </c>
      <c r="E352" s="484"/>
      <c r="F352" s="425">
        <f t="shared" si="10"/>
        <v>0</v>
      </c>
      <c r="G352" s="78"/>
      <c r="H352" s="78"/>
      <c r="I352" s="78"/>
      <c r="J352" s="78"/>
      <c r="K352" s="78"/>
    </row>
    <row r="353" spans="1:11" s="52" customFormat="1" ht="12.75" x14ac:dyDescent="0.2">
      <c r="A353" s="163">
        <f>A352+0.1</f>
        <v>7.4999999999999991</v>
      </c>
      <c r="B353" s="39" t="s">
        <v>346</v>
      </c>
      <c r="C353" s="250">
        <v>1</v>
      </c>
      <c r="D353" s="323" t="s">
        <v>560</v>
      </c>
      <c r="E353" s="425"/>
      <c r="F353" s="425">
        <f t="shared" si="10"/>
        <v>0</v>
      </c>
      <c r="G353" s="78"/>
      <c r="H353" s="78"/>
      <c r="I353" s="78"/>
      <c r="J353" s="78"/>
      <c r="K353" s="78"/>
    </row>
    <row r="354" spans="1:11" s="52" customFormat="1" ht="12.75" x14ac:dyDescent="0.2">
      <c r="A354" s="163">
        <f>A353+0.1</f>
        <v>7.5999999999999988</v>
      </c>
      <c r="B354" s="39" t="s">
        <v>347</v>
      </c>
      <c r="C354" s="250">
        <v>1</v>
      </c>
      <c r="D354" s="323" t="s">
        <v>560</v>
      </c>
      <c r="E354" s="484"/>
      <c r="F354" s="425">
        <f t="shared" si="10"/>
        <v>0</v>
      </c>
      <c r="G354" s="78"/>
      <c r="H354" s="78"/>
      <c r="I354" s="78"/>
      <c r="J354" s="78"/>
      <c r="K354" s="78"/>
    </row>
    <row r="355" spans="1:11" s="52" customFormat="1" ht="12.75" x14ac:dyDescent="0.2">
      <c r="A355" s="46"/>
      <c r="B355" s="39"/>
      <c r="C355" s="264"/>
      <c r="D355" s="259"/>
      <c r="E355" s="161"/>
      <c r="F355" s="425"/>
      <c r="G355" s="78"/>
      <c r="H355" s="78"/>
      <c r="I355" s="78"/>
      <c r="J355" s="78"/>
      <c r="K355" s="78"/>
    </row>
    <row r="356" spans="1:11" s="52" customFormat="1" ht="12.75" x14ac:dyDescent="0.2">
      <c r="A356" s="124">
        <v>8</v>
      </c>
      <c r="B356" s="106" t="s">
        <v>348</v>
      </c>
      <c r="C356" s="324">
        <v>1</v>
      </c>
      <c r="D356" s="282" t="s">
        <v>560</v>
      </c>
      <c r="E356" s="394"/>
      <c r="F356" s="425">
        <f t="shared" si="10"/>
        <v>0</v>
      </c>
      <c r="G356" s="78"/>
      <c r="H356" s="78"/>
      <c r="I356" s="78"/>
      <c r="J356" s="78"/>
      <c r="K356" s="78"/>
    </row>
    <row r="357" spans="1:11" s="52" customFormat="1" ht="12.75" x14ac:dyDescent="0.2">
      <c r="A357" s="124"/>
      <c r="B357" s="106"/>
      <c r="C357" s="264"/>
      <c r="D357" s="284"/>
      <c r="E357" s="161"/>
      <c r="F357" s="425"/>
      <c r="G357" s="78"/>
      <c r="H357" s="78"/>
      <c r="I357" s="78"/>
      <c r="J357" s="78"/>
      <c r="K357" s="78"/>
    </row>
    <row r="358" spans="1:11" s="52" customFormat="1" ht="12.75" x14ac:dyDescent="0.2">
      <c r="A358" s="124">
        <v>9</v>
      </c>
      <c r="B358" s="106" t="s">
        <v>349</v>
      </c>
      <c r="C358" s="264">
        <v>1</v>
      </c>
      <c r="D358" s="284" t="s">
        <v>560</v>
      </c>
      <c r="E358" s="161"/>
      <c r="F358" s="425">
        <f t="shared" si="10"/>
        <v>0</v>
      </c>
      <c r="G358" s="78"/>
      <c r="H358" s="78"/>
      <c r="I358" s="78"/>
      <c r="J358" s="78"/>
      <c r="K358" s="78"/>
    </row>
    <row r="359" spans="1:11" s="52" customFormat="1" ht="12.75" x14ac:dyDescent="0.2">
      <c r="A359" s="165"/>
      <c r="B359" s="75" t="s">
        <v>350</v>
      </c>
      <c r="C359" s="325"/>
      <c r="D359" s="326"/>
      <c r="E359" s="485"/>
      <c r="F359" s="486">
        <f>SUM(F286:F358)</f>
        <v>0</v>
      </c>
      <c r="G359" s="78"/>
      <c r="H359" s="78"/>
      <c r="I359" s="78"/>
      <c r="J359" s="78"/>
      <c r="K359" s="78"/>
    </row>
    <row r="360" spans="1:11" s="52" customFormat="1" ht="12.75" x14ac:dyDescent="0.2">
      <c r="A360" s="26"/>
      <c r="B360" s="126"/>
      <c r="C360" s="264"/>
      <c r="D360" s="300"/>
      <c r="E360" s="451"/>
      <c r="F360" s="487"/>
      <c r="G360" s="78"/>
      <c r="H360" s="78"/>
      <c r="I360" s="78"/>
      <c r="J360" s="78"/>
      <c r="K360" s="78"/>
    </row>
    <row r="361" spans="1:11" s="52" customFormat="1" ht="12.75" x14ac:dyDescent="0.2">
      <c r="A361" s="21" t="s">
        <v>351</v>
      </c>
      <c r="B361" s="22" t="s">
        <v>352</v>
      </c>
      <c r="C361" s="308"/>
      <c r="D361" s="308"/>
      <c r="E361" s="479"/>
      <c r="F361" s="488"/>
      <c r="G361" s="78"/>
      <c r="H361" s="78"/>
      <c r="I361" s="78"/>
      <c r="J361" s="78"/>
      <c r="K361" s="78"/>
    </row>
    <row r="362" spans="1:11" s="52" customFormat="1" ht="12.75" x14ac:dyDescent="0.2">
      <c r="A362" s="26"/>
      <c r="B362" s="166"/>
      <c r="C362" s="308"/>
      <c r="D362" s="308"/>
      <c r="E362" s="479"/>
      <c r="F362" s="488"/>
      <c r="G362" s="78"/>
      <c r="H362" s="78"/>
      <c r="I362" s="78"/>
      <c r="J362" s="78"/>
      <c r="K362" s="78"/>
    </row>
    <row r="363" spans="1:11" s="52" customFormat="1" ht="12.75" x14ac:dyDescent="0.2">
      <c r="A363" s="54">
        <v>1</v>
      </c>
      <c r="B363" s="22" t="s">
        <v>294</v>
      </c>
      <c r="C363" s="60">
        <v>1</v>
      </c>
      <c r="D363" s="260" t="s">
        <v>567</v>
      </c>
      <c r="E363" s="445"/>
      <c r="F363" s="425">
        <f t="shared" ref="F363:F425" si="11">+ROUNDUP(C363*E363,2)</f>
        <v>0</v>
      </c>
      <c r="G363" s="78"/>
      <c r="H363" s="78"/>
      <c r="I363" s="78"/>
      <c r="J363" s="78"/>
      <c r="K363" s="78"/>
    </row>
    <row r="364" spans="1:11" s="52" customFormat="1" ht="12.75" x14ac:dyDescent="0.2">
      <c r="A364" s="26"/>
      <c r="B364" s="167"/>
      <c r="C364" s="264"/>
      <c r="D364" s="284"/>
      <c r="E364" s="445"/>
      <c r="F364" s="425"/>
      <c r="G364" s="78"/>
      <c r="H364" s="78"/>
      <c r="I364" s="78"/>
      <c r="J364" s="78"/>
      <c r="K364" s="78"/>
    </row>
    <row r="365" spans="1:11" s="52" customFormat="1" ht="12.75" x14ac:dyDescent="0.2">
      <c r="A365" s="54">
        <v>2</v>
      </c>
      <c r="B365" s="50" t="s">
        <v>25</v>
      </c>
      <c r="C365" s="308"/>
      <c r="D365" s="308"/>
      <c r="E365" s="479"/>
      <c r="F365" s="425">
        <f t="shared" si="11"/>
        <v>0</v>
      </c>
      <c r="G365" s="78"/>
      <c r="H365" s="78"/>
      <c r="I365" s="78"/>
      <c r="J365" s="78"/>
      <c r="K365" s="78"/>
    </row>
    <row r="366" spans="1:11" s="52" customFormat="1" ht="12.75" x14ac:dyDescent="0.2">
      <c r="A366" s="46">
        <v>2.1</v>
      </c>
      <c r="B366" s="39" t="s">
        <v>151</v>
      </c>
      <c r="C366" s="60">
        <v>4.05</v>
      </c>
      <c r="D366" s="284" t="s">
        <v>573</v>
      </c>
      <c r="E366" s="452"/>
      <c r="F366" s="425">
        <f t="shared" si="11"/>
        <v>0</v>
      </c>
      <c r="G366" s="78"/>
      <c r="H366" s="78"/>
      <c r="I366" s="78"/>
      <c r="J366" s="78"/>
      <c r="K366" s="78"/>
    </row>
    <row r="367" spans="1:11" s="52" customFormat="1" ht="12.75" x14ac:dyDescent="0.2">
      <c r="A367" s="559">
        <v>2.2000000000000002</v>
      </c>
      <c r="B367" s="71" t="s">
        <v>353</v>
      </c>
      <c r="C367" s="65">
        <v>1.59</v>
      </c>
      <c r="D367" s="551" t="s">
        <v>570</v>
      </c>
      <c r="E367" s="457"/>
      <c r="F367" s="441">
        <f t="shared" si="11"/>
        <v>0</v>
      </c>
      <c r="G367" s="78"/>
      <c r="H367" s="78"/>
      <c r="I367" s="78"/>
      <c r="J367" s="78"/>
      <c r="K367" s="78"/>
    </row>
    <row r="368" spans="1:11" s="52" customFormat="1" ht="25.5" x14ac:dyDescent="0.2">
      <c r="A368" s="112">
        <v>2.2999999999999998</v>
      </c>
      <c r="B368" s="39" t="s">
        <v>198</v>
      </c>
      <c r="C368" s="60">
        <v>1.91</v>
      </c>
      <c r="D368" s="284" t="s">
        <v>574</v>
      </c>
      <c r="E368" s="452"/>
      <c r="F368" s="425">
        <f t="shared" si="11"/>
        <v>0</v>
      </c>
      <c r="G368" s="78"/>
      <c r="H368" s="78"/>
      <c r="I368" s="78"/>
      <c r="J368" s="78"/>
      <c r="K368" s="78"/>
    </row>
    <row r="369" spans="1:11" s="52" customFormat="1" ht="12.75" x14ac:dyDescent="0.2">
      <c r="A369" s="26"/>
      <c r="B369" s="167"/>
      <c r="C369" s="264"/>
      <c r="D369" s="259"/>
      <c r="E369" s="445"/>
      <c r="F369" s="425"/>
      <c r="G369" s="78"/>
      <c r="H369" s="78"/>
      <c r="I369" s="78"/>
      <c r="J369" s="78"/>
      <c r="K369" s="78"/>
    </row>
    <row r="370" spans="1:11" s="52" customFormat="1" ht="12.75" x14ac:dyDescent="0.2">
      <c r="A370" s="54">
        <v>3</v>
      </c>
      <c r="B370" s="22" t="s">
        <v>354</v>
      </c>
      <c r="C370" s="308"/>
      <c r="D370" s="308"/>
      <c r="E370" s="479"/>
      <c r="F370" s="425">
        <f t="shared" si="11"/>
        <v>0</v>
      </c>
      <c r="G370" s="78"/>
      <c r="H370" s="78"/>
      <c r="I370" s="78"/>
      <c r="J370" s="78"/>
      <c r="K370" s="78"/>
    </row>
    <row r="371" spans="1:11" s="52" customFormat="1" ht="12.75" x14ac:dyDescent="0.2">
      <c r="A371" s="26">
        <v>3.1</v>
      </c>
      <c r="B371" s="39" t="s">
        <v>355</v>
      </c>
      <c r="C371" s="60">
        <v>1.19</v>
      </c>
      <c r="D371" s="260" t="s">
        <v>564</v>
      </c>
      <c r="E371" s="445"/>
      <c r="F371" s="425">
        <f t="shared" si="11"/>
        <v>0</v>
      </c>
      <c r="G371" s="78"/>
      <c r="H371" s="78"/>
      <c r="I371" s="78"/>
      <c r="J371" s="78"/>
      <c r="K371" s="78"/>
    </row>
    <row r="372" spans="1:11" s="52" customFormat="1" ht="12.75" x14ac:dyDescent="0.2">
      <c r="A372" s="26">
        <v>3.2</v>
      </c>
      <c r="B372" s="169" t="s">
        <v>356</v>
      </c>
      <c r="C372" s="60">
        <v>0.32</v>
      </c>
      <c r="D372" s="260" t="s">
        <v>564</v>
      </c>
      <c r="E372" s="445"/>
      <c r="F372" s="425">
        <f t="shared" si="11"/>
        <v>0</v>
      </c>
      <c r="G372" s="78"/>
      <c r="H372" s="78"/>
      <c r="I372" s="78"/>
      <c r="J372" s="78"/>
      <c r="K372" s="78"/>
    </row>
    <row r="373" spans="1:11" s="52" customFormat="1" ht="12.75" x14ac:dyDescent="0.2">
      <c r="A373" s="26">
        <v>3.3</v>
      </c>
      <c r="B373" s="169" t="s">
        <v>357</v>
      </c>
      <c r="C373" s="60">
        <v>0.19</v>
      </c>
      <c r="D373" s="260" t="s">
        <v>564</v>
      </c>
      <c r="E373" s="445"/>
      <c r="F373" s="425">
        <f t="shared" si="11"/>
        <v>0</v>
      </c>
      <c r="G373" s="78"/>
      <c r="H373" s="78"/>
      <c r="I373" s="78"/>
      <c r="J373" s="78"/>
      <c r="K373" s="78"/>
    </row>
    <row r="374" spans="1:11" s="52" customFormat="1" ht="12.75" x14ac:dyDescent="0.2">
      <c r="A374" s="26">
        <v>3.4</v>
      </c>
      <c r="B374" s="88" t="s">
        <v>358</v>
      </c>
      <c r="C374" s="60">
        <v>0.6</v>
      </c>
      <c r="D374" s="260" t="s">
        <v>564</v>
      </c>
      <c r="E374" s="445"/>
      <c r="F374" s="425">
        <f t="shared" si="11"/>
        <v>0</v>
      </c>
      <c r="G374" s="78"/>
      <c r="H374" s="78"/>
      <c r="I374" s="78"/>
      <c r="J374" s="78"/>
      <c r="K374" s="78"/>
    </row>
    <row r="375" spans="1:11" s="52" customFormat="1" ht="12.75" x14ac:dyDescent="0.2">
      <c r="A375" s="26">
        <v>3.5</v>
      </c>
      <c r="B375" s="169" t="s">
        <v>359</v>
      </c>
      <c r="C375" s="60">
        <v>0.91</v>
      </c>
      <c r="D375" s="260" t="s">
        <v>564</v>
      </c>
      <c r="E375" s="445"/>
      <c r="F375" s="425">
        <f t="shared" si="11"/>
        <v>0</v>
      </c>
      <c r="G375" s="78"/>
      <c r="H375" s="78"/>
      <c r="I375" s="78"/>
      <c r="J375" s="78"/>
      <c r="K375" s="78"/>
    </row>
    <row r="376" spans="1:11" s="52" customFormat="1" ht="12.75" x14ac:dyDescent="0.2">
      <c r="A376" s="26">
        <v>3.6</v>
      </c>
      <c r="B376" s="169" t="s">
        <v>360</v>
      </c>
      <c r="C376" s="60">
        <v>0.15</v>
      </c>
      <c r="D376" s="260" t="s">
        <v>564</v>
      </c>
      <c r="E376" s="445"/>
      <c r="F376" s="425">
        <f t="shared" si="11"/>
        <v>0</v>
      </c>
      <c r="G376" s="78"/>
      <c r="H376" s="78"/>
      <c r="I376" s="78"/>
      <c r="J376" s="78"/>
      <c r="K376" s="78"/>
    </row>
    <row r="377" spans="1:11" s="52" customFormat="1" ht="12.75" x14ac:dyDescent="0.2">
      <c r="A377" s="26">
        <v>3.7</v>
      </c>
      <c r="B377" s="169" t="s">
        <v>361</v>
      </c>
      <c r="C377" s="60">
        <v>0.52</v>
      </c>
      <c r="D377" s="260" t="s">
        <v>564</v>
      </c>
      <c r="E377" s="445"/>
      <c r="F377" s="425">
        <f t="shared" si="11"/>
        <v>0</v>
      </c>
      <c r="G377" s="78"/>
      <c r="H377" s="78"/>
      <c r="I377" s="78"/>
      <c r="J377" s="78"/>
      <c r="K377" s="78"/>
    </row>
    <row r="378" spans="1:11" s="52" customFormat="1" ht="12.75" x14ac:dyDescent="0.2">
      <c r="A378" s="170"/>
      <c r="B378" s="126"/>
      <c r="C378" s="264"/>
      <c r="D378" s="284"/>
      <c r="E378" s="445"/>
      <c r="F378" s="425"/>
      <c r="G378" s="78"/>
      <c r="H378" s="78"/>
      <c r="I378" s="78"/>
      <c r="J378" s="78"/>
      <c r="K378" s="78"/>
    </row>
    <row r="379" spans="1:11" s="52" customFormat="1" ht="12.75" x14ac:dyDescent="0.2">
      <c r="A379" s="171">
        <v>4</v>
      </c>
      <c r="B379" s="50" t="s">
        <v>362</v>
      </c>
      <c r="C379" s="264"/>
      <c r="D379" s="284"/>
      <c r="E379" s="394"/>
      <c r="F379" s="425">
        <f t="shared" si="11"/>
        <v>0</v>
      </c>
      <c r="G379" s="78"/>
      <c r="H379" s="78"/>
      <c r="I379" s="78"/>
      <c r="J379" s="78"/>
      <c r="K379" s="78"/>
    </row>
    <row r="380" spans="1:11" s="52" customFormat="1" ht="12.75" x14ac:dyDescent="0.2">
      <c r="A380" s="172">
        <f>A379+0.1</f>
        <v>4.0999999999999996</v>
      </c>
      <c r="B380" s="167" t="s">
        <v>363</v>
      </c>
      <c r="C380" s="60">
        <v>4.24</v>
      </c>
      <c r="D380" s="327" t="s">
        <v>575</v>
      </c>
      <c r="E380" s="394"/>
      <c r="F380" s="425">
        <f t="shared" si="11"/>
        <v>0</v>
      </c>
      <c r="G380" s="78"/>
      <c r="H380" s="78"/>
      <c r="I380" s="78"/>
      <c r="J380" s="78"/>
      <c r="K380" s="78"/>
    </row>
    <row r="381" spans="1:11" s="52" customFormat="1" ht="12.75" x14ac:dyDescent="0.2">
      <c r="A381" s="172">
        <f>A380+0.1</f>
        <v>4.1999999999999993</v>
      </c>
      <c r="B381" s="167" t="s">
        <v>364</v>
      </c>
      <c r="C381" s="60">
        <v>20.59</v>
      </c>
      <c r="D381" s="327" t="s">
        <v>575</v>
      </c>
      <c r="E381" s="445"/>
      <c r="F381" s="425">
        <f t="shared" si="11"/>
        <v>0</v>
      </c>
      <c r="G381" s="78"/>
      <c r="H381" s="78"/>
      <c r="I381" s="78"/>
      <c r="J381" s="78"/>
      <c r="K381" s="78"/>
    </row>
    <row r="382" spans="1:11" s="52" customFormat="1" ht="12.75" x14ac:dyDescent="0.2">
      <c r="A382" s="172">
        <f>A381+0.1</f>
        <v>4.2999999999999989</v>
      </c>
      <c r="B382" s="167" t="s">
        <v>365</v>
      </c>
      <c r="C382" s="60">
        <v>1.75</v>
      </c>
      <c r="D382" s="327" t="s">
        <v>575</v>
      </c>
      <c r="E382" s="445"/>
      <c r="F382" s="425">
        <f t="shared" si="11"/>
        <v>0</v>
      </c>
      <c r="G382" s="78"/>
      <c r="H382" s="78"/>
      <c r="I382" s="78"/>
      <c r="J382" s="78"/>
      <c r="K382" s="78"/>
    </row>
    <row r="383" spans="1:11" s="52" customFormat="1" ht="12.75" x14ac:dyDescent="0.2">
      <c r="A383" s="49"/>
      <c r="B383" s="167"/>
      <c r="C383" s="60"/>
      <c r="D383" s="327"/>
      <c r="E383" s="445"/>
      <c r="F383" s="425"/>
      <c r="G383" s="78"/>
      <c r="H383" s="78"/>
      <c r="I383" s="78"/>
      <c r="J383" s="78"/>
      <c r="K383" s="78"/>
    </row>
    <row r="384" spans="1:11" s="52" customFormat="1" ht="12.75" x14ac:dyDescent="0.2">
      <c r="A384" s="173">
        <v>5</v>
      </c>
      <c r="B384" s="106" t="s">
        <v>313</v>
      </c>
      <c r="C384" s="60"/>
      <c r="D384" s="284"/>
      <c r="E384" s="445"/>
      <c r="F384" s="425">
        <f t="shared" si="11"/>
        <v>0</v>
      </c>
      <c r="G384" s="78"/>
      <c r="H384" s="78"/>
      <c r="I384" s="78"/>
      <c r="J384" s="78"/>
      <c r="K384" s="78"/>
    </row>
    <row r="385" spans="1:11" s="52" customFormat="1" ht="12.75" x14ac:dyDescent="0.2">
      <c r="A385" s="168">
        <v>5.0999999999999996</v>
      </c>
      <c r="B385" s="169" t="s">
        <v>366</v>
      </c>
      <c r="C385" s="328">
        <v>70.790000000000006</v>
      </c>
      <c r="D385" s="327" t="s">
        <v>575</v>
      </c>
      <c r="E385" s="445"/>
      <c r="F385" s="425">
        <f t="shared" si="11"/>
        <v>0</v>
      </c>
      <c r="G385" s="78"/>
      <c r="H385" s="78"/>
      <c r="I385" s="78"/>
      <c r="J385" s="78"/>
      <c r="K385" s="78"/>
    </row>
    <row r="386" spans="1:11" s="52" customFormat="1" ht="12.75" x14ac:dyDescent="0.2">
      <c r="A386" s="174">
        <v>5.2</v>
      </c>
      <c r="B386" s="169" t="s">
        <v>367</v>
      </c>
      <c r="C386" s="60">
        <v>31.9</v>
      </c>
      <c r="D386" s="327" t="s">
        <v>575</v>
      </c>
      <c r="E386" s="445"/>
      <c r="F386" s="425">
        <f t="shared" si="11"/>
        <v>0</v>
      </c>
      <c r="G386" s="78"/>
      <c r="H386" s="78"/>
      <c r="I386" s="78"/>
      <c r="J386" s="78"/>
      <c r="K386" s="78"/>
    </row>
    <row r="387" spans="1:11" s="52" customFormat="1" ht="12.75" x14ac:dyDescent="0.2">
      <c r="A387" s="174">
        <v>5.3</v>
      </c>
      <c r="B387" s="169" t="s">
        <v>368</v>
      </c>
      <c r="C387" s="60">
        <v>38.9</v>
      </c>
      <c r="D387" s="327" t="s">
        <v>575</v>
      </c>
      <c r="E387" s="445"/>
      <c r="F387" s="425">
        <f t="shared" si="11"/>
        <v>0</v>
      </c>
      <c r="G387" s="78"/>
      <c r="H387" s="78"/>
      <c r="I387" s="78"/>
      <c r="J387" s="78"/>
      <c r="K387" s="78"/>
    </row>
    <row r="388" spans="1:11" s="52" customFormat="1" ht="12.75" x14ac:dyDescent="0.2">
      <c r="A388" s="174">
        <v>5.4</v>
      </c>
      <c r="B388" s="169" t="s">
        <v>369</v>
      </c>
      <c r="C388" s="60">
        <v>6</v>
      </c>
      <c r="D388" s="327" t="s">
        <v>575</v>
      </c>
      <c r="E388" s="445"/>
      <c r="F388" s="425">
        <f t="shared" si="11"/>
        <v>0</v>
      </c>
      <c r="G388" s="78"/>
      <c r="H388" s="78"/>
      <c r="I388" s="78"/>
      <c r="J388" s="78"/>
      <c r="K388" s="78"/>
    </row>
    <row r="389" spans="1:11" s="52" customFormat="1" ht="12.75" x14ac:dyDescent="0.2">
      <c r="A389" s="174">
        <v>5.5</v>
      </c>
      <c r="B389" s="169" t="s">
        <v>370</v>
      </c>
      <c r="C389" s="60">
        <v>6.77</v>
      </c>
      <c r="D389" s="327" t="s">
        <v>575</v>
      </c>
      <c r="E389" s="445"/>
      <c r="F389" s="425">
        <f t="shared" si="11"/>
        <v>0</v>
      </c>
      <c r="G389" s="78"/>
      <c r="H389" s="78"/>
      <c r="I389" s="78"/>
      <c r="J389" s="78"/>
      <c r="K389" s="78"/>
    </row>
    <row r="390" spans="1:11" s="52" customFormat="1" ht="12.75" x14ac:dyDescent="0.2">
      <c r="A390" s="174">
        <v>5.6</v>
      </c>
      <c r="B390" s="169" t="s">
        <v>371</v>
      </c>
      <c r="C390" s="60">
        <v>6</v>
      </c>
      <c r="D390" s="327" t="s">
        <v>575</v>
      </c>
      <c r="E390" s="445"/>
      <c r="F390" s="425">
        <f t="shared" si="11"/>
        <v>0</v>
      </c>
      <c r="G390" s="78"/>
      <c r="H390" s="78"/>
      <c r="I390" s="78"/>
      <c r="J390" s="78"/>
      <c r="K390" s="78"/>
    </row>
    <row r="391" spans="1:11" s="52" customFormat="1" ht="12.75" x14ac:dyDescent="0.2">
      <c r="A391" s="174">
        <v>5.7</v>
      </c>
      <c r="B391" s="169" t="s">
        <v>632</v>
      </c>
      <c r="C391" s="60">
        <v>76.8</v>
      </c>
      <c r="D391" s="327" t="s">
        <v>575</v>
      </c>
      <c r="E391" s="445"/>
      <c r="F391" s="425">
        <f t="shared" si="11"/>
        <v>0</v>
      </c>
      <c r="G391" s="78"/>
      <c r="H391" s="78"/>
      <c r="I391" s="78"/>
      <c r="J391" s="78"/>
      <c r="K391" s="78"/>
    </row>
    <row r="392" spans="1:11" s="52" customFormat="1" ht="12.75" x14ac:dyDescent="0.2">
      <c r="A392" s="174">
        <v>5.8</v>
      </c>
      <c r="B392" s="169" t="s">
        <v>372</v>
      </c>
      <c r="C392" s="60">
        <v>50.6</v>
      </c>
      <c r="D392" s="284" t="s">
        <v>566</v>
      </c>
      <c r="E392" s="445"/>
      <c r="F392" s="425">
        <f t="shared" si="11"/>
        <v>0</v>
      </c>
      <c r="G392" s="78"/>
      <c r="H392" s="78"/>
      <c r="I392" s="78"/>
      <c r="J392" s="78"/>
      <c r="K392" s="78"/>
    </row>
    <row r="393" spans="1:11" s="52" customFormat="1" ht="12.75" x14ac:dyDescent="0.2">
      <c r="A393" s="174">
        <v>5.9</v>
      </c>
      <c r="B393" s="169" t="s">
        <v>373</v>
      </c>
      <c r="C393" s="60">
        <v>0.32</v>
      </c>
      <c r="D393" s="284" t="s">
        <v>564</v>
      </c>
      <c r="E393" s="445"/>
      <c r="F393" s="425">
        <f t="shared" si="11"/>
        <v>0</v>
      </c>
      <c r="G393" s="78"/>
      <c r="H393" s="78"/>
      <c r="I393" s="78"/>
      <c r="J393" s="78"/>
      <c r="K393" s="78"/>
    </row>
    <row r="394" spans="1:11" s="52" customFormat="1" ht="12.75" x14ac:dyDescent="0.2">
      <c r="A394" s="49">
        <v>5.0999999999999996</v>
      </c>
      <c r="B394" s="46" t="s">
        <v>374</v>
      </c>
      <c r="C394" s="60">
        <v>10.6</v>
      </c>
      <c r="D394" s="284" t="s">
        <v>566</v>
      </c>
      <c r="E394" s="445"/>
      <c r="F394" s="425">
        <f t="shared" si="11"/>
        <v>0</v>
      </c>
      <c r="G394" s="78"/>
      <c r="H394" s="78"/>
      <c r="I394" s="78"/>
      <c r="J394" s="78"/>
      <c r="K394" s="78"/>
    </row>
    <row r="395" spans="1:11" s="52" customFormat="1" ht="12.75" x14ac:dyDescent="0.2">
      <c r="A395" s="49">
        <v>5.1100000000000003</v>
      </c>
      <c r="B395" s="46" t="s">
        <v>375</v>
      </c>
      <c r="C395" s="60">
        <v>1</v>
      </c>
      <c r="D395" s="284" t="s">
        <v>560</v>
      </c>
      <c r="E395" s="445"/>
      <c r="F395" s="425">
        <f t="shared" si="11"/>
        <v>0</v>
      </c>
      <c r="G395" s="78"/>
      <c r="H395" s="78"/>
      <c r="I395" s="78"/>
      <c r="J395" s="78"/>
      <c r="K395" s="78"/>
    </row>
    <row r="396" spans="1:11" s="52" customFormat="1" ht="12.75" x14ac:dyDescent="0.2">
      <c r="A396" s="173"/>
      <c r="B396" s="50"/>
      <c r="C396" s="60"/>
      <c r="D396" s="284"/>
      <c r="E396" s="394"/>
      <c r="F396" s="425"/>
      <c r="G396" s="78"/>
      <c r="H396" s="78"/>
      <c r="I396" s="78"/>
      <c r="J396" s="78"/>
      <c r="K396" s="78"/>
    </row>
    <row r="397" spans="1:11" s="52" customFormat="1" ht="12.75" x14ac:dyDescent="0.2">
      <c r="A397" s="173">
        <v>6</v>
      </c>
      <c r="B397" s="22" t="s">
        <v>376</v>
      </c>
      <c r="C397" s="60"/>
      <c r="D397" s="284"/>
      <c r="E397" s="394"/>
      <c r="F397" s="425">
        <f t="shared" si="11"/>
        <v>0</v>
      </c>
      <c r="G397" s="78"/>
      <c r="H397" s="78"/>
      <c r="I397" s="78"/>
      <c r="J397" s="78"/>
      <c r="K397" s="78"/>
    </row>
    <row r="398" spans="1:11" s="52" customFormat="1" ht="12.75" x14ac:dyDescent="0.2">
      <c r="A398" s="174">
        <v>6.1</v>
      </c>
      <c r="B398" s="88" t="s">
        <v>377</v>
      </c>
      <c r="C398" s="60">
        <v>1</v>
      </c>
      <c r="D398" s="284" t="s">
        <v>560</v>
      </c>
      <c r="E398" s="394"/>
      <c r="F398" s="425">
        <f t="shared" si="11"/>
        <v>0</v>
      </c>
      <c r="G398" s="78"/>
      <c r="H398" s="78"/>
      <c r="I398" s="78"/>
      <c r="J398" s="78"/>
      <c r="K398" s="78"/>
    </row>
    <row r="399" spans="1:11" s="52" customFormat="1" ht="12.75" x14ac:dyDescent="0.2">
      <c r="A399" s="174">
        <v>6.2</v>
      </c>
      <c r="B399" s="88" t="s">
        <v>378</v>
      </c>
      <c r="C399" s="60">
        <v>1</v>
      </c>
      <c r="D399" s="284" t="s">
        <v>560</v>
      </c>
      <c r="E399" s="394"/>
      <c r="F399" s="425">
        <f t="shared" si="11"/>
        <v>0</v>
      </c>
      <c r="G399" s="78"/>
      <c r="H399" s="78"/>
      <c r="I399" s="78"/>
      <c r="J399" s="78"/>
      <c r="K399" s="78"/>
    </row>
    <row r="400" spans="1:11" s="52" customFormat="1" ht="12.75" x14ac:dyDescent="0.2">
      <c r="A400" s="174">
        <v>6.3</v>
      </c>
      <c r="B400" s="88" t="s">
        <v>379</v>
      </c>
      <c r="C400" s="60">
        <v>2</v>
      </c>
      <c r="D400" s="284" t="s">
        <v>560</v>
      </c>
      <c r="E400" s="394"/>
      <c r="F400" s="425">
        <f t="shared" si="11"/>
        <v>0</v>
      </c>
      <c r="G400" s="78"/>
      <c r="H400" s="78"/>
      <c r="I400" s="78"/>
      <c r="J400" s="78"/>
      <c r="K400" s="78"/>
    </row>
    <row r="401" spans="1:11" s="52" customFormat="1" ht="12.75" x14ac:dyDescent="0.2">
      <c r="A401" s="174">
        <v>6.4</v>
      </c>
      <c r="B401" s="88" t="s">
        <v>380</v>
      </c>
      <c r="C401" s="60">
        <v>43.57</v>
      </c>
      <c r="D401" s="284" t="s">
        <v>577</v>
      </c>
      <c r="E401" s="394"/>
      <c r="F401" s="425">
        <f t="shared" si="11"/>
        <v>0</v>
      </c>
      <c r="G401" s="78"/>
      <c r="H401" s="78"/>
      <c r="I401" s="78"/>
      <c r="J401" s="78"/>
      <c r="K401" s="78"/>
    </row>
    <row r="402" spans="1:11" s="52" customFormat="1" ht="12.75" x14ac:dyDescent="0.2">
      <c r="A402" s="173"/>
      <c r="B402" s="50"/>
      <c r="C402" s="60"/>
      <c r="D402" s="284"/>
      <c r="E402" s="394"/>
      <c r="F402" s="425"/>
      <c r="G402" s="78"/>
      <c r="H402" s="78"/>
      <c r="I402" s="78"/>
      <c r="J402" s="78"/>
      <c r="K402" s="78"/>
    </row>
    <row r="403" spans="1:11" s="52" customFormat="1" ht="12.75" x14ac:dyDescent="0.2">
      <c r="A403" s="173">
        <v>7</v>
      </c>
      <c r="B403" s="50" t="s">
        <v>381</v>
      </c>
      <c r="C403" s="60"/>
      <c r="D403" s="284"/>
      <c r="E403" s="394"/>
      <c r="F403" s="425">
        <f t="shared" si="11"/>
        <v>0</v>
      </c>
      <c r="G403" s="78"/>
      <c r="H403" s="78"/>
      <c r="I403" s="78"/>
      <c r="J403" s="78"/>
      <c r="K403" s="78"/>
    </row>
    <row r="404" spans="1:11" s="52" customFormat="1" ht="12.75" x14ac:dyDescent="0.2">
      <c r="A404" s="174">
        <v>7.1</v>
      </c>
      <c r="B404" s="167" t="s">
        <v>382</v>
      </c>
      <c r="C404" s="60">
        <v>1</v>
      </c>
      <c r="D404" s="284" t="s">
        <v>560</v>
      </c>
      <c r="E404" s="394"/>
      <c r="F404" s="425">
        <f t="shared" si="11"/>
        <v>0</v>
      </c>
      <c r="G404" s="78"/>
      <c r="H404" s="78"/>
      <c r="I404" s="78"/>
      <c r="J404" s="78"/>
      <c r="K404" s="78"/>
    </row>
    <row r="405" spans="1:11" s="52" customFormat="1" ht="12.75" x14ac:dyDescent="0.2">
      <c r="A405" s="174">
        <v>7.2</v>
      </c>
      <c r="B405" s="167" t="s">
        <v>383</v>
      </c>
      <c r="C405" s="60">
        <v>1</v>
      </c>
      <c r="D405" s="284" t="s">
        <v>560</v>
      </c>
      <c r="E405" s="394"/>
      <c r="F405" s="425">
        <f t="shared" si="11"/>
        <v>0</v>
      </c>
      <c r="G405" s="78"/>
      <c r="H405" s="78"/>
      <c r="I405" s="78"/>
      <c r="J405" s="78"/>
      <c r="K405" s="78"/>
    </row>
    <row r="406" spans="1:11" s="52" customFormat="1" ht="12.75" x14ac:dyDescent="0.2">
      <c r="A406" s="174">
        <v>7.3</v>
      </c>
      <c r="B406" s="167" t="s">
        <v>384</v>
      </c>
      <c r="C406" s="60">
        <v>1</v>
      </c>
      <c r="D406" s="284" t="s">
        <v>560</v>
      </c>
      <c r="E406" s="394"/>
      <c r="F406" s="425">
        <f t="shared" si="11"/>
        <v>0</v>
      </c>
      <c r="G406" s="78"/>
      <c r="H406" s="78"/>
      <c r="I406" s="78"/>
      <c r="J406" s="78"/>
      <c r="K406" s="78"/>
    </row>
    <row r="407" spans="1:11" s="52" customFormat="1" ht="12.75" x14ac:dyDescent="0.2">
      <c r="A407" s="174">
        <v>7.4</v>
      </c>
      <c r="B407" s="46" t="s">
        <v>385</v>
      </c>
      <c r="C407" s="60">
        <v>1</v>
      </c>
      <c r="D407" s="284" t="s">
        <v>560</v>
      </c>
      <c r="E407" s="394"/>
      <c r="F407" s="425">
        <f t="shared" si="11"/>
        <v>0</v>
      </c>
      <c r="G407" s="78"/>
      <c r="H407" s="78"/>
      <c r="I407" s="78"/>
      <c r="J407" s="78"/>
      <c r="K407" s="78"/>
    </row>
    <row r="408" spans="1:11" s="52" customFormat="1" ht="12.75" x14ac:dyDescent="0.2">
      <c r="A408" s="174">
        <v>7.5</v>
      </c>
      <c r="B408" s="167" t="s">
        <v>386</v>
      </c>
      <c r="C408" s="60">
        <v>1</v>
      </c>
      <c r="D408" s="284" t="s">
        <v>560</v>
      </c>
      <c r="E408" s="394"/>
      <c r="F408" s="425">
        <f t="shared" si="11"/>
        <v>0</v>
      </c>
      <c r="G408" s="78"/>
      <c r="H408" s="78"/>
      <c r="I408" s="78"/>
      <c r="J408" s="78"/>
      <c r="K408" s="78"/>
    </row>
    <row r="409" spans="1:11" s="52" customFormat="1" ht="12.75" x14ac:dyDescent="0.2">
      <c r="A409" s="174">
        <v>7.6</v>
      </c>
      <c r="B409" s="167" t="s">
        <v>633</v>
      </c>
      <c r="C409" s="60">
        <v>1</v>
      </c>
      <c r="D409" s="284" t="s">
        <v>560</v>
      </c>
      <c r="E409" s="394"/>
      <c r="F409" s="425">
        <f t="shared" si="11"/>
        <v>0</v>
      </c>
      <c r="G409" s="78"/>
      <c r="H409" s="78"/>
      <c r="I409" s="78"/>
      <c r="J409" s="78"/>
      <c r="K409" s="78"/>
    </row>
    <row r="410" spans="1:11" s="52" customFormat="1" ht="12.75" x14ac:dyDescent="0.2">
      <c r="A410" s="174">
        <v>7.7</v>
      </c>
      <c r="B410" s="167" t="s">
        <v>634</v>
      </c>
      <c r="C410" s="60">
        <v>1</v>
      </c>
      <c r="D410" s="284" t="s">
        <v>560</v>
      </c>
      <c r="E410" s="394"/>
      <c r="F410" s="425">
        <f t="shared" si="11"/>
        <v>0</v>
      </c>
      <c r="G410" s="78"/>
      <c r="H410" s="78"/>
      <c r="I410" s="78"/>
      <c r="J410" s="78"/>
      <c r="K410" s="78"/>
    </row>
    <row r="411" spans="1:11" s="52" customFormat="1" ht="12.75" x14ac:dyDescent="0.2">
      <c r="A411" s="174">
        <v>7.8</v>
      </c>
      <c r="B411" s="167" t="s">
        <v>387</v>
      </c>
      <c r="C411" s="60">
        <v>1</v>
      </c>
      <c r="D411" s="284" t="s">
        <v>560</v>
      </c>
      <c r="E411" s="394"/>
      <c r="F411" s="425">
        <f t="shared" si="11"/>
        <v>0</v>
      </c>
      <c r="G411" s="78"/>
      <c r="H411" s="78"/>
      <c r="I411" s="78"/>
      <c r="J411" s="78"/>
      <c r="K411" s="78"/>
    </row>
    <row r="412" spans="1:11" s="52" customFormat="1" ht="12.75" x14ac:dyDescent="0.2">
      <c r="A412" s="173"/>
      <c r="B412" s="50"/>
      <c r="C412" s="60"/>
      <c r="D412" s="284"/>
      <c r="E412" s="394"/>
      <c r="F412" s="425"/>
      <c r="G412" s="78"/>
      <c r="H412" s="78"/>
      <c r="I412" s="78"/>
      <c r="J412" s="78"/>
      <c r="K412" s="78"/>
    </row>
    <row r="413" spans="1:11" s="52" customFormat="1" ht="12.75" x14ac:dyDescent="0.2">
      <c r="A413" s="173">
        <v>8</v>
      </c>
      <c r="B413" s="22" t="s">
        <v>388</v>
      </c>
      <c r="C413" s="60"/>
      <c r="D413" s="284"/>
      <c r="E413" s="489"/>
      <c r="F413" s="425">
        <f t="shared" si="11"/>
        <v>0</v>
      </c>
      <c r="G413" s="78"/>
      <c r="H413" s="78"/>
      <c r="I413" s="78"/>
      <c r="J413" s="78"/>
      <c r="K413" s="78"/>
    </row>
    <row r="414" spans="1:11" s="52" customFormat="1" ht="12.75" x14ac:dyDescent="0.2">
      <c r="A414" s="174">
        <v>8.1</v>
      </c>
      <c r="B414" s="88" t="s">
        <v>389</v>
      </c>
      <c r="C414" s="60">
        <v>2</v>
      </c>
      <c r="D414" s="284" t="s">
        <v>560</v>
      </c>
      <c r="E414" s="394"/>
      <c r="F414" s="425">
        <f t="shared" si="11"/>
        <v>0</v>
      </c>
      <c r="G414" s="78"/>
      <c r="H414" s="78"/>
      <c r="I414" s="78"/>
      <c r="J414" s="78"/>
      <c r="K414" s="78"/>
    </row>
    <row r="415" spans="1:11" s="52" customFormat="1" ht="12.75" x14ac:dyDescent="0.2">
      <c r="A415" s="560">
        <v>8.1999999999999993</v>
      </c>
      <c r="B415" s="554" t="s">
        <v>390</v>
      </c>
      <c r="C415" s="65">
        <v>4</v>
      </c>
      <c r="D415" s="551" t="s">
        <v>560</v>
      </c>
      <c r="E415" s="555"/>
      <c r="F415" s="441">
        <f t="shared" si="11"/>
        <v>0</v>
      </c>
      <c r="G415" s="78"/>
      <c r="H415" s="78"/>
      <c r="I415" s="78"/>
      <c r="J415" s="78"/>
      <c r="K415" s="78"/>
    </row>
    <row r="416" spans="1:11" s="52" customFormat="1" ht="12.75" x14ac:dyDescent="0.2">
      <c r="A416" s="172">
        <v>8.3000000000000007</v>
      </c>
      <c r="B416" s="88" t="s">
        <v>391</v>
      </c>
      <c r="C416" s="60">
        <v>3</v>
      </c>
      <c r="D416" s="284" t="s">
        <v>560</v>
      </c>
      <c r="E416" s="394"/>
      <c r="F416" s="425">
        <f t="shared" si="11"/>
        <v>0</v>
      </c>
      <c r="G416" s="78"/>
      <c r="H416" s="78"/>
      <c r="I416" s="78"/>
      <c r="J416" s="78"/>
      <c r="K416" s="78"/>
    </row>
    <row r="417" spans="1:11" s="52" customFormat="1" ht="12.75" x14ac:dyDescent="0.2">
      <c r="A417" s="172">
        <v>8.4</v>
      </c>
      <c r="B417" s="88" t="s">
        <v>392</v>
      </c>
      <c r="C417" s="60">
        <v>1</v>
      </c>
      <c r="D417" s="284" t="s">
        <v>560</v>
      </c>
      <c r="E417" s="394"/>
      <c r="F417" s="425">
        <f t="shared" si="11"/>
        <v>0</v>
      </c>
      <c r="G417" s="78"/>
      <c r="H417" s="78"/>
      <c r="I417" s="78"/>
      <c r="J417" s="78"/>
      <c r="K417" s="78"/>
    </row>
    <row r="418" spans="1:11" s="52" customFormat="1" ht="12.75" x14ac:dyDescent="0.2">
      <c r="A418" s="172">
        <v>8.5</v>
      </c>
      <c r="B418" s="88" t="s">
        <v>393</v>
      </c>
      <c r="C418" s="60">
        <v>1</v>
      </c>
      <c r="D418" s="284" t="s">
        <v>560</v>
      </c>
      <c r="E418" s="394"/>
      <c r="F418" s="425">
        <f t="shared" si="11"/>
        <v>0</v>
      </c>
      <c r="G418" s="78"/>
      <c r="H418" s="78"/>
      <c r="I418" s="78"/>
      <c r="J418" s="78"/>
      <c r="K418" s="78"/>
    </row>
    <row r="419" spans="1:11" s="52" customFormat="1" ht="12.75" x14ac:dyDescent="0.2">
      <c r="A419" s="172">
        <v>8.6</v>
      </c>
      <c r="B419" s="88" t="s">
        <v>394</v>
      </c>
      <c r="C419" s="60">
        <v>1</v>
      </c>
      <c r="D419" s="284" t="s">
        <v>560</v>
      </c>
      <c r="E419" s="394"/>
      <c r="F419" s="425">
        <f t="shared" si="11"/>
        <v>0</v>
      </c>
      <c r="G419" s="78"/>
      <c r="H419" s="78"/>
      <c r="I419" s="78"/>
      <c r="J419" s="78"/>
      <c r="K419" s="78"/>
    </row>
    <row r="420" spans="1:11" s="52" customFormat="1" ht="12.75" x14ac:dyDescent="0.2">
      <c r="A420" s="172"/>
      <c r="B420" s="88"/>
      <c r="C420" s="60"/>
      <c r="D420" s="284"/>
      <c r="E420" s="394"/>
      <c r="F420" s="425"/>
      <c r="G420" s="78"/>
      <c r="H420" s="78"/>
      <c r="I420" s="78"/>
      <c r="J420" s="78"/>
      <c r="K420" s="78"/>
    </row>
    <row r="421" spans="1:11" s="52" customFormat="1" ht="12.75" x14ac:dyDescent="0.2">
      <c r="A421" s="171">
        <v>9</v>
      </c>
      <c r="B421" s="50" t="s">
        <v>395</v>
      </c>
      <c r="C421" s="272">
        <v>8.48</v>
      </c>
      <c r="D421" s="260" t="s">
        <v>575</v>
      </c>
      <c r="E421" s="394"/>
      <c r="F421" s="425">
        <f t="shared" si="11"/>
        <v>0</v>
      </c>
      <c r="G421" s="78"/>
      <c r="H421" s="78"/>
      <c r="I421" s="78"/>
      <c r="J421" s="78"/>
      <c r="K421" s="78"/>
    </row>
    <row r="422" spans="1:11" s="52" customFormat="1" ht="12.75" x14ac:dyDescent="0.2">
      <c r="A422" s="46"/>
      <c r="B422" s="167"/>
      <c r="C422" s="308"/>
      <c r="D422" s="308"/>
      <c r="E422" s="490"/>
      <c r="F422" s="425"/>
      <c r="G422" s="78"/>
      <c r="H422" s="78"/>
      <c r="I422" s="78"/>
      <c r="J422" s="78"/>
      <c r="K422" s="78"/>
    </row>
    <row r="423" spans="1:11" s="52" customFormat="1" ht="12.75" x14ac:dyDescent="0.2">
      <c r="A423" s="106">
        <v>10</v>
      </c>
      <c r="B423" s="106" t="s">
        <v>348</v>
      </c>
      <c r="C423" s="324">
        <v>1</v>
      </c>
      <c r="D423" s="282" t="s">
        <v>560</v>
      </c>
      <c r="E423" s="394"/>
      <c r="F423" s="425">
        <f t="shared" si="11"/>
        <v>0</v>
      </c>
      <c r="G423" s="78"/>
      <c r="H423" s="78"/>
      <c r="I423" s="78"/>
      <c r="J423" s="78"/>
      <c r="K423" s="78"/>
    </row>
    <row r="424" spans="1:11" s="52" customFormat="1" ht="12.75" x14ac:dyDescent="0.2">
      <c r="A424" s="46"/>
      <c r="B424" s="106"/>
      <c r="C424" s="324"/>
      <c r="D424" s="282"/>
      <c r="E424" s="394"/>
      <c r="F424" s="425"/>
      <c r="G424" s="78"/>
      <c r="H424" s="78"/>
      <c r="I424" s="78"/>
      <c r="J424" s="78"/>
      <c r="K424" s="78"/>
    </row>
    <row r="425" spans="1:11" s="52" customFormat="1" ht="12.75" x14ac:dyDescent="0.2">
      <c r="A425" s="106">
        <v>11</v>
      </c>
      <c r="B425" s="50" t="s">
        <v>349</v>
      </c>
      <c r="C425" s="277">
        <v>1</v>
      </c>
      <c r="D425" s="284" t="s">
        <v>567</v>
      </c>
      <c r="E425" s="394"/>
      <c r="F425" s="425">
        <f t="shared" si="11"/>
        <v>0</v>
      </c>
      <c r="G425" s="78"/>
      <c r="H425" s="78"/>
      <c r="I425" s="78"/>
      <c r="J425" s="78"/>
      <c r="K425" s="78"/>
    </row>
    <row r="426" spans="1:11" s="52" customFormat="1" ht="12.75" x14ac:dyDescent="0.2">
      <c r="A426" s="175"/>
      <c r="B426" s="176" t="s">
        <v>396</v>
      </c>
      <c r="C426" s="329"/>
      <c r="D426" s="329"/>
      <c r="E426" s="491"/>
      <c r="F426" s="486">
        <f>SUM(F363:F425)</f>
        <v>0</v>
      </c>
      <c r="G426" s="78"/>
      <c r="H426" s="78"/>
      <c r="I426" s="78"/>
      <c r="J426" s="78"/>
      <c r="K426" s="78"/>
    </row>
    <row r="427" spans="1:11" s="52" customFormat="1" ht="12.75" x14ac:dyDescent="0.2">
      <c r="A427" s="46"/>
      <c r="B427" s="126"/>
      <c r="C427" s="308"/>
      <c r="D427" s="308"/>
      <c r="E427" s="490"/>
      <c r="F427" s="488"/>
      <c r="G427" s="78"/>
      <c r="H427" s="78"/>
      <c r="I427" s="78"/>
      <c r="J427" s="78"/>
      <c r="K427" s="78"/>
    </row>
    <row r="428" spans="1:11" s="52" customFormat="1" ht="12.75" x14ac:dyDescent="0.2">
      <c r="A428" s="21" t="s">
        <v>397</v>
      </c>
      <c r="B428" s="85" t="s">
        <v>398</v>
      </c>
      <c r="C428" s="308"/>
      <c r="D428" s="308"/>
      <c r="E428" s="490"/>
      <c r="F428" s="488"/>
      <c r="G428" s="78"/>
      <c r="H428" s="78"/>
      <c r="I428" s="78"/>
      <c r="J428" s="78"/>
      <c r="K428" s="78"/>
    </row>
    <row r="429" spans="1:11" s="52" customFormat="1" ht="12.75" x14ac:dyDescent="0.2">
      <c r="A429" s="46"/>
      <c r="B429" s="135"/>
      <c r="C429" s="308"/>
      <c r="D429" s="308"/>
      <c r="E429" s="490"/>
      <c r="F429" s="488"/>
      <c r="G429" s="78"/>
      <c r="H429" s="78"/>
      <c r="I429" s="78"/>
      <c r="J429" s="78"/>
      <c r="K429" s="78"/>
    </row>
    <row r="430" spans="1:11" s="52" customFormat="1" ht="12.75" x14ac:dyDescent="0.2">
      <c r="A430" s="177">
        <v>1</v>
      </c>
      <c r="B430" s="178" t="s">
        <v>295</v>
      </c>
      <c r="C430" s="330"/>
      <c r="D430" s="331"/>
      <c r="E430" s="479"/>
      <c r="F430" s="488"/>
      <c r="G430" s="78"/>
      <c r="H430" s="78"/>
      <c r="I430" s="78"/>
      <c r="J430" s="78"/>
      <c r="K430" s="78"/>
    </row>
    <row r="431" spans="1:11" s="52" customFormat="1" ht="12.75" x14ac:dyDescent="0.2">
      <c r="A431" s="179">
        <v>1.1000000000000001</v>
      </c>
      <c r="B431" s="180" t="s">
        <v>399</v>
      </c>
      <c r="C431" s="330">
        <v>71.87</v>
      </c>
      <c r="D431" s="331" t="s">
        <v>564</v>
      </c>
      <c r="E431" s="445"/>
      <c r="F431" s="425">
        <f t="shared" ref="F431:F465" si="12">+ROUNDUP(C431*E431,2)</f>
        <v>0</v>
      </c>
      <c r="G431" s="78"/>
      <c r="H431" s="78"/>
      <c r="I431" s="78"/>
      <c r="J431" s="78"/>
      <c r="K431" s="78"/>
    </row>
    <row r="432" spans="1:11" s="52" customFormat="1" ht="12.75" x14ac:dyDescent="0.2">
      <c r="A432" s="179">
        <v>1.2</v>
      </c>
      <c r="B432" s="39" t="s">
        <v>353</v>
      </c>
      <c r="C432" s="330">
        <v>35.89</v>
      </c>
      <c r="D432" s="331" t="s">
        <v>564</v>
      </c>
      <c r="E432" s="492"/>
      <c r="F432" s="425">
        <f t="shared" si="12"/>
        <v>0</v>
      </c>
      <c r="G432" s="78"/>
      <c r="H432" s="78"/>
      <c r="I432" s="78"/>
      <c r="J432" s="78"/>
      <c r="K432" s="78"/>
    </row>
    <row r="433" spans="1:11" s="52" customFormat="1" ht="12.75" x14ac:dyDescent="0.2">
      <c r="A433" s="179">
        <v>1.3</v>
      </c>
      <c r="B433" s="180" t="s">
        <v>400</v>
      </c>
      <c r="C433" s="330">
        <v>46.77</v>
      </c>
      <c r="D433" s="331" t="s">
        <v>564</v>
      </c>
      <c r="E433" s="452"/>
      <c r="F433" s="425">
        <f t="shared" si="12"/>
        <v>0</v>
      </c>
      <c r="G433" s="78"/>
      <c r="H433" s="78"/>
      <c r="I433" s="78"/>
      <c r="J433" s="78"/>
      <c r="K433" s="78"/>
    </row>
    <row r="434" spans="1:11" s="52" customFormat="1" ht="12.75" x14ac:dyDescent="0.2">
      <c r="A434" s="179"/>
      <c r="B434" s="180"/>
      <c r="C434" s="330"/>
      <c r="D434" s="331"/>
      <c r="E434" s="479"/>
      <c r="F434" s="425"/>
      <c r="G434" s="78"/>
      <c r="H434" s="78"/>
      <c r="I434" s="78"/>
      <c r="J434" s="78"/>
      <c r="K434" s="78"/>
    </row>
    <row r="435" spans="1:11" s="52" customFormat="1" ht="12.75" x14ac:dyDescent="0.2">
      <c r="A435" s="177">
        <v>2</v>
      </c>
      <c r="B435" s="178" t="s">
        <v>401</v>
      </c>
      <c r="C435" s="330"/>
      <c r="D435" s="331"/>
      <c r="E435" s="479"/>
      <c r="F435" s="425">
        <f t="shared" si="12"/>
        <v>0</v>
      </c>
      <c r="G435" s="78"/>
      <c r="H435" s="78"/>
      <c r="I435" s="78"/>
      <c r="J435" s="78"/>
      <c r="K435" s="78"/>
    </row>
    <row r="436" spans="1:11" s="52" customFormat="1" ht="14.25" customHeight="1" x14ac:dyDescent="0.2">
      <c r="A436" s="179">
        <v>2.1</v>
      </c>
      <c r="B436" s="180" t="s">
        <v>402</v>
      </c>
      <c r="C436" s="330">
        <v>17.27</v>
      </c>
      <c r="D436" s="331" t="s">
        <v>564</v>
      </c>
      <c r="E436" s="445"/>
      <c r="F436" s="425">
        <f t="shared" si="12"/>
        <v>0</v>
      </c>
      <c r="G436" s="78"/>
      <c r="H436" s="78"/>
      <c r="I436" s="78"/>
      <c r="J436" s="78"/>
      <c r="K436" s="78"/>
    </row>
    <row r="437" spans="1:11" s="52" customFormat="1" ht="15.75" customHeight="1" x14ac:dyDescent="0.2">
      <c r="A437" s="179">
        <v>2.2000000000000002</v>
      </c>
      <c r="B437" s="180" t="s">
        <v>403</v>
      </c>
      <c r="C437" s="330">
        <v>3.87</v>
      </c>
      <c r="D437" s="331" t="s">
        <v>564</v>
      </c>
      <c r="E437" s="445"/>
      <c r="F437" s="425">
        <f t="shared" si="12"/>
        <v>0</v>
      </c>
      <c r="G437" s="78"/>
      <c r="H437" s="78"/>
      <c r="I437" s="78"/>
      <c r="J437" s="78"/>
      <c r="K437" s="78"/>
    </row>
    <row r="438" spans="1:11" s="52" customFormat="1" ht="16.5" x14ac:dyDescent="0.2">
      <c r="A438" s="179">
        <v>2.2999999999999998</v>
      </c>
      <c r="B438" s="180" t="s">
        <v>404</v>
      </c>
      <c r="C438" s="330">
        <v>5.16</v>
      </c>
      <c r="D438" s="331" t="s">
        <v>564</v>
      </c>
      <c r="E438" s="445"/>
      <c r="F438" s="425">
        <f t="shared" si="12"/>
        <v>0</v>
      </c>
      <c r="G438" s="78"/>
      <c r="H438" s="78"/>
      <c r="I438" s="78"/>
      <c r="J438" s="78"/>
      <c r="K438" s="78"/>
    </row>
    <row r="439" spans="1:11" s="52" customFormat="1" ht="16.5" x14ac:dyDescent="0.2">
      <c r="A439" s="179">
        <v>2.4</v>
      </c>
      <c r="B439" s="180" t="s">
        <v>405</v>
      </c>
      <c r="C439" s="330">
        <v>4.78</v>
      </c>
      <c r="D439" s="331" t="s">
        <v>564</v>
      </c>
      <c r="E439" s="445"/>
      <c r="F439" s="425">
        <f t="shared" si="12"/>
        <v>0</v>
      </c>
      <c r="G439" s="78"/>
      <c r="H439" s="78"/>
      <c r="I439" s="78"/>
      <c r="J439" s="78"/>
      <c r="K439" s="78"/>
    </row>
    <row r="440" spans="1:11" s="52" customFormat="1" ht="16.5" x14ac:dyDescent="0.2">
      <c r="A440" s="179">
        <v>2.5</v>
      </c>
      <c r="B440" s="180" t="s">
        <v>406</v>
      </c>
      <c r="C440" s="330">
        <v>6.72</v>
      </c>
      <c r="D440" s="331" t="s">
        <v>564</v>
      </c>
      <c r="E440" s="394"/>
      <c r="F440" s="425">
        <f t="shared" si="12"/>
        <v>0</v>
      </c>
      <c r="G440" s="78"/>
      <c r="H440" s="78"/>
      <c r="I440" s="78"/>
      <c r="J440" s="78"/>
      <c r="K440" s="78"/>
    </row>
    <row r="441" spans="1:11" s="52" customFormat="1" ht="25.5" x14ac:dyDescent="0.2">
      <c r="A441" s="179">
        <v>2.6</v>
      </c>
      <c r="B441" s="180" t="s">
        <v>407</v>
      </c>
      <c r="C441" s="330">
        <v>1.51</v>
      </c>
      <c r="D441" s="331" t="s">
        <v>564</v>
      </c>
      <c r="E441" s="445"/>
      <c r="F441" s="425">
        <f t="shared" si="12"/>
        <v>0</v>
      </c>
      <c r="G441" s="78"/>
      <c r="H441" s="78"/>
      <c r="I441" s="78"/>
      <c r="J441" s="78"/>
      <c r="K441" s="78"/>
    </row>
    <row r="442" spans="1:11" s="52" customFormat="1" ht="12.75" x14ac:dyDescent="0.2">
      <c r="A442" s="179"/>
      <c r="B442" s="180"/>
      <c r="C442" s="330"/>
      <c r="D442" s="331"/>
      <c r="E442" s="479"/>
      <c r="F442" s="425"/>
      <c r="G442" s="78"/>
      <c r="H442" s="78"/>
      <c r="I442" s="78"/>
      <c r="J442" s="78"/>
      <c r="K442" s="78"/>
    </row>
    <row r="443" spans="1:11" s="52" customFormat="1" ht="12.75" x14ac:dyDescent="0.2">
      <c r="A443" s="177">
        <v>3</v>
      </c>
      <c r="B443" s="178" t="s">
        <v>408</v>
      </c>
      <c r="C443" s="330"/>
      <c r="D443" s="331"/>
      <c r="E443" s="479"/>
      <c r="F443" s="425">
        <f t="shared" si="12"/>
        <v>0</v>
      </c>
      <c r="G443" s="78"/>
      <c r="H443" s="78"/>
      <c r="I443" s="78"/>
      <c r="J443" s="78"/>
      <c r="K443" s="78"/>
    </row>
    <row r="444" spans="1:11" s="52" customFormat="1" ht="12.75" x14ac:dyDescent="0.2">
      <c r="A444" s="179">
        <v>3.1</v>
      </c>
      <c r="B444" s="180" t="s">
        <v>409</v>
      </c>
      <c r="C444" s="330">
        <v>382.32</v>
      </c>
      <c r="D444" s="331" t="s">
        <v>575</v>
      </c>
      <c r="E444" s="445"/>
      <c r="F444" s="425">
        <f t="shared" si="12"/>
        <v>0</v>
      </c>
      <c r="G444" s="78"/>
      <c r="H444" s="78"/>
      <c r="I444" s="78"/>
      <c r="J444" s="78"/>
      <c r="K444" s="78"/>
    </row>
    <row r="445" spans="1:11" s="52" customFormat="1" ht="12.75" x14ac:dyDescent="0.2">
      <c r="A445" s="179">
        <v>3.2</v>
      </c>
      <c r="B445" s="180" t="s">
        <v>410</v>
      </c>
      <c r="C445" s="330">
        <v>63.72</v>
      </c>
      <c r="D445" s="331" t="s">
        <v>575</v>
      </c>
      <c r="E445" s="445"/>
      <c r="F445" s="425">
        <f t="shared" si="12"/>
        <v>0</v>
      </c>
      <c r="G445" s="78"/>
      <c r="H445" s="78"/>
      <c r="I445" s="78"/>
      <c r="J445" s="78"/>
      <c r="K445" s="78"/>
    </row>
    <row r="446" spans="1:11" s="52" customFormat="1" ht="12.75" x14ac:dyDescent="0.2">
      <c r="A446" s="179"/>
      <c r="B446" s="180"/>
      <c r="C446" s="330"/>
      <c r="D446" s="331"/>
      <c r="E446" s="479"/>
      <c r="F446" s="425"/>
      <c r="G446" s="78"/>
      <c r="H446" s="78"/>
      <c r="I446" s="78"/>
      <c r="J446" s="78"/>
      <c r="K446" s="78"/>
    </row>
    <row r="447" spans="1:11" s="52" customFormat="1" ht="12.75" x14ac:dyDescent="0.2">
      <c r="A447" s="177">
        <v>4</v>
      </c>
      <c r="B447" s="178" t="s">
        <v>211</v>
      </c>
      <c r="C447" s="330"/>
      <c r="D447" s="331"/>
      <c r="E447" s="479"/>
      <c r="F447" s="425">
        <f t="shared" si="12"/>
        <v>0</v>
      </c>
      <c r="G447" s="78"/>
      <c r="H447" s="78"/>
      <c r="I447" s="78"/>
      <c r="J447" s="78"/>
      <c r="K447" s="78"/>
    </row>
    <row r="448" spans="1:11" s="52" customFormat="1" ht="12.75" x14ac:dyDescent="0.2">
      <c r="A448" s="168">
        <v>4.0999999999999996</v>
      </c>
      <c r="B448" s="169" t="s">
        <v>314</v>
      </c>
      <c r="C448" s="328">
        <v>160.74</v>
      </c>
      <c r="D448" s="327" t="s">
        <v>575</v>
      </c>
      <c r="E448" s="445"/>
      <c r="F448" s="425">
        <f t="shared" si="12"/>
        <v>0</v>
      </c>
      <c r="G448" s="78"/>
      <c r="H448" s="78"/>
      <c r="I448" s="78"/>
      <c r="J448" s="78"/>
      <c r="K448" s="78"/>
    </row>
    <row r="449" spans="1:11" s="52" customFormat="1" ht="12.75" x14ac:dyDescent="0.2">
      <c r="A449" s="179">
        <v>4.2</v>
      </c>
      <c r="B449" s="180" t="s">
        <v>411</v>
      </c>
      <c r="C449" s="330">
        <v>160.74</v>
      </c>
      <c r="D449" s="331" t="s">
        <v>575</v>
      </c>
      <c r="E449" s="445"/>
      <c r="F449" s="425">
        <f t="shared" si="12"/>
        <v>0</v>
      </c>
      <c r="G449" s="78"/>
      <c r="H449" s="78"/>
      <c r="I449" s="78"/>
      <c r="J449" s="78"/>
      <c r="K449" s="78"/>
    </row>
    <row r="450" spans="1:11" s="52" customFormat="1" ht="12.75" x14ac:dyDescent="0.2">
      <c r="A450" s="179">
        <v>4.3</v>
      </c>
      <c r="B450" s="180" t="s">
        <v>216</v>
      </c>
      <c r="C450" s="330">
        <v>916.5</v>
      </c>
      <c r="D450" s="331" t="s">
        <v>566</v>
      </c>
      <c r="E450" s="445"/>
      <c r="F450" s="425">
        <f t="shared" si="12"/>
        <v>0</v>
      </c>
      <c r="G450" s="78"/>
      <c r="H450" s="78"/>
      <c r="I450" s="78"/>
      <c r="J450" s="78"/>
      <c r="K450" s="78"/>
    </row>
    <row r="451" spans="1:11" s="52" customFormat="1" ht="12.75" x14ac:dyDescent="0.2">
      <c r="A451" s="181"/>
      <c r="B451" s="178"/>
      <c r="C451" s="330"/>
      <c r="D451" s="331"/>
      <c r="E451" s="479"/>
      <c r="F451" s="425"/>
      <c r="G451" s="78"/>
      <c r="H451" s="78"/>
      <c r="I451" s="78"/>
      <c r="J451" s="78"/>
      <c r="K451" s="78"/>
    </row>
    <row r="452" spans="1:11" s="52" customFormat="1" ht="12.75" x14ac:dyDescent="0.2">
      <c r="A452" s="177">
        <v>5</v>
      </c>
      <c r="B452" s="178" t="s">
        <v>412</v>
      </c>
      <c r="C452" s="330"/>
      <c r="D452" s="331"/>
      <c r="E452" s="479"/>
      <c r="F452" s="425">
        <f t="shared" si="12"/>
        <v>0</v>
      </c>
      <c r="G452" s="78"/>
      <c r="H452" s="78"/>
      <c r="I452" s="78"/>
      <c r="J452" s="78"/>
      <c r="K452" s="78"/>
    </row>
    <row r="453" spans="1:11" s="52" customFormat="1" ht="12.75" x14ac:dyDescent="0.2">
      <c r="A453" s="182">
        <v>5.0999999999999996</v>
      </c>
      <c r="B453" s="183" t="s">
        <v>413</v>
      </c>
      <c r="C453" s="330">
        <v>160.74</v>
      </c>
      <c r="D453" s="332" t="s">
        <v>575</v>
      </c>
      <c r="E453" s="479"/>
      <c r="F453" s="425">
        <f t="shared" si="12"/>
        <v>0</v>
      </c>
      <c r="G453" s="78"/>
      <c r="H453" s="78"/>
      <c r="I453" s="78"/>
      <c r="J453" s="78"/>
      <c r="K453" s="78"/>
    </row>
    <row r="454" spans="1:11" s="52" customFormat="1" ht="12.75" x14ac:dyDescent="0.2">
      <c r="A454" s="179">
        <v>5.2</v>
      </c>
      <c r="B454" s="180" t="s">
        <v>635</v>
      </c>
      <c r="C454" s="330">
        <v>160.74</v>
      </c>
      <c r="D454" s="331" t="s">
        <v>575</v>
      </c>
      <c r="E454" s="445"/>
      <c r="F454" s="425">
        <f t="shared" si="12"/>
        <v>0</v>
      </c>
      <c r="G454" s="78"/>
      <c r="H454" s="78"/>
      <c r="I454" s="78"/>
      <c r="J454" s="78"/>
      <c r="K454" s="78"/>
    </row>
    <row r="455" spans="1:11" s="52" customFormat="1" ht="12.75" x14ac:dyDescent="0.2">
      <c r="A455" s="179"/>
      <c r="B455" s="180"/>
      <c r="C455" s="330"/>
      <c r="D455" s="331"/>
      <c r="E455" s="479"/>
      <c r="F455" s="425"/>
      <c r="G455" s="78"/>
      <c r="H455" s="78"/>
      <c r="I455" s="78"/>
      <c r="J455" s="78"/>
      <c r="K455" s="78"/>
    </row>
    <row r="456" spans="1:11" s="52" customFormat="1" ht="25.5" x14ac:dyDescent="0.2">
      <c r="A456" s="177">
        <v>6</v>
      </c>
      <c r="B456" s="178" t="s">
        <v>414</v>
      </c>
      <c r="C456" s="330">
        <v>167.9</v>
      </c>
      <c r="D456" s="331" t="s">
        <v>566</v>
      </c>
      <c r="E456" s="490"/>
      <c r="F456" s="425">
        <f t="shared" si="12"/>
        <v>0</v>
      </c>
      <c r="G456" s="78"/>
      <c r="H456" s="78"/>
      <c r="I456" s="78"/>
      <c r="J456" s="78"/>
      <c r="K456" s="78"/>
    </row>
    <row r="457" spans="1:11" s="52" customFormat="1" ht="12.75" x14ac:dyDescent="0.2">
      <c r="A457" s="179"/>
      <c r="B457" s="180"/>
      <c r="C457" s="330"/>
      <c r="D457" s="331"/>
      <c r="E457" s="490"/>
      <c r="F457" s="425"/>
      <c r="G457" s="78"/>
      <c r="H457" s="78"/>
      <c r="I457" s="78"/>
      <c r="J457" s="78"/>
      <c r="K457" s="78"/>
    </row>
    <row r="458" spans="1:11" s="52" customFormat="1" ht="16.5" customHeight="1" x14ac:dyDescent="0.2">
      <c r="A458" s="177">
        <v>7</v>
      </c>
      <c r="B458" s="184" t="s">
        <v>415</v>
      </c>
      <c r="C458" s="330">
        <v>1</v>
      </c>
      <c r="D458" s="284" t="s">
        <v>560</v>
      </c>
      <c r="E458" s="394"/>
      <c r="F458" s="425">
        <f t="shared" si="12"/>
        <v>0</v>
      </c>
      <c r="G458" s="78"/>
      <c r="H458" s="78"/>
      <c r="I458" s="78"/>
      <c r="J458" s="78"/>
      <c r="K458" s="78"/>
    </row>
    <row r="459" spans="1:11" s="52" customFormat="1" ht="12.75" x14ac:dyDescent="0.2">
      <c r="A459" s="561"/>
      <c r="B459" s="562"/>
      <c r="C459" s="563"/>
      <c r="D459" s="564"/>
      <c r="E459" s="565"/>
      <c r="F459" s="441"/>
      <c r="G459" s="78"/>
      <c r="H459" s="78"/>
      <c r="I459" s="78"/>
      <c r="J459" s="78"/>
      <c r="K459" s="78"/>
    </row>
    <row r="460" spans="1:11" s="52" customFormat="1" ht="12.75" x14ac:dyDescent="0.2">
      <c r="A460" s="185">
        <v>8</v>
      </c>
      <c r="B460" s="186" t="s">
        <v>416</v>
      </c>
      <c r="C460" s="333"/>
      <c r="D460" s="332"/>
      <c r="E460" s="490"/>
      <c r="F460" s="425">
        <f t="shared" si="12"/>
        <v>0</v>
      </c>
      <c r="G460" s="78"/>
      <c r="H460" s="78"/>
      <c r="I460" s="78"/>
      <c r="J460" s="78"/>
      <c r="K460" s="78"/>
    </row>
    <row r="461" spans="1:11" s="52" customFormat="1" ht="25.5" x14ac:dyDescent="0.2">
      <c r="A461" s="182">
        <v>8.1</v>
      </c>
      <c r="B461" s="187" t="s">
        <v>417</v>
      </c>
      <c r="C461" s="333">
        <v>6</v>
      </c>
      <c r="D461" s="284" t="s">
        <v>560</v>
      </c>
      <c r="E461" s="394"/>
      <c r="F461" s="425">
        <f t="shared" si="12"/>
        <v>0</v>
      </c>
      <c r="G461" s="78"/>
      <c r="H461" s="78"/>
      <c r="I461" s="78"/>
      <c r="J461" s="78"/>
      <c r="K461" s="78"/>
    </row>
    <row r="462" spans="1:11" s="52" customFormat="1" ht="12.75" x14ac:dyDescent="0.2">
      <c r="A462" s="182">
        <v>8.1999999999999993</v>
      </c>
      <c r="B462" s="187" t="s">
        <v>418</v>
      </c>
      <c r="C462" s="333">
        <v>5</v>
      </c>
      <c r="D462" s="284" t="s">
        <v>560</v>
      </c>
      <c r="E462" s="394"/>
      <c r="F462" s="425">
        <f t="shared" si="12"/>
        <v>0</v>
      </c>
      <c r="G462" s="78"/>
      <c r="H462" s="78"/>
      <c r="I462" s="78"/>
      <c r="J462" s="78"/>
      <c r="K462" s="78"/>
    </row>
    <row r="463" spans="1:11" s="52" customFormat="1" ht="12.75" x14ac:dyDescent="0.2">
      <c r="A463" s="182">
        <v>8.3000000000000007</v>
      </c>
      <c r="B463" s="187" t="s">
        <v>419</v>
      </c>
      <c r="C463" s="333">
        <v>6</v>
      </c>
      <c r="D463" s="284" t="s">
        <v>560</v>
      </c>
      <c r="E463" s="394"/>
      <c r="F463" s="425">
        <f t="shared" si="12"/>
        <v>0</v>
      </c>
      <c r="G463" s="78"/>
      <c r="H463" s="78"/>
      <c r="I463" s="78"/>
      <c r="J463" s="78"/>
      <c r="K463" s="78"/>
    </row>
    <row r="464" spans="1:11" s="52" customFormat="1" ht="12.75" x14ac:dyDescent="0.2">
      <c r="A464" s="188"/>
      <c r="B464" s="189"/>
      <c r="C464" s="334"/>
      <c r="D464" s="335"/>
      <c r="E464" s="490"/>
      <c r="F464" s="425"/>
      <c r="G464" s="78"/>
      <c r="H464" s="78"/>
      <c r="I464" s="78"/>
      <c r="J464" s="78"/>
      <c r="K464" s="78"/>
    </row>
    <row r="465" spans="1:16" s="52" customFormat="1" ht="12.75" x14ac:dyDescent="0.2">
      <c r="A465" s="190">
        <v>9</v>
      </c>
      <c r="B465" s="191" t="s">
        <v>290</v>
      </c>
      <c r="C465" s="334">
        <v>1</v>
      </c>
      <c r="D465" s="335" t="s">
        <v>578</v>
      </c>
      <c r="E465" s="394"/>
      <c r="F465" s="425">
        <f t="shared" si="12"/>
        <v>0</v>
      </c>
      <c r="G465" s="78"/>
      <c r="H465" s="78"/>
      <c r="I465" s="78"/>
      <c r="J465" s="78"/>
      <c r="K465" s="78"/>
    </row>
    <row r="466" spans="1:16" s="52" customFormat="1" ht="12.75" x14ac:dyDescent="0.2">
      <c r="A466" s="175"/>
      <c r="B466" s="176" t="s">
        <v>420</v>
      </c>
      <c r="C466" s="329"/>
      <c r="D466" s="329"/>
      <c r="E466" s="491"/>
      <c r="F466" s="486">
        <f>SUM(F431:F465)</f>
        <v>0</v>
      </c>
      <c r="G466" s="78"/>
      <c r="H466" s="78"/>
      <c r="I466" s="78"/>
      <c r="J466" s="78"/>
      <c r="K466" s="78"/>
    </row>
    <row r="467" spans="1:16" s="52" customFormat="1" ht="12.75" x14ac:dyDescent="0.2">
      <c r="A467" s="46"/>
      <c r="B467" s="126"/>
      <c r="C467" s="308"/>
      <c r="D467" s="308"/>
      <c r="E467" s="490"/>
      <c r="F467" s="488"/>
      <c r="G467" s="78"/>
      <c r="H467" s="78"/>
      <c r="I467" s="78"/>
      <c r="J467" s="78"/>
      <c r="K467" s="78"/>
    </row>
    <row r="468" spans="1:16" s="52" customFormat="1" ht="30" x14ac:dyDescent="0.2">
      <c r="A468" s="21" t="s">
        <v>421</v>
      </c>
      <c r="B468" s="22" t="s">
        <v>422</v>
      </c>
      <c r="C468" s="308"/>
      <c r="D468" s="308"/>
      <c r="E468" s="490"/>
      <c r="F468" s="488"/>
      <c r="G468" s="78"/>
      <c r="H468" s="78"/>
      <c r="I468" s="78"/>
      <c r="J468" s="78"/>
      <c r="K468" s="78"/>
    </row>
    <row r="469" spans="1:16" s="52" customFormat="1" ht="12.75" x14ac:dyDescent="0.2">
      <c r="A469" s="21"/>
      <c r="B469" s="106"/>
      <c r="C469" s="308"/>
      <c r="D469" s="308"/>
      <c r="E469" s="490"/>
      <c r="F469" s="488"/>
      <c r="G469" s="78"/>
      <c r="H469" s="78"/>
      <c r="I469" s="78"/>
      <c r="J469" s="78"/>
      <c r="K469" s="78"/>
    </row>
    <row r="470" spans="1:16" s="52" customFormat="1" ht="12.75" x14ac:dyDescent="0.2">
      <c r="A470" s="54">
        <v>1</v>
      </c>
      <c r="B470" s="22" t="s">
        <v>423</v>
      </c>
      <c r="C470" s="60"/>
      <c r="D470" s="336"/>
      <c r="E470" s="490"/>
      <c r="F470" s="488"/>
      <c r="G470" s="192"/>
      <c r="H470" s="193"/>
      <c r="I470" s="78"/>
      <c r="J470" s="78"/>
      <c r="K470" s="78"/>
      <c r="L470" s="78"/>
      <c r="M470" s="78"/>
      <c r="N470" s="78"/>
      <c r="O470" s="78"/>
      <c r="P470" s="78"/>
    </row>
    <row r="471" spans="1:16" s="52" customFormat="1" ht="12.75" x14ac:dyDescent="0.2">
      <c r="A471" s="26">
        <v>1.1000000000000001</v>
      </c>
      <c r="B471" s="88" t="s">
        <v>636</v>
      </c>
      <c r="C471" s="60">
        <v>800</v>
      </c>
      <c r="D471" s="336" t="s">
        <v>566</v>
      </c>
      <c r="E471" s="490"/>
      <c r="F471" s="425">
        <f t="shared" ref="F471:F494" si="13">+ROUNDUP(C471*E471,2)</f>
        <v>0</v>
      </c>
      <c r="G471" s="78"/>
      <c r="H471" s="78"/>
      <c r="I471" s="78"/>
      <c r="J471" s="78"/>
      <c r="K471" s="78"/>
    </row>
    <row r="472" spans="1:16" s="52" customFormat="1" ht="12.75" x14ac:dyDescent="0.2">
      <c r="A472" s="26">
        <v>1.2</v>
      </c>
      <c r="B472" s="88" t="s">
        <v>424</v>
      </c>
      <c r="C472" s="60">
        <v>4400</v>
      </c>
      <c r="D472" s="336" t="s">
        <v>575</v>
      </c>
      <c r="E472" s="493"/>
      <c r="F472" s="425">
        <f t="shared" si="13"/>
        <v>0</v>
      </c>
      <c r="G472" s="78"/>
      <c r="H472" s="78"/>
      <c r="I472" s="78"/>
      <c r="J472" s="78"/>
      <c r="K472" s="78"/>
    </row>
    <row r="473" spans="1:16" s="52" customFormat="1" ht="12.75" x14ac:dyDescent="0.2">
      <c r="A473" s="26"/>
      <c r="B473" s="88"/>
      <c r="C473" s="60"/>
      <c r="D473" s="336"/>
      <c r="E473" s="490"/>
      <c r="F473" s="425"/>
      <c r="G473" s="78"/>
      <c r="H473" s="78"/>
      <c r="I473" s="78"/>
      <c r="J473" s="78"/>
      <c r="K473" s="78"/>
    </row>
    <row r="474" spans="1:16" s="52" customFormat="1" ht="12.75" x14ac:dyDescent="0.2">
      <c r="A474" s="54">
        <v>2</v>
      </c>
      <c r="B474" s="22" t="s">
        <v>25</v>
      </c>
      <c r="C474" s="60"/>
      <c r="D474" s="336"/>
      <c r="E474" s="490"/>
      <c r="F474" s="425">
        <f t="shared" si="13"/>
        <v>0</v>
      </c>
      <c r="G474" s="78"/>
      <c r="H474" s="78"/>
      <c r="I474" s="78"/>
      <c r="J474" s="78"/>
      <c r="K474" s="78"/>
    </row>
    <row r="475" spans="1:16" s="52" customFormat="1" ht="12.75" x14ac:dyDescent="0.2">
      <c r="A475" s="26">
        <v>2.1</v>
      </c>
      <c r="B475" s="88" t="s">
        <v>425</v>
      </c>
      <c r="C475" s="108">
        <v>979.96</v>
      </c>
      <c r="D475" s="336" t="s">
        <v>570</v>
      </c>
      <c r="E475" s="394"/>
      <c r="F475" s="425">
        <f t="shared" si="13"/>
        <v>0</v>
      </c>
      <c r="G475" s="78"/>
      <c r="H475" s="78"/>
      <c r="I475" s="78"/>
      <c r="J475" s="78"/>
      <c r="K475" s="78"/>
    </row>
    <row r="476" spans="1:16" s="52" customFormat="1" ht="12.75" x14ac:dyDescent="0.2">
      <c r="A476" s="26">
        <v>2.2000000000000002</v>
      </c>
      <c r="B476" s="88" t="s">
        <v>426</v>
      </c>
      <c r="C476" s="108">
        <v>1273.95</v>
      </c>
      <c r="D476" s="336" t="s">
        <v>574</v>
      </c>
      <c r="E476" s="493"/>
      <c r="F476" s="425">
        <f t="shared" si="13"/>
        <v>0</v>
      </c>
      <c r="G476" s="78"/>
      <c r="H476" s="78"/>
      <c r="I476" s="78"/>
      <c r="J476" s="78"/>
      <c r="K476" s="78"/>
    </row>
    <row r="477" spans="1:16" s="52" customFormat="1" ht="12.75" x14ac:dyDescent="0.2">
      <c r="A477" s="26"/>
      <c r="B477" s="88"/>
      <c r="C477" s="108"/>
      <c r="D477" s="336"/>
      <c r="E477" s="493"/>
      <c r="F477" s="425"/>
      <c r="G477" s="78"/>
      <c r="H477" s="78"/>
      <c r="I477" s="78"/>
      <c r="J477" s="78"/>
      <c r="K477" s="78"/>
    </row>
    <row r="478" spans="1:16" s="52" customFormat="1" ht="12.75" x14ac:dyDescent="0.2">
      <c r="A478" s="26">
        <v>2.2999999999999998</v>
      </c>
      <c r="B478" s="22" t="s">
        <v>427</v>
      </c>
      <c r="C478" s="337"/>
      <c r="D478" s="338"/>
      <c r="E478" s="490"/>
      <c r="F478" s="425">
        <f t="shared" si="13"/>
        <v>0</v>
      </c>
      <c r="G478" s="78"/>
      <c r="H478" s="78"/>
      <c r="I478" s="78"/>
      <c r="J478" s="78"/>
      <c r="K478" s="78"/>
    </row>
    <row r="479" spans="1:16" s="52" customFormat="1" ht="12.75" x14ac:dyDescent="0.2">
      <c r="A479" s="26" t="s">
        <v>32</v>
      </c>
      <c r="B479" s="88" t="s">
        <v>428</v>
      </c>
      <c r="C479" s="286">
        <v>2006.39</v>
      </c>
      <c r="D479" s="336" t="s">
        <v>564</v>
      </c>
      <c r="E479" s="494"/>
      <c r="F479" s="425">
        <f t="shared" si="13"/>
        <v>0</v>
      </c>
      <c r="G479" s="78"/>
      <c r="H479" s="78"/>
      <c r="I479" s="78"/>
      <c r="J479" s="78"/>
      <c r="K479" s="78"/>
    </row>
    <row r="480" spans="1:16" s="52" customFormat="1" ht="12.75" x14ac:dyDescent="0.2">
      <c r="A480" s="26" t="s">
        <v>33</v>
      </c>
      <c r="B480" s="88" t="s">
        <v>429</v>
      </c>
      <c r="C480" s="60">
        <v>2006.39</v>
      </c>
      <c r="D480" s="336" t="s">
        <v>564</v>
      </c>
      <c r="E480" s="394"/>
      <c r="F480" s="425">
        <f t="shared" si="13"/>
        <v>0</v>
      </c>
      <c r="G480" s="78"/>
      <c r="H480" s="78"/>
      <c r="I480" s="78"/>
      <c r="J480" s="78"/>
      <c r="K480" s="78"/>
    </row>
    <row r="481" spans="1:11" s="52" customFormat="1" ht="12.75" x14ac:dyDescent="0.2">
      <c r="A481" s="26" t="s">
        <v>35</v>
      </c>
      <c r="B481" s="88" t="s">
        <v>430</v>
      </c>
      <c r="C481" s="60">
        <v>1671.99</v>
      </c>
      <c r="D481" s="336" t="s">
        <v>564</v>
      </c>
      <c r="E481" s="394"/>
      <c r="F481" s="425">
        <f t="shared" si="13"/>
        <v>0</v>
      </c>
      <c r="G481" s="78"/>
      <c r="H481" s="78"/>
      <c r="I481" s="78"/>
      <c r="J481" s="78"/>
      <c r="K481" s="78"/>
    </row>
    <row r="482" spans="1:11" s="52" customFormat="1" ht="12.75" x14ac:dyDescent="0.2">
      <c r="A482" s="26"/>
      <c r="B482" s="88"/>
      <c r="C482" s="60"/>
      <c r="D482" s="336"/>
      <c r="E482" s="490"/>
      <c r="F482" s="425"/>
      <c r="G482" s="78"/>
      <c r="H482" s="78"/>
      <c r="I482" s="78"/>
      <c r="J482" s="78"/>
      <c r="K482" s="78"/>
    </row>
    <row r="483" spans="1:11" s="52" customFormat="1" ht="12.75" x14ac:dyDescent="0.2">
      <c r="A483" s="162">
        <v>3</v>
      </c>
      <c r="B483" s="22" t="s">
        <v>431</v>
      </c>
      <c r="C483" s="60"/>
      <c r="D483" s="336"/>
      <c r="E483" s="490"/>
      <c r="F483" s="425">
        <f t="shared" si="13"/>
        <v>0</v>
      </c>
      <c r="G483" s="78"/>
      <c r="H483" s="78"/>
      <c r="I483" s="78"/>
      <c r="J483" s="78"/>
      <c r="K483" s="78"/>
    </row>
    <row r="484" spans="1:11" s="52" customFormat="1" ht="12.75" x14ac:dyDescent="0.2">
      <c r="A484" s="26">
        <v>3.1</v>
      </c>
      <c r="B484" s="39" t="s">
        <v>432</v>
      </c>
      <c r="C484" s="250">
        <v>1600</v>
      </c>
      <c r="D484" s="339" t="s">
        <v>566</v>
      </c>
      <c r="E484" s="424"/>
      <c r="F484" s="425">
        <f t="shared" si="13"/>
        <v>0</v>
      </c>
      <c r="G484" s="78"/>
      <c r="H484" s="78"/>
      <c r="I484" s="78"/>
      <c r="J484" s="78"/>
      <c r="K484" s="78"/>
    </row>
    <row r="485" spans="1:11" s="52" customFormat="1" ht="12.75" x14ac:dyDescent="0.2">
      <c r="A485" s="26">
        <v>3.2</v>
      </c>
      <c r="B485" s="93" t="s">
        <v>433</v>
      </c>
      <c r="C485" s="250">
        <v>1008</v>
      </c>
      <c r="D485" s="336" t="s">
        <v>564</v>
      </c>
      <c r="E485" s="424"/>
      <c r="F485" s="425">
        <f t="shared" si="13"/>
        <v>0</v>
      </c>
      <c r="G485" s="78"/>
      <c r="H485" s="78"/>
      <c r="I485" s="78"/>
      <c r="J485" s="78"/>
      <c r="K485" s="78"/>
    </row>
    <row r="486" spans="1:11" s="52" customFormat="1" ht="12.75" x14ac:dyDescent="0.2">
      <c r="A486" s="26">
        <v>3.3</v>
      </c>
      <c r="B486" s="88" t="s">
        <v>426</v>
      </c>
      <c r="C486" s="250">
        <v>1260</v>
      </c>
      <c r="D486" s="336" t="s">
        <v>564</v>
      </c>
      <c r="E486" s="424"/>
      <c r="F486" s="425">
        <f t="shared" si="13"/>
        <v>0</v>
      </c>
      <c r="G486" s="78"/>
      <c r="H486" s="78"/>
      <c r="I486" s="78"/>
      <c r="J486" s="78"/>
      <c r="K486" s="78"/>
    </row>
    <row r="487" spans="1:11" s="52" customFormat="1" ht="12.75" x14ac:dyDescent="0.2">
      <c r="A487" s="26">
        <v>3.4</v>
      </c>
      <c r="B487" s="93" t="s">
        <v>434</v>
      </c>
      <c r="C487" s="250">
        <v>201.6</v>
      </c>
      <c r="D487" s="336" t="s">
        <v>564</v>
      </c>
      <c r="E487" s="452"/>
      <c r="F487" s="425">
        <f t="shared" si="13"/>
        <v>0</v>
      </c>
      <c r="G487" s="78"/>
      <c r="H487" s="78"/>
      <c r="I487" s="78"/>
      <c r="J487" s="78"/>
      <c r="K487" s="78"/>
    </row>
    <row r="488" spans="1:11" s="52" customFormat="1" ht="12.75" x14ac:dyDescent="0.2">
      <c r="A488" s="26">
        <v>3.5</v>
      </c>
      <c r="B488" s="93" t="s">
        <v>435</v>
      </c>
      <c r="C488" s="250">
        <v>3200</v>
      </c>
      <c r="D488" s="339" t="s">
        <v>566</v>
      </c>
      <c r="E488" s="452"/>
      <c r="F488" s="425">
        <f t="shared" si="13"/>
        <v>0</v>
      </c>
      <c r="G488" s="78"/>
      <c r="H488" s="78"/>
      <c r="I488" s="78"/>
      <c r="J488" s="78"/>
      <c r="K488" s="78"/>
    </row>
    <row r="489" spans="1:11" s="52" customFormat="1" ht="12.75" x14ac:dyDescent="0.2">
      <c r="A489" s="26">
        <v>3.6</v>
      </c>
      <c r="B489" s="39" t="s">
        <v>436</v>
      </c>
      <c r="C489" s="250">
        <v>3200</v>
      </c>
      <c r="D489" s="339" t="s">
        <v>566</v>
      </c>
      <c r="E489" s="424"/>
      <c r="F489" s="425">
        <f t="shared" si="13"/>
        <v>0</v>
      </c>
      <c r="G489" s="78"/>
      <c r="H489" s="78"/>
      <c r="I489" s="78"/>
      <c r="J489" s="78"/>
      <c r="K489" s="78"/>
    </row>
    <row r="490" spans="1:11" s="52" customFormat="1" ht="12.75" x14ac:dyDescent="0.2">
      <c r="A490" s="21"/>
      <c r="B490" s="106"/>
      <c r="C490" s="340"/>
      <c r="D490" s="308"/>
      <c r="E490" s="479"/>
      <c r="F490" s="425"/>
      <c r="G490" s="78"/>
      <c r="H490" s="78"/>
      <c r="I490" s="78"/>
      <c r="J490" s="78"/>
      <c r="K490" s="78"/>
    </row>
    <row r="491" spans="1:11" s="52" customFormat="1" ht="12.75" x14ac:dyDescent="0.2">
      <c r="A491" s="54">
        <v>4</v>
      </c>
      <c r="B491" s="22" t="s">
        <v>437</v>
      </c>
      <c r="C491" s="60"/>
      <c r="D491" s="336"/>
      <c r="E491" s="479"/>
      <c r="F491" s="425">
        <f t="shared" si="13"/>
        <v>0</v>
      </c>
      <c r="G491" s="78"/>
      <c r="H491" s="78"/>
      <c r="I491" s="78"/>
      <c r="J491" s="78"/>
      <c r="K491" s="78"/>
    </row>
    <row r="492" spans="1:11" s="52" customFormat="1" ht="12.75" x14ac:dyDescent="0.2">
      <c r="A492" s="26">
        <v>5.0999999999999996</v>
      </c>
      <c r="B492" s="88" t="s">
        <v>438</v>
      </c>
      <c r="C492" s="60">
        <v>4000</v>
      </c>
      <c r="D492" s="336" t="s">
        <v>575</v>
      </c>
      <c r="E492" s="445"/>
      <c r="F492" s="425">
        <f t="shared" si="13"/>
        <v>0</v>
      </c>
      <c r="G492" s="78"/>
      <c r="H492" s="78"/>
      <c r="I492" s="78"/>
      <c r="J492" s="78"/>
      <c r="K492" s="78"/>
    </row>
    <row r="493" spans="1:11" s="52" customFormat="1" ht="25.5" x14ac:dyDescent="0.2">
      <c r="A493" s="26">
        <v>5.2</v>
      </c>
      <c r="B493" s="39" t="s">
        <v>637</v>
      </c>
      <c r="C493" s="60">
        <v>4000</v>
      </c>
      <c r="D493" s="336" t="s">
        <v>575</v>
      </c>
      <c r="E493" s="445"/>
      <c r="F493" s="425">
        <f t="shared" si="13"/>
        <v>0</v>
      </c>
      <c r="G493" s="78"/>
      <c r="H493" s="78"/>
      <c r="I493" s="78"/>
      <c r="J493" s="78"/>
      <c r="K493" s="78"/>
    </row>
    <row r="494" spans="1:11" s="52" customFormat="1" ht="12.75" x14ac:dyDescent="0.2">
      <c r="A494" s="26">
        <v>5.3</v>
      </c>
      <c r="B494" s="46" t="s">
        <v>439</v>
      </c>
      <c r="C494" s="60">
        <v>10000</v>
      </c>
      <c r="D494" s="284" t="s">
        <v>579</v>
      </c>
      <c r="E494" s="495"/>
      <c r="F494" s="425">
        <f t="shared" si="13"/>
        <v>0</v>
      </c>
      <c r="G494" s="78"/>
      <c r="H494" s="78"/>
      <c r="I494" s="78"/>
      <c r="J494" s="78"/>
      <c r="K494" s="78"/>
    </row>
    <row r="495" spans="1:11" s="52" customFormat="1" ht="12.75" x14ac:dyDescent="0.2">
      <c r="A495" s="175"/>
      <c r="B495" s="176" t="s">
        <v>440</v>
      </c>
      <c r="C495" s="329"/>
      <c r="D495" s="329"/>
      <c r="E495" s="491"/>
      <c r="F495" s="486">
        <f>SUM(F471:F494)</f>
        <v>0</v>
      </c>
      <c r="G495" s="78"/>
      <c r="H495" s="78"/>
      <c r="I495" s="78"/>
      <c r="J495" s="78"/>
      <c r="K495" s="78"/>
    </row>
    <row r="496" spans="1:11" s="52" customFormat="1" ht="12.75" x14ac:dyDescent="0.2">
      <c r="A496" s="113"/>
      <c r="B496" s="114"/>
      <c r="C496" s="296"/>
      <c r="D496" s="297"/>
      <c r="E496" s="433"/>
      <c r="F496" s="465"/>
      <c r="G496" s="78"/>
      <c r="H496" s="78"/>
      <c r="I496" s="78"/>
      <c r="J496" s="78"/>
      <c r="K496" s="78"/>
    </row>
    <row r="497" spans="1:11" s="52" customFormat="1" ht="12.75" x14ac:dyDescent="0.2">
      <c r="A497" s="194" t="s">
        <v>441</v>
      </c>
      <c r="B497" s="195" t="s">
        <v>442</v>
      </c>
      <c r="C497" s="296"/>
      <c r="D497" s="297"/>
      <c r="E497" s="433"/>
      <c r="F497" s="465"/>
      <c r="G497" s="78"/>
      <c r="H497" s="78"/>
      <c r="I497" s="78"/>
      <c r="J497" s="78"/>
      <c r="K497" s="78"/>
    </row>
    <row r="498" spans="1:11" s="52" customFormat="1" ht="9.75" customHeight="1" x14ac:dyDescent="0.2">
      <c r="A498" s="113"/>
      <c r="B498" s="114"/>
      <c r="C498" s="296"/>
      <c r="D498" s="297"/>
      <c r="E498" s="433"/>
      <c r="F498" s="465"/>
      <c r="G498" s="78"/>
      <c r="H498" s="78"/>
      <c r="I498" s="78"/>
      <c r="J498" s="78"/>
      <c r="K498" s="78"/>
    </row>
    <row r="499" spans="1:11" s="52" customFormat="1" ht="12.75" x14ac:dyDescent="0.2">
      <c r="A499" s="196">
        <v>1</v>
      </c>
      <c r="B499" s="22" t="s">
        <v>423</v>
      </c>
      <c r="C499" s="110"/>
      <c r="D499" s="341"/>
      <c r="E499" s="425"/>
      <c r="F499" s="465"/>
      <c r="G499" s="78"/>
      <c r="H499" s="78"/>
      <c r="I499" s="78"/>
      <c r="J499" s="78"/>
      <c r="K499" s="78"/>
    </row>
    <row r="500" spans="1:11" s="52" customFormat="1" ht="12.75" x14ac:dyDescent="0.2">
      <c r="A500" s="26">
        <v>1.1000000000000001</v>
      </c>
      <c r="B500" s="197" t="s">
        <v>443</v>
      </c>
      <c r="C500" s="250">
        <v>26177.47</v>
      </c>
      <c r="D500" s="323" t="s">
        <v>566</v>
      </c>
      <c r="E500" s="425"/>
      <c r="F500" s="425">
        <f t="shared" ref="F500:F563" si="14">+ROUNDUP(C500*E500,2)</f>
        <v>0</v>
      </c>
      <c r="G500" s="78"/>
      <c r="H500" s="78"/>
      <c r="I500" s="78"/>
      <c r="J500" s="78"/>
      <c r="K500" s="78"/>
    </row>
    <row r="501" spans="1:11" s="52" customFormat="1" ht="12.75" x14ac:dyDescent="0.2">
      <c r="A501" s="198"/>
      <c r="B501" s="111"/>
      <c r="C501" s="110"/>
      <c r="D501" s="341"/>
      <c r="E501" s="496"/>
      <c r="F501" s="425"/>
      <c r="G501" s="78"/>
      <c r="H501" s="78"/>
      <c r="I501" s="78"/>
      <c r="J501" s="78"/>
      <c r="K501" s="78"/>
    </row>
    <row r="502" spans="1:11" s="52" customFormat="1" ht="25.5" x14ac:dyDescent="0.2">
      <c r="A502" s="199">
        <v>2</v>
      </c>
      <c r="B502" s="200" t="s">
        <v>444</v>
      </c>
      <c r="C502" s="110"/>
      <c r="D502" s="341"/>
      <c r="E502" s="496"/>
      <c r="F502" s="425">
        <f t="shared" si="14"/>
        <v>0</v>
      </c>
      <c r="G502" s="78"/>
      <c r="H502" s="78"/>
      <c r="I502" s="78"/>
      <c r="J502" s="78"/>
      <c r="K502" s="78"/>
    </row>
    <row r="503" spans="1:11" s="52" customFormat="1" ht="12.75" x14ac:dyDescent="0.2">
      <c r="A503" s="566">
        <f>A502+0.1</f>
        <v>2.1</v>
      </c>
      <c r="B503" s="567" t="s">
        <v>445</v>
      </c>
      <c r="C503" s="568">
        <v>31412.98</v>
      </c>
      <c r="D503" s="66" t="s">
        <v>566</v>
      </c>
      <c r="E503" s="569"/>
      <c r="F503" s="441">
        <f t="shared" si="14"/>
        <v>0</v>
      </c>
      <c r="G503" s="78"/>
      <c r="H503" s="78"/>
      <c r="I503" s="78"/>
      <c r="J503" s="78"/>
      <c r="K503" s="78"/>
    </row>
    <row r="504" spans="1:11" s="52" customFormat="1" ht="12.75" x14ac:dyDescent="0.2">
      <c r="A504" s="198">
        <f>A503+0.1</f>
        <v>2.2000000000000002</v>
      </c>
      <c r="B504" s="202" t="s">
        <v>446</v>
      </c>
      <c r="C504" s="285">
        <v>8631.11</v>
      </c>
      <c r="D504" s="61" t="s">
        <v>575</v>
      </c>
      <c r="E504" s="201"/>
      <c r="F504" s="425">
        <f t="shared" si="14"/>
        <v>0</v>
      </c>
      <c r="G504" s="78"/>
      <c r="H504" s="78"/>
      <c r="I504" s="78"/>
      <c r="J504" s="78"/>
      <c r="K504" s="78"/>
    </row>
    <row r="505" spans="1:11" s="52" customFormat="1" ht="25.5" x14ac:dyDescent="0.2">
      <c r="A505" s="198">
        <f>A504+0.1</f>
        <v>2.3000000000000003</v>
      </c>
      <c r="B505" s="111" t="s">
        <v>447</v>
      </c>
      <c r="C505" s="285">
        <v>570</v>
      </c>
      <c r="D505" s="61" t="s">
        <v>564</v>
      </c>
      <c r="E505" s="201"/>
      <c r="F505" s="425">
        <f t="shared" si="14"/>
        <v>0</v>
      </c>
      <c r="G505" s="78"/>
      <c r="H505" s="78"/>
      <c r="I505" s="78"/>
      <c r="J505" s="78"/>
      <c r="K505" s="78"/>
    </row>
    <row r="506" spans="1:11" s="52" customFormat="1" ht="12.75" x14ac:dyDescent="0.2">
      <c r="A506" s="198"/>
      <c r="B506" s="111"/>
      <c r="C506" s="110"/>
      <c r="D506" s="342"/>
      <c r="E506" s="497"/>
      <c r="F506" s="425"/>
      <c r="G506" s="78"/>
      <c r="H506" s="78"/>
      <c r="I506" s="78"/>
      <c r="J506" s="78"/>
      <c r="K506" s="78"/>
    </row>
    <row r="507" spans="1:11" s="52" customFormat="1" ht="12.75" x14ac:dyDescent="0.2">
      <c r="A507" s="199">
        <f>A502+1</f>
        <v>3</v>
      </c>
      <c r="B507" s="200" t="s">
        <v>25</v>
      </c>
      <c r="C507" s="343"/>
      <c r="D507" s="344"/>
      <c r="E507" s="498"/>
      <c r="F507" s="425">
        <f t="shared" si="14"/>
        <v>0</v>
      </c>
      <c r="G507" s="78"/>
      <c r="H507" s="78"/>
      <c r="I507" s="78"/>
      <c r="J507" s="78"/>
      <c r="K507" s="78"/>
    </row>
    <row r="508" spans="1:11" s="52" customFormat="1" ht="12.75" x14ac:dyDescent="0.2">
      <c r="A508" s="198">
        <f>A507+0.1</f>
        <v>3.1</v>
      </c>
      <c r="B508" s="111" t="s">
        <v>448</v>
      </c>
      <c r="C508" s="110">
        <v>20015.46</v>
      </c>
      <c r="D508" s="342" t="s">
        <v>564</v>
      </c>
      <c r="E508" s="446"/>
      <c r="F508" s="425">
        <f t="shared" si="14"/>
        <v>0</v>
      </c>
      <c r="G508" s="78"/>
      <c r="H508" s="78"/>
      <c r="I508" s="78"/>
      <c r="J508" s="78"/>
      <c r="K508" s="78"/>
    </row>
    <row r="509" spans="1:11" s="52" customFormat="1" ht="12.75" x14ac:dyDescent="0.2">
      <c r="A509" s="198">
        <f>A508+0.1</f>
        <v>3.2</v>
      </c>
      <c r="B509" s="202" t="s">
        <v>449</v>
      </c>
      <c r="C509" s="110">
        <v>1886.67</v>
      </c>
      <c r="D509" s="342" t="s">
        <v>564</v>
      </c>
      <c r="E509" s="446"/>
      <c r="F509" s="425">
        <f t="shared" si="14"/>
        <v>0</v>
      </c>
      <c r="G509" s="78"/>
      <c r="H509" s="78"/>
      <c r="I509" s="78"/>
      <c r="J509" s="78"/>
      <c r="K509" s="78"/>
    </row>
    <row r="510" spans="1:11" s="52" customFormat="1" ht="12.75" x14ac:dyDescent="0.2">
      <c r="A510" s="198">
        <f>A509+0.1</f>
        <v>3.3000000000000003</v>
      </c>
      <c r="B510" s="111" t="s">
        <v>450</v>
      </c>
      <c r="C510" s="110">
        <v>9513.16</v>
      </c>
      <c r="D510" s="61" t="s">
        <v>564</v>
      </c>
      <c r="E510" s="452"/>
      <c r="F510" s="425">
        <f t="shared" si="14"/>
        <v>0</v>
      </c>
      <c r="G510" s="78"/>
      <c r="H510" s="78"/>
      <c r="I510" s="78"/>
      <c r="J510" s="78"/>
      <c r="K510" s="78"/>
    </row>
    <row r="511" spans="1:11" s="52" customFormat="1" ht="25.5" x14ac:dyDescent="0.2">
      <c r="A511" s="198">
        <f>A510+0.1</f>
        <v>3.4000000000000004</v>
      </c>
      <c r="B511" s="111" t="s">
        <v>451</v>
      </c>
      <c r="C511" s="110">
        <v>6342.1</v>
      </c>
      <c r="D511" s="342" t="s">
        <v>562</v>
      </c>
      <c r="E511" s="446"/>
      <c r="F511" s="425">
        <f t="shared" si="14"/>
        <v>0</v>
      </c>
      <c r="G511" s="78"/>
      <c r="H511" s="78"/>
      <c r="I511" s="78"/>
      <c r="J511" s="78"/>
      <c r="K511" s="78"/>
    </row>
    <row r="512" spans="1:11" s="52" customFormat="1" ht="12.75" x14ac:dyDescent="0.2">
      <c r="A512" s="198">
        <f>A511+0.1</f>
        <v>3.5000000000000004</v>
      </c>
      <c r="B512" s="111" t="s">
        <v>452</v>
      </c>
      <c r="C512" s="110">
        <v>5200.25</v>
      </c>
      <c r="D512" s="342" t="s">
        <v>563</v>
      </c>
      <c r="E512" s="425"/>
      <c r="F512" s="425">
        <f t="shared" si="14"/>
        <v>0</v>
      </c>
      <c r="G512" s="78"/>
      <c r="H512" s="78"/>
      <c r="I512" s="78"/>
      <c r="J512" s="78"/>
      <c r="K512" s="78"/>
    </row>
    <row r="513" spans="1:11" s="52" customFormat="1" ht="12.75" x14ac:dyDescent="0.2">
      <c r="A513" s="198"/>
      <c r="B513" s="203"/>
      <c r="C513" s="250"/>
      <c r="D513" s="61"/>
      <c r="E513" s="483"/>
      <c r="F513" s="425"/>
      <c r="G513" s="78"/>
      <c r="H513" s="78"/>
      <c r="I513" s="78"/>
      <c r="J513" s="78"/>
      <c r="K513" s="78"/>
    </row>
    <row r="514" spans="1:11" s="52" customFormat="1" ht="12.75" x14ac:dyDescent="0.2">
      <c r="A514" s="196">
        <f>A507+1</f>
        <v>4</v>
      </c>
      <c r="B514" s="204" t="s">
        <v>453</v>
      </c>
      <c r="C514" s="60"/>
      <c r="D514" s="345"/>
      <c r="E514" s="483"/>
      <c r="F514" s="425">
        <f t="shared" si="14"/>
        <v>0</v>
      </c>
      <c r="G514" s="78"/>
      <c r="H514" s="78"/>
      <c r="I514" s="78"/>
      <c r="J514" s="78"/>
      <c r="K514" s="78"/>
    </row>
    <row r="515" spans="1:11" s="52" customFormat="1" ht="12.75" x14ac:dyDescent="0.2">
      <c r="A515" s="205">
        <f>A514+0.1</f>
        <v>4.0999999999999996</v>
      </c>
      <c r="B515" s="111" t="s">
        <v>454</v>
      </c>
      <c r="C515" s="346">
        <v>1092</v>
      </c>
      <c r="D515" s="345" t="s">
        <v>566</v>
      </c>
      <c r="E515" s="483"/>
      <c r="F515" s="425">
        <f t="shared" si="14"/>
        <v>0</v>
      </c>
      <c r="G515" s="78"/>
      <c r="H515" s="78"/>
      <c r="I515" s="78"/>
      <c r="J515" s="78"/>
      <c r="K515" s="78"/>
    </row>
    <row r="516" spans="1:11" s="52" customFormat="1" ht="12.75" x14ac:dyDescent="0.2">
      <c r="A516" s="205">
        <f>A515+0.1</f>
        <v>4.1999999999999993</v>
      </c>
      <c r="B516" s="111" t="s">
        <v>455</v>
      </c>
      <c r="C516" s="346">
        <v>624.79999999999995</v>
      </c>
      <c r="D516" s="345" t="s">
        <v>566</v>
      </c>
      <c r="E516" s="483"/>
      <c r="F516" s="425">
        <f t="shared" si="14"/>
        <v>0</v>
      </c>
      <c r="G516" s="78"/>
      <c r="H516" s="78"/>
      <c r="I516" s="78"/>
      <c r="J516" s="78"/>
      <c r="K516" s="78"/>
    </row>
    <row r="517" spans="1:11" s="52" customFormat="1" ht="12.75" x14ac:dyDescent="0.2">
      <c r="A517" s="205">
        <f>A516+0.1</f>
        <v>4.2999999999999989</v>
      </c>
      <c r="B517" s="111" t="s">
        <v>456</v>
      </c>
      <c r="C517" s="346">
        <v>2800.48</v>
      </c>
      <c r="D517" s="345" t="s">
        <v>566</v>
      </c>
      <c r="E517" s="483"/>
      <c r="F517" s="425">
        <f t="shared" si="14"/>
        <v>0</v>
      </c>
      <c r="G517" s="78"/>
      <c r="H517" s="78"/>
      <c r="I517" s="78"/>
      <c r="J517" s="78"/>
      <c r="K517" s="78"/>
    </row>
    <row r="518" spans="1:11" s="52" customFormat="1" ht="12.75" x14ac:dyDescent="0.2">
      <c r="A518" s="205">
        <f>A517+0.1</f>
        <v>4.3999999999999986</v>
      </c>
      <c r="B518" s="111" t="s">
        <v>457</v>
      </c>
      <c r="C518" s="346">
        <v>4363.47</v>
      </c>
      <c r="D518" s="345" t="s">
        <v>566</v>
      </c>
      <c r="E518" s="425"/>
      <c r="F518" s="425">
        <f t="shared" si="14"/>
        <v>0</v>
      </c>
      <c r="G518" s="78"/>
      <c r="H518" s="78"/>
      <c r="I518" s="78"/>
      <c r="J518" s="78"/>
      <c r="K518" s="78"/>
    </row>
    <row r="519" spans="1:11" s="52" customFormat="1" ht="12.75" x14ac:dyDescent="0.2">
      <c r="A519" s="205">
        <f>A518+0.1</f>
        <v>4.4999999999999982</v>
      </c>
      <c r="B519" s="111" t="s">
        <v>458</v>
      </c>
      <c r="C519" s="346">
        <v>17874.53</v>
      </c>
      <c r="D519" s="345" t="s">
        <v>566</v>
      </c>
      <c r="E519" s="425"/>
      <c r="F519" s="425">
        <f t="shared" si="14"/>
        <v>0</v>
      </c>
      <c r="G519" s="78"/>
      <c r="H519" s="78"/>
      <c r="I519" s="78"/>
      <c r="J519" s="78"/>
      <c r="K519" s="78"/>
    </row>
    <row r="520" spans="1:11" s="52" customFormat="1" ht="12.75" x14ac:dyDescent="0.2">
      <c r="A520" s="205"/>
      <c r="B520" s="203"/>
      <c r="C520" s="60"/>
      <c r="D520" s="345"/>
      <c r="E520" s="483"/>
      <c r="F520" s="425"/>
      <c r="G520" s="78"/>
      <c r="H520" s="78"/>
      <c r="I520" s="78"/>
      <c r="J520" s="78"/>
      <c r="K520" s="78"/>
    </row>
    <row r="521" spans="1:11" s="52" customFormat="1" ht="12.75" x14ac:dyDescent="0.2">
      <c r="A521" s="196">
        <f>A514+1</f>
        <v>5</v>
      </c>
      <c r="B521" s="204" t="s">
        <v>459</v>
      </c>
      <c r="C521" s="60"/>
      <c r="D521" s="345"/>
      <c r="E521" s="483"/>
      <c r="F521" s="425">
        <f t="shared" si="14"/>
        <v>0</v>
      </c>
      <c r="G521" s="78"/>
      <c r="H521" s="78"/>
      <c r="I521" s="78"/>
      <c r="J521" s="78"/>
      <c r="K521" s="78"/>
    </row>
    <row r="522" spans="1:11" s="52" customFormat="1" ht="12.75" x14ac:dyDescent="0.2">
      <c r="A522" s="205">
        <f>A521+0.1</f>
        <v>5.0999999999999996</v>
      </c>
      <c r="B522" s="111" t="s">
        <v>460</v>
      </c>
      <c r="C522" s="110">
        <v>1050</v>
      </c>
      <c r="D522" s="345" t="s">
        <v>566</v>
      </c>
      <c r="E522" s="483"/>
      <c r="F522" s="425">
        <f t="shared" si="14"/>
        <v>0</v>
      </c>
      <c r="G522" s="78"/>
      <c r="H522" s="78"/>
      <c r="I522" s="78"/>
      <c r="J522" s="78"/>
      <c r="K522" s="78"/>
    </row>
    <row r="523" spans="1:11" s="52" customFormat="1" ht="12.75" x14ac:dyDescent="0.2">
      <c r="A523" s="205">
        <f>A522+0.1</f>
        <v>5.1999999999999993</v>
      </c>
      <c r="B523" s="111" t="s">
        <v>461</v>
      </c>
      <c r="C523" s="110">
        <v>606.6</v>
      </c>
      <c r="D523" s="345" t="s">
        <v>566</v>
      </c>
      <c r="E523" s="483"/>
      <c r="F523" s="425">
        <f t="shared" si="14"/>
        <v>0</v>
      </c>
      <c r="G523" s="78"/>
      <c r="H523" s="78"/>
      <c r="I523" s="78"/>
      <c r="J523" s="78"/>
      <c r="K523" s="78"/>
    </row>
    <row r="524" spans="1:11" s="52" customFormat="1" ht="12.75" x14ac:dyDescent="0.2">
      <c r="A524" s="205">
        <f>A523+0.1</f>
        <v>5.2999999999999989</v>
      </c>
      <c r="B524" s="111" t="s">
        <v>462</v>
      </c>
      <c r="C524" s="110">
        <v>2718.91</v>
      </c>
      <c r="D524" s="345" t="s">
        <v>566</v>
      </c>
      <c r="E524" s="483"/>
      <c r="F524" s="425">
        <f t="shared" si="14"/>
        <v>0</v>
      </c>
      <c r="G524" s="78"/>
      <c r="H524" s="78"/>
      <c r="I524" s="78"/>
      <c r="J524" s="78"/>
      <c r="K524" s="78"/>
    </row>
    <row r="525" spans="1:11" s="52" customFormat="1" ht="12.75" x14ac:dyDescent="0.2">
      <c r="A525" s="205">
        <f>A524+0.1</f>
        <v>5.3999999999999986</v>
      </c>
      <c r="B525" s="111" t="s">
        <v>463</v>
      </c>
      <c r="C525" s="110">
        <v>4277.91</v>
      </c>
      <c r="D525" s="345" t="s">
        <v>566</v>
      </c>
      <c r="E525" s="425"/>
      <c r="F525" s="425">
        <f t="shared" si="14"/>
        <v>0</v>
      </c>
      <c r="G525" s="78"/>
      <c r="H525" s="78"/>
      <c r="I525" s="78"/>
      <c r="J525" s="78"/>
      <c r="K525" s="78"/>
    </row>
    <row r="526" spans="1:11" s="52" customFormat="1" ht="12.75" x14ac:dyDescent="0.2">
      <c r="A526" s="205">
        <f>A525+0.1</f>
        <v>5.4999999999999982</v>
      </c>
      <c r="B526" s="111" t="s">
        <v>464</v>
      </c>
      <c r="C526" s="110">
        <v>17524.05</v>
      </c>
      <c r="D526" s="345" t="s">
        <v>566</v>
      </c>
      <c r="E526" s="425"/>
      <c r="F526" s="425">
        <f t="shared" si="14"/>
        <v>0</v>
      </c>
      <c r="G526" s="78"/>
      <c r="H526" s="78"/>
      <c r="I526" s="78"/>
      <c r="J526" s="78"/>
      <c r="K526" s="78"/>
    </row>
    <row r="527" spans="1:11" s="52" customFormat="1" ht="12.75" x14ac:dyDescent="0.2">
      <c r="A527" s="205"/>
      <c r="B527" s="111"/>
      <c r="C527" s="60"/>
      <c r="D527" s="345"/>
      <c r="E527" s="483"/>
      <c r="F527" s="425"/>
      <c r="G527" s="78"/>
      <c r="H527" s="78"/>
      <c r="I527" s="78"/>
      <c r="J527" s="78"/>
      <c r="K527" s="78"/>
    </row>
    <row r="528" spans="1:11" s="52" customFormat="1" ht="12.75" x14ac:dyDescent="0.2">
      <c r="A528" s="199">
        <f>A521+1</f>
        <v>6</v>
      </c>
      <c r="B528" s="200" t="s">
        <v>465</v>
      </c>
      <c r="C528" s="347"/>
      <c r="D528" s="345"/>
      <c r="E528" s="425"/>
      <c r="F528" s="425">
        <f t="shared" si="14"/>
        <v>0</v>
      </c>
      <c r="G528" s="78"/>
      <c r="H528" s="78"/>
      <c r="I528" s="78"/>
      <c r="J528" s="78"/>
      <c r="K528" s="78"/>
    </row>
    <row r="529" spans="1:11" s="52" customFormat="1" ht="12.75" x14ac:dyDescent="0.2">
      <c r="A529" s="198">
        <f>A528+0.1</f>
        <v>6.1</v>
      </c>
      <c r="B529" s="111" t="s">
        <v>466</v>
      </c>
      <c r="C529" s="110">
        <v>1050</v>
      </c>
      <c r="D529" s="345" t="s">
        <v>566</v>
      </c>
      <c r="E529" s="425"/>
      <c r="F529" s="425">
        <f t="shared" si="14"/>
        <v>0</v>
      </c>
      <c r="G529" s="78"/>
      <c r="H529" s="78"/>
      <c r="I529" s="78"/>
      <c r="J529" s="78"/>
      <c r="K529" s="78"/>
    </row>
    <row r="530" spans="1:11" s="52" customFormat="1" ht="12.75" x14ac:dyDescent="0.2">
      <c r="A530" s="198">
        <f>A529+0.1</f>
        <v>6.1999999999999993</v>
      </c>
      <c r="B530" s="111" t="s">
        <v>461</v>
      </c>
      <c r="C530" s="110">
        <v>606.6</v>
      </c>
      <c r="D530" s="345" t="s">
        <v>566</v>
      </c>
      <c r="E530" s="425"/>
      <c r="F530" s="425">
        <f t="shared" si="14"/>
        <v>0</v>
      </c>
      <c r="G530" s="78"/>
      <c r="H530" s="78"/>
      <c r="I530" s="78"/>
      <c r="J530" s="78"/>
      <c r="K530" s="78"/>
    </row>
    <row r="531" spans="1:11" s="52" customFormat="1" ht="12.75" x14ac:dyDescent="0.2">
      <c r="A531" s="198">
        <f>A530+0.1</f>
        <v>6.2999999999999989</v>
      </c>
      <c r="B531" s="111" t="s">
        <v>467</v>
      </c>
      <c r="C531" s="110">
        <v>2718.91</v>
      </c>
      <c r="D531" s="345" t="s">
        <v>566</v>
      </c>
      <c r="E531" s="425"/>
      <c r="F531" s="425">
        <f t="shared" si="14"/>
        <v>0</v>
      </c>
      <c r="G531" s="78"/>
      <c r="H531" s="78"/>
      <c r="I531" s="78"/>
      <c r="J531" s="78"/>
      <c r="K531" s="78"/>
    </row>
    <row r="532" spans="1:11" s="52" customFormat="1" ht="12.75" x14ac:dyDescent="0.2">
      <c r="A532" s="198">
        <f>A531+0.1</f>
        <v>6.3999999999999986</v>
      </c>
      <c r="B532" s="111" t="s">
        <v>468</v>
      </c>
      <c r="C532" s="110">
        <v>4277.91</v>
      </c>
      <c r="D532" s="345" t="s">
        <v>566</v>
      </c>
      <c r="E532" s="425"/>
      <c r="F532" s="425">
        <f t="shared" si="14"/>
        <v>0</v>
      </c>
      <c r="G532" s="78"/>
      <c r="H532" s="78"/>
      <c r="I532" s="78"/>
      <c r="J532" s="78"/>
      <c r="K532" s="78"/>
    </row>
    <row r="533" spans="1:11" s="52" customFormat="1" ht="12.75" x14ac:dyDescent="0.2">
      <c r="A533" s="198">
        <f>A532+0.1</f>
        <v>6.4999999999999982</v>
      </c>
      <c r="B533" s="111" t="s">
        <v>464</v>
      </c>
      <c r="C533" s="110">
        <v>17524.05</v>
      </c>
      <c r="D533" s="342" t="s">
        <v>566</v>
      </c>
      <c r="E533" s="425"/>
      <c r="F533" s="425">
        <f t="shared" si="14"/>
        <v>0</v>
      </c>
      <c r="G533" s="78"/>
      <c r="H533" s="78"/>
      <c r="I533" s="78"/>
      <c r="J533" s="78"/>
      <c r="K533" s="78"/>
    </row>
    <row r="534" spans="1:11" s="52" customFormat="1" ht="12.75" x14ac:dyDescent="0.2">
      <c r="A534" s="198"/>
      <c r="B534" s="111"/>
      <c r="C534" s="110"/>
      <c r="D534" s="342"/>
      <c r="E534" s="446"/>
      <c r="F534" s="425"/>
      <c r="G534" s="78"/>
      <c r="H534" s="78"/>
      <c r="I534" s="78"/>
      <c r="J534" s="78"/>
      <c r="K534" s="78"/>
    </row>
    <row r="535" spans="1:11" s="52" customFormat="1" ht="25.5" x14ac:dyDescent="0.2">
      <c r="A535" s="196">
        <f>A528+1</f>
        <v>7</v>
      </c>
      <c r="B535" s="204" t="s">
        <v>469</v>
      </c>
      <c r="C535" s="348"/>
      <c r="D535" s="345"/>
      <c r="E535" s="425"/>
      <c r="F535" s="425">
        <f t="shared" si="14"/>
        <v>0</v>
      </c>
      <c r="G535" s="78"/>
      <c r="H535" s="78"/>
      <c r="I535" s="78"/>
      <c r="J535" s="78"/>
      <c r="K535" s="78"/>
    </row>
    <row r="536" spans="1:11" s="52" customFormat="1" ht="12.75" x14ac:dyDescent="0.2">
      <c r="A536" s="205">
        <f>A535+0.1</f>
        <v>7.1</v>
      </c>
      <c r="B536" s="203" t="s">
        <v>470</v>
      </c>
      <c r="C536" s="60">
        <v>74</v>
      </c>
      <c r="D536" s="345" t="s">
        <v>560</v>
      </c>
      <c r="E536" s="425"/>
      <c r="F536" s="425">
        <f t="shared" si="14"/>
        <v>0</v>
      </c>
      <c r="G536" s="78"/>
      <c r="H536" s="78"/>
      <c r="I536" s="78"/>
      <c r="J536" s="78"/>
      <c r="K536" s="78"/>
    </row>
    <row r="537" spans="1:11" s="52" customFormat="1" ht="12.75" x14ac:dyDescent="0.2">
      <c r="A537" s="205">
        <f>A536+0.1</f>
        <v>7.1999999999999993</v>
      </c>
      <c r="B537" s="203" t="s">
        <v>471</v>
      </c>
      <c r="C537" s="60">
        <v>30</v>
      </c>
      <c r="D537" s="345" t="s">
        <v>560</v>
      </c>
      <c r="E537" s="425"/>
      <c r="F537" s="425">
        <f t="shared" si="14"/>
        <v>0</v>
      </c>
      <c r="G537" s="78"/>
      <c r="H537" s="78"/>
      <c r="I537" s="78"/>
      <c r="J537" s="78"/>
      <c r="K537" s="78"/>
    </row>
    <row r="538" spans="1:11" s="52" customFormat="1" ht="12.75" x14ac:dyDescent="0.2">
      <c r="A538" s="205">
        <f t="shared" ref="A538:A543" si="15">A537+0.1</f>
        <v>7.2999999999999989</v>
      </c>
      <c r="B538" s="203" t="s">
        <v>472</v>
      </c>
      <c r="C538" s="60">
        <v>4</v>
      </c>
      <c r="D538" s="345" t="s">
        <v>560</v>
      </c>
      <c r="E538" s="425"/>
      <c r="F538" s="425">
        <f t="shared" si="14"/>
        <v>0</v>
      </c>
      <c r="G538" s="78"/>
      <c r="H538" s="78"/>
      <c r="I538" s="78"/>
      <c r="J538" s="78"/>
      <c r="K538" s="78"/>
    </row>
    <row r="539" spans="1:11" s="52" customFormat="1" ht="12.75" x14ac:dyDescent="0.2">
      <c r="A539" s="205">
        <f t="shared" si="15"/>
        <v>7.3999999999999986</v>
      </c>
      <c r="B539" s="203" t="s">
        <v>473</v>
      </c>
      <c r="C539" s="60">
        <v>2</v>
      </c>
      <c r="D539" s="345" t="s">
        <v>560</v>
      </c>
      <c r="E539" s="425"/>
      <c r="F539" s="425">
        <f t="shared" si="14"/>
        <v>0</v>
      </c>
      <c r="G539" s="78"/>
      <c r="H539" s="78"/>
      <c r="I539" s="78"/>
      <c r="J539" s="78"/>
      <c r="K539" s="78"/>
    </row>
    <row r="540" spans="1:11" s="52" customFormat="1" ht="12.75" x14ac:dyDescent="0.2">
      <c r="A540" s="205">
        <f t="shared" si="15"/>
        <v>7.4999999999999982</v>
      </c>
      <c r="B540" s="203" t="s">
        <v>474</v>
      </c>
      <c r="C540" s="60">
        <v>84</v>
      </c>
      <c r="D540" s="345" t="s">
        <v>560</v>
      </c>
      <c r="E540" s="425"/>
      <c r="F540" s="425">
        <f t="shared" si="14"/>
        <v>0</v>
      </c>
      <c r="G540" s="78"/>
      <c r="H540" s="78"/>
      <c r="I540" s="78"/>
      <c r="J540" s="78"/>
      <c r="K540" s="78"/>
    </row>
    <row r="541" spans="1:11" s="52" customFormat="1" ht="12.75" x14ac:dyDescent="0.2">
      <c r="A541" s="205">
        <f t="shared" si="15"/>
        <v>7.5999999999999979</v>
      </c>
      <c r="B541" s="203" t="s">
        <v>475</v>
      </c>
      <c r="C541" s="60">
        <v>43</v>
      </c>
      <c r="D541" s="345" t="s">
        <v>560</v>
      </c>
      <c r="E541" s="425"/>
      <c r="F541" s="425">
        <f t="shared" si="14"/>
        <v>0</v>
      </c>
      <c r="G541" s="78"/>
      <c r="H541" s="78"/>
      <c r="I541" s="78"/>
      <c r="J541" s="78"/>
      <c r="K541" s="78"/>
    </row>
    <row r="542" spans="1:11" s="52" customFormat="1" ht="12.75" x14ac:dyDescent="0.2">
      <c r="A542" s="205">
        <f t="shared" si="15"/>
        <v>7.6999999999999975</v>
      </c>
      <c r="B542" s="203" t="s">
        <v>476</v>
      </c>
      <c r="C542" s="60">
        <v>5</v>
      </c>
      <c r="D542" s="345" t="s">
        <v>560</v>
      </c>
      <c r="E542" s="425"/>
      <c r="F542" s="425">
        <f t="shared" si="14"/>
        <v>0</v>
      </c>
      <c r="G542" s="78"/>
      <c r="H542" s="78"/>
      <c r="I542" s="78"/>
      <c r="J542" s="78"/>
      <c r="K542" s="78"/>
    </row>
    <row r="543" spans="1:11" s="52" customFormat="1" ht="12.75" x14ac:dyDescent="0.2">
      <c r="A543" s="205">
        <f t="shared" si="15"/>
        <v>7.7999999999999972</v>
      </c>
      <c r="B543" s="126" t="s">
        <v>477</v>
      </c>
      <c r="C543" s="60">
        <v>2</v>
      </c>
      <c r="D543" s="284" t="s">
        <v>560</v>
      </c>
      <c r="E543" s="394"/>
      <c r="F543" s="425">
        <f t="shared" si="14"/>
        <v>0</v>
      </c>
      <c r="G543" s="78"/>
      <c r="H543" s="78"/>
      <c r="I543" s="78"/>
      <c r="J543" s="78"/>
      <c r="K543" s="78"/>
    </row>
    <row r="544" spans="1:11" s="52" customFormat="1" ht="12.75" x14ac:dyDescent="0.2">
      <c r="A544" s="205">
        <f>A543+0.1</f>
        <v>7.8999999999999968</v>
      </c>
      <c r="B544" s="203" t="s">
        <v>478</v>
      </c>
      <c r="C544" s="60">
        <v>73</v>
      </c>
      <c r="D544" s="345" t="s">
        <v>560</v>
      </c>
      <c r="E544" s="425"/>
      <c r="F544" s="425">
        <f t="shared" si="14"/>
        <v>0</v>
      </c>
      <c r="G544" s="78"/>
      <c r="H544" s="78"/>
      <c r="I544" s="78"/>
      <c r="J544" s="78"/>
      <c r="K544" s="78"/>
    </row>
    <row r="545" spans="1:11" s="52" customFormat="1" ht="12.75" x14ac:dyDescent="0.2">
      <c r="A545" s="205">
        <v>7.1</v>
      </c>
      <c r="B545" s="203" t="s">
        <v>479</v>
      </c>
      <c r="C545" s="60">
        <v>4</v>
      </c>
      <c r="D545" s="345" t="s">
        <v>560</v>
      </c>
      <c r="E545" s="425"/>
      <c r="F545" s="425">
        <f t="shared" si="14"/>
        <v>0</v>
      </c>
      <c r="G545" s="78"/>
      <c r="H545" s="78"/>
      <c r="I545" s="78"/>
      <c r="J545" s="78"/>
      <c r="K545" s="78"/>
    </row>
    <row r="546" spans="1:11" s="52" customFormat="1" ht="12.75" x14ac:dyDescent="0.2">
      <c r="A546" s="205">
        <f t="shared" ref="A546:A552" si="16">A545+0.1</f>
        <v>7.1999999999999993</v>
      </c>
      <c r="B546" s="203" t="s">
        <v>480</v>
      </c>
      <c r="C546" s="60">
        <v>43</v>
      </c>
      <c r="D546" s="345" t="s">
        <v>560</v>
      </c>
      <c r="E546" s="425"/>
      <c r="F546" s="425">
        <f t="shared" si="14"/>
        <v>0</v>
      </c>
      <c r="G546" s="78"/>
      <c r="H546" s="78"/>
      <c r="I546" s="78"/>
      <c r="J546" s="78"/>
      <c r="K546" s="78"/>
    </row>
    <row r="547" spans="1:11" s="52" customFormat="1" ht="12.75" x14ac:dyDescent="0.2">
      <c r="A547" s="205">
        <f t="shared" si="16"/>
        <v>7.2999999999999989</v>
      </c>
      <c r="B547" s="203" t="s">
        <v>481</v>
      </c>
      <c r="C547" s="60">
        <v>2</v>
      </c>
      <c r="D547" s="345" t="s">
        <v>560</v>
      </c>
      <c r="E547" s="425"/>
      <c r="F547" s="425">
        <f t="shared" si="14"/>
        <v>0</v>
      </c>
      <c r="G547" s="78"/>
      <c r="H547" s="78"/>
      <c r="I547" s="78"/>
      <c r="J547" s="78"/>
      <c r="K547" s="78"/>
    </row>
    <row r="548" spans="1:11" s="52" customFormat="1" ht="12.75" x14ac:dyDescent="0.2">
      <c r="A548" s="205">
        <f t="shared" si="16"/>
        <v>7.3999999999999986</v>
      </c>
      <c r="B548" s="203" t="s">
        <v>482</v>
      </c>
      <c r="C548" s="60">
        <v>2</v>
      </c>
      <c r="D548" s="345" t="s">
        <v>560</v>
      </c>
      <c r="E548" s="425"/>
      <c r="F548" s="425">
        <f t="shared" si="14"/>
        <v>0</v>
      </c>
      <c r="G548" s="78"/>
      <c r="H548" s="78"/>
      <c r="I548" s="78"/>
      <c r="J548" s="78"/>
      <c r="K548" s="78"/>
    </row>
    <row r="549" spans="1:11" s="52" customFormat="1" ht="12.75" x14ac:dyDescent="0.2">
      <c r="A549" s="570">
        <f t="shared" si="16"/>
        <v>7.4999999999999982</v>
      </c>
      <c r="B549" s="571" t="s">
        <v>483</v>
      </c>
      <c r="C549" s="65">
        <v>2</v>
      </c>
      <c r="D549" s="572" t="s">
        <v>560</v>
      </c>
      <c r="E549" s="441"/>
      <c r="F549" s="441">
        <f t="shared" si="14"/>
        <v>0</v>
      </c>
      <c r="G549" s="78"/>
      <c r="H549" s="78"/>
      <c r="I549" s="78"/>
      <c r="J549" s="78"/>
      <c r="K549" s="78"/>
    </row>
    <row r="550" spans="1:11" s="52" customFormat="1" ht="12.75" x14ac:dyDescent="0.2">
      <c r="A550" s="205">
        <f>A548+0.1</f>
        <v>7.4999999999999982</v>
      </c>
      <c r="B550" s="203" t="s">
        <v>484</v>
      </c>
      <c r="C550" s="60">
        <v>1</v>
      </c>
      <c r="D550" s="345" t="s">
        <v>560</v>
      </c>
      <c r="E550" s="425"/>
      <c r="F550" s="425">
        <f t="shared" si="14"/>
        <v>0</v>
      </c>
      <c r="G550" s="78"/>
      <c r="H550" s="78"/>
      <c r="I550" s="78"/>
      <c r="J550" s="78"/>
      <c r="K550" s="78"/>
    </row>
    <row r="551" spans="1:11" s="52" customFormat="1" ht="12.75" x14ac:dyDescent="0.2">
      <c r="A551" s="205">
        <f t="shared" si="16"/>
        <v>7.5999999999999979</v>
      </c>
      <c r="B551" s="39" t="s">
        <v>485</v>
      </c>
      <c r="C551" s="60">
        <v>1</v>
      </c>
      <c r="D551" s="345" t="s">
        <v>560</v>
      </c>
      <c r="E551" s="425"/>
      <c r="F551" s="425">
        <f t="shared" si="14"/>
        <v>0</v>
      </c>
      <c r="G551" s="78"/>
      <c r="H551" s="78"/>
      <c r="I551" s="78"/>
      <c r="J551" s="78"/>
      <c r="K551" s="78"/>
    </row>
    <row r="552" spans="1:11" s="52" customFormat="1" ht="12.75" x14ac:dyDescent="0.2">
      <c r="A552" s="205">
        <f t="shared" si="16"/>
        <v>7.6999999999999975</v>
      </c>
      <c r="B552" s="203" t="s">
        <v>486</v>
      </c>
      <c r="C552" s="60">
        <v>4</v>
      </c>
      <c r="D552" s="345" t="s">
        <v>560</v>
      </c>
      <c r="E552" s="425"/>
      <c r="F552" s="425">
        <f t="shared" si="14"/>
        <v>0</v>
      </c>
      <c r="G552" s="78"/>
      <c r="H552" s="78"/>
      <c r="I552" s="78"/>
      <c r="J552" s="78"/>
      <c r="K552" s="78"/>
    </row>
    <row r="553" spans="1:11" s="52" customFormat="1" ht="12.75" x14ac:dyDescent="0.2">
      <c r="A553" s="205">
        <v>8.1</v>
      </c>
      <c r="B553" s="203" t="s">
        <v>487</v>
      </c>
      <c r="C553" s="60">
        <v>2</v>
      </c>
      <c r="D553" s="345" t="s">
        <v>560</v>
      </c>
      <c r="E553" s="425"/>
      <c r="F553" s="425">
        <f t="shared" si="14"/>
        <v>0</v>
      </c>
      <c r="G553" s="78"/>
      <c r="H553" s="78"/>
      <c r="I553" s="78"/>
      <c r="J553" s="78"/>
      <c r="K553" s="78"/>
    </row>
    <row r="554" spans="1:11" s="52" customFormat="1" ht="12.75" x14ac:dyDescent="0.2">
      <c r="A554" s="205">
        <v>8.11</v>
      </c>
      <c r="B554" s="203" t="s">
        <v>488</v>
      </c>
      <c r="C554" s="60">
        <v>1</v>
      </c>
      <c r="D554" s="345" t="s">
        <v>560</v>
      </c>
      <c r="E554" s="425"/>
      <c r="F554" s="425">
        <f t="shared" si="14"/>
        <v>0</v>
      </c>
      <c r="G554" s="78"/>
      <c r="H554" s="78"/>
      <c r="I554" s="78"/>
      <c r="J554" s="78"/>
      <c r="K554" s="78"/>
    </row>
    <row r="555" spans="1:11" s="52" customFormat="1" ht="12.75" x14ac:dyDescent="0.2">
      <c r="A555" s="205">
        <v>8.1199999999999992</v>
      </c>
      <c r="B555" s="203" t="s">
        <v>489</v>
      </c>
      <c r="C555" s="60">
        <v>3</v>
      </c>
      <c r="D555" s="345" t="s">
        <v>560</v>
      </c>
      <c r="E555" s="425"/>
      <c r="F555" s="425">
        <f t="shared" si="14"/>
        <v>0</v>
      </c>
      <c r="G555" s="78"/>
      <c r="H555" s="78"/>
      <c r="I555" s="78"/>
      <c r="J555" s="78"/>
      <c r="K555" s="78"/>
    </row>
    <row r="556" spans="1:11" s="52" customFormat="1" ht="12.75" x14ac:dyDescent="0.2">
      <c r="A556" s="205">
        <v>8.1300000000000008</v>
      </c>
      <c r="B556" s="203" t="s">
        <v>490</v>
      </c>
      <c r="C556" s="60">
        <v>7</v>
      </c>
      <c r="D556" s="345" t="s">
        <v>560</v>
      </c>
      <c r="E556" s="425"/>
      <c r="F556" s="425">
        <f t="shared" si="14"/>
        <v>0</v>
      </c>
      <c r="G556" s="78"/>
      <c r="H556" s="78"/>
      <c r="I556" s="78"/>
      <c r="J556" s="78"/>
      <c r="K556" s="78"/>
    </row>
    <row r="557" spans="1:11" s="52" customFormat="1" ht="12.75" x14ac:dyDescent="0.2">
      <c r="A557" s="112">
        <v>8.25</v>
      </c>
      <c r="B557" s="203" t="s">
        <v>491</v>
      </c>
      <c r="C557" s="60">
        <v>12.01</v>
      </c>
      <c r="D557" s="345" t="s">
        <v>564</v>
      </c>
      <c r="E557" s="425"/>
      <c r="F557" s="425">
        <f t="shared" si="14"/>
        <v>0</v>
      </c>
      <c r="G557" s="78"/>
      <c r="H557" s="78"/>
      <c r="I557" s="78"/>
      <c r="J557" s="78"/>
      <c r="K557" s="78"/>
    </row>
    <row r="558" spans="1:11" s="52" customFormat="1" ht="12.75" x14ac:dyDescent="0.2">
      <c r="A558" s="205"/>
      <c r="B558" s="203"/>
      <c r="C558" s="60"/>
      <c r="D558" s="345"/>
      <c r="E558" s="425"/>
      <c r="F558" s="425"/>
      <c r="G558" s="78"/>
      <c r="H558" s="78"/>
      <c r="I558" s="78"/>
      <c r="J558" s="78"/>
      <c r="K558" s="78"/>
    </row>
    <row r="559" spans="1:11" s="52" customFormat="1" ht="12.75" x14ac:dyDescent="0.2">
      <c r="A559" s="54">
        <f>A535+1</f>
        <v>8</v>
      </c>
      <c r="B559" s="22" t="s">
        <v>167</v>
      </c>
      <c r="C559" s="349"/>
      <c r="D559" s="284"/>
      <c r="E559" s="496"/>
      <c r="F559" s="425">
        <f t="shared" si="14"/>
        <v>0</v>
      </c>
      <c r="G559" s="78"/>
      <c r="H559" s="78"/>
      <c r="I559" s="78"/>
      <c r="J559" s="78"/>
      <c r="K559" s="78"/>
    </row>
    <row r="560" spans="1:11" s="52" customFormat="1" ht="38.25" x14ac:dyDescent="0.2">
      <c r="A560" s="26">
        <f t="shared" ref="A560:A566" si="17">A559+0.1</f>
        <v>8.1</v>
      </c>
      <c r="B560" s="111" t="s">
        <v>638</v>
      </c>
      <c r="C560" s="110">
        <v>12</v>
      </c>
      <c r="D560" s="342" t="s">
        <v>560</v>
      </c>
      <c r="E560" s="425"/>
      <c r="F560" s="425">
        <f t="shared" si="14"/>
        <v>0</v>
      </c>
      <c r="G560" s="78"/>
      <c r="H560" s="78"/>
      <c r="I560" s="78"/>
      <c r="J560" s="78"/>
      <c r="K560" s="78"/>
    </row>
    <row r="561" spans="1:11" s="52" customFormat="1" ht="38.25" x14ac:dyDescent="0.2">
      <c r="A561" s="26">
        <f t="shared" si="17"/>
        <v>8.1999999999999993</v>
      </c>
      <c r="B561" s="111" t="s">
        <v>639</v>
      </c>
      <c r="C561" s="110">
        <v>13</v>
      </c>
      <c r="D561" s="342" t="s">
        <v>560</v>
      </c>
      <c r="E561" s="425"/>
      <c r="F561" s="425">
        <f t="shared" si="14"/>
        <v>0</v>
      </c>
      <c r="G561" s="78"/>
      <c r="H561" s="78"/>
      <c r="I561" s="78"/>
      <c r="J561" s="78"/>
      <c r="K561" s="78"/>
    </row>
    <row r="562" spans="1:11" s="52" customFormat="1" ht="38.25" x14ac:dyDescent="0.2">
      <c r="A562" s="26">
        <f t="shared" si="17"/>
        <v>8.2999999999999989</v>
      </c>
      <c r="B562" s="111" t="s">
        <v>640</v>
      </c>
      <c r="C562" s="110">
        <v>4</v>
      </c>
      <c r="D562" s="342" t="s">
        <v>560</v>
      </c>
      <c r="E562" s="425"/>
      <c r="F562" s="425">
        <f t="shared" si="14"/>
        <v>0</v>
      </c>
      <c r="G562" s="78"/>
      <c r="H562" s="78"/>
      <c r="I562" s="78"/>
      <c r="J562" s="78"/>
      <c r="K562" s="78"/>
    </row>
    <row r="563" spans="1:11" s="52" customFormat="1" ht="38.25" x14ac:dyDescent="0.2">
      <c r="A563" s="26">
        <f t="shared" si="17"/>
        <v>8.3999999999999986</v>
      </c>
      <c r="B563" s="111" t="s">
        <v>641</v>
      </c>
      <c r="C563" s="110">
        <v>1</v>
      </c>
      <c r="D563" s="342" t="s">
        <v>560</v>
      </c>
      <c r="E563" s="425"/>
      <c r="F563" s="425">
        <f t="shared" si="14"/>
        <v>0</v>
      </c>
      <c r="G563" s="78"/>
      <c r="H563" s="78"/>
      <c r="I563" s="78"/>
      <c r="J563" s="78"/>
      <c r="K563" s="78"/>
    </row>
    <row r="564" spans="1:11" s="52" customFormat="1" ht="41.25" customHeight="1" x14ac:dyDescent="0.2">
      <c r="A564" s="26">
        <f t="shared" si="17"/>
        <v>8.4999999999999982</v>
      </c>
      <c r="B564" s="111" t="s">
        <v>642</v>
      </c>
      <c r="C564" s="110">
        <v>2</v>
      </c>
      <c r="D564" s="342" t="s">
        <v>560</v>
      </c>
      <c r="E564" s="425"/>
      <c r="F564" s="425">
        <f t="shared" ref="F564:F612" si="18">+ROUNDUP(C564*E564,2)</f>
        <v>0</v>
      </c>
      <c r="G564" s="78"/>
      <c r="H564" s="78"/>
      <c r="I564" s="78"/>
      <c r="J564" s="78"/>
      <c r="K564" s="78"/>
    </row>
    <row r="565" spans="1:11" s="52" customFormat="1" ht="17.25" customHeight="1" x14ac:dyDescent="0.2">
      <c r="A565" s="26">
        <f t="shared" si="17"/>
        <v>8.5999999999999979</v>
      </c>
      <c r="B565" s="39" t="s">
        <v>492</v>
      </c>
      <c r="C565" s="110">
        <v>2</v>
      </c>
      <c r="D565" s="342" t="s">
        <v>560</v>
      </c>
      <c r="E565" s="425"/>
      <c r="F565" s="425">
        <f t="shared" si="18"/>
        <v>0</v>
      </c>
      <c r="G565" s="78"/>
      <c r="H565" s="78"/>
      <c r="I565" s="78"/>
      <c r="J565" s="78"/>
      <c r="K565" s="78"/>
    </row>
    <row r="566" spans="1:11" s="52" customFormat="1" ht="18.75" customHeight="1" x14ac:dyDescent="0.2">
      <c r="A566" s="26">
        <f t="shared" si="17"/>
        <v>8.6999999999999975</v>
      </c>
      <c r="B566" s="111" t="s">
        <v>493</v>
      </c>
      <c r="C566" s="110">
        <v>30</v>
      </c>
      <c r="D566" s="342" t="s">
        <v>560</v>
      </c>
      <c r="E566" s="425"/>
      <c r="F566" s="425">
        <f t="shared" si="18"/>
        <v>0</v>
      </c>
      <c r="G566" s="78"/>
      <c r="H566" s="78"/>
      <c r="I566" s="78"/>
      <c r="J566" s="78"/>
      <c r="K566" s="78"/>
    </row>
    <row r="567" spans="1:11" s="52" customFormat="1" ht="12.75" x14ac:dyDescent="0.2">
      <c r="A567" s="206"/>
      <c r="B567" s="111"/>
      <c r="C567" s="110"/>
      <c r="D567" s="534"/>
      <c r="E567" s="497"/>
      <c r="F567" s="425"/>
      <c r="G567" s="78"/>
      <c r="H567" s="78"/>
      <c r="I567" s="78"/>
      <c r="J567" s="78"/>
      <c r="K567" s="78"/>
    </row>
    <row r="568" spans="1:11" s="52" customFormat="1" ht="12.75" x14ac:dyDescent="0.2">
      <c r="A568" s="54">
        <f>A559+1</f>
        <v>9</v>
      </c>
      <c r="B568" s="82" t="s">
        <v>494</v>
      </c>
      <c r="C568" s="350"/>
      <c r="D568" s="351"/>
      <c r="E568" s="499"/>
      <c r="F568" s="425">
        <f t="shared" si="18"/>
        <v>0</v>
      </c>
      <c r="G568" s="78"/>
      <c r="H568" s="78"/>
      <c r="I568" s="78"/>
      <c r="J568" s="78"/>
      <c r="K568" s="78"/>
    </row>
    <row r="569" spans="1:11" s="52" customFormat="1" ht="12.75" x14ac:dyDescent="0.2">
      <c r="A569" s="96">
        <f>A568+0.1</f>
        <v>9.1</v>
      </c>
      <c r="B569" s="97" t="s">
        <v>495</v>
      </c>
      <c r="C569" s="289">
        <v>1205</v>
      </c>
      <c r="D569" s="283" t="s">
        <v>560</v>
      </c>
      <c r="E569" s="201"/>
      <c r="F569" s="425">
        <f t="shared" si="18"/>
        <v>0</v>
      </c>
      <c r="G569" s="78"/>
      <c r="H569" s="78"/>
      <c r="I569" s="78"/>
      <c r="J569" s="78"/>
      <c r="K569" s="78"/>
    </row>
    <row r="570" spans="1:11" s="52" customFormat="1" ht="15.75" customHeight="1" x14ac:dyDescent="0.2">
      <c r="A570" s="96">
        <f>A569+0.1</f>
        <v>9.1999999999999993</v>
      </c>
      <c r="B570" s="97" t="s">
        <v>496</v>
      </c>
      <c r="C570" s="289">
        <v>207</v>
      </c>
      <c r="D570" s="283" t="s">
        <v>560</v>
      </c>
      <c r="E570" s="201"/>
      <c r="F570" s="425">
        <f t="shared" si="18"/>
        <v>0</v>
      </c>
      <c r="G570" s="78"/>
      <c r="H570" s="78"/>
      <c r="I570" s="78"/>
      <c r="J570" s="78"/>
      <c r="K570" s="78"/>
    </row>
    <row r="571" spans="1:11" s="52" customFormat="1" ht="12.75" x14ac:dyDescent="0.2">
      <c r="A571" s="96"/>
      <c r="B571" s="97"/>
      <c r="C571" s="350"/>
      <c r="D571" s="351"/>
      <c r="E571" s="499"/>
      <c r="F571" s="425"/>
      <c r="G571" s="78"/>
      <c r="H571" s="78"/>
      <c r="I571" s="78"/>
      <c r="J571" s="78"/>
      <c r="K571" s="78"/>
    </row>
    <row r="572" spans="1:11" s="52" customFormat="1" ht="12.75" x14ac:dyDescent="0.2">
      <c r="A572" s="207">
        <v>10</v>
      </c>
      <c r="B572" s="85" t="s">
        <v>497</v>
      </c>
      <c r="C572" s="348"/>
      <c r="D572" s="352"/>
      <c r="E572" s="500"/>
      <c r="F572" s="425">
        <f t="shared" si="18"/>
        <v>0</v>
      </c>
      <c r="G572" s="78"/>
      <c r="H572" s="78"/>
      <c r="I572" s="78"/>
      <c r="J572" s="78"/>
      <c r="K572" s="78"/>
    </row>
    <row r="573" spans="1:11" s="52" customFormat="1" ht="12.75" x14ac:dyDescent="0.2">
      <c r="A573" s="44">
        <f>A572+0.1</f>
        <v>10.1</v>
      </c>
      <c r="B573" s="39" t="s">
        <v>498</v>
      </c>
      <c r="C573" s="60">
        <v>141.19999999999999</v>
      </c>
      <c r="D573" s="61" t="s">
        <v>564</v>
      </c>
      <c r="E573" s="501"/>
      <c r="F573" s="425">
        <f t="shared" si="18"/>
        <v>0</v>
      </c>
      <c r="G573" s="78"/>
      <c r="H573" s="78"/>
      <c r="I573" s="78"/>
      <c r="J573" s="78"/>
      <c r="K573" s="78"/>
    </row>
    <row r="574" spans="1:11" s="52" customFormat="1" ht="12.75" x14ac:dyDescent="0.2">
      <c r="A574" s="44">
        <f>A573+0.1</f>
        <v>10.199999999999999</v>
      </c>
      <c r="B574" s="39" t="s">
        <v>499</v>
      </c>
      <c r="C574" s="60">
        <v>197.68</v>
      </c>
      <c r="D574" s="61" t="s">
        <v>564</v>
      </c>
      <c r="E574" s="501"/>
      <c r="F574" s="425">
        <f t="shared" si="18"/>
        <v>0</v>
      </c>
      <c r="G574" s="78"/>
      <c r="H574" s="78"/>
      <c r="I574" s="78"/>
      <c r="J574" s="78"/>
      <c r="K574" s="78"/>
    </row>
    <row r="575" spans="1:11" s="52" customFormat="1" ht="12.75" x14ac:dyDescent="0.2">
      <c r="A575" s="44">
        <f>A574+0.1</f>
        <v>10.299999999999999</v>
      </c>
      <c r="B575" s="39" t="s">
        <v>500</v>
      </c>
      <c r="C575" s="60">
        <v>474.43</v>
      </c>
      <c r="D575" s="61" t="s">
        <v>564</v>
      </c>
      <c r="E575" s="501"/>
      <c r="F575" s="425">
        <f t="shared" si="18"/>
        <v>0</v>
      </c>
      <c r="G575" s="78"/>
      <c r="H575" s="78"/>
      <c r="I575" s="78"/>
      <c r="J575" s="78"/>
      <c r="K575" s="78"/>
    </row>
    <row r="576" spans="1:11" s="52" customFormat="1" ht="12.75" x14ac:dyDescent="0.2">
      <c r="A576" s="44"/>
      <c r="B576" s="39"/>
      <c r="C576" s="348"/>
      <c r="D576" s="352"/>
      <c r="E576" s="500"/>
      <c r="F576" s="425"/>
      <c r="G576" s="78"/>
      <c r="H576" s="78"/>
      <c r="I576" s="78"/>
      <c r="J576" s="78"/>
      <c r="K576" s="78"/>
    </row>
    <row r="577" spans="1:11" s="52" customFormat="1" ht="12.75" x14ac:dyDescent="0.2">
      <c r="A577" s="207">
        <f>A572+1</f>
        <v>11</v>
      </c>
      <c r="B577" s="85" t="s">
        <v>501</v>
      </c>
      <c r="C577" s="348"/>
      <c r="D577" s="352"/>
      <c r="E577" s="500"/>
      <c r="F577" s="425">
        <f t="shared" si="18"/>
        <v>0</v>
      </c>
      <c r="G577" s="78"/>
      <c r="H577" s="78"/>
      <c r="I577" s="78"/>
      <c r="J577" s="78"/>
      <c r="K577" s="78"/>
    </row>
    <row r="578" spans="1:11" s="52" customFormat="1" ht="12.75" x14ac:dyDescent="0.2">
      <c r="A578" s="44">
        <f>A577+0.1</f>
        <v>11.1</v>
      </c>
      <c r="B578" s="39" t="s">
        <v>502</v>
      </c>
      <c r="C578" s="60">
        <v>1412</v>
      </c>
      <c r="D578" s="61" t="s">
        <v>575</v>
      </c>
      <c r="E578" s="501"/>
      <c r="F578" s="425">
        <f t="shared" si="18"/>
        <v>0</v>
      </c>
      <c r="G578" s="78"/>
      <c r="H578" s="78"/>
      <c r="I578" s="78"/>
      <c r="J578" s="78"/>
      <c r="K578" s="78"/>
    </row>
    <row r="579" spans="1:11" s="52" customFormat="1" ht="12.75" x14ac:dyDescent="0.2">
      <c r="A579" s="208">
        <f>A578+0.1</f>
        <v>11.2</v>
      </c>
      <c r="B579" s="39" t="s">
        <v>499</v>
      </c>
      <c r="C579" s="60">
        <v>1412</v>
      </c>
      <c r="D579" s="284" t="s">
        <v>566</v>
      </c>
      <c r="E579" s="394"/>
      <c r="F579" s="425">
        <f t="shared" si="18"/>
        <v>0</v>
      </c>
      <c r="G579" s="78"/>
      <c r="H579" s="78"/>
      <c r="I579" s="78"/>
      <c r="J579" s="78"/>
      <c r="K579" s="78"/>
    </row>
    <row r="580" spans="1:11" s="52" customFormat="1" ht="12.75" x14ac:dyDescent="0.2">
      <c r="A580" s="209"/>
      <c r="B580" s="210"/>
      <c r="C580" s="350"/>
      <c r="D580" s="351"/>
      <c r="E580" s="499"/>
      <c r="F580" s="425"/>
      <c r="G580" s="78"/>
      <c r="H580" s="78"/>
      <c r="I580" s="78"/>
      <c r="J580" s="78"/>
      <c r="K580" s="78"/>
    </row>
    <row r="581" spans="1:11" s="52" customFormat="1" ht="12.75" x14ac:dyDescent="0.2">
      <c r="A581" s="211">
        <f>A579+1</f>
        <v>12.2</v>
      </c>
      <c r="B581" s="82" t="s">
        <v>503</v>
      </c>
      <c r="C581" s="289"/>
      <c r="D581" s="283"/>
      <c r="E581" s="201"/>
      <c r="F581" s="425">
        <f t="shared" si="18"/>
        <v>0</v>
      </c>
      <c r="G581" s="78"/>
      <c r="H581" s="78"/>
      <c r="I581" s="78"/>
      <c r="J581" s="78"/>
      <c r="K581" s="78"/>
    </row>
    <row r="582" spans="1:11" s="52" customFormat="1" ht="12.75" x14ac:dyDescent="0.2">
      <c r="A582" s="212">
        <f>A581+0.1</f>
        <v>12.299999999999999</v>
      </c>
      <c r="B582" s="129" t="s">
        <v>504</v>
      </c>
      <c r="C582" s="60"/>
      <c r="D582" s="353"/>
      <c r="E582" s="445"/>
      <c r="F582" s="425">
        <f t="shared" si="18"/>
        <v>0</v>
      </c>
      <c r="G582" s="78"/>
      <c r="H582" s="78"/>
      <c r="I582" s="78"/>
      <c r="J582" s="78"/>
      <c r="K582" s="78"/>
    </row>
    <row r="583" spans="1:11" s="52" customFormat="1" ht="12.75" x14ac:dyDescent="0.2">
      <c r="A583" s="150" t="s">
        <v>505</v>
      </c>
      <c r="B583" s="127" t="s">
        <v>506</v>
      </c>
      <c r="C583" s="60">
        <v>36</v>
      </c>
      <c r="D583" s="353" t="s">
        <v>580</v>
      </c>
      <c r="E583" s="445"/>
      <c r="F583" s="425">
        <f t="shared" si="18"/>
        <v>0</v>
      </c>
      <c r="G583" s="78"/>
      <c r="H583" s="78"/>
      <c r="I583" s="78"/>
      <c r="J583" s="78"/>
      <c r="K583" s="78"/>
    </row>
    <row r="584" spans="1:11" s="52" customFormat="1" ht="12.75" x14ac:dyDescent="0.2">
      <c r="A584" s="213"/>
      <c r="B584" s="129"/>
      <c r="C584" s="60"/>
      <c r="D584" s="353"/>
      <c r="E584" s="445"/>
      <c r="F584" s="425"/>
      <c r="G584" s="78"/>
      <c r="H584" s="78"/>
      <c r="I584" s="78"/>
      <c r="J584" s="78"/>
      <c r="K584" s="78"/>
    </row>
    <row r="585" spans="1:11" s="52" customFormat="1" ht="12.75" x14ac:dyDescent="0.2">
      <c r="A585" s="214">
        <f>A582+0.1</f>
        <v>12.399999999999999</v>
      </c>
      <c r="B585" s="130" t="s">
        <v>507</v>
      </c>
      <c r="C585" s="354"/>
      <c r="D585" s="355"/>
      <c r="E585" s="445"/>
      <c r="F585" s="425">
        <f t="shared" si="18"/>
        <v>0</v>
      </c>
      <c r="G585" s="78"/>
      <c r="H585" s="78"/>
      <c r="I585" s="78"/>
      <c r="J585" s="78"/>
      <c r="K585" s="78"/>
    </row>
    <row r="586" spans="1:11" s="52" customFormat="1" ht="12.75" x14ac:dyDescent="0.2">
      <c r="A586" s="215" t="s">
        <v>508</v>
      </c>
      <c r="B586" s="112" t="s">
        <v>509</v>
      </c>
      <c r="C586" s="250">
        <v>100</v>
      </c>
      <c r="D586" s="353" t="s">
        <v>566</v>
      </c>
      <c r="E586" s="445"/>
      <c r="F586" s="425">
        <f t="shared" si="18"/>
        <v>0</v>
      </c>
      <c r="G586" s="78"/>
      <c r="H586" s="78"/>
      <c r="I586" s="78"/>
      <c r="J586" s="78"/>
      <c r="K586" s="78"/>
    </row>
    <row r="587" spans="1:11" s="52" customFormat="1" ht="12.75" x14ac:dyDescent="0.2">
      <c r="A587" s="573" t="s">
        <v>510</v>
      </c>
      <c r="B587" s="556" t="s">
        <v>511</v>
      </c>
      <c r="C587" s="574">
        <v>100</v>
      </c>
      <c r="D587" s="575" t="s">
        <v>566</v>
      </c>
      <c r="E587" s="536"/>
      <c r="F587" s="441">
        <f t="shared" si="18"/>
        <v>0</v>
      </c>
      <c r="G587" s="78"/>
      <c r="H587" s="78"/>
      <c r="I587" s="78"/>
      <c r="J587" s="78"/>
      <c r="K587" s="78"/>
    </row>
    <row r="588" spans="1:11" s="52" customFormat="1" ht="12.75" x14ac:dyDescent="0.2">
      <c r="A588" s="215" t="s">
        <v>512</v>
      </c>
      <c r="B588" s="112" t="s">
        <v>513</v>
      </c>
      <c r="C588" s="250">
        <v>20</v>
      </c>
      <c r="D588" s="353" t="s">
        <v>566</v>
      </c>
      <c r="E588" s="445"/>
      <c r="F588" s="425">
        <f t="shared" si="18"/>
        <v>0</v>
      </c>
      <c r="G588" s="78"/>
      <c r="H588" s="78"/>
      <c r="I588" s="78"/>
      <c r="J588" s="78"/>
      <c r="K588" s="78"/>
    </row>
    <row r="589" spans="1:11" s="52" customFormat="1" ht="12.75" x14ac:dyDescent="0.2">
      <c r="A589" s="215" t="s">
        <v>514</v>
      </c>
      <c r="B589" s="112" t="s">
        <v>515</v>
      </c>
      <c r="C589" s="250">
        <v>20</v>
      </c>
      <c r="D589" s="353" t="s">
        <v>566</v>
      </c>
      <c r="E589" s="445"/>
      <c r="F589" s="425">
        <f t="shared" si="18"/>
        <v>0</v>
      </c>
      <c r="G589" s="78"/>
      <c r="H589" s="78"/>
      <c r="I589" s="78"/>
      <c r="J589" s="78"/>
      <c r="K589" s="78"/>
    </row>
    <row r="590" spans="1:11" s="52" customFormat="1" ht="12.75" x14ac:dyDescent="0.2">
      <c r="A590" s="215"/>
      <c r="B590" s="112"/>
      <c r="C590" s="250"/>
      <c r="D590" s="353"/>
      <c r="E590" s="445"/>
      <c r="F590" s="425"/>
      <c r="G590" s="78"/>
      <c r="H590" s="78"/>
      <c r="I590" s="78"/>
      <c r="J590" s="78"/>
      <c r="K590" s="78"/>
    </row>
    <row r="591" spans="1:11" s="52" customFormat="1" ht="12.75" x14ac:dyDescent="0.2">
      <c r="A591" s="214">
        <f>A585+0.1</f>
        <v>12.499999999999998</v>
      </c>
      <c r="B591" s="130" t="s">
        <v>516</v>
      </c>
      <c r="C591" s="354"/>
      <c r="D591" s="355"/>
      <c r="E591" s="445"/>
      <c r="F591" s="425">
        <f t="shared" si="18"/>
        <v>0</v>
      </c>
      <c r="G591" s="78"/>
      <c r="H591" s="78"/>
      <c r="I591" s="78"/>
      <c r="J591" s="78"/>
      <c r="K591" s="78"/>
    </row>
    <row r="592" spans="1:11" s="52" customFormat="1" ht="12.75" x14ac:dyDescent="0.2">
      <c r="A592" s="215" t="s">
        <v>517</v>
      </c>
      <c r="B592" s="112" t="s">
        <v>518</v>
      </c>
      <c r="C592" s="250">
        <v>100</v>
      </c>
      <c r="D592" s="356" t="s">
        <v>560</v>
      </c>
      <c r="E592" s="445"/>
      <c r="F592" s="425">
        <f t="shared" si="18"/>
        <v>0</v>
      </c>
      <c r="G592" s="78"/>
      <c r="H592" s="78"/>
      <c r="I592" s="78"/>
      <c r="J592" s="78"/>
      <c r="K592" s="78"/>
    </row>
    <row r="593" spans="1:11" s="52" customFormat="1" ht="12.75" x14ac:dyDescent="0.2">
      <c r="A593" s="215" t="s">
        <v>519</v>
      </c>
      <c r="B593" s="112" t="s">
        <v>520</v>
      </c>
      <c r="C593" s="250">
        <v>100</v>
      </c>
      <c r="D593" s="356" t="s">
        <v>560</v>
      </c>
      <c r="E593" s="445"/>
      <c r="F593" s="425">
        <f t="shared" si="18"/>
        <v>0</v>
      </c>
      <c r="G593" s="78"/>
      <c r="H593" s="78"/>
      <c r="I593" s="78"/>
      <c r="J593" s="78"/>
      <c r="K593" s="78"/>
    </row>
    <row r="594" spans="1:11" s="52" customFormat="1" ht="12.75" x14ac:dyDescent="0.2">
      <c r="A594" s="215" t="s">
        <v>521</v>
      </c>
      <c r="B594" s="112" t="s">
        <v>522</v>
      </c>
      <c r="C594" s="250">
        <v>40</v>
      </c>
      <c r="D594" s="356" t="s">
        <v>560</v>
      </c>
      <c r="E594" s="445"/>
      <c r="F594" s="425">
        <f t="shared" si="18"/>
        <v>0</v>
      </c>
      <c r="G594" s="78"/>
      <c r="H594" s="78"/>
      <c r="I594" s="78"/>
      <c r="J594" s="78"/>
      <c r="K594" s="78"/>
    </row>
    <row r="595" spans="1:11" s="52" customFormat="1" ht="12.75" x14ac:dyDescent="0.2">
      <c r="A595" s="215" t="s">
        <v>523</v>
      </c>
      <c r="B595" s="112" t="s">
        <v>524</v>
      </c>
      <c r="C595" s="250">
        <v>40</v>
      </c>
      <c r="D595" s="356" t="s">
        <v>560</v>
      </c>
      <c r="E595" s="445"/>
      <c r="F595" s="425">
        <f t="shared" si="18"/>
        <v>0</v>
      </c>
      <c r="G595" s="78"/>
      <c r="H595" s="78"/>
      <c r="I595" s="78"/>
      <c r="J595" s="78"/>
      <c r="K595" s="78"/>
    </row>
    <row r="596" spans="1:11" s="52" customFormat="1" ht="12.75" x14ac:dyDescent="0.2">
      <c r="A596" s="215" t="s">
        <v>525</v>
      </c>
      <c r="B596" s="46" t="s">
        <v>486</v>
      </c>
      <c r="C596" s="250">
        <v>20</v>
      </c>
      <c r="D596" s="356" t="s">
        <v>560</v>
      </c>
      <c r="E596" s="445"/>
      <c r="F596" s="425">
        <f t="shared" si="18"/>
        <v>0</v>
      </c>
      <c r="G596" s="78"/>
      <c r="H596" s="78"/>
      <c r="I596" s="78"/>
      <c r="J596" s="78"/>
      <c r="K596" s="78"/>
    </row>
    <row r="597" spans="1:11" s="52" customFormat="1" ht="12.75" x14ac:dyDescent="0.2">
      <c r="A597" s="215" t="s">
        <v>526</v>
      </c>
      <c r="B597" s="46" t="s">
        <v>487</v>
      </c>
      <c r="C597" s="250">
        <v>20</v>
      </c>
      <c r="D597" s="356" t="s">
        <v>560</v>
      </c>
      <c r="E597" s="445"/>
      <c r="F597" s="425">
        <f t="shared" si="18"/>
        <v>0</v>
      </c>
      <c r="G597" s="78"/>
      <c r="H597" s="78"/>
      <c r="I597" s="78"/>
      <c r="J597" s="78"/>
      <c r="K597" s="78"/>
    </row>
    <row r="598" spans="1:11" s="52" customFormat="1" ht="12.75" x14ac:dyDescent="0.2">
      <c r="A598" s="215"/>
      <c r="B598" s="90"/>
      <c r="C598" s="250"/>
      <c r="D598" s="357"/>
      <c r="E598" s="432"/>
      <c r="F598" s="425"/>
      <c r="G598" s="78"/>
      <c r="H598" s="78"/>
      <c r="I598" s="78"/>
      <c r="J598" s="78"/>
      <c r="K598" s="78"/>
    </row>
    <row r="599" spans="1:11" s="52" customFormat="1" ht="12.75" x14ac:dyDescent="0.2">
      <c r="A599" s="214">
        <f>A591+0.1</f>
        <v>12.599999999999998</v>
      </c>
      <c r="B599" s="130" t="s">
        <v>527</v>
      </c>
      <c r="C599" s="354"/>
      <c r="D599" s="355"/>
      <c r="E599" s="216"/>
      <c r="F599" s="425">
        <f t="shared" si="18"/>
        <v>0</v>
      </c>
      <c r="G599" s="78"/>
      <c r="H599" s="78"/>
      <c r="I599" s="78"/>
      <c r="J599" s="78"/>
      <c r="K599" s="78"/>
    </row>
    <row r="600" spans="1:11" s="52" customFormat="1" ht="12.75" x14ac:dyDescent="0.2">
      <c r="A600" s="215" t="s">
        <v>528</v>
      </c>
      <c r="B600" s="112" t="s">
        <v>529</v>
      </c>
      <c r="C600" s="250">
        <v>6</v>
      </c>
      <c r="D600" s="353" t="s">
        <v>581</v>
      </c>
      <c r="E600" s="217"/>
      <c r="F600" s="425">
        <f t="shared" si="18"/>
        <v>0</v>
      </c>
      <c r="G600" s="78"/>
      <c r="H600" s="78"/>
      <c r="I600" s="78"/>
      <c r="J600" s="78"/>
      <c r="K600" s="78"/>
    </row>
    <row r="601" spans="1:11" s="52" customFormat="1" ht="12.75" x14ac:dyDescent="0.2">
      <c r="A601" s="215" t="s">
        <v>530</v>
      </c>
      <c r="B601" s="112" t="s">
        <v>531</v>
      </c>
      <c r="C601" s="250">
        <v>6</v>
      </c>
      <c r="D601" s="353" t="s">
        <v>581</v>
      </c>
      <c r="E601" s="217"/>
      <c r="F601" s="425">
        <f t="shared" si="18"/>
        <v>0</v>
      </c>
      <c r="G601" s="78"/>
      <c r="H601" s="78"/>
      <c r="I601" s="78"/>
      <c r="J601" s="78"/>
      <c r="K601" s="78"/>
    </row>
    <row r="602" spans="1:11" s="52" customFormat="1" ht="12.75" x14ac:dyDescent="0.2">
      <c r="A602" s="209"/>
      <c r="B602" s="82"/>
      <c r="C602" s="289"/>
      <c r="D602" s="283"/>
      <c r="E602" s="201"/>
      <c r="F602" s="425"/>
      <c r="G602" s="78"/>
      <c r="H602" s="78"/>
      <c r="I602" s="78"/>
      <c r="J602" s="78"/>
      <c r="K602" s="78"/>
    </row>
    <row r="603" spans="1:11" s="52" customFormat="1" ht="12.75" x14ac:dyDescent="0.2">
      <c r="A603" s="211">
        <v>13</v>
      </c>
      <c r="B603" s="218" t="s">
        <v>532</v>
      </c>
      <c r="C603" s="110"/>
      <c r="D603" s="358"/>
      <c r="E603" s="502"/>
      <c r="F603" s="425">
        <f t="shared" si="18"/>
        <v>0</v>
      </c>
      <c r="G603" s="78"/>
      <c r="H603" s="78"/>
      <c r="I603" s="78"/>
      <c r="J603" s="78"/>
      <c r="K603" s="78"/>
    </row>
    <row r="604" spans="1:11" s="52" customFormat="1" ht="12.75" x14ac:dyDescent="0.2">
      <c r="A604" s="150">
        <f>A603+0.1</f>
        <v>13.1</v>
      </c>
      <c r="B604" s="111" t="s">
        <v>533</v>
      </c>
      <c r="C604" s="110">
        <v>8631.11</v>
      </c>
      <c r="D604" s="353" t="s">
        <v>575</v>
      </c>
      <c r="E604" s="495"/>
      <c r="F604" s="425">
        <f t="shared" si="18"/>
        <v>0</v>
      </c>
      <c r="G604" s="78"/>
      <c r="H604" s="78"/>
      <c r="I604" s="78"/>
      <c r="J604" s="78"/>
      <c r="K604" s="78"/>
    </row>
    <row r="605" spans="1:11" s="52" customFormat="1" ht="15" customHeight="1" x14ac:dyDescent="0.2">
      <c r="A605" s="150">
        <f>A604+0.1</f>
        <v>13.2</v>
      </c>
      <c r="B605" s="111" t="s">
        <v>534</v>
      </c>
      <c r="C605" s="110">
        <v>8631.11</v>
      </c>
      <c r="D605" s="353" t="s">
        <v>575</v>
      </c>
      <c r="E605" s="495"/>
      <c r="F605" s="425">
        <f t="shared" si="18"/>
        <v>0</v>
      </c>
      <c r="G605" s="78"/>
      <c r="H605" s="78"/>
      <c r="I605" s="78"/>
      <c r="J605" s="78"/>
      <c r="K605" s="78"/>
    </row>
    <row r="606" spans="1:11" s="52" customFormat="1" ht="12.75" x14ac:dyDescent="0.2">
      <c r="A606" s="150">
        <f>A605+0.1</f>
        <v>13.299999999999999</v>
      </c>
      <c r="B606" s="111" t="s">
        <v>643</v>
      </c>
      <c r="C606" s="110">
        <v>6576.91</v>
      </c>
      <c r="D606" s="353" t="s">
        <v>582</v>
      </c>
      <c r="E606" s="495"/>
      <c r="F606" s="425">
        <f t="shared" si="18"/>
        <v>0</v>
      </c>
      <c r="G606" s="78"/>
      <c r="H606" s="78"/>
      <c r="I606" s="78"/>
      <c r="J606" s="78"/>
      <c r="K606" s="78"/>
    </row>
    <row r="607" spans="1:11" s="52" customFormat="1" ht="12.75" x14ac:dyDescent="0.2">
      <c r="A607" s="150"/>
      <c r="B607" s="111"/>
      <c r="C607" s="110"/>
      <c r="D607" s="353"/>
      <c r="E607" s="495"/>
      <c r="F607" s="425"/>
      <c r="G607" s="78"/>
      <c r="H607" s="78"/>
      <c r="I607" s="78"/>
      <c r="J607" s="78"/>
      <c r="K607" s="78"/>
    </row>
    <row r="608" spans="1:11" s="52" customFormat="1" ht="38.25" x14ac:dyDescent="0.2">
      <c r="A608" s="213">
        <f>A603+1</f>
        <v>14</v>
      </c>
      <c r="B608" s="107" t="s">
        <v>188</v>
      </c>
      <c r="C608" s="108">
        <v>15706.48</v>
      </c>
      <c r="D608" s="109" t="s">
        <v>566</v>
      </c>
      <c r="E608" s="460"/>
      <c r="F608" s="425">
        <f t="shared" si="18"/>
        <v>0</v>
      </c>
      <c r="G608" s="78"/>
      <c r="H608" s="78"/>
      <c r="I608" s="78"/>
      <c r="J608" s="78"/>
      <c r="K608" s="78"/>
    </row>
    <row r="609" spans="1:11" s="52" customFormat="1" ht="12.75" x14ac:dyDescent="0.2">
      <c r="A609" s="112"/>
      <c r="B609" s="111"/>
      <c r="C609" s="290"/>
      <c r="D609" s="291"/>
      <c r="E609" s="461"/>
      <c r="F609" s="425"/>
      <c r="G609" s="78"/>
      <c r="H609" s="78"/>
      <c r="I609" s="78"/>
      <c r="J609" s="78"/>
      <c r="K609" s="78"/>
    </row>
    <row r="610" spans="1:11" s="52" customFormat="1" ht="102" x14ac:dyDescent="0.2">
      <c r="A610" s="213">
        <f>A608+1</f>
        <v>15</v>
      </c>
      <c r="B610" s="48" t="s">
        <v>621</v>
      </c>
      <c r="C610" s="108">
        <v>15706.48</v>
      </c>
      <c r="D610" s="109" t="s">
        <v>566</v>
      </c>
      <c r="E610" s="460"/>
      <c r="F610" s="425">
        <f t="shared" si="18"/>
        <v>0</v>
      </c>
      <c r="G610" s="78"/>
      <c r="H610" s="78"/>
      <c r="I610" s="78"/>
      <c r="J610" s="78"/>
      <c r="K610" s="78"/>
    </row>
    <row r="611" spans="1:11" s="52" customFormat="1" ht="12.75" x14ac:dyDescent="0.2">
      <c r="A611" s="112"/>
      <c r="B611" s="111"/>
      <c r="C611" s="295"/>
      <c r="D611" s="295"/>
      <c r="E611" s="462"/>
      <c r="F611" s="425"/>
      <c r="G611" s="78"/>
      <c r="H611" s="78"/>
      <c r="I611" s="78"/>
      <c r="J611" s="78"/>
      <c r="K611" s="78"/>
    </row>
    <row r="612" spans="1:11" s="52" customFormat="1" ht="25.5" x14ac:dyDescent="0.2">
      <c r="A612" s="213"/>
      <c r="B612" s="111" t="s">
        <v>190</v>
      </c>
      <c r="C612" s="108">
        <v>15706.48</v>
      </c>
      <c r="D612" s="109" t="s">
        <v>566</v>
      </c>
      <c r="E612" s="463"/>
      <c r="F612" s="425">
        <f t="shared" si="18"/>
        <v>0</v>
      </c>
      <c r="G612" s="78"/>
      <c r="H612" s="78"/>
      <c r="I612" s="78"/>
      <c r="J612" s="78"/>
      <c r="K612" s="78"/>
    </row>
    <row r="613" spans="1:11" s="52" customFormat="1" ht="12.75" x14ac:dyDescent="0.2">
      <c r="A613" s="219"/>
      <c r="B613" s="176" t="s">
        <v>535</v>
      </c>
      <c r="C613" s="359"/>
      <c r="D613" s="360"/>
      <c r="E613" s="503"/>
      <c r="F613" s="504">
        <f>SUM(F500:F612)</f>
        <v>0</v>
      </c>
      <c r="G613" s="78"/>
      <c r="H613" s="78"/>
      <c r="I613" s="78"/>
      <c r="J613" s="78"/>
      <c r="K613" s="78"/>
    </row>
    <row r="614" spans="1:11" s="25" customFormat="1" ht="12.75" x14ac:dyDescent="0.2">
      <c r="A614" s="96"/>
      <c r="B614" s="97"/>
      <c r="C614" s="289"/>
      <c r="D614" s="283"/>
      <c r="E614" s="201"/>
      <c r="F614" s="505"/>
      <c r="G614" s="1"/>
      <c r="H614" s="78"/>
      <c r="I614" s="1"/>
      <c r="J614" s="1"/>
      <c r="K614" s="1"/>
    </row>
    <row r="615" spans="1:11" ht="12.95" customHeight="1" x14ac:dyDescent="0.2">
      <c r="A615" s="220" t="s">
        <v>536</v>
      </c>
      <c r="B615" s="129" t="s">
        <v>537</v>
      </c>
      <c r="C615" s="304"/>
      <c r="D615" s="353"/>
      <c r="E615" s="445"/>
      <c r="F615" s="394"/>
      <c r="H615" s="78"/>
    </row>
    <row r="616" spans="1:11" ht="51" x14ac:dyDescent="0.2">
      <c r="A616" s="127">
        <v>4.3</v>
      </c>
      <c r="B616" s="111" t="s">
        <v>538</v>
      </c>
      <c r="C616" s="361">
        <v>3</v>
      </c>
      <c r="D616" s="342" t="s">
        <v>560</v>
      </c>
      <c r="E616" s="453"/>
      <c r="F616" s="425">
        <f t="shared" ref="F616:F617" si="19">+ROUNDUP(C616*E616,2)</f>
        <v>0</v>
      </c>
      <c r="H616" s="78"/>
    </row>
    <row r="617" spans="1:11" ht="38.25" x14ac:dyDescent="0.2">
      <c r="A617" s="127">
        <v>4.4000000000000004</v>
      </c>
      <c r="B617" s="111" t="s">
        <v>644</v>
      </c>
      <c r="C617" s="518"/>
      <c r="D617" s="342" t="s">
        <v>576</v>
      </c>
      <c r="E617" s="446"/>
      <c r="F617" s="425">
        <f t="shared" si="19"/>
        <v>0</v>
      </c>
      <c r="H617" s="78"/>
    </row>
    <row r="618" spans="1:11" ht="15" customHeight="1" x14ac:dyDescent="0.2">
      <c r="A618" s="219"/>
      <c r="B618" s="221" t="s">
        <v>539</v>
      </c>
      <c r="C618" s="359"/>
      <c r="D618" s="360"/>
      <c r="E618" s="503"/>
      <c r="F618" s="504">
        <f>SUM(F616:F617)</f>
        <v>0</v>
      </c>
      <c r="H618" s="78"/>
    </row>
    <row r="619" spans="1:11" ht="6.75" customHeight="1" x14ac:dyDescent="0.2">
      <c r="A619" s="215"/>
      <c r="B619" s="222"/>
      <c r="C619" s="362"/>
      <c r="D619" s="363"/>
      <c r="E619" s="453"/>
      <c r="F619" s="505"/>
      <c r="H619" s="78"/>
    </row>
    <row r="620" spans="1:11" ht="12.75" x14ac:dyDescent="0.2">
      <c r="A620" s="576"/>
      <c r="B620" s="577" t="s">
        <v>540</v>
      </c>
      <c r="C620" s="578"/>
      <c r="D620" s="578"/>
      <c r="E620" s="579"/>
      <c r="F620" s="580">
        <f>+F98+F162+F282+F359+F426+F466+F495+F613+F618</f>
        <v>0</v>
      </c>
      <c r="H620" s="78"/>
    </row>
    <row r="621" spans="1:11" ht="12.75" x14ac:dyDescent="0.2">
      <c r="A621" s="223"/>
      <c r="B621" s="221" t="s">
        <v>540</v>
      </c>
      <c r="C621" s="364"/>
      <c r="D621" s="364"/>
      <c r="E621" s="506"/>
      <c r="F621" s="507">
        <f>+F620</f>
        <v>0</v>
      </c>
      <c r="H621" s="78"/>
    </row>
    <row r="622" spans="1:11" ht="12.95" customHeight="1" x14ac:dyDescent="0.2">
      <c r="A622" s="112"/>
      <c r="B622" s="222"/>
      <c r="C622" s="365"/>
      <c r="D622" s="366"/>
      <c r="E622" s="508"/>
      <c r="F622" s="509"/>
      <c r="H622" s="78"/>
    </row>
    <row r="623" spans="1:11" ht="12.95" customHeight="1" x14ac:dyDescent="0.2">
      <c r="A623" s="112"/>
      <c r="B623" s="224" t="s">
        <v>541</v>
      </c>
      <c r="C623" s="365"/>
      <c r="D623" s="366"/>
      <c r="E623" s="508"/>
      <c r="F623" s="509"/>
      <c r="H623" s="78"/>
    </row>
    <row r="624" spans="1:11" ht="12.95" customHeight="1" x14ac:dyDescent="0.2">
      <c r="A624" s="112"/>
      <c r="B624" s="206" t="s">
        <v>542</v>
      </c>
      <c r="C624" s="367">
        <v>0.1</v>
      </c>
      <c r="D624" s="342"/>
      <c r="E624" s="508"/>
      <c r="F624" s="510">
        <f>ROUND(C624*$F$621,2)</f>
        <v>0</v>
      </c>
      <c r="H624" s="78"/>
    </row>
    <row r="625" spans="1:8" ht="12.95" customHeight="1" x14ac:dyDescent="0.2">
      <c r="A625" s="112"/>
      <c r="B625" s="206" t="s">
        <v>543</v>
      </c>
      <c r="C625" s="367">
        <v>0.04</v>
      </c>
      <c r="D625" s="366"/>
      <c r="E625" s="508"/>
      <c r="F625" s="510">
        <f t="shared" ref="F625:F638" si="20">ROUND(C625*$F$621,2)</f>
        <v>0</v>
      </c>
      <c r="H625" s="78"/>
    </row>
    <row r="626" spans="1:8" ht="12.95" customHeight="1" x14ac:dyDescent="0.2">
      <c r="A626" s="112"/>
      <c r="B626" s="206" t="s">
        <v>544</v>
      </c>
      <c r="C626" s="367">
        <v>0.04</v>
      </c>
      <c r="D626" s="342"/>
      <c r="E626" s="508"/>
      <c r="F626" s="510">
        <f t="shared" si="20"/>
        <v>0</v>
      </c>
      <c r="H626" s="78"/>
    </row>
    <row r="627" spans="1:8" ht="12.95" customHeight="1" x14ac:dyDescent="0.2">
      <c r="A627" s="112"/>
      <c r="B627" s="206" t="s">
        <v>545</v>
      </c>
      <c r="C627" s="367">
        <v>0.05</v>
      </c>
      <c r="D627" s="342"/>
      <c r="E627" s="508"/>
      <c r="F627" s="510">
        <f t="shared" si="20"/>
        <v>0</v>
      </c>
      <c r="H627" s="78"/>
    </row>
    <row r="628" spans="1:8" ht="12.95" customHeight="1" x14ac:dyDescent="0.2">
      <c r="A628" s="112"/>
      <c r="B628" s="206" t="s">
        <v>546</v>
      </c>
      <c r="C628" s="367">
        <v>0.05</v>
      </c>
      <c r="D628" s="342"/>
      <c r="E628" s="508"/>
      <c r="F628" s="510">
        <f t="shared" si="20"/>
        <v>0</v>
      </c>
      <c r="H628" s="78"/>
    </row>
    <row r="629" spans="1:8" ht="12.95" customHeight="1" x14ac:dyDescent="0.2">
      <c r="A629" s="112"/>
      <c r="B629" s="206" t="s">
        <v>547</v>
      </c>
      <c r="C629" s="367">
        <v>0.02</v>
      </c>
      <c r="D629" s="342"/>
      <c r="E629" s="508"/>
      <c r="F629" s="510">
        <f t="shared" si="20"/>
        <v>0</v>
      </c>
      <c r="H629" s="78"/>
    </row>
    <row r="630" spans="1:8" ht="12.95" customHeight="1" x14ac:dyDescent="0.2">
      <c r="A630" s="112"/>
      <c r="B630" s="206" t="s">
        <v>548</v>
      </c>
      <c r="C630" s="367">
        <v>0.01</v>
      </c>
      <c r="D630" s="342"/>
      <c r="E630" s="508"/>
      <c r="F630" s="510">
        <f t="shared" si="20"/>
        <v>0</v>
      </c>
      <c r="H630" s="78"/>
    </row>
    <row r="631" spans="1:8" ht="12.95" customHeight="1" x14ac:dyDescent="0.2">
      <c r="A631" s="112"/>
      <c r="B631" s="206" t="s">
        <v>549</v>
      </c>
      <c r="C631" s="367">
        <v>0.03</v>
      </c>
      <c r="D631" s="342"/>
      <c r="E631" s="508"/>
      <c r="F631" s="510">
        <f t="shared" si="20"/>
        <v>0</v>
      </c>
      <c r="H631" s="78"/>
    </row>
    <row r="632" spans="1:8" ht="12.95" customHeight="1" x14ac:dyDescent="0.2">
      <c r="A632" s="112"/>
      <c r="B632" s="206" t="s">
        <v>550</v>
      </c>
      <c r="C632" s="367">
        <v>1.4999999999999999E-2</v>
      </c>
      <c r="D632" s="342"/>
      <c r="E632" s="508"/>
      <c r="F632" s="510">
        <f t="shared" si="20"/>
        <v>0</v>
      </c>
      <c r="H632" s="78"/>
    </row>
    <row r="633" spans="1:8" ht="12.95" customHeight="1" x14ac:dyDescent="0.2">
      <c r="A633" s="112"/>
      <c r="B633" s="150" t="s">
        <v>551</v>
      </c>
      <c r="C633" s="368">
        <v>1E-3</v>
      </c>
      <c r="D633" s="369"/>
      <c r="E633" s="511"/>
      <c r="F633" s="510">
        <f t="shared" si="20"/>
        <v>0</v>
      </c>
      <c r="H633" s="78"/>
    </row>
    <row r="634" spans="1:8" ht="12.95" customHeight="1" x14ac:dyDescent="0.2">
      <c r="A634" s="112"/>
      <c r="B634" s="206" t="s">
        <v>552</v>
      </c>
      <c r="C634" s="370">
        <v>0.18</v>
      </c>
      <c r="D634" s="371"/>
      <c r="E634" s="511"/>
      <c r="F634" s="510">
        <f>ROUND(C634*$F$624,2)</f>
        <v>0</v>
      </c>
      <c r="H634" s="78"/>
    </row>
    <row r="635" spans="1:8" ht="12.95" customHeight="1" x14ac:dyDescent="0.2">
      <c r="A635" s="112"/>
      <c r="B635" s="206" t="s">
        <v>553</v>
      </c>
      <c r="C635" s="372">
        <v>1</v>
      </c>
      <c r="D635" s="315" t="s">
        <v>567</v>
      </c>
      <c r="E635" s="438"/>
      <c r="F635" s="425">
        <f t="shared" ref="F635:F636" si="21">+ROUNDUP(C635*E635,2)</f>
        <v>0</v>
      </c>
      <c r="H635" s="78"/>
    </row>
    <row r="636" spans="1:8" ht="12.95" customHeight="1" x14ac:dyDescent="0.2">
      <c r="A636" s="225"/>
      <c r="B636" s="206" t="s">
        <v>554</v>
      </c>
      <c r="C636" s="372">
        <v>1</v>
      </c>
      <c r="D636" s="305" t="s">
        <v>567</v>
      </c>
      <c r="E636" s="445"/>
      <c r="F636" s="425">
        <f t="shared" si="21"/>
        <v>0</v>
      </c>
      <c r="H636" s="78"/>
    </row>
    <row r="637" spans="1:8" ht="12.95" customHeight="1" x14ac:dyDescent="0.2">
      <c r="A637" s="225"/>
      <c r="B637" s="206" t="s">
        <v>555</v>
      </c>
      <c r="C637" s="373">
        <v>0.1</v>
      </c>
      <c r="D637" s="374"/>
      <c r="E637" s="512"/>
      <c r="F637" s="510">
        <f t="shared" si="20"/>
        <v>0</v>
      </c>
      <c r="H637" s="78"/>
    </row>
    <row r="638" spans="1:8" ht="12.95" customHeight="1" x14ac:dyDescent="0.2">
      <c r="A638" s="225"/>
      <c r="B638" s="206" t="s">
        <v>556</v>
      </c>
      <c r="C638" s="367">
        <v>0.05</v>
      </c>
      <c r="D638" s="371"/>
      <c r="E638" s="511"/>
      <c r="F638" s="510">
        <f t="shared" si="20"/>
        <v>0</v>
      </c>
      <c r="H638" s="78"/>
    </row>
    <row r="639" spans="1:8" ht="12.95" customHeight="1" x14ac:dyDescent="0.2">
      <c r="A639" s="223"/>
      <c r="B639" s="226" t="s">
        <v>557</v>
      </c>
      <c r="C639" s="375"/>
      <c r="D639" s="375"/>
      <c r="E639" s="513"/>
      <c r="F639" s="514">
        <f>SUM(F624:F638)</f>
        <v>0</v>
      </c>
      <c r="H639" s="78"/>
    </row>
    <row r="640" spans="1:8" ht="12.95" customHeight="1" x14ac:dyDescent="0.2">
      <c r="A640" s="112"/>
      <c r="B640" s="224"/>
      <c r="C640" s="342"/>
      <c r="D640" s="342"/>
      <c r="E640" s="508"/>
      <c r="F640" s="515"/>
      <c r="H640" s="78"/>
    </row>
    <row r="641" spans="1:8" ht="12.95" customHeight="1" x14ac:dyDescent="0.2">
      <c r="A641" s="227"/>
      <c r="B641" s="228" t="s">
        <v>558</v>
      </c>
      <c r="C641" s="376"/>
      <c r="D641" s="376"/>
      <c r="E641" s="516"/>
      <c r="F641" s="517">
        <f>+F639+F621</f>
        <v>0</v>
      </c>
      <c r="H641" s="78"/>
    </row>
    <row r="642" spans="1:8" ht="12.95" customHeight="1" x14ac:dyDescent="0.2">
      <c r="A642" s="229"/>
      <c r="B642" s="230"/>
      <c r="C642" s="377"/>
      <c r="D642" s="377"/>
      <c r="E642" s="9"/>
      <c r="F642" s="231"/>
      <c r="H642" s="78"/>
    </row>
    <row r="643" spans="1:8" ht="12.95" customHeight="1" x14ac:dyDescent="0.2">
      <c r="A643" s="229"/>
      <c r="B643" s="230"/>
      <c r="C643" s="377"/>
      <c r="D643" s="377"/>
      <c r="E643" s="9"/>
      <c r="F643" s="231"/>
      <c r="H643" s="78"/>
    </row>
    <row r="644" spans="1:8" ht="12.95" customHeight="1" x14ac:dyDescent="0.2">
      <c r="A644" s="229"/>
      <c r="B644" s="230"/>
      <c r="C644" s="377"/>
      <c r="D644" s="377"/>
      <c r="E644" s="9"/>
      <c r="F644" s="231"/>
    </row>
    <row r="645" spans="1:8" ht="12.95" customHeight="1" x14ac:dyDescent="0.2">
      <c r="A645" s="400"/>
      <c r="B645" s="401"/>
      <c r="C645" s="519"/>
      <c r="D645" s="519"/>
      <c r="E645" s="519"/>
      <c r="F645" s="402"/>
    </row>
    <row r="646" spans="1:8" ht="12.95" customHeight="1" x14ac:dyDescent="0.2">
      <c r="A646" s="400"/>
      <c r="B646" s="401"/>
      <c r="C646" s="403"/>
      <c r="D646" s="403"/>
      <c r="E646" s="402"/>
      <c r="F646" s="402"/>
    </row>
    <row r="647" spans="1:8" ht="12.95" customHeight="1" x14ac:dyDescent="0.2">
      <c r="A647" s="400"/>
      <c r="B647" s="401"/>
      <c r="C647" s="403"/>
      <c r="D647" s="403"/>
      <c r="E647" s="402"/>
      <c r="F647" s="402"/>
    </row>
    <row r="648" spans="1:8" ht="12.95" customHeight="1" x14ac:dyDescent="0.2">
      <c r="A648" s="401"/>
      <c r="B648" s="404"/>
      <c r="C648" s="395"/>
      <c r="D648" s="395"/>
      <c r="E648" s="9"/>
      <c r="F648" s="231"/>
    </row>
    <row r="649" spans="1:8" ht="12.95" customHeight="1" x14ac:dyDescent="0.2">
      <c r="A649" s="401"/>
      <c r="B649" s="404"/>
      <c r="C649" s="395"/>
      <c r="D649" s="395"/>
      <c r="E649" s="9"/>
      <c r="F649" s="231"/>
    </row>
    <row r="650" spans="1:8" ht="12.95" customHeight="1" x14ac:dyDescent="0.2">
      <c r="A650" s="401"/>
      <c r="B650" s="404"/>
      <c r="C650" s="405"/>
      <c r="D650" s="405"/>
      <c r="E650" s="400"/>
      <c r="F650" s="400"/>
    </row>
    <row r="651" spans="1:8" ht="12.95" customHeight="1" x14ac:dyDescent="0.2">
      <c r="A651" s="400"/>
      <c r="B651" s="406"/>
      <c r="C651" s="407"/>
      <c r="D651" s="407"/>
      <c r="E651" s="402"/>
      <c r="F651" s="402"/>
    </row>
    <row r="652" spans="1:8" ht="12.95" customHeight="1" x14ac:dyDescent="0.2">
      <c r="A652" s="400"/>
      <c r="B652" s="408"/>
      <c r="C652" s="409"/>
      <c r="D652" s="410"/>
      <c r="E652" s="9"/>
      <c r="F652" s="234"/>
    </row>
    <row r="653" spans="1:8" ht="12.95" customHeight="1" x14ac:dyDescent="0.2">
      <c r="A653" s="408"/>
      <c r="B653" s="401"/>
      <c r="C653" s="405"/>
      <c r="D653" s="405"/>
      <c r="E653" s="400"/>
      <c r="F653" s="400"/>
    </row>
    <row r="654" spans="1:8" ht="12.95" customHeight="1" x14ac:dyDescent="0.2">
      <c r="A654" s="408"/>
      <c r="B654" s="400"/>
      <c r="C654" s="405"/>
      <c r="D654" s="411"/>
      <c r="E654" s="9"/>
      <c r="F654" s="408"/>
    </row>
    <row r="655" spans="1:8" ht="12.95" customHeight="1" x14ac:dyDescent="0.2">
      <c r="A655" s="408"/>
      <c r="B655" s="400"/>
      <c r="C655" s="405"/>
      <c r="D655" s="411"/>
      <c r="E655" s="9"/>
      <c r="F655" s="408"/>
    </row>
    <row r="656" spans="1:8" ht="12.95" customHeight="1" x14ac:dyDescent="0.2">
      <c r="A656" s="412"/>
      <c r="B656" s="400"/>
      <c r="C656" s="409"/>
      <c r="D656" s="411"/>
      <c r="E656" s="9"/>
      <c r="F656" s="408"/>
    </row>
    <row r="657" spans="1:6" ht="12.95" customHeight="1" x14ac:dyDescent="0.2">
      <c r="A657" s="413"/>
      <c r="B657" s="408"/>
      <c r="C657" s="409"/>
      <c r="D657" s="411"/>
      <c r="E657" s="9"/>
      <c r="F657" s="408"/>
    </row>
    <row r="658" spans="1:6" ht="12.95" customHeight="1" x14ac:dyDescent="0.2">
      <c r="A658" s="401"/>
      <c r="B658" s="400"/>
      <c r="C658" s="520"/>
      <c r="D658" s="520"/>
      <c r="E658" s="520"/>
      <c r="F658" s="520"/>
    </row>
    <row r="659" spans="1:6" ht="12.95" customHeight="1" x14ac:dyDescent="0.2">
      <c r="A659" s="401"/>
      <c r="B659" s="400"/>
      <c r="C659" s="414"/>
      <c r="D659" s="414"/>
      <c r="E659" s="415"/>
      <c r="F659" s="415"/>
    </row>
    <row r="660" spans="1:6" ht="12.95" customHeight="1" x14ac:dyDescent="0.2">
      <c r="A660" s="401"/>
      <c r="B660" s="400"/>
      <c r="C660" s="414"/>
      <c r="D660" s="414"/>
      <c r="E660" s="415"/>
      <c r="F660" s="415"/>
    </row>
    <row r="661" spans="1:6" ht="12.95" customHeight="1" x14ac:dyDescent="0.2">
      <c r="A661" s="413"/>
      <c r="B661" s="408"/>
      <c r="C661" s="416"/>
      <c r="D661" s="416"/>
      <c r="E661" s="9"/>
      <c r="F661" s="417"/>
    </row>
    <row r="662" spans="1:6" ht="12.95" customHeight="1" x14ac:dyDescent="0.2">
      <c r="A662" s="413"/>
      <c r="B662" s="417"/>
      <c r="C662" s="418"/>
      <c r="D662" s="418"/>
      <c r="E662" s="235"/>
      <c r="F662" s="419"/>
    </row>
    <row r="663" spans="1:6" ht="12.95" customHeight="1" x14ac:dyDescent="0.2">
      <c r="A663" s="521"/>
      <c r="B663" s="521"/>
      <c r="C663" s="522"/>
      <c r="D663" s="522"/>
      <c r="E663" s="522"/>
      <c r="F663" s="522"/>
    </row>
    <row r="664" spans="1:6" ht="12.95" customHeight="1" x14ac:dyDescent="0.2">
      <c r="A664" s="408"/>
      <c r="B664" s="420"/>
      <c r="C664" s="523"/>
      <c r="D664" s="523"/>
      <c r="E664" s="523"/>
      <c r="F664" s="523"/>
    </row>
    <row r="665" spans="1:6" ht="12.95" customHeight="1" x14ac:dyDescent="0.2">
      <c r="A665" s="408"/>
      <c r="B665" s="420"/>
      <c r="C665" s="421"/>
      <c r="D665" s="422"/>
      <c r="E665" s="235"/>
      <c r="F665" s="423"/>
    </row>
    <row r="666" spans="1:6" ht="12.95" customHeight="1" x14ac:dyDescent="0.2">
      <c r="A666" s="233"/>
      <c r="B666" s="236"/>
      <c r="C666" s="378"/>
      <c r="D666" s="378"/>
      <c r="E666" s="2"/>
      <c r="F666" s="2"/>
    </row>
    <row r="667" spans="1:6" ht="12.95" customHeight="1" x14ac:dyDescent="0.2">
      <c r="A667" s="233"/>
      <c r="B667" s="233"/>
      <c r="C667" s="378"/>
      <c r="D667" s="378"/>
      <c r="E667" s="2"/>
      <c r="F667" s="2"/>
    </row>
    <row r="668" spans="1:6" ht="12.95" customHeight="1" x14ac:dyDescent="0.2">
      <c r="A668" s="229"/>
      <c r="B668" s="233"/>
      <c r="C668" s="379"/>
      <c r="D668" s="379"/>
      <c r="E668" s="9"/>
      <c r="F668" s="237"/>
    </row>
    <row r="669" spans="1:6" ht="12.95" customHeight="1" x14ac:dyDescent="0.2">
      <c r="B669" s="233"/>
      <c r="C669" s="379"/>
      <c r="D669" s="379"/>
      <c r="E669" s="9"/>
      <c r="F669" s="237"/>
    </row>
    <row r="670" spans="1:6" ht="12.95" customHeight="1" x14ac:dyDescent="0.2">
      <c r="B670" s="233"/>
      <c r="C670" s="379"/>
      <c r="D670" s="379"/>
      <c r="E670" s="9"/>
      <c r="F670" s="237"/>
    </row>
    <row r="671" spans="1:6" ht="12.95" customHeight="1" x14ac:dyDescent="0.2">
      <c r="B671" s="233"/>
      <c r="C671" s="377"/>
      <c r="D671" s="377"/>
      <c r="E671" s="9"/>
      <c r="F671" s="231"/>
    </row>
    <row r="672" spans="1:6" ht="12.95" customHeight="1" x14ac:dyDescent="0.2">
      <c r="B672" s="232"/>
      <c r="E672" s="235"/>
      <c r="F672" s="238"/>
    </row>
    <row r="673" spans="5:6" ht="12.95" customHeight="1" x14ac:dyDescent="0.2">
      <c r="E673" s="235"/>
      <c r="F673" s="238"/>
    </row>
    <row r="674" spans="5:6" ht="12.95" customHeight="1" x14ac:dyDescent="0.2">
      <c r="E674" s="235"/>
      <c r="F674" s="238"/>
    </row>
    <row r="675" spans="5:6" ht="12.95" customHeight="1" x14ac:dyDescent="0.2">
      <c r="E675" s="235"/>
      <c r="F675" s="238"/>
    </row>
    <row r="676" spans="5:6" ht="12.95" customHeight="1" x14ac:dyDescent="0.2">
      <c r="E676" s="235"/>
      <c r="F676" s="238"/>
    </row>
    <row r="677" spans="5:6" ht="12.95" customHeight="1" x14ac:dyDescent="0.2">
      <c r="E677" s="235"/>
      <c r="F677" s="238"/>
    </row>
    <row r="678" spans="5:6" ht="12.95" customHeight="1" x14ac:dyDescent="0.2">
      <c r="E678" s="235"/>
      <c r="F678" s="238"/>
    </row>
    <row r="679" spans="5:6" ht="12.95" customHeight="1" x14ac:dyDescent="0.2">
      <c r="E679" s="235"/>
      <c r="F679" s="238"/>
    </row>
    <row r="680" spans="5:6" ht="12.95" customHeight="1" x14ac:dyDescent="0.2">
      <c r="E680" s="235"/>
      <c r="F680" s="238"/>
    </row>
    <row r="681" spans="5:6" ht="12.95" customHeight="1" x14ac:dyDescent="0.2">
      <c r="E681" s="235"/>
      <c r="F681" s="238"/>
    </row>
    <row r="682" spans="5:6" ht="12.95" customHeight="1" x14ac:dyDescent="0.2">
      <c r="E682" s="235"/>
      <c r="F682" s="238"/>
    </row>
    <row r="683" spans="5:6" ht="12.95" customHeight="1" x14ac:dyDescent="0.2">
      <c r="E683" s="235"/>
      <c r="F683" s="238"/>
    </row>
    <row r="684" spans="5:6" ht="12.95" customHeight="1" x14ac:dyDescent="0.2">
      <c r="E684" s="235"/>
      <c r="F684" s="238"/>
    </row>
    <row r="685" spans="5:6" ht="12.95" customHeight="1" x14ac:dyDescent="0.2">
      <c r="E685" s="235"/>
      <c r="F685" s="238"/>
    </row>
    <row r="686" spans="5:6" ht="12.95" customHeight="1" x14ac:dyDescent="0.2">
      <c r="E686" s="235"/>
      <c r="F686" s="238"/>
    </row>
    <row r="687" spans="5:6" ht="12.95" customHeight="1" x14ac:dyDescent="0.2">
      <c r="E687" s="235"/>
      <c r="F687" s="238"/>
    </row>
    <row r="688" spans="5:6" ht="12.95" customHeight="1" x14ac:dyDescent="0.2">
      <c r="E688" s="235"/>
      <c r="F688" s="238"/>
    </row>
    <row r="689" spans="5:6" ht="12.95" customHeight="1" x14ac:dyDescent="0.2">
      <c r="E689" s="235"/>
      <c r="F689" s="238"/>
    </row>
    <row r="690" spans="5:6" ht="12.95" customHeight="1" x14ac:dyDescent="0.2">
      <c r="E690" s="235"/>
      <c r="F690" s="238"/>
    </row>
    <row r="691" spans="5:6" ht="12.95" customHeight="1" x14ac:dyDescent="0.2">
      <c r="E691" s="235"/>
      <c r="F691" s="238"/>
    </row>
    <row r="692" spans="5:6" ht="12.95" customHeight="1" x14ac:dyDescent="0.2">
      <c r="E692" s="235"/>
      <c r="F692" s="238"/>
    </row>
    <row r="693" spans="5:6" ht="12.95" customHeight="1" x14ac:dyDescent="0.2">
      <c r="E693" s="235"/>
      <c r="F693" s="238"/>
    </row>
    <row r="694" spans="5:6" ht="12.95" customHeight="1" x14ac:dyDescent="0.2">
      <c r="E694" s="235"/>
      <c r="F694" s="238"/>
    </row>
    <row r="695" spans="5:6" ht="12.95" customHeight="1" x14ac:dyDescent="0.2">
      <c r="E695" s="235"/>
      <c r="F695" s="238"/>
    </row>
    <row r="696" spans="5:6" ht="12.95" customHeight="1" x14ac:dyDescent="0.2">
      <c r="E696" s="235"/>
      <c r="F696" s="238"/>
    </row>
    <row r="697" spans="5:6" ht="12.95" customHeight="1" x14ac:dyDescent="0.2">
      <c r="E697" s="235"/>
      <c r="F697" s="238"/>
    </row>
    <row r="698" spans="5:6" ht="12.95" customHeight="1" x14ac:dyDescent="0.2">
      <c r="E698" s="235"/>
      <c r="F698" s="238"/>
    </row>
    <row r="699" spans="5:6" ht="12.95" customHeight="1" x14ac:dyDescent="0.2">
      <c r="E699" s="235"/>
      <c r="F699" s="238"/>
    </row>
    <row r="700" spans="5:6" ht="12.95" customHeight="1" x14ac:dyDescent="0.2">
      <c r="E700" s="235"/>
      <c r="F700" s="238"/>
    </row>
    <row r="701" spans="5:6" ht="12.95" customHeight="1" x14ac:dyDescent="0.2">
      <c r="E701" s="235"/>
      <c r="F701" s="238"/>
    </row>
    <row r="702" spans="5:6" ht="12.95" customHeight="1" x14ac:dyDescent="0.2">
      <c r="E702" s="235"/>
      <c r="F702" s="238"/>
    </row>
    <row r="703" spans="5:6" ht="12.95" customHeight="1" x14ac:dyDescent="0.2">
      <c r="E703" s="235"/>
      <c r="F703" s="238"/>
    </row>
    <row r="704" spans="5:6" ht="12.95" customHeight="1" x14ac:dyDescent="0.2">
      <c r="E704" s="235"/>
      <c r="F704" s="238"/>
    </row>
    <row r="705" spans="5:6" ht="12.95" customHeight="1" x14ac:dyDescent="0.2">
      <c r="E705" s="235"/>
      <c r="F705" s="238"/>
    </row>
    <row r="706" spans="5:6" ht="12.95" customHeight="1" x14ac:dyDescent="0.2">
      <c r="E706" s="235"/>
      <c r="F706" s="238"/>
    </row>
    <row r="707" spans="5:6" ht="12.95" customHeight="1" x14ac:dyDescent="0.2">
      <c r="E707" s="235"/>
      <c r="F707" s="238"/>
    </row>
    <row r="708" spans="5:6" ht="12.95" customHeight="1" x14ac:dyDescent="0.2">
      <c r="E708" s="235"/>
      <c r="F708" s="238"/>
    </row>
    <row r="709" spans="5:6" ht="12.95" customHeight="1" x14ac:dyDescent="0.2">
      <c r="E709" s="235"/>
      <c r="F709" s="238"/>
    </row>
    <row r="710" spans="5:6" ht="12.95" customHeight="1" x14ac:dyDescent="0.2">
      <c r="E710" s="235"/>
      <c r="F710" s="238"/>
    </row>
    <row r="711" spans="5:6" ht="12.95" customHeight="1" x14ac:dyDescent="0.2">
      <c r="E711" s="235"/>
      <c r="F711" s="238"/>
    </row>
    <row r="712" spans="5:6" ht="12.95" customHeight="1" x14ac:dyDescent="0.2">
      <c r="E712" s="235"/>
      <c r="F712" s="238"/>
    </row>
    <row r="713" spans="5:6" ht="12.95" customHeight="1" x14ac:dyDescent="0.2">
      <c r="E713" s="235"/>
      <c r="F713" s="238"/>
    </row>
    <row r="714" spans="5:6" ht="12.95" customHeight="1" x14ac:dyDescent="0.2">
      <c r="E714" s="235"/>
      <c r="F714" s="238"/>
    </row>
    <row r="715" spans="5:6" ht="12.95" customHeight="1" x14ac:dyDescent="0.2">
      <c r="E715" s="235"/>
      <c r="F715" s="238"/>
    </row>
    <row r="716" spans="5:6" ht="12.95" customHeight="1" x14ac:dyDescent="0.2">
      <c r="E716" s="235"/>
      <c r="F716" s="238"/>
    </row>
    <row r="717" spans="5:6" ht="12.95" customHeight="1" x14ac:dyDescent="0.2">
      <c r="E717" s="235"/>
      <c r="F717" s="238"/>
    </row>
    <row r="718" spans="5:6" ht="12.95" customHeight="1" x14ac:dyDescent="0.2">
      <c r="E718" s="235"/>
      <c r="F718" s="238"/>
    </row>
    <row r="719" spans="5:6" ht="12.95" customHeight="1" x14ac:dyDescent="0.2">
      <c r="E719" s="235"/>
      <c r="F719" s="238"/>
    </row>
    <row r="720" spans="5:6" ht="12.95" customHeight="1" x14ac:dyDescent="0.2">
      <c r="E720" s="235"/>
      <c r="F720" s="238"/>
    </row>
    <row r="721" spans="5:6" ht="12.95" customHeight="1" x14ac:dyDescent="0.2">
      <c r="E721" s="235"/>
      <c r="F721" s="238"/>
    </row>
    <row r="722" spans="5:6" ht="12.95" customHeight="1" x14ac:dyDescent="0.2">
      <c r="E722" s="235"/>
      <c r="F722" s="238"/>
    </row>
    <row r="723" spans="5:6" ht="12.95" customHeight="1" x14ac:dyDescent="0.2">
      <c r="E723" s="235"/>
      <c r="F723" s="238"/>
    </row>
    <row r="724" spans="5:6" ht="12.95" customHeight="1" x14ac:dyDescent="0.2">
      <c r="E724" s="235"/>
      <c r="F724" s="238"/>
    </row>
    <row r="725" spans="5:6" ht="12.95" customHeight="1" x14ac:dyDescent="0.2">
      <c r="E725" s="235"/>
      <c r="F725" s="238"/>
    </row>
    <row r="726" spans="5:6" ht="12.95" customHeight="1" x14ac:dyDescent="0.2">
      <c r="E726" s="235"/>
      <c r="F726" s="238"/>
    </row>
    <row r="727" spans="5:6" ht="12.95" customHeight="1" x14ac:dyDescent="0.2">
      <c r="E727" s="235"/>
      <c r="F727" s="238"/>
    </row>
    <row r="728" spans="5:6" ht="12.95" customHeight="1" x14ac:dyDescent="0.2">
      <c r="E728" s="235"/>
      <c r="F728" s="238"/>
    </row>
    <row r="729" spans="5:6" ht="12.95" customHeight="1" x14ac:dyDescent="0.2">
      <c r="E729" s="235"/>
      <c r="F729" s="238"/>
    </row>
    <row r="730" spans="5:6" ht="12.95" customHeight="1" x14ac:dyDescent="0.2">
      <c r="E730" s="235"/>
      <c r="F730" s="238"/>
    </row>
    <row r="731" spans="5:6" ht="12.95" customHeight="1" x14ac:dyDescent="0.2">
      <c r="E731" s="235"/>
      <c r="F731" s="238"/>
    </row>
    <row r="732" spans="5:6" ht="12.95" customHeight="1" x14ac:dyDescent="0.2">
      <c r="E732" s="235"/>
      <c r="F732" s="238"/>
    </row>
    <row r="733" spans="5:6" ht="12.95" customHeight="1" x14ac:dyDescent="0.2">
      <c r="E733" s="235"/>
      <c r="F733" s="238"/>
    </row>
    <row r="734" spans="5:6" ht="12.95" customHeight="1" x14ac:dyDescent="0.2">
      <c r="E734" s="235"/>
      <c r="F734" s="238"/>
    </row>
    <row r="735" spans="5:6" ht="12.95" customHeight="1" x14ac:dyDescent="0.2">
      <c r="E735" s="235"/>
      <c r="F735" s="238"/>
    </row>
    <row r="736" spans="5:6" ht="12.95" customHeight="1" x14ac:dyDescent="0.2">
      <c r="E736" s="235"/>
      <c r="F736" s="238"/>
    </row>
    <row r="737" spans="5:6" ht="12.95" customHeight="1" x14ac:dyDescent="0.2">
      <c r="E737" s="235"/>
      <c r="F737" s="238"/>
    </row>
    <row r="738" spans="5:6" ht="12.95" customHeight="1" x14ac:dyDescent="0.2">
      <c r="E738" s="235"/>
      <c r="F738" s="238"/>
    </row>
    <row r="739" spans="5:6" ht="12.95" customHeight="1" x14ac:dyDescent="0.2">
      <c r="E739" s="235"/>
      <c r="F739" s="238"/>
    </row>
    <row r="740" spans="5:6" ht="12.95" customHeight="1" x14ac:dyDescent="0.2">
      <c r="E740" s="235"/>
      <c r="F740" s="238"/>
    </row>
    <row r="741" spans="5:6" ht="12.95" customHeight="1" x14ac:dyDescent="0.2">
      <c r="E741" s="235"/>
      <c r="F741" s="238"/>
    </row>
    <row r="742" spans="5:6" ht="12.95" customHeight="1" x14ac:dyDescent="0.2">
      <c r="E742" s="235"/>
      <c r="F742" s="238"/>
    </row>
    <row r="743" spans="5:6" ht="12.95" customHeight="1" x14ac:dyDescent="0.2">
      <c r="E743" s="235"/>
      <c r="F743" s="238"/>
    </row>
    <row r="744" spans="5:6" ht="12.95" customHeight="1" x14ac:dyDescent="0.2">
      <c r="E744" s="235"/>
      <c r="F744" s="238"/>
    </row>
    <row r="745" spans="5:6" ht="12.95" customHeight="1" x14ac:dyDescent="0.2">
      <c r="E745" s="235"/>
      <c r="F745" s="238"/>
    </row>
    <row r="746" spans="5:6" ht="12.95" customHeight="1" x14ac:dyDescent="0.2">
      <c r="E746" s="235"/>
      <c r="F746" s="238"/>
    </row>
    <row r="747" spans="5:6" ht="12.95" customHeight="1" x14ac:dyDescent="0.2">
      <c r="E747" s="235"/>
      <c r="F747" s="238"/>
    </row>
    <row r="748" spans="5:6" ht="12.95" customHeight="1" x14ac:dyDescent="0.2">
      <c r="E748" s="235"/>
      <c r="F748" s="238"/>
    </row>
    <row r="749" spans="5:6" ht="12.95" customHeight="1" x14ac:dyDescent="0.2">
      <c r="E749" s="235"/>
      <c r="F749" s="238"/>
    </row>
    <row r="750" spans="5:6" ht="12.95" customHeight="1" x14ac:dyDescent="0.2">
      <c r="E750" s="235"/>
      <c r="F750" s="238"/>
    </row>
    <row r="751" spans="5:6" ht="12.95" customHeight="1" x14ac:dyDescent="0.2">
      <c r="E751" s="235"/>
      <c r="F751" s="238"/>
    </row>
    <row r="752" spans="5:6" ht="12.95" customHeight="1" x14ac:dyDescent="0.2">
      <c r="E752" s="235"/>
      <c r="F752" s="238"/>
    </row>
    <row r="753" spans="5:6" ht="12.95" customHeight="1" x14ac:dyDescent="0.2">
      <c r="E753" s="235"/>
      <c r="F753" s="238"/>
    </row>
    <row r="754" spans="5:6" ht="12.95" customHeight="1" x14ac:dyDescent="0.2">
      <c r="E754" s="235"/>
      <c r="F754" s="238"/>
    </row>
    <row r="755" spans="5:6" ht="12.95" customHeight="1" x14ac:dyDescent="0.2">
      <c r="E755" s="235"/>
      <c r="F755" s="238"/>
    </row>
    <row r="756" spans="5:6" ht="12.95" customHeight="1" x14ac:dyDescent="0.2">
      <c r="E756" s="235"/>
      <c r="F756" s="238"/>
    </row>
    <row r="784" spans="1:11" s="240" customFormat="1" ht="12.95" customHeight="1" x14ac:dyDescent="0.2">
      <c r="A784" s="2"/>
      <c r="B784" s="2"/>
      <c r="C784" s="380"/>
      <c r="D784" s="380"/>
      <c r="E784" s="11"/>
      <c r="F784" s="239"/>
      <c r="G784" s="1"/>
      <c r="H784" s="1"/>
      <c r="I784" s="1"/>
      <c r="J784" s="1"/>
      <c r="K784" s="1"/>
    </row>
  </sheetData>
  <sheetProtection algorithmName="SHA-512" hashValue="IpfzYmsvzSNh8cL9qKc8UBQaoz3eealnQlfCJ+abYUE7pf4jvsxi98n+WAIbdW96cjaE7gO5rmxiurUynEmFXw==" saltValue="vds7Vb72HK3iJGkZxl0Vtg==" spinCount="100000" sheet="1" objects="1" scenarios="1"/>
  <mergeCells count="8">
    <mergeCell ref="B6:E6"/>
    <mergeCell ref="A1:F1"/>
    <mergeCell ref="A4:F4"/>
    <mergeCell ref="C645:E645"/>
    <mergeCell ref="C658:F658"/>
    <mergeCell ref="A663:B663"/>
    <mergeCell ref="C663:F663"/>
    <mergeCell ref="C664:F664"/>
  </mergeCells>
  <printOptions horizontalCentered="1"/>
  <pageMargins left="0.19685039370078741" right="0.19685039370078741" top="0.59055118110236227" bottom="0.70866141732283472" header="0.31496062992125984" footer="0.59055118110236227"/>
  <pageSetup scale="92" orientation="portrait" horizontalDpi="4294967295" verticalDpi="4294967295" r:id="rId1"/>
  <headerFooter alignWithMargins="0">
    <oddFooter xml:space="preserve">&amp;C
 Construcción Sistema de Abastecimiento de Agua Potable en las 
Comunidades  V Centenario, Paraíso I, II y III, Villa Altagracia&amp;R&amp;P/&amp;N
</oddFooter>
  </headerFooter>
  <rowBreaks count="16" manualBreakCount="16">
    <brk id="36" max="5" man="1"/>
    <brk id="68" max="5" man="1"/>
    <brk id="87" max="5" man="1"/>
    <brk id="129" max="5" man="1"/>
    <brk id="163" max="5" man="1"/>
    <brk id="207" max="5" man="1"/>
    <brk id="254" max="5" man="1"/>
    <brk id="277" max="5" man="1"/>
    <brk id="324" max="5" man="1"/>
    <brk id="367" max="5" man="1"/>
    <brk id="415" max="5" man="1"/>
    <brk id="459" max="5" man="1"/>
    <brk id="503" max="5" man="1"/>
    <brk id="549" max="5" man="1"/>
    <brk id="587" max="5" man="1"/>
    <brk id="620" max="5" man="1"/>
  </rowBreaks>
  <ignoredErrors>
    <ignoredError sqref="F249 F229:F248 F250:F265 F9:F228 F479 F436 F266:F435 F437:F478 F480:F612 F613:F6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No.300-2021 IMPRIMIR (2)</vt:lpstr>
      <vt:lpstr>'PRES. No.300-2021 IMPRIMIR (2)'!Área_de_impresión</vt:lpstr>
      <vt:lpstr>'PRES. No.300-2021 IMPRIMIR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Luis Rafael Fiallo De Los Santos</cp:lastModifiedBy>
  <cp:lastPrinted>2022-02-22T20:46:46Z</cp:lastPrinted>
  <dcterms:created xsi:type="dcterms:W3CDTF">2022-02-04T13:22:03Z</dcterms:created>
  <dcterms:modified xsi:type="dcterms:W3CDTF">2022-02-22T21:06:45Z</dcterms:modified>
</cp:coreProperties>
</file>