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sha.aquino\Desktop\"/>
    </mc:Choice>
  </mc:AlternateContent>
  <xr:revisionPtr revIDLastSave="0" documentId="8_{87550BA1-DA52-4CE3-B713-0C8EA746EDD3}" xr6:coauthVersionLast="47" xr6:coauthVersionMax="47" xr10:uidLastSave="{00000000-0000-0000-0000-000000000000}"/>
  <bookViews>
    <workbookView xWindow="1170" yWindow="1170" windowWidth="21600" windowHeight="11385" xr2:uid="{00000000-000D-0000-FFFF-FFFF00000000}"/>
  </bookViews>
  <sheets>
    <sheet name="AMP. ACUEDUCTO MAIMO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>#N/A</definedName>
    <definedName name="\d">#N/A</definedName>
    <definedName name="\f" localSheetId="0">#REF!</definedName>
    <definedName name="\f">#REF!</definedName>
    <definedName name="\i" localSheetId="0">#REF!</definedName>
    <definedName name="\i">#REF!</definedName>
    <definedName name="\m" localSheetId="0">#REF!</definedName>
    <definedName name="\m">#REF!</definedName>
    <definedName name="\o">[1]CUB02!$U$11:$U$17</definedName>
    <definedName name="\p">[1]CUB02!$U$1:$U$8</definedName>
    <definedName name="\q">[1]CUB02!$W$1:$W$8</definedName>
    <definedName name="\w">[1]CUB02!$W$11:$W$244</definedName>
    <definedName name="\z">[1]CUB02!$S$6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REALIZADO">[1]CUB02!$W$1:$W$8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i" localSheetId="0">#REF!</definedName>
    <definedName name="_i">#REF!</definedName>
    <definedName name="_i_6" localSheetId="0">#REF!</definedName>
    <definedName name="_i_6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[2]PVC!#REF!</definedName>
    <definedName name="a">[2]PVC!#REF!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'[3]M.O.'!#REF!</definedName>
    <definedName name="AA">'[3]M.O.'!#REF!</definedName>
    <definedName name="AC38G40">'[4]LISTADO INSUMOS DEL 2000'!$I$29</definedName>
    <definedName name="acero" localSheetId="0">#REF!</definedName>
    <definedName name="acero">#REF!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>[5]INSU!$D$9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UEDUCTO" localSheetId="0">#REF!</definedName>
    <definedName name="ACUEDUCTO">#REF!</definedName>
    <definedName name="ACUEDUCTO_8" localSheetId="0">#REF!</definedName>
    <definedName name="ACUEDUCTO_8">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gua" localSheetId="0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bre_Varilla">[5]INSU!$D$17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 localSheetId="0">#REF!</definedName>
    <definedName name="ALBANIL2">#REF!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na" localSheetId="0">#REF!</definedName>
    <definedName name="ana">#REF!</definedName>
    <definedName name="ana_6" localSheetId="0">#REF!</definedName>
    <definedName name="ana_6">#REF!</definedName>
    <definedName name="analisis" localSheetId="0">#REF!</definedName>
    <definedName name="analisis">#REF!</definedName>
    <definedName name="ANALISSSSS" localSheetId="0">#REF!</definedName>
    <definedName name="ANALISSSSS">#REF!</definedName>
    <definedName name="ANALISSSSS_6" localSheetId="0">#REF!</definedName>
    <definedName name="ANALISSSSS_6">#REF!</definedName>
    <definedName name="ANDAMIOS" localSheetId="0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0">#REF!</definedName>
    <definedName name="ANGULAR">#REF!</definedName>
    <definedName name="ANGULAR_8" localSheetId="0">#REF!</definedName>
    <definedName name="ANGULAR_8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_xlnm.Extract">[1]CUB02!$S$13:$AN$415</definedName>
    <definedName name="_xlnm.Print_Area" localSheetId="0">'AMP. ACUEDUCTO MAIMON'!$A$1:$F$147</definedName>
    <definedName name="_xlnm.Print_Area">#REF!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s" localSheetId="0">'[6]M.O.'!#REF!</definedName>
    <definedName name="as">'[6]M.O.'!#REF!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YCARP" localSheetId="0">[7]INS!#REF!</definedName>
    <definedName name="AYCARP">[7]INS!#REF!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b" localSheetId="0">[8]ADDENDA!#REF!</definedName>
    <definedName name="b">[8]ADDENDA!#REF!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[9]INSU!$B$42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'[10]M.O.'!$C$9</definedName>
    <definedName name="BRIGADATOPOGRAFICA_6" localSheetId="0">#REF!</definedName>
    <definedName name="BRIGADATOPOGRAFICA_6">#REF!</definedName>
    <definedName name="BVNBVNBV" localSheetId="0">'[11]M.O.'!#REF!</definedName>
    <definedName name="BVNBVNBV">'[11]M.O.'!#REF!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[12]precios!#REF!</definedName>
    <definedName name="caballeteasbecto">[12]precios!#REF!</definedName>
    <definedName name="caballeteasbecto_8" localSheetId="0">#REF!</definedName>
    <definedName name="caballeteasbecto_8">#REF!</definedName>
    <definedName name="caballeteasbeto" localSheetId="0">[12]precios!#REF!</definedName>
    <definedName name="caballeteasbeto">[12]precios!#REF!</definedName>
    <definedName name="caballeteasbeto_8" localSheetId="0">#REF!</definedName>
    <definedName name="caballeteasbeto_8">#REF!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 localSheetId="0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RACOL" localSheetId="0">'[10]M.O.'!#REF!</definedName>
    <definedName name="CARACOL">'[10]M.O.'!#REF!</definedName>
    <definedName name="CARANTEPECHO" localSheetId="0">'[10]M.O.'!#REF!</definedName>
    <definedName name="CARANTEPECHO">'[10]M.O.'!#REF!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'[10]M.O.'!#REF!</definedName>
    <definedName name="CARCOL30">'[10]M.O.'!#REF!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'[10]M.O.'!#REF!</definedName>
    <definedName name="CARCOL50">'[10]M.O.'!#REF!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'[10]M.O.'!#REF!</definedName>
    <definedName name="CARCOL51">'[10]M.O.'!#REF!</definedName>
    <definedName name="CARCOLAMARRE" localSheetId="0">'[10]M.O.'!#REF!</definedName>
    <definedName name="CARCOLAMARRE">'[10]M.O.'!#REF!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LOSAPLA" localSheetId="0">'[10]M.O.'!#REF!</definedName>
    <definedName name="CARLOSAPLA">'[10]M.O.'!#REF!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'[10]M.O.'!#REF!</definedName>
    <definedName name="CARLOSAVARIASAGUAS">'[10]M.O.'!#REF!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'[10]M.O.'!#REF!</definedName>
    <definedName name="CARMURO">'[10]M.O.'!#REF!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[7]INS!#REF!</definedName>
    <definedName name="CARP1">[7]INS!#REF!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[7]INS!#REF!</definedName>
    <definedName name="CARP2">[7]INS!#REF!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'[10]M.O.'!#REF!</definedName>
    <definedName name="CARPDINTEL">'[10]M.O.'!#REF!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'[10]M.O.'!#REF!</definedName>
    <definedName name="CARPVIGA2040">'[10]M.O.'!#REF!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'[10]M.O.'!#REF!</definedName>
    <definedName name="CARPVIGA3050">'[10]M.O.'!#REF!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'[10]M.O.'!#REF!</definedName>
    <definedName name="CARPVIGA3060">'[10]M.O.'!#REF!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'[10]M.O.'!#REF!</definedName>
    <definedName name="CARPVIGA4080">'[10]M.O.'!#REF!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'[10]M.O.'!#REF!</definedName>
    <definedName name="CARRAMPA">'[10]M.O.'!#REF!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#REF!</definedName>
    <definedName name="CASABE">#REF!</definedName>
    <definedName name="CASABE_8" localSheetId="0">#REF!</definedName>
    <definedName name="CASABE_8">#REF!</definedName>
    <definedName name="CASBESTO" localSheetId="0">'[10]M.O.'!#REF!</definedName>
    <definedName name="CASBESTO">'[10]M.O.'!#REF!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BLOCK10" localSheetId="0">[7]INS!#REF!</definedName>
    <definedName name="CBLOCK10">[7]INS!#REF!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ell">'[13]LISTADO INSUMOS DEL 2000'!$I$29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N" localSheetId="0">#REF!</definedName>
    <definedName name="CEN">#REF!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HAZO">[9]INSU!$B$104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>[5]INSU!$D$130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>[5]INSU!$D$131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ZINC">[14]INS!$D$767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 localSheetId="0">#REF!</definedName>
    <definedName name="CODO_ACERO_16x45">#REF!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 localSheetId="0">#REF!</definedName>
    <definedName name="CODO_ACERO_6x25a70">#REF!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PIA" localSheetId="0">#REF!</definedName>
    <definedName name="COPIA">#REF!</definedName>
    <definedName name="COPIA_8" localSheetId="0">#REF!</definedName>
    <definedName name="COPIA_8">#REF!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[8]ADDENDA!#REF!</definedName>
    <definedName name="cuadro">[8]ADDENDA!#REF!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ZINC" localSheetId="0">'[10]M.O.'!#REF!</definedName>
    <definedName name="CZINC">'[10]M.O.'!#REF!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erop" localSheetId="0">'[6]M.O.'!#REF!</definedName>
    <definedName name="derop">'[6]M.O.'!#REF!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>[5]MO!$B$256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[15]INS!#REF!</definedName>
    <definedName name="donatelo">[15]INS!#REF!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e" localSheetId="0">#REF!</definedName>
    <definedName name="e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OF_COLS_1">[5]MO!$B$247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[8]ADDENDA!#REF!</definedName>
    <definedName name="expl">[8]ADDENDA!#REF!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>[1]CUB02!$S$13:$AN$415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>[7]INS!$D$561</definedName>
    <definedName name="GASOLINA_6" localSheetId="0">#REF!</definedName>
    <definedName name="GASOLINA_6">#REF!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H" localSheetId="0">'[3]M.O.'!#REF!</definedName>
    <definedName name="H">'[3]M.O.'!#REF!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'[14]HORM. Y MORTEROS.'!$H$212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impresion_2" localSheetId="0">[16]Directos!#REF!</definedName>
    <definedName name="impresion_2">[16]Directos!#REF!</definedName>
    <definedName name="Imprimir_área_IM" localSheetId="0">#REF!</definedName>
    <definedName name="Imprimir_área_IM">#REF!</definedName>
    <definedName name="Imprimir_área_IM_6" localSheetId="0">#REF!</definedName>
    <definedName name="Imprimir_área_IM_6">#REF!</definedName>
    <definedName name="ingeniera">'[6]M.O.'!$C$10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J" localSheetId="0">#REF!</definedName>
    <definedName name="J">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 localSheetId="0">#REF!</definedName>
    <definedName name="JUNTA_DRESSER_16">#REF!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 localSheetId="0">#REF!</definedName>
    <definedName name="JUNTA_DRESSER_6">#REF!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[9]INSU!$B$41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MA" localSheetId="0">#REF!</definedName>
    <definedName name="MA">#REF!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P2">[5]INSU!$D$132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[7]INS!#REF!</definedName>
    <definedName name="MAESTROCARP">[7]INS!#REF!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>[5]MO!$B$612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[7]INS!#REF!</definedName>
    <definedName name="MOPISOCERAMICA">[7]INS!#REF!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NADA" localSheetId="0">[17]Insumos!#REF!</definedName>
    <definedName name="NADA">[17]Insumos!#REF!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INGUNA" localSheetId="0">[17]Insumos!#REF!</definedName>
    <definedName name="NINGUNA">[17]Insumos!#REF!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[14]SALARIOS!$C$10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[18]peso!#REF!</definedName>
    <definedName name="p">[18]peso!#REF!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 localSheetId="0">#REF!</definedName>
    <definedName name="PEON">#REF!</definedName>
    <definedName name="Peon_1">[5]MO!$B$11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[9]MO!$B$11</definedName>
    <definedName name="PEONCARP" localSheetId="0">[7]INS!#REF!</definedName>
    <definedName name="PEONCARP">[7]INS!#REF!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RFIL_CUADRADO_34">[9]INSU!$B$91</definedName>
    <definedName name="Pernos" localSheetId="0">#REF!</definedName>
    <definedName name="Pernos">#REF!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[14]INS!$D$770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SO_GRANITO_FONDO_BCO">[9]INSU!$B$103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STICO">[9]INSU!$B$90</definedName>
    <definedName name="PLIGADORA2">[7]INS!$D$563</definedName>
    <definedName name="PLIGADORA2_6" localSheetId="0">#REF!</definedName>
    <definedName name="PLIGADORA2_6">#REF!</definedName>
    <definedName name="PLOMERO" localSheetId="0">[7]INS!#REF!</definedName>
    <definedName name="PLOMERO">[7]INS!#REF!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[7]INS!#REF!</definedName>
    <definedName name="PLOMEROAYUDANTE">[7]INS!#REF!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[7]INS!#REF!</definedName>
    <definedName name="PLOMEROOFICIAL">[7]INS!#REF!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>[5]INSU!$D$133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[12]precios!#REF!</definedName>
    <definedName name="pmadera2162">[12]precios!#REF!</definedName>
    <definedName name="pmadera2162_8" localSheetId="0">#REF!</definedName>
    <definedName name="pmadera2162_8">#REF!</definedName>
    <definedName name="po">[19]PRESUPUESTO!$O$9:$O$236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os">[20]Precios!$A$4:$F$1576</definedName>
    <definedName name="PRESUPUESTO">#N/A</definedName>
    <definedName name="PRESUPUESTO_6">NA()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WINCHE2000K">[7]INS!$D$568</definedName>
    <definedName name="PWINCHE2000K_6" localSheetId="0">#REF!</definedName>
    <definedName name="PWINCHE2000K_6">#REF!</definedName>
    <definedName name="Q">[1]CUB02!$W$1:$W$8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[21]INS!#REF!</definedName>
    <definedName name="QQ">[21]INS!#REF!</definedName>
    <definedName name="QQQ" localSheetId="0">'[3]M.O.'!#REF!</definedName>
    <definedName name="QQQ">'[3]M.O.'!#REF!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[19]PRESUPUESTO!$M$10:$AH$731</definedName>
    <definedName name="qwe">[5]INSU!$D$133</definedName>
    <definedName name="qwe_6" localSheetId="0">#REF!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[22]COF!$G$733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SALARIO" localSheetId="0">#REF!</definedName>
    <definedName name="SALARIO">#REF!</definedName>
    <definedName name="SALIDA">#N/A</definedName>
    <definedName name="SALIDA_6">NA()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pm" localSheetId="0">#REF!</definedName>
    <definedName name="spm">#REF!</definedName>
    <definedName name="SS">'[10]M.O.'!$C$12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'AMP. ACUEDUCTO MAIMON'!$1:$9</definedName>
    <definedName name="_xlnm.Print_Titles">#N/A</definedName>
    <definedName name="Tolas" localSheetId="0">#REF!</definedName>
    <definedName name="Tolas">#REF!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UBO_ACERO_16" localSheetId="0">#REF!</definedName>
    <definedName name="TUBO_ACERO_16">#REF!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 localSheetId="0">#REF!</definedName>
    <definedName name="TUBO_ACERO_6">#REF!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0">#REF!</definedName>
    <definedName name="VIGASHP">#REF!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[21]INS!$D$561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7" i="1" l="1"/>
  <c r="F126" i="1"/>
  <c r="F125" i="1"/>
  <c r="F124" i="1"/>
  <c r="F119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1" i="1"/>
  <c r="F100" i="1"/>
  <c r="F99" i="1"/>
  <c r="F98" i="1"/>
  <c r="F97" i="1"/>
  <c r="F96" i="1"/>
  <c r="F94" i="1"/>
  <c r="F93" i="1"/>
  <c r="F92" i="1"/>
  <c r="F91" i="1"/>
  <c r="F90" i="1"/>
  <c r="F89" i="1"/>
  <c r="F88" i="1"/>
  <c r="F87" i="1"/>
  <c r="F86" i="1"/>
  <c r="F85" i="1"/>
  <c r="F84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7" i="1"/>
  <c r="F36" i="1"/>
  <c r="F34" i="1"/>
  <c r="F33" i="1"/>
  <c r="F32" i="1"/>
  <c r="F30" i="1"/>
  <c r="F29" i="1"/>
  <c r="F28" i="1"/>
  <c r="F27" i="1"/>
  <c r="F26" i="1"/>
  <c r="F25" i="1"/>
  <c r="F24" i="1"/>
  <c r="F21" i="1"/>
  <c r="F20" i="1"/>
  <c r="F19" i="1"/>
  <c r="F16" i="1"/>
  <c r="F15" i="1"/>
  <c r="F14" i="1"/>
  <c r="F128" i="1" l="1"/>
  <c r="F130" i="1" s="1"/>
  <c r="F131" i="1" s="1"/>
  <c r="F142" i="1" s="1"/>
  <c r="F135" i="1"/>
  <c r="F140" i="1" s="1"/>
  <c r="F143" i="1"/>
  <c r="F138" i="1"/>
  <c r="F134" i="1"/>
  <c r="A117" i="1"/>
  <c r="A118" i="1" s="1"/>
  <c r="C115" i="1"/>
  <c r="A114" i="1"/>
  <c r="C102" i="1"/>
  <c r="F102" i="1" s="1"/>
  <c r="C95" i="1"/>
  <c r="F95" i="1" s="1"/>
  <c r="C83" i="1"/>
  <c r="F83" i="1" s="1"/>
  <c r="A75" i="1"/>
  <c r="A87" i="1" s="1"/>
  <c r="A99" i="1" s="1"/>
  <c r="A62" i="1"/>
  <c r="A63" i="1" s="1"/>
  <c r="A64" i="1" s="1"/>
  <c r="A65" i="1" s="1"/>
  <c r="A66" i="1" s="1"/>
  <c r="A67" i="1" s="1"/>
  <c r="A68" i="1" s="1"/>
  <c r="A69" i="1" s="1"/>
  <c r="A51" i="1"/>
  <c r="A52" i="1" s="1"/>
  <c r="A53" i="1" s="1"/>
  <c r="A54" i="1" s="1"/>
  <c r="A55" i="1" s="1"/>
  <c r="A56" i="1" s="1"/>
  <c r="A57" i="1" s="1"/>
  <c r="A58" i="1" s="1"/>
  <c r="A59" i="1" s="1"/>
  <c r="A60" i="1" s="1"/>
  <c r="A41" i="1"/>
  <c r="A42" i="1" s="1"/>
  <c r="A43" i="1" s="1"/>
  <c r="A44" i="1" s="1"/>
  <c r="A45" i="1" s="1"/>
  <c r="A46" i="1" s="1"/>
  <c r="A47" i="1" s="1"/>
  <c r="A48" i="1" s="1"/>
  <c r="A49" i="1" s="1"/>
  <c r="C35" i="1"/>
  <c r="C31" i="1"/>
  <c r="F31" i="1" s="1"/>
  <c r="C23" i="1"/>
  <c r="F23" i="1" s="1"/>
  <c r="C22" i="1"/>
  <c r="F22" i="1" s="1"/>
  <c r="A21" i="1"/>
  <c r="A29" i="1" s="1"/>
  <c r="C18" i="1"/>
  <c r="F18" i="1" s="1"/>
  <c r="C17" i="1"/>
  <c r="F17" i="1" s="1"/>
  <c r="A17" i="1"/>
  <c r="A18" i="1" s="1"/>
  <c r="A19" i="1" s="1"/>
  <c r="A14" i="1"/>
  <c r="C120" i="1" l="1"/>
  <c r="F115" i="1"/>
  <c r="F139" i="1"/>
  <c r="F136" i="1"/>
  <c r="F141" i="1"/>
  <c r="C38" i="1"/>
  <c r="F38" i="1" s="1"/>
  <c r="F35" i="1"/>
  <c r="F137" i="1"/>
  <c r="F144" i="1"/>
  <c r="F145" i="1"/>
  <c r="F147" i="1" s="1"/>
  <c r="A33" i="1"/>
  <c r="A30" i="1"/>
  <c r="A31" i="1" s="1"/>
  <c r="C116" i="1"/>
  <c r="A22" i="1"/>
  <c r="A23" i="1" s="1"/>
  <c r="A24" i="1" s="1"/>
  <c r="A25" i="1" s="1"/>
  <c r="A26" i="1" s="1"/>
  <c r="A27" i="1" s="1"/>
  <c r="C117" i="1" l="1"/>
  <c r="F116" i="1"/>
  <c r="C121" i="1"/>
  <c r="F121" i="1" s="1"/>
  <c r="F120" i="1"/>
  <c r="A34" i="1"/>
  <c r="A35" i="1" s="1"/>
  <c r="A37" i="1"/>
  <c r="A38" i="1" s="1"/>
  <c r="C118" i="1" l="1"/>
  <c r="F118" i="1" s="1"/>
  <c r="F117" i="1"/>
  <c r="F122" i="1" s="1"/>
</calcChain>
</file>

<file path=xl/sharedStrings.xml><?xml version="1.0" encoding="utf-8"?>
<sst xmlns="http://schemas.openxmlformats.org/spreadsheetml/2006/main" count="248" uniqueCount="156">
  <si>
    <t>Obra: AMPLIACIÓN ACUEDUCTO MAIMÓN, LÍNEA DE ADUCCIÓN PIEDRA BLANCA</t>
  </si>
  <si>
    <t>Ubicación: PROVINCIA MONSEÑOR NOUEL</t>
  </si>
  <si>
    <t>Zona:</t>
  </si>
  <si>
    <t>V</t>
  </si>
  <si>
    <t>Nº</t>
  </si>
  <si>
    <t>DESCRIPCIÓN</t>
  </si>
  <si>
    <t>CANTIDAD</t>
  </si>
  <si>
    <t>UD</t>
  </si>
  <si>
    <t>P.U. (RD$)</t>
  </si>
  <si>
    <t>VALOR (RD$)</t>
  </si>
  <si>
    <t>A</t>
  </si>
  <si>
    <t xml:space="preserve">LÍNEA DE ADUCCIÓN </t>
  </si>
  <si>
    <t xml:space="preserve">PRELIMINAR </t>
  </si>
  <si>
    <t>Replanteo</t>
  </si>
  <si>
    <t>Ud</t>
  </si>
  <si>
    <t>CORTE, EXTRACCIÓN Y BOTE DE CARPETA ASFÁLTICA L= 7,303.73 M</t>
  </si>
  <si>
    <t xml:space="preserve">Corte con disco de carpeta asfáltica 2", ambos lado </t>
  </si>
  <si>
    <t>M</t>
  </si>
  <si>
    <t>Extracción carpeta asfáltica 2"</t>
  </si>
  <si>
    <r>
      <t>M</t>
    </r>
    <r>
      <rPr>
        <vertAlign val="superscript"/>
        <sz val="10"/>
        <rFont val="Arial"/>
        <family val="2"/>
      </rPr>
      <t>2</t>
    </r>
  </si>
  <si>
    <t>Bote de material con camión D= 12 km (incluye esparcimiento en lugar de botadero y carguío)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</si>
  <si>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E</t>
    </r>
  </si>
  <si>
    <r>
      <t>MOVIMIENTO DE TIERRA (10,130.96 M</t>
    </r>
    <r>
      <rPr>
        <b/>
        <vertAlign val="superscript"/>
        <sz val="11"/>
        <rFont val="Arial"/>
        <family val="2"/>
      </rPr>
      <t>3</t>
    </r>
    <r>
      <rPr>
        <b/>
        <sz val="10"/>
        <rFont val="Arial"/>
        <family val="2"/>
      </rPr>
      <t>)</t>
    </r>
  </si>
  <si>
    <t xml:space="preserve">Excavación material compacto c/equipo 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</si>
  <si>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N</t>
    </r>
  </si>
  <si>
    <t xml:space="preserve">Excavación roca  c/equipo </t>
  </si>
  <si>
    <t>Asiento de arena</t>
  </si>
  <si>
    <r>
      <t>M</t>
    </r>
    <r>
      <rPr>
        <vertAlign val="superscript"/>
        <sz val="10"/>
        <rFont val="Arial"/>
        <family val="2"/>
      </rPr>
      <t>3</t>
    </r>
    <r>
      <rPr>
        <sz val="11"/>
        <color theme="1"/>
        <rFont val="Calibri"/>
        <family val="2"/>
        <scheme val="minor"/>
      </rPr>
      <t/>
    </r>
  </si>
  <si>
    <t>Suministro de material de mina para relleno 0.20  D= 20 Km</t>
  </si>
  <si>
    <t>Compactado de relleno c/compactador mecánico en capa de 0.20 m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</si>
  <si>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C</t>
    </r>
  </si>
  <si>
    <t>Bote de material con camión D= 12 km (incluye esparcimiento en lugar de botadero y carguío) material C/camión  D= 5 Km, Incluye esparcimiento en lugar de botadero</t>
  </si>
  <si>
    <t>SUMINISTRO DE TUBERÍAS:</t>
  </si>
  <si>
    <t>Ø16"  ACERO  (SCH-30)  con protección anticorrisiva en las uniones de soldaduras</t>
  </si>
  <si>
    <t>De Ø16" PVC SDR-21 C/J.G + 5% perdidas</t>
  </si>
  <si>
    <t>COLOCACIÓN  DE TUBERÍAS:</t>
  </si>
  <si>
    <t xml:space="preserve">Ø16"  ACERO  (SCH-30)  </t>
  </si>
  <si>
    <t xml:space="preserve">De Ø16" PVC SDR-21 C/J.G </t>
  </si>
  <si>
    <t>PRUEBA HIDROSTÁTICA</t>
  </si>
  <si>
    <t xml:space="preserve">De Ø16" PVC (SDR-21) y ACERO  (SCH-30)  </t>
  </si>
  <si>
    <t>SUMINISTRO Y COLOCACIÓN DE PIEZAS ESPECIALES DE ACERO CON PROTECCIÓN ANTICORROSIVA</t>
  </si>
  <si>
    <t>Codo de 16" x 15º SCH-30 Acero-Acero</t>
  </si>
  <si>
    <t>Codo de 16" x 15º SCH-40 Acero-PVC</t>
  </si>
  <si>
    <t>Codo de 16" x 20º SCH-40 Acero-Acero</t>
  </si>
  <si>
    <t>Codo de 16" x 20º SCH-40 Acero-PVC</t>
  </si>
  <si>
    <t>Codo de 16" x 25º SCH-40 Acero-PVC</t>
  </si>
  <si>
    <t>Codo de 16" x 30º SCH-40 Acero-Acero</t>
  </si>
  <si>
    <t>Codo de 16" x 30º SCH-40 Acero-PVC</t>
  </si>
  <si>
    <t>Codo de 16" x 35º SCH-40 Acero-PVC</t>
  </si>
  <si>
    <t>Codo de 16" x 36º SCH-40 Acero-Acero</t>
  </si>
  <si>
    <t>Codo de 16" x 45º SCH-40 Acero-Acero</t>
  </si>
  <si>
    <t>Codo de 16" x 45º SCH-40 Acero-PVC</t>
  </si>
  <si>
    <t>Codo de 16" x 50º SCH-40 Acero-Acero</t>
  </si>
  <si>
    <t>Codo de 16" x 57º SCH-40 Acero-Acero</t>
  </si>
  <si>
    <t>Codo de 16" x 60º SCH-40 Acero-PVC</t>
  </si>
  <si>
    <t>Tee de 12" x 12" SCH-40 Acero-Acero</t>
  </si>
  <si>
    <t>Tee de 16" x 16" SCH-40 Acero-Acero</t>
  </si>
  <si>
    <t>Reducción de 16" a 12" SCH-40 Acero-Acero</t>
  </si>
  <si>
    <t>Reducción de 20" a 16" SCH-40 Acero-Acero</t>
  </si>
  <si>
    <t xml:space="preserve">Junta mecánica tipo Dresser de Ø 16" de 150 PSI </t>
  </si>
  <si>
    <t>Anclajes de  H.A. para piezas, f'c = 210 kg/cm² (según detalle de diseño)</t>
  </si>
  <si>
    <t>M³</t>
  </si>
  <si>
    <t>SUMINISTRO Y COLOCACIÓN DE VÁLVULAS</t>
  </si>
  <si>
    <t>Válvula de Aire Combinada de Ø2" H.F. 150 PSI, en tubería de Ø16" Acero (Incluye cuerpo de la válvula, niples, tornillos, tuercas, juntas de goma, juntas tipo Dresser, clamp)</t>
  </si>
  <si>
    <t>Válvula de Aire Combinada de Ø2" H.F. 175 PSI, en tubería de Ø16" PVC (Incluye cuerpo de la válvula, niples, tornillos, tuercas, juntas de goma, juntas tipo Dresser, clamp)</t>
  </si>
  <si>
    <t>Válvula de Desagüe Ø4" en tubería de Ø16" PVC H.F. platillada completa 150 PSI (Incluye tornillos, junta de goma, niples platillados y 2 juntas mecánicas tipo Dresser)</t>
  </si>
  <si>
    <t>Válvula Reguladora de Caudal Ø8" en tubería de Ø16" PVC H.F. platillada completa 150 PSI (Incluye tornillos, junta de goma, niples platillados y 2 juntas mecánicas tipo Dresser)</t>
  </si>
  <si>
    <t>Caja telescópica para Válvula de Desagüe (Según detalle de diseño)</t>
  </si>
  <si>
    <t>Registro para Válvula de Aire Combinada (Según detalle de diseño)</t>
  </si>
  <si>
    <t>Registro para Válvula Reguladora de Caudal (Según detalle de diseño)</t>
  </si>
  <si>
    <r>
      <t>ANCLAJE  DE H.A. F'C = 280 KG/CM² EN TUBERÍA SUPERFICIAL DE Ø16" ACERO EN LA ORILLA DEL RÍO</t>
    </r>
    <r>
      <rPr>
        <sz val="10"/>
        <color theme="1"/>
        <rFont val="Arial"/>
        <family val="2"/>
      </rPr>
      <t xml:space="preserve"> (Anclaje fabricado sobre anclaje existente a reforzar. Incluye excavación, repicado de superficie donde se vaya a vaciar concreto nuevo,  limpiar con agua a presión los residuos existentes sobre la superficie, conexión con pernos a anclar 10 cm con resina epoxica RE-500 o equivalente, aplicar adherente epóxico Tipo sikadur 32 ó equivalente entre el concreto existente y el nuevo, Acero Ø1/2" - 1.40 qq/m³)</t>
    </r>
    <r>
      <rPr>
        <b/>
        <sz val="10"/>
        <color theme="1"/>
        <rFont val="Arial"/>
        <family val="2"/>
      </rPr>
      <t xml:space="preserve"> </t>
    </r>
  </si>
  <si>
    <t>CRUCES:</t>
  </si>
  <si>
    <t xml:space="preserve">PUENTE Ø 16" ACERO SCH-30 =42.00 M (INCLUYE 2M DE BRAZOS) </t>
  </si>
  <si>
    <t>10.1.1</t>
  </si>
  <si>
    <t>10.1.2</t>
  </si>
  <si>
    <t>10.1.3</t>
  </si>
  <si>
    <t>Suministro de Tubería de Ø16" Acero SCH-30 c/protección anticorrosiva (Incluye brazos)</t>
  </si>
  <si>
    <t xml:space="preserve">M </t>
  </si>
  <si>
    <t>10.1.4</t>
  </si>
  <si>
    <t>Suministro de Codo de Ø16" x 45º Acero SCH-30 c/protección anticorrosiva</t>
  </si>
  <si>
    <t>10.1.5</t>
  </si>
  <si>
    <t>Suministro de Junta mecánica tipo Dresser de Ø16" 150 PSI</t>
  </si>
  <si>
    <t>10.1.6</t>
  </si>
  <si>
    <t>Anclaje de H. A., f'c = 210 kg/cm² - 0.59 qq/m³ p/piezas (Según detalle de diseño)</t>
  </si>
  <si>
    <r>
      <t>M</t>
    </r>
    <r>
      <rPr>
        <vertAlign val="superscript"/>
        <sz val="11"/>
        <rFont val="Arial"/>
        <family val="2"/>
      </rPr>
      <t>3</t>
    </r>
  </si>
  <si>
    <t>10.1.7</t>
  </si>
  <si>
    <t>Pintura antioxidante calidad superior dos manos</t>
  </si>
  <si>
    <r>
      <t>M</t>
    </r>
    <r>
      <rPr>
        <vertAlign val="superscript"/>
        <sz val="11"/>
        <rFont val="Arial"/>
        <family val="2"/>
      </rPr>
      <t>2</t>
    </r>
  </si>
  <si>
    <t>10.1.8</t>
  </si>
  <si>
    <t>Pintura epoxica industrial  mantenimiento calidad superior dos manos</t>
  </si>
  <si>
    <t>10.1.9</t>
  </si>
  <si>
    <t>Abrazadera (Suministro y colocación) (Incluye pernos y resina epoxica)</t>
  </si>
  <si>
    <t>10.1.10</t>
  </si>
  <si>
    <t>Mano de obra de colocación (Incluye equipos, personal y materiales)</t>
  </si>
  <si>
    <t>CRUCE DE PUENTE EN TUBERÍA DE Ø16" ACERO SCH-30 L=54.00 M</t>
  </si>
  <si>
    <t>10.2.1</t>
  </si>
  <si>
    <t>10.2.2</t>
  </si>
  <si>
    <t>10.2.3</t>
  </si>
  <si>
    <t>10.2.4</t>
  </si>
  <si>
    <t>10.2.5</t>
  </si>
  <si>
    <t>10.2.6</t>
  </si>
  <si>
    <t>10.2.7</t>
  </si>
  <si>
    <t>10.2.8</t>
  </si>
  <si>
    <t>10.2.9</t>
  </si>
  <si>
    <t>10.2.10</t>
  </si>
  <si>
    <t>CRUCE DE PUENTE EN TUBERÍA DE Ø16" ACERO SCH-30 L=28.65 M (AUTOPISTA DUARTE)</t>
  </si>
  <si>
    <t>10.3.1</t>
  </si>
  <si>
    <t>10.3.2</t>
  </si>
  <si>
    <t>Acondicionamiento de acceso para la realización del los  trabajos</t>
  </si>
  <si>
    <t>10.3.3</t>
  </si>
  <si>
    <t>10.3.4</t>
  </si>
  <si>
    <t>Suministrode Codo de Ø16" x 45º Acero SCH-30 c/protección anticorrosiva</t>
  </si>
  <si>
    <t>10.3.5</t>
  </si>
  <si>
    <t>10.3.6</t>
  </si>
  <si>
    <t>Suministro de Zeta  Ø16" x 3.00m</t>
  </si>
  <si>
    <t>10.3.7</t>
  </si>
  <si>
    <t xml:space="preserve">Apoyo metálico para tubería (Incluye suministro e instalación de anclaje con sus expansiones) </t>
  </si>
  <si>
    <t>10.3.8</t>
  </si>
  <si>
    <t>Rotura y reposición de canaleta pluvia</t>
  </si>
  <si>
    <t>10.3.9</t>
  </si>
  <si>
    <t>Desinstalación, Suministro e instalación de defensa vial (Barandas)</t>
  </si>
  <si>
    <t>10.3.10</t>
  </si>
  <si>
    <t>10.3.11</t>
  </si>
  <si>
    <t>10.3.12</t>
  </si>
  <si>
    <t>10.3.13</t>
  </si>
  <si>
    <t>REPOSICION DE ASFALTO</t>
  </si>
  <si>
    <t xml:space="preserve">Riego de adherencia </t>
  </si>
  <si>
    <r>
      <t>Riego de imprimación con gravilla 0.30 gls/m</t>
    </r>
    <r>
      <rPr>
        <sz val="10"/>
        <rFont val="Calibri"/>
        <family val="2"/>
      </rPr>
      <t>²</t>
    </r>
  </si>
  <si>
    <t xml:space="preserve">Colocación carpeta  asfáltica con espesor=2" </t>
  </si>
  <si>
    <t>Transporte asfalto D= 30 km</t>
  </si>
  <si>
    <r>
      <t>KmxM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E</t>
    </r>
  </si>
  <si>
    <r>
      <rPr>
        <b/>
        <sz val="10"/>
        <rFont val="Arial"/>
        <family val="2"/>
      </rPr>
      <t>SEÑALIZACION, CONTROL, MANEJO DEL TRANSITO Y SEGURIDAD VIAL</t>
    </r>
    <r>
      <rPr>
        <sz val="10"/>
        <rFont val="Arial"/>
        <family val="2"/>
      </rPr>
      <t xml:space="preserve"> ( incluye uso de letreros con base en angulares, uso de conos refractarios, luces intermitentes color ambar, barreras de peligro naranja, torre de iluminacion don se requiera en horras nocturnas  y hombres con banderolas)</t>
    </r>
  </si>
  <si>
    <r>
      <rPr>
        <b/>
        <sz val="10"/>
        <rFont val="Arial"/>
        <family val="2"/>
      </rPr>
      <t>LIMPIEZA CONTINUA Y FINAL</t>
    </r>
    <r>
      <rPr>
        <sz val="10"/>
        <rFont val="Arial"/>
        <family val="2"/>
      </rPr>
      <t xml:space="preserve"> (obreros, camión  y herramientas menores) con tramos de alta pendiente</t>
    </r>
  </si>
  <si>
    <t>SUB - TOTAL FASE  A</t>
  </si>
  <si>
    <t>B</t>
  </si>
  <si>
    <t>VARIOS</t>
  </si>
  <si>
    <t>Valla anunciando obra 20' x 10' impresión full color conteniendo logo de INAPA, nombre de proyecto y contratista. Estructura en tubos galvanizados 1 1/2"x 1 1/2" y soportes en tubo cuadrado. 4" x 4"</t>
  </si>
  <si>
    <t>Estacione de vigilancia con camaras IP, con sim card y  alimentadas con un paneles fotovoltaico.</t>
  </si>
  <si>
    <t>Campamento, (Incluye: Alquiler de casa con o sin  solar y caseta para materiales, baños portatiles y un furgon con dos escritorio con sus sillones y A/A para la supervisión)</t>
  </si>
  <si>
    <t>Meses</t>
  </si>
  <si>
    <t>SUB - TOTAL FASE  B</t>
  </si>
  <si>
    <t>SUB - TOTAL GENERAL</t>
  </si>
  <si>
    <t>GASTOS INDIRECTOS</t>
  </si>
  <si>
    <t>Gastos administrativo</t>
  </si>
  <si>
    <t>Honorarios profesionales</t>
  </si>
  <si>
    <t>Seguro, pólizas y fianzas</t>
  </si>
  <si>
    <t>Supervisión de la obra</t>
  </si>
  <si>
    <t>Gastos de Transporte</t>
  </si>
  <si>
    <t>Ley 6-86</t>
  </si>
  <si>
    <t>ITBIS de Honorarios profesionales (Ley 07-2007)</t>
  </si>
  <si>
    <t>CODIA</t>
  </si>
  <si>
    <t>Imprevistos</t>
  </si>
  <si>
    <t>Medida de compensación ambiental</t>
  </si>
  <si>
    <t>Mantenimiento y Operación de Sistemas INAPA</t>
  </si>
  <si>
    <t>SUB - TOTAL GASTOS INDIRECTOS</t>
  </si>
  <si>
    <t>TOTAL A EJECUTAR (RD$)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</si>
</sst>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-* #,##0.00\ _€_-;\-* #,##0.00\ _€_-;_-* &quot;-&quot;??\ _€_-;_-@_-"/>
    <numFmt numFmtId="165" formatCode="0.0"/>
    <numFmt numFmtId="166" formatCode="_-* #,##0.0\ _€_-;\-* #,##0.0\ _€_-;_-* &quot;-&quot;??\ _€_-;_-@_-"/>
    <numFmt numFmtId="167" formatCode="[$RD$-1C0A]#,##0.00"/>
    <numFmt numFmtId="168" formatCode="#,##0.00;[Red]#,##0.00"/>
    <numFmt numFmtId="169" formatCode="#,##0.00_ ;\-#,##0.00\ "/>
    <numFmt numFmtId="170" formatCode="#,##0.0_);\(#,##0.0\)"/>
    <numFmt numFmtId="171" formatCode="0.0%"/>
    <numFmt numFmtId="172" formatCode="General_)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color indexed="63"/>
      <name val="Arial"/>
      <family val="2"/>
    </font>
    <font>
      <sz val="11"/>
      <color indexed="63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Courier"/>
      <family val="3"/>
    </font>
    <font>
      <vertAlign val="superscript"/>
      <sz val="10"/>
      <name val="Arial"/>
      <family val="2"/>
    </font>
    <font>
      <sz val="10"/>
      <color theme="1"/>
      <name val="Arial"/>
      <family val="2"/>
    </font>
    <font>
      <b/>
      <vertAlign val="superscript"/>
      <sz val="1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vertAlign val="superscript"/>
      <sz val="11"/>
      <name val="Arial"/>
      <family val="2"/>
    </font>
    <font>
      <sz val="10"/>
      <name val="Calibri"/>
      <family val="2"/>
    </font>
    <font>
      <sz val="10"/>
      <color rgb="FF000000"/>
      <name val="Arial"/>
      <family val="2"/>
    </font>
    <font>
      <u/>
      <sz val="10"/>
      <color indexed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39" fontId="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9" fontId="9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228">
    <xf numFmtId="0" fontId="0" fillId="0" borderId="0" xfId="0"/>
    <xf numFmtId="0" fontId="4" fillId="0" borderId="0" xfId="0" applyFont="1" applyAlignment="1">
      <alignment vertical="top"/>
    </xf>
    <xf numFmtId="0" fontId="6" fillId="0" borderId="0" xfId="3" applyFont="1" applyAlignment="1">
      <alignment vertical="top" wrapText="1"/>
    </xf>
    <xf numFmtId="0" fontId="4" fillId="5" borderId="0" xfId="0" applyFont="1" applyFill="1" applyAlignment="1">
      <alignment vertical="center"/>
    </xf>
    <xf numFmtId="0" fontId="4" fillId="5" borderId="1" xfId="0" applyFont="1" applyFill="1" applyBorder="1" applyAlignment="1">
      <alignment vertical="center"/>
    </xf>
    <xf numFmtId="0" fontId="4" fillId="3" borderId="0" xfId="0" applyFont="1" applyFill="1" applyAlignment="1">
      <alignment vertical="top"/>
    </xf>
    <xf numFmtId="0" fontId="4" fillId="3" borderId="2" xfId="0" applyFont="1" applyFill="1" applyBorder="1" applyAlignment="1">
      <alignment vertical="top"/>
    </xf>
    <xf numFmtId="39" fontId="2" fillId="3" borderId="2" xfId="0" applyNumberFormat="1" applyFont="1" applyFill="1" applyBorder="1" applyAlignment="1" applyProtection="1">
      <alignment horizontal="right" vertical="top" wrapText="1"/>
      <protection locked="0"/>
    </xf>
    <xf numFmtId="39" fontId="2" fillId="0" borderId="2" xfId="0" applyNumberFormat="1" applyFont="1" applyBorder="1" applyAlignment="1" applyProtection="1">
      <alignment horizontal="right" vertical="top" wrapText="1"/>
      <protection locked="0"/>
    </xf>
    <xf numFmtId="0" fontId="2" fillId="6" borderId="0" xfId="10" applyFill="1" applyAlignment="1">
      <alignment vertical="top" wrapText="1"/>
    </xf>
    <xf numFmtId="0" fontId="2" fillId="6" borderId="0" xfId="0" applyFont="1" applyFill="1"/>
    <xf numFmtId="0" fontId="2" fillId="7" borderId="0" xfId="10" applyFill="1" applyAlignment="1">
      <alignment vertical="top" wrapText="1"/>
    </xf>
    <xf numFmtId="0" fontId="2" fillId="7" borderId="0" xfId="0" applyFont="1" applyFill="1"/>
    <xf numFmtId="0" fontId="2" fillId="2" borderId="0" xfId="0" applyFont="1" applyFill="1" applyAlignment="1">
      <alignment vertical="top"/>
    </xf>
    <xf numFmtId="0" fontId="2" fillId="3" borderId="0" xfId="12" applyFill="1" applyAlignment="1">
      <alignment vertical="top" wrapText="1"/>
    </xf>
    <xf numFmtId="0" fontId="2" fillId="3" borderId="0" xfId="12" applyFill="1" applyAlignment="1">
      <alignment vertical="center" wrapText="1"/>
    </xf>
    <xf numFmtId="0" fontId="14" fillId="2" borderId="0" xfId="13" applyFont="1" applyFill="1"/>
    <xf numFmtId="0" fontId="14" fillId="8" borderId="0" xfId="13" applyFont="1" applyFill="1"/>
    <xf numFmtId="0" fontId="2" fillId="8" borderId="0" xfId="0" applyFont="1" applyFill="1" applyAlignment="1">
      <alignment vertical="top"/>
    </xf>
    <xf numFmtId="4" fontId="2" fillId="3" borderId="2" xfId="6" applyNumberFormat="1" applyFill="1" applyBorder="1" applyAlignment="1" applyProtection="1">
      <alignment horizontal="right" vertical="top"/>
      <protection locked="0"/>
    </xf>
    <xf numFmtId="164" fontId="2" fillId="9" borderId="2" xfId="1" applyFont="1" applyFill="1" applyBorder="1" applyAlignment="1" applyProtection="1">
      <alignment horizontal="right" vertical="center" wrapText="1"/>
      <protection locked="0"/>
    </xf>
    <xf numFmtId="39" fontId="3" fillId="4" borderId="3" xfId="0" applyNumberFormat="1" applyFont="1" applyFill="1" applyBorder="1" applyAlignment="1" applyProtection="1">
      <alignment horizontal="right" vertical="top" wrapText="1"/>
      <protection locked="0"/>
    </xf>
    <xf numFmtId="39" fontId="3" fillId="4" borderId="2" xfId="0" applyNumberFormat="1" applyFont="1" applyFill="1" applyBorder="1" applyAlignment="1" applyProtection="1">
      <alignment horizontal="right" vertical="top" wrapText="1"/>
      <protection locked="0"/>
    </xf>
    <xf numFmtId="0" fontId="2" fillId="0" borderId="0" xfId="0" applyFont="1"/>
    <xf numFmtId="172" fontId="7" fillId="0" borderId="0" xfId="0" applyNumberFormat="1" applyFont="1" applyAlignment="1">
      <alignment horizontal="center" vertical="top"/>
    </xf>
    <xf numFmtId="172" fontId="7" fillId="0" borderId="0" xfId="0" applyNumberFormat="1" applyFont="1" applyAlignment="1">
      <alignment horizontal="left" vertical="top"/>
    </xf>
    <xf numFmtId="4" fontId="7" fillId="0" borderId="0" xfId="0" applyNumberFormat="1" applyFont="1" applyAlignment="1">
      <alignment horizontal="center" vertical="top"/>
    </xf>
    <xf numFmtId="172" fontId="18" fillId="0" borderId="0" xfId="0" applyNumberFormat="1" applyFont="1" applyAlignment="1">
      <alignment horizontal="center" vertical="top"/>
    </xf>
    <xf numFmtId="4" fontId="18" fillId="0" borderId="0" xfId="0" applyNumberFormat="1" applyFont="1" applyAlignment="1">
      <alignment horizontal="center" vertical="top"/>
    </xf>
    <xf numFmtId="4" fontId="2" fillId="2" borderId="0" xfId="0" applyNumberFormat="1" applyFont="1" applyFill="1" applyAlignment="1">
      <alignment vertical="top"/>
    </xf>
    <xf numFmtId="0" fontId="4" fillId="2" borderId="0" xfId="0" applyFont="1" applyFill="1" applyAlignment="1">
      <alignment vertical="top"/>
    </xf>
    <xf numFmtId="4" fontId="4" fillId="2" borderId="0" xfId="0" applyNumberFormat="1" applyFont="1" applyFill="1" applyAlignment="1">
      <alignment vertical="top"/>
    </xf>
    <xf numFmtId="4" fontId="4" fillId="0" borderId="0" xfId="0" applyNumberFormat="1" applyFont="1" applyAlignment="1">
      <alignment vertical="top"/>
    </xf>
    <xf numFmtId="0" fontId="2" fillId="0" borderId="0" xfId="0" applyFont="1" applyAlignment="1" applyProtection="1">
      <alignment vertical="top"/>
      <protection locked="0"/>
    </xf>
    <xf numFmtId="4" fontId="2" fillId="0" borderId="0" xfId="0" applyNumberFormat="1" applyFont="1" applyAlignment="1" applyProtection="1">
      <alignment vertical="top"/>
      <protection locked="0"/>
    </xf>
    <xf numFmtId="0" fontId="7" fillId="2" borderId="0" xfId="0" applyFont="1" applyFill="1" applyAlignment="1" applyProtection="1">
      <alignment horizontal="left" vertical="top"/>
      <protection locked="0"/>
    </xf>
    <xf numFmtId="0" fontId="7" fillId="2" borderId="0" xfId="0" applyFont="1" applyFill="1" applyAlignment="1" applyProtection="1">
      <alignment vertical="top"/>
      <protection locked="0"/>
    </xf>
    <xf numFmtId="0" fontId="7" fillId="2" borderId="0" xfId="0" applyFont="1" applyFill="1" applyAlignment="1" applyProtection="1">
      <alignment horizontal="right" vertical="top"/>
      <protection locked="0"/>
    </xf>
    <xf numFmtId="0" fontId="8" fillId="3" borderId="0" xfId="0" applyFont="1" applyFill="1" applyAlignment="1" applyProtection="1">
      <alignment vertical="top"/>
      <protection locked="0"/>
    </xf>
    <xf numFmtId="4" fontId="8" fillId="4" borderId="1" xfId="0" applyNumberFormat="1" applyFont="1" applyFill="1" applyBorder="1" applyAlignment="1" applyProtection="1">
      <alignment horizontal="center" vertical="center"/>
      <protection locked="0"/>
    </xf>
    <xf numFmtId="4" fontId="2" fillId="3" borderId="1" xfId="0" applyNumberFormat="1" applyFont="1" applyFill="1" applyBorder="1" applyAlignment="1" applyProtection="1">
      <alignment horizontal="right" vertical="top"/>
      <protection locked="0"/>
    </xf>
    <xf numFmtId="164" fontId="2" fillId="3" borderId="1" xfId="1" applyFont="1" applyFill="1" applyBorder="1" applyAlignment="1" applyProtection="1">
      <alignment horizontal="right" vertical="top" wrapText="1"/>
      <protection locked="0"/>
    </xf>
    <xf numFmtId="4" fontId="2" fillId="3" borderId="2" xfId="0" applyNumberFormat="1" applyFont="1" applyFill="1" applyBorder="1" applyAlignment="1" applyProtection="1">
      <alignment horizontal="right" vertical="top"/>
      <protection locked="0"/>
    </xf>
    <xf numFmtId="164" fontId="2" fillId="3" borderId="2" xfId="1" applyFont="1" applyFill="1" applyBorder="1" applyAlignment="1" applyProtection="1">
      <alignment horizontal="right" vertical="top" wrapText="1"/>
      <protection locked="0"/>
    </xf>
    <xf numFmtId="4" fontId="2" fillId="3" borderId="2" xfId="5" applyNumberFormat="1" applyFont="1" applyFill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vertical="top"/>
      <protection locked="0"/>
    </xf>
    <xf numFmtId="43" fontId="2" fillId="3" borderId="2" xfId="8" applyFont="1" applyFill="1" applyBorder="1" applyAlignment="1" applyProtection="1">
      <alignment horizontal="right" vertical="top" wrapText="1"/>
      <protection locked="0"/>
    </xf>
    <xf numFmtId="165" fontId="2" fillId="3" borderId="2" xfId="0" applyNumberFormat="1" applyFont="1" applyFill="1" applyBorder="1" applyAlignment="1" applyProtection="1">
      <alignment horizontal="right" vertical="top"/>
      <protection locked="0"/>
    </xf>
    <xf numFmtId="4" fontId="2" fillId="3" borderId="2" xfId="0" applyNumberFormat="1" applyFont="1" applyFill="1" applyBorder="1" applyAlignment="1" applyProtection="1">
      <alignment horizontal="right" vertical="top" wrapText="1"/>
      <protection locked="0"/>
    </xf>
    <xf numFmtId="4" fontId="2" fillId="3" borderId="2" xfId="0" applyNumberFormat="1" applyFont="1" applyFill="1" applyBorder="1" applyAlignment="1" applyProtection="1">
      <alignment horizontal="right" vertical="center" wrapText="1"/>
      <protection locked="0"/>
    </xf>
    <xf numFmtId="4" fontId="2" fillId="3" borderId="2" xfId="0" applyNumberFormat="1" applyFont="1" applyFill="1" applyBorder="1" applyAlignment="1" applyProtection="1">
      <alignment vertical="top"/>
      <protection locked="0"/>
    </xf>
    <xf numFmtId="4" fontId="2" fillId="3" borderId="2" xfId="0" applyNumberFormat="1" applyFont="1" applyFill="1" applyBorder="1" applyAlignment="1" applyProtection="1">
      <alignment vertical="center"/>
      <protection locked="0"/>
    </xf>
    <xf numFmtId="4" fontId="2" fillId="3" borderId="3" xfId="0" applyNumberFormat="1" applyFont="1" applyFill="1" applyBorder="1" applyAlignment="1" applyProtection="1">
      <alignment vertical="top"/>
      <protection locked="0"/>
    </xf>
    <xf numFmtId="4" fontId="2" fillId="3" borderId="2" xfId="0" applyNumberFormat="1" applyFont="1" applyFill="1" applyBorder="1" applyAlignment="1" applyProtection="1">
      <alignment horizontal="right" vertical="center"/>
      <protection locked="0"/>
    </xf>
    <xf numFmtId="4" fontId="2" fillId="3" borderId="3" xfId="0" applyNumberFormat="1" applyFont="1" applyFill="1" applyBorder="1" applyAlignment="1" applyProtection="1">
      <alignment horizontal="right" vertical="center"/>
      <protection locked="0"/>
    </xf>
    <xf numFmtId="164" fontId="2" fillId="3" borderId="2" xfId="1" applyFont="1" applyFill="1" applyBorder="1" applyAlignment="1" applyProtection="1">
      <alignment horizontal="right" vertical="center" wrapText="1"/>
      <protection locked="0"/>
    </xf>
    <xf numFmtId="4" fontId="14" fillId="3" borderId="2" xfId="0" applyNumberFormat="1" applyFont="1" applyFill="1" applyBorder="1" applyAlignment="1" applyProtection="1">
      <alignment horizontal="right" vertical="top"/>
      <protection locked="0"/>
    </xf>
    <xf numFmtId="168" fontId="2" fillId="3" borderId="2" xfId="11" applyNumberFormat="1" applyFill="1" applyBorder="1" applyProtection="1">
      <protection locked="0"/>
    </xf>
    <xf numFmtId="168" fontId="2" fillId="3" borderId="2" xfId="11" applyNumberFormat="1" applyFill="1" applyBorder="1" applyAlignment="1" applyProtection="1">
      <alignment vertical="center"/>
      <protection locked="0"/>
    </xf>
    <xf numFmtId="168" fontId="3" fillId="3" borderId="2" xfId="0" applyNumberFormat="1" applyFont="1" applyFill="1" applyBorder="1" applyAlignment="1" applyProtection="1">
      <alignment horizontal="right" vertical="center"/>
      <protection locked="0"/>
    </xf>
    <xf numFmtId="168" fontId="2" fillId="3" borderId="3" xfId="0" applyNumberFormat="1" applyFont="1" applyFill="1" applyBorder="1" applyAlignment="1" applyProtection="1">
      <alignment horizontal="right" vertical="center"/>
      <protection locked="0"/>
    </xf>
    <xf numFmtId="168" fontId="11" fillId="3" borderId="2" xfId="11" applyNumberFormat="1" applyFont="1" applyFill="1" applyBorder="1" applyAlignment="1" applyProtection="1">
      <alignment vertical="center"/>
      <protection locked="0"/>
    </xf>
    <xf numFmtId="168" fontId="2" fillId="3" borderId="2" xfId="0" applyNumberFormat="1" applyFont="1" applyFill="1" applyBorder="1" applyAlignment="1" applyProtection="1">
      <alignment horizontal="right" vertical="center"/>
      <protection locked="0"/>
    </xf>
    <xf numFmtId="169" fontId="2" fillId="3" borderId="2" xfId="6" applyNumberFormat="1" applyFill="1" applyBorder="1" applyAlignment="1" applyProtection="1">
      <alignment horizontal="right" vertical="top" wrapText="1"/>
      <protection locked="0"/>
    </xf>
    <xf numFmtId="4" fontId="2" fillId="10" borderId="2" xfId="5" applyNumberFormat="1" applyFont="1" applyFill="1" applyBorder="1" applyAlignment="1" applyProtection="1">
      <alignment horizontal="right" vertical="top"/>
      <protection locked="0"/>
    </xf>
    <xf numFmtId="168" fontId="2" fillId="3" borderId="2" xfId="0" applyNumberFormat="1" applyFont="1" applyFill="1" applyBorder="1" applyAlignment="1" applyProtection="1">
      <alignment horizontal="right" vertical="center" wrapText="1"/>
      <protection locked="0"/>
    </xf>
    <xf numFmtId="4" fontId="2" fillId="4" borderId="3" xfId="0" applyNumberFormat="1" applyFont="1" applyFill="1" applyBorder="1" applyAlignment="1" applyProtection="1">
      <alignment horizontal="right" vertical="top" wrapText="1"/>
      <protection locked="0"/>
    </xf>
    <xf numFmtId="0" fontId="8" fillId="3" borderId="2" xfId="0" applyFont="1" applyFill="1" applyBorder="1" applyAlignment="1" applyProtection="1">
      <alignment vertical="top"/>
      <protection locked="0"/>
    </xf>
    <xf numFmtId="4" fontId="8" fillId="3" borderId="2" xfId="0" applyNumberFormat="1" applyFont="1" applyFill="1" applyBorder="1" applyAlignment="1" applyProtection="1">
      <alignment vertical="top"/>
      <protection locked="0"/>
    </xf>
    <xf numFmtId="4" fontId="2" fillId="4" borderId="2" xfId="0" applyNumberFormat="1" applyFont="1" applyFill="1" applyBorder="1" applyAlignment="1" applyProtection="1">
      <alignment vertical="top"/>
      <protection locked="0"/>
    </xf>
    <xf numFmtId="0" fontId="8" fillId="4" borderId="2" xfId="0" applyFont="1" applyFill="1" applyBorder="1" applyAlignment="1" applyProtection="1">
      <alignment vertical="top"/>
      <protection locked="0"/>
    </xf>
    <xf numFmtId="4" fontId="8" fillId="4" borderId="2" xfId="0" applyNumberFormat="1" applyFont="1" applyFill="1" applyBorder="1" applyAlignment="1" applyProtection="1">
      <alignment vertical="top"/>
      <protection locked="0"/>
    </xf>
    <xf numFmtId="4" fontId="7" fillId="2" borderId="2" xfId="0" applyNumberFormat="1" applyFont="1" applyFill="1" applyBorder="1" applyAlignment="1" applyProtection="1">
      <alignment vertical="top"/>
      <protection locked="0"/>
    </xf>
    <xf numFmtId="0" fontId="7" fillId="2" borderId="2" xfId="0" applyFont="1" applyFill="1" applyBorder="1" applyAlignment="1" applyProtection="1">
      <alignment horizontal="center" vertical="top"/>
      <protection locked="0"/>
    </xf>
    <xf numFmtId="164" fontId="2" fillId="0" borderId="2" xfId="16" applyFont="1" applyFill="1" applyBorder="1" applyAlignment="1" applyProtection="1">
      <alignment horizontal="center" vertical="top"/>
      <protection locked="0"/>
    </xf>
    <xf numFmtId="4" fontId="8" fillId="2" borderId="2" xfId="0" applyNumberFormat="1" applyFont="1" applyFill="1" applyBorder="1" applyAlignment="1" applyProtection="1">
      <alignment vertical="top"/>
      <protection locked="0"/>
    </xf>
    <xf numFmtId="164" fontId="14" fillId="0" borderId="2" xfId="1" applyFont="1" applyFill="1" applyBorder="1" applyAlignment="1" applyProtection="1">
      <alignment horizontal="center" vertical="center" wrapText="1"/>
      <protection locked="0"/>
    </xf>
    <xf numFmtId="164" fontId="3" fillId="0" borderId="2" xfId="1" applyFont="1" applyBorder="1" applyAlignment="1" applyProtection="1">
      <alignment horizontal="right"/>
      <protection locked="0"/>
    </xf>
    <xf numFmtId="4" fontId="8" fillId="4" borderId="2" xfId="0" applyNumberFormat="1" applyFont="1" applyFill="1" applyBorder="1" applyAlignment="1" applyProtection="1">
      <alignment horizontal="right" vertical="top" wrapText="1"/>
      <protection locked="0"/>
    </xf>
    <xf numFmtId="0" fontId="8" fillId="2" borderId="2" xfId="0" applyFont="1" applyFill="1" applyBorder="1" applyAlignment="1" applyProtection="1">
      <alignment horizontal="center" vertical="top"/>
      <protection locked="0"/>
    </xf>
    <xf numFmtId="4" fontId="2" fillId="4" borderId="3" xfId="0" applyNumberFormat="1" applyFont="1" applyFill="1" applyBorder="1" applyAlignment="1" applyProtection="1">
      <alignment vertical="top"/>
      <protection locked="0"/>
    </xf>
    <xf numFmtId="164" fontId="3" fillId="4" borderId="3" xfId="16" applyFont="1" applyFill="1" applyBorder="1" applyAlignment="1" applyProtection="1">
      <alignment horizontal="right" vertical="top" wrapText="1"/>
      <protection locked="0"/>
    </xf>
    <xf numFmtId="0" fontId="8" fillId="4" borderId="1" xfId="0" applyFont="1" applyFill="1" applyBorder="1" applyAlignment="1" applyProtection="1">
      <alignment horizontal="center" vertical="center"/>
    </xf>
    <xf numFmtId="4" fontId="8" fillId="4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top"/>
    </xf>
    <xf numFmtId="49" fontId="3" fillId="3" borderId="1" xfId="4" applyNumberFormat="1" applyFont="1" applyFill="1" applyBorder="1" applyAlignment="1" applyProtection="1">
      <alignment horizontal="left" vertical="top" wrapText="1"/>
    </xf>
    <xf numFmtId="2" fontId="2" fillId="3" borderId="1" xfId="0" applyNumberFormat="1" applyFont="1" applyFill="1" applyBorder="1" applyAlignment="1" applyProtection="1">
      <alignment vertical="top"/>
    </xf>
    <xf numFmtId="2" fontId="2" fillId="3" borderId="1" xfId="0" applyNumberFormat="1" applyFont="1" applyFill="1" applyBorder="1" applyAlignment="1" applyProtection="1">
      <alignment horizontal="center" vertical="top"/>
    </xf>
    <xf numFmtId="0" fontId="3" fillId="0" borderId="2" xfId="0" applyFont="1" applyBorder="1" applyAlignment="1" applyProtection="1">
      <alignment horizontal="center" vertical="top"/>
    </xf>
    <xf numFmtId="49" fontId="3" fillId="0" borderId="2" xfId="4" applyNumberFormat="1" applyFont="1" applyBorder="1" applyAlignment="1" applyProtection="1">
      <alignment horizontal="left" vertical="top" wrapText="1"/>
    </xf>
    <xf numFmtId="2" fontId="2" fillId="3" borderId="2" xfId="0" applyNumberFormat="1" applyFont="1" applyFill="1" applyBorder="1" applyAlignment="1" applyProtection="1">
      <alignment vertical="top"/>
    </xf>
    <xf numFmtId="2" fontId="2" fillId="3" borderId="2" xfId="0" applyNumberFormat="1" applyFont="1" applyFill="1" applyBorder="1" applyAlignment="1" applyProtection="1">
      <alignment horizontal="center" vertical="top"/>
    </xf>
    <xf numFmtId="0" fontId="2" fillId="3" borderId="2" xfId="0" applyFont="1" applyFill="1" applyBorder="1" applyAlignment="1" applyProtection="1">
      <alignment horizontal="right" vertical="top"/>
    </xf>
    <xf numFmtId="49" fontId="2" fillId="3" borderId="2" xfId="4" applyNumberFormat="1" applyFont="1" applyFill="1" applyBorder="1" applyAlignment="1" applyProtection="1">
      <alignment horizontal="left" vertical="top" wrapText="1"/>
    </xf>
    <xf numFmtId="4" fontId="2" fillId="3" borderId="2" xfId="0" applyNumberFormat="1" applyFont="1" applyFill="1" applyBorder="1" applyAlignment="1" applyProtection="1">
      <alignment horizontal="right" vertical="top"/>
    </xf>
    <xf numFmtId="4" fontId="2" fillId="3" borderId="2" xfId="0" applyNumberFormat="1" applyFont="1" applyFill="1" applyBorder="1" applyAlignment="1" applyProtection="1">
      <alignment horizontal="center" vertical="top"/>
    </xf>
    <xf numFmtId="1" fontId="3" fillId="3" borderId="2" xfId="0" applyNumberFormat="1" applyFont="1" applyFill="1" applyBorder="1" applyAlignment="1" applyProtection="1">
      <alignment horizontal="right" vertical="top"/>
    </xf>
    <xf numFmtId="0" fontId="3" fillId="0" borderId="2" xfId="0" applyFont="1" applyBorder="1" applyAlignment="1" applyProtection="1">
      <alignment horizontal="left" vertical="top" wrapText="1"/>
    </xf>
    <xf numFmtId="9" fontId="2" fillId="3" borderId="2" xfId="2" applyFont="1" applyFill="1" applyBorder="1" applyAlignment="1" applyProtection="1">
      <alignment horizontal="right" vertical="top"/>
    </xf>
    <xf numFmtId="9" fontId="2" fillId="3" borderId="2" xfId="0" applyNumberFormat="1" applyFont="1" applyFill="1" applyBorder="1" applyAlignment="1" applyProtection="1">
      <alignment horizontal="center" vertical="top"/>
    </xf>
    <xf numFmtId="165" fontId="2" fillId="0" borderId="2" xfId="0" applyNumberFormat="1" applyFont="1" applyBorder="1" applyAlignment="1" applyProtection="1">
      <alignment horizontal="right" vertical="top"/>
    </xf>
    <xf numFmtId="0" fontId="2" fillId="0" borderId="2" xfId="0" applyFont="1" applyBorder="1" applyAlignment="1" applyProtection="1">
      <alignment vertical="top" wrapText="1"/>
    </xf>
    <xf numFmtId="4" fontId="2" fillId="0" borderId="2" xfId="0" applyNumberFormat="1" applyFont="1" applyBorder="1" applyAlignment="1" applyProtection="1">
      <alignment horizontal="right" vertical="top"/>
    </xf>
    <xf numFmtId="4" fontId="2" fillId="0" borderId="2" xfId="0" applyNumberFormat="1" applyFont="1" applyBorder="1" applyAlignment="1" applyProtection="1">
      <alignment horizontal="center" vertical="top"/>
    </xf>
    <xf numFmtId="0" fontId="2" fillId="3" borderId="2" xfId="0" applyFont="1" applyFill="1" applyBorder="1" applyAlignment="1" applyProtection="1">
      <alignment vertical="top" wrapText="1"/>
    </xf>
    <xf numFmtId="0" fontId="3" fillId="3" borderId="2" xfId="6" applyFont="1" applyFill="1" applyBorder="1" applyAlignment="1" applyProtection="1">
      <alignment horizontal="right" vertical="top"/>
    </xf>
    <xf numFmtId="0" fontId="3" fillId="3" borderId="2" xfId="7" applyFont="1" applyFill="1" applyBorder="1" applyAlignment="1" applyProtection="1">
      <alignment vertical="top" wrapText="1"/>
    </xf>
    <xf numFmtId="43" fontId="2" fillId="3" borderId="2" xfId="8" applyFont="1" applyFill="1" applyBorder="1" applyAlignment="1" applyProtection="1">
      <alignment horizontal="right" vertical="top" wrapText="1"/>
    </xf>
    <xf numFmtId="0" fontId="2" fillId="3" borderId="2" xfId="6" applyFill="1" applyBorder="1" applyAlignment="1" applyProtection="1">
      <alignment horizontal="center" vertical="top"/>
    </xf>
    <xf numFmtId="0" fontId="2" fillId="3" borderId="2" xfId="6" applyFill="1" applyBorder="1" applyAlignment="1" applyProtection="1">
      <alignment horizontal="right" vertical="top"/>
    </xf>
    <xf numFmtId="0" fontId="11" fillId="3" borderId="2" xfId="0" applyFont="1" applyFill="1" applyBorder="1" applyAlignment="1" applyProtection="1">
      <alignment vertical="top" wrapText="1"/>
    </xf>
    <xf numFmtId="49" fontId="3" fillId="3" borderId="2" xfId="4" applyNumberFormat="1" applyFont="1" applyFill="1" applyBorder="1" applyAlignment="1" applyProtection="1">
      <alignment horizontal="left" vertical="top" wrapText="1"/>
    </xf>
    <xf numFmtId="4" fontId="3" fillId="3" borderId="2" xfId="0" applyNumberFormat="1" applyFont="1" applyFill="1" applyBorder="1" applyAlignment="1" applyProtection="1">
      <alignment horizontal="right" vertical="top"/>
    </xf>
    <xf numFmtId="49" fontId="3" fillId="3" borderId="2" xfId="4" applyNumberFormat="1" applyFont="1" applyFill="1" applyBorder="1" applyAlignment="1" applyProtection="1">
      <alignment horizontal="center" vertical="top" wrapText="1"/>
    </xf>
    <xf numFmtId="166" fontId="2" fillId="3" borderId="2" xfId="1" applyNumberFormat="1" applyFont="1" applyFill="1" applyBorder="1" applyAlignment="1" applyProtection="1">
      <alignment horizontal="right" vertical="top" wrapText="1"/>
    </xf>
    <xf numFmtId="4" fontId="2" fillId="3" borderId="2" xfId="0" applyNumberFormat="1" applyFont="1" applyFill="1" applyBorder="1" applyAlignment="1" applyProtection="1">
      <alignment horizontal="right" vertical="top" wrapText="1"/>
    </xf>
    <xf numFmtId="4" fontId="2" fillId="3" borderId="2" xfId="0" applyNumberFormat="1" applyFont="1" applyFill="1" applyBorder="1" applyAlignment="1" applyProtection="1">
      <alignment horizontal="right" vertical="center" wrapText="1"/>
    </xf>
    <xf numFmtId="0" fontId="2" fillId="3" borderId="2" xfId="6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top" wrapText="1"/>
    </xf>
    <xf numFmtId="4" fontId="2" fillId="3" borderId="2" xfId="0" applyNumberFormat="1" applyFont="1" applyFill="1" applyBorder="1" applyAlignment="1" applyProtection="1">
      <alignment horizontal="center" vertical="top" wrapText="1"/>
    </xf>
    <xf numFmtId="165" fontId="2" fillId="3" borderId="2" xfId="0" applyNumberFormat="1" applyFont="1" applyFill="1" applyBorder="1" applyAlignment="1" applyProtection="1">
      <alignment horizontal="right" vertical="top"/>
    </xf>
    <xf numFmtId="0" fontId="2" fillId="3" borderId="2" xfId="0" applyFont="1" applyFill="1" applyBorder="1" applyAlignment="1" applyProtection="1">
      <alignment horizontal="left" vertical="top"/>
    </xf>
    <xf numFmtId="4" fontId="2" fillId="3" borderId="2" xfId="9" applyNumberFormat="1" applyFont="1" applyFill="1" applyBorder="1" applyAlignment="1" applyProtection="1">
      <alignment vertical="top"/>
    </xf>
    <xf numFmtId="0" fontId="2" fillId="3" borderId="2" xfId="0" applyFont="1" applyFill="1" applyBorder="1" applyAlignment="1" applyProtection="1">
      <alignment horizontal="center" vertical="top"/>
    </xf>
    <xf numFmtId="167" fontId="3" fillId="3" borderId="2" xfId="0" applyNumberFormat="1" applyFont="1" applyFill="1" applyBorder="1" applyAlignment="1" applyProtection="1">
      <alignment vertical="top" wrapText="1"/>
    </xf>
    <xf numFmtId="0" fontId="3" fillId="0" borderId="2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vertical="top" wrapText="1"/>
    </xf>
    <xf numFmtId="0" fontId="2" fillId="0" borderId="2" xfId="0" applyFont="1" applyBorder="1" applyAlignment="1" applyProtection="1">
      <alignment horizontal="right" vertical="top" wrapText="1"/>
    </xf>
    <xf numFmtId="0" fontId="3" fillId="3" borderId="2" xfId="0" applyFont="1" applyFill="1" applyBorder="1" applyAlignment="1" applyProtection="1">
      <alignment vertical="top" wrapText="1"/>
    </xf>
    <xf numFmtId="165" fontId="2" fillId="3" borderId="3" xfId="0" applyNumberFormat="1" applyFont="1" applyFill="1" applyBorder="1" applyAlignment="1" applyProtection="1">
      <alignment horizontal="right" vertical="top"/>
    </xf>
    <xf numFmtId="0" fontId="2" fillId="3" borderId="3" xfId="0" applyFont="1" applyFill="1" applyBorder="1" applyAlignment="1" applyProtection="1">
      <alignment vertical="top" wrapText="1"/>
    </xf>
    <xf numFmtId="4" fontId="2" fillId="3" borderId="3" xfId="0" applyNumberFormat="1" applyFont="1" applyFill="1" applyBorder="1" applyAlignment="1" applyProtection="1">
      <alignment horizontal="right" vertical="top"/>
    </xf>
    <xf numFmtId="4" fontId="2" fillId="3" borderId="3" xfId="0" applyNumberFormat="1" applyFont="1" applyFill="1" applyBorder="1" applyAlignment="1" applyProtection="1">
      <alignment horizontal="center" vertical="top"/>
    </xf>
    <xf numFmtId="2" fontId="2" fillId="3" borderId="2" xfId="0" applyNumberFormat="1" applyFont="1" applyFill="1" applyBorder="1" applyAlignment="1" applyProtection="1">
      <alignment horizontal="right" vertical="top"/>
    </xf>
    <xf numFmtId="2" fontId="2" fillId="3" borderId="2" xfId="0" applyNumberFormat="1" applyFont="1" applyFill="1" applyBorder="1" applyAlignment="1" applyProtection="1">
      <alignment horizontal="right" vertical="center"/>
    </xf>
    <xf numFmtId="2" fontId="2" fillId="3" borderId="2" xfId="0" applyNumberFormat="1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</xf>
    <xf numFmtId="1" fontId="3" fillId="3" borderId="3" xfId="0" applyNumberFormat="1" applyFont="1" applyFill="1" applyBorder="1" applyAlignment="1" applyProtection="1">
      <alignment horizontal="right" vertical="top"/>
    </xf>
    <xf numFmtId="0" fontId="13" fillId="0" borderId="3" xfId="0" applyFont="1" applyBorder="1" applyAlignment="1" applyProtection="1">
      <alignment horizontal="justify" vertical="top"/>
    </xf>
    <xf numFmtId="2" fontId="2" fillId="3" borderId="3" xfId="0" applyNumberFormat="1" applyFont="1" applyFill="1" applyBorder="1" applyAlignment="1" applyProtection="1">
      <alignment horizontal="right" vertical="center"/>
    </xf>
    <xf numFmtId="0" fontId="2" fillId="3" borderId="3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vertical="center" wrapText="1"/>
    </xf>
    <xf numFmtId="0" fontId="3" fillId="3" borderId="2" xfId="11" applyFont="1" applyFill="1" applyBorder="1" applyAlignment="1" applyProtection="1">
      <alignment horizontal="left" wrapText="1"/>
    </xf>
    <xf numFmtId="2" fontId="14" fillId="3" borderId="2" xfId="0" applyNumberFormat="1" applyFont="1" applyFill="1" applyBorder="1" applyAlignment="1" applyProtection="1">
      <alignment horizontal="right" vertical="top"/>
    </xf>
    <xf numFmtId="0" fontId="14" fillId="3" borderId="2" xfId="0" applyFont="1" applyFill="1" applyBorder="1" applyAlignment="1" applyProtection="1">
      <alignment horizontal="center" vertical="top"/>
    </xf>
    <xf numFmtId="165" fontId="3" fillId="3" borderId="2" xfId="11" applyNumberFormat="1" applyFont="1" applyFill="1" applyBorder="1" applyAlignment="1" applyProtection="1">
      <alignment horizontal="right" vertical="top"/>
    </xf>
    <xf numFmtId="168" fontId="2" fillId="3" borderId="2" xfId="11" applyNumberFormat="1" applyFill="1" applyBorder="1" applyProtection="1"/>
    <xf numFmtId="168" fontId="2" fillId="3" borderId="2" xfId="11" applyNumberFormat="1" applyFill="1" applyBorder="1" applyAlignment="1" applyProtection="1">
      <alignment horizontal="center"/>
    </xf>
    <xf numFmtId="165" fontId="2" fillId="3" borderId="2" xfId="11" applyNumberFormat="1" applyFill="1" applyBorder="1" applyAlignment="1" applyProtection="1">
      <alignment horizontal="right" vertical="top"/>
    </xf>
    <xf numFmtId="168" fontId="2" fillId="3" borderId="2" xfId="11" applyNumberFormat="1" applyFill="1" applyBorder="1" applyAlignment="1" applyProtection="1">
      <alignment vertical="center"/>
    </xf>
    <xf numFmtId="168" fontId="2" fillId="3" borderId="2" xfId="11" applyNumberFormat="1" applyFill="1" applyBorder="1" applyAlignment="1" applyProtection="1">
      <alignment horizontal="center" vertical="center"/>
    </xf>
    <xf numFmtId="0" fontId="2" fillId="3" borderId="2" xfId="11" applyFill="1" applyBorder="1" applyAlignment="1" applyProtection="1">
      <alignment horizontal="left"/>
    </xf>
    <xf numFmtId="0" fontId="2" fillId="3" borderId="2" xfId="11" applyFill="1" applyBorder="1" applyAlignment="1" applyProtection="1">
      <alignment horizontal="left" wrapText="1"/>
    </xf>
    <xf numFmtId="165" fontId="2" fillId="3" borderId="2" xfId="11" applyNumberFormat="1" applyFill="1" applyBorder="1" applyAlignment="1" applyProtection="1">
      <alignment horizontal="right"/>
    </xf>
    <xf numFmtId="0" fontId="2" fillId="3" borderId="2" xfId="0" applyFont="1" applyFill="1" applyBorder="1" applyAlignment="1" applyProtection="1">
      <alignment vertical="top"/>
    </xf>
    <xf numFmtId="0" fontId="3" fillId="3" borderId="2" xfId="0" applyFont="1" applyFill="1" applyBorder="1" applyAlignment="1" applyProtection="1">
      <alignment horizontal="left" vertical="top" wrapText="1"/>
    </xf>
    <xf numFmtId="168" fontId="3" fillId="3" borderId="2" xfId="0" applyNumberFormat="1" applyFont="1" applyFill="1" applyBorder="1" applyAlignment="1" applyProtection="1">
      <alignment horizontal="right" vertical="center"/>
    </xf>
    <xf numFmtId="168" fontId="3" fillId="3" borderId="2" xfId="0" applyNumberFormat="1" applyFont="1" applyFill="1" applyBorder="1" applyAlignment="1" applyProtection="1">
      <alignment horizontal="center" vertical="center"/>
    </xf>
    <xf numFmtId="165" fontId="2" fillId="3" borderId="3" xfId="11" applyNumberFormat="1" applyFill="1" applyBorder="1" applyAlignment="1" applyProtection="1">
      <alignment horizontal="right" vertical="top"/>
    </xf>
    <xf numFmtId="0" fontId="2" fillId="0" borderId="3" xfId="0" applyFont="1" applyBorder="1" applyAlignment="1" applyProtection="1">
      <alignment vertical="top" wrapText="1"/>
    </xf>
    <xf numFmtId="4" fontId="2" fillId="0" borderId="3" xfId="0" applyNumberFormat="1" applyFont="1" applyBorder="1" applyAlignment="1" applyProtection="1">
      <alignment horizontal="right" vertical="center" wrapText="1"/>
    </xf>
    <xf numFmtId="168" fontId="2" fillId="3" borderId="3" xfId="0" applyNumberFormat="1" applyFont="1" applyFill="1" applyBorder="1" applyAlignment="1" applyProtection="1">
      <alignment horizontal="center" vertical="center"/>
    </xf>
    <xf numFmtId="4" fontId="2" fillId="0" borderId="2" xfId="0" applyNumberFormat="1" applyFont="1" applyBorder="1" applyAlignment="1" applyProtection="1">
      <alignment horizontal="right" vertical="center" wrapText="1"/>
    </xf>
    <xf numFmtId="4" fontId="2" fillId="0" borderId="2" xfId="0" applyNumberFormat="1" applyFont="1" applyBorder="1" applyAlignment="1" applyProtection="1">
      <alignment horizontal="right" vertical="top" wrapText="1"/>
    </xf>
    <xf numFmtId="4" fontId="2" fillId="0" borderId="2" xfId="0" applyNumberFormat="1" applyFont="1" applyBorder="1" applyAlignment="1" applyProtection="1">
      <alignment vertical="center"/>
    </xf>
    <xf numFmtId="4" fontId="2" fillId="0" borderId="2" xfId="0" applyNumberFormat="1" applyFont="1" applyBorder="1" applyAlignment="1" applyProtection="1">
      <alignment vertical="top"/>
    </xf>
    <xf numFmtId="168" fontId="2" fillId="3" borderId="2" xfId="0" applyNumberFormat="1" applyFont="1" applyFill="1" applyBorder="1" applyAlignment="1" applyProtection="1">
      <alignment horizontal="center" vertical="center"/>
    </xf>
    <xf numFmtId="37" fontId="3" fillId="3" borderId="2" xfId="14" applyNumberFormat="1" applyFont="1" applyFill="1" applyBorder="1" applyAlignment="1" applyProtection="1">
      <alignment horizontal="right" vertical="top" wrapText="1"/>
    </xf>
    <xf numFmtId="0" fontId="3" fillId="3" borderId="2" xfId="7" applyFont="1" applyFill="1" applyBorder="1" applyAlignment="1" applyProtection="1">
      <alignment horizontal="left" vertical="top" wrapText="1"/>
    </xf>
    <xf numFmtId="169" fontId="2" fillId="3" borderId="2" xfId="14" applyNumberFormat="1" applyFill="1" applyBorder="1" applyAlignment="1" applyProtection="1">
      <alignment horizontal="right" vertical="top" wrapText="1"/>
    </xf>
    <xf numFmtId="4" fontId="2" fillId="3" borderId="2" xfId="14" applyNumberFormat="1" applyFill="1" applyBorder="1" applyAlignment="1" applyProtection="1">
      <alignment horizontal="center" vertical="top"/>
    </xf>
    <xf numFmtId="170" fontId="2" fillId="3" borderId="2" xfId="6" applyNumberFormat="1" applyFill="1" applyBorder="1" applyAlignment="1" applyProtection="1">
      <alignment horizontal="right" vertical="top" wrapText="1"/>
    </xf>
    <xf numFmtId="0" fontId="2" fillId="3" borderId="2" xfId="7" applyFill="1" applyBorder="1" applyAlignment="1" applyProtection="1">
      <alignment horizontal="left" vertical="top" wrapText="1"/>
    </xf>
    <xf numFmtId="0" fontId="2" fillId="3" borderId="2" xfId="6" applyFill="1" applyBorder="1" applyAlignment="1" applyProtection="1">
      <alignment horizontal="center" vertical="top" wrapText="1"/>
    </xf>
    <xf numFmtId="170" fontId="2" fillId="3" borderId="2" xfId="6" applyNumberFormat="1" applyFill="1" applyBorder="1" applyAlignment="1" applyProtection="1">
      <alignment horizontal="right" vertical="top"/>
    </xf>
    <xf numFmtId="37" fontId="3" fillId="3" borderId="2" xfId="0" applyNumberFormat="1" applyFont="1" applyFill="1" applyBorder="1" applyAlignment="1" applyProtection="1">
      <alignment horizontal="right" vertical="top"/>
    </xf>
    <xf numFmtId="0" fontId="2" fillId="3" borderId="2" xfId="10" applyFill="1" applyBorder="1" applyAlignment="1" applyProtection="1">
      <alignment horizontal="left" vertical="top" wrapText="1"/>
    </xf>
    <xf numFmtId="164" fontId="2" fillId="9" borderId="2" xfId="1" applyFont="1" applyFill="1" applyBorder="1" applyAlignment="1" applyProtection="1">
      <alignment horizontal="right" vertical="center" wrapText="1"/>
    </xf>
    <xf numFmtId="164" fontId="2" fillId="9" borderId="2" xfId="1" applyFont="1" applyFill="1" applyBorder="1" applyAlignment="1" applyProtection="1">
      <alignment horizontal="center" vertical="center" wrapText="1"/>
    </xf>
    <xf numFmtId="37" fontId="2" fillId="3" borderId="2" xfId="0" applyNumberFormat="1" applyFont="1" applyFill="1" applyBorder="1" applyAlignment="1" applyProtection="1">
      <alignment horizontal="right" vertical="top"/>
    </xf>
    <xf numFmtId="39" fontId="2" fillId="3" borderId="2" xfId="15" applyFont="1" applyFill="1" applyBorder="1" applyAlignment="1" applyProtection="1">
      <alignment horizontal="left" vertical="top" wrapText="1"/>
    </xf>
    <xf numFmtId="0" fontId="2" fillId="4" borderId="2" xfId="0" applyFont="1" applyFill="1" applyBorder="1" applyAlignment="1" applyProtection="1">
      <alignment horizontal="right" vertical="top"/>
    </xf>
    <xf numFmtId="0" fontId="3" fillId="4" borderId="2" xfId="0" applyFont="1" applyFill="1" applyBorder="1" applyAlignment="1" applyProtection="1">
      <alignment horizontal="center" vertical="top"/>
    </xf>
    <xf numFmtId="4" fontId="2" fillId="4" borderId="2" xfId="0" applyNumberFormat="1" applyFont="1" applyFill="1" applyBorder="1" applyAlignment="1" applyProtection="1">
      <alignment horizontal="right" vertical="top"/>
    </xf>
    <xf numFmtId="0" fontId="2" fillId="4" borderId="2" xfId="0" applyFont="1" applyFill="1" applyBorder="1" applyAlignment="1" applyProtection="1">
      <alignment horizontal="center" vertical="top"/>
    </xf>
    <xf numFmtId="37" fontId="3" fillId="3" borderId="2" xfId="0" applyNumberFormat="1" applyFont="1" applyFill="1" applyBorder="1" applyAlignment="1" applyProtection="1">
      <alignment horizontal="center" vertical="top" wrapText="1"/>
    </xf>
    <xf numFmtId="0" fontId="2" fillId="3" borderId="2" xfId="0" applyFont="1" applyFill="1" applyBorder="1" applyAlignment="1" applyProtection="1">
      <alignment horizontal="center" vertical="top" wrapText="1"/>
    </xf>
    <xf numFmtId="0" fontId="17" fillId="3" borderId="2" xfId="0" applyFont="1" applyFill="1" applyBorder="1" applyAlignment="1" applyProtection="1">
      <alignment vertical="top" wrapText="1"/>
    </xf>
    <xf numFmtId="164" fontId="2" fillId="3" borderId="2" xfId="16" applyFont="1" applyFill="1" applyBorder="1" applyAlignment="1" applyProtection="1">
      <alignment horizontal="right" vertical="center" wrapText="1"/>
    </xf>
    <xf numFmtId="0" fontId="11" fillId="3" borderId="2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/>
    </xf>
    <xf numFmtId="37" fontId="2" fillId="4" borderId="3" xfId="0" applyNumberFormat="1" applyFont="1" applyFill="1" applyBorder="1" applyAlignment="1" applyProtection="1">
      <alignment vertical="top" wrapText="1"/>
    </xf>
    <xf numFmtId="0" fontId="3" fillId="4" borderId="3" xfId="0" applyFont="1" applyFill="1" applyBorder="1" applyAlignment="1" applyProtection="1">
      <alignment horizontal="center" vertical="top" wrapText="1"/>
    </xf>
    <xf numFmtId="4" fontId="2" fillId="4" borderId="3" xfId="0" applyNumberFormat="1" applyFont="1" applyFill="1" applyBorder="1" applyAlignment="1" applyProtection="1">
      <alignment horizontal="right" vertical="top" wrapText="1"/>
    </xf>
    <xf numFmtId="0" fontId="2" fillId="4" borderId="3" xfId="0" applyFont="1" applyFill="1" applyBorder="1" applyAlignment="1" applyProtection="1">
      <alignment horizontal="right" vertical="top" wrapText="1"/>
    </xf>
    <xf numFmtId="0" fontId="8" fillId="3" borderId="2" xfId="0" applyFont="1" applyFill="1" applyBorder="1" applyAlignment="1" applyProtection="1">
      <alignment vertical="top"/>
    </xf>
    <xf numFmtId="0" fontId="8" fillId="3" borderId="2" xfId="0" applyFont="1" applyFill="1" applyBorder="1" applyAlignment="1" applyProtection="1">
      <alignment horizontal="center" vertical="top"/>
    </xf>
    <xf numFmtId="37" fontId="2" fillId="4" borderId="2" xfId="0" applyNumberFormat="1" applyFont="1" applyFill="1" applyBorder="1" applyAlignment="1" applyProtection="1">
      <alignment vertical="top" wrapText="1"/>
    </xf>
    <xf numFmtId="0" fontId="3" fillId="4" borderId="2" xfId="0" applyFont="1" applyFill="1" applyBorder="1" applyAlignment="1" applyProtection="1">
      <alignment horizontal="center" vertical="top" wrapText="1"/>
    </xf>
    <xf numFmtId="4" fontId="2" fillId="4" borderId="2" xfId="0" applyNumberFormat="1" applyFont="1" applyFill="1" applyBorder="1" applyAlignment="1" applyProtection="1">
      <alignment vertical="top"/>
    </xf>
    <xf numFmtId="0" fontId="8" fillId="4" borderId="2" xfId="0" applyFont="1" applyFill="1" applyBorder="1" applyAlignment="1" applyProtection="1">
      <alignment vertical="top"/>
    </xf>
    <xf numFmtId="0" fontId="8" fillId="2" borderId="2" xfId="0" applyFont="1" applyFill="1" applyBorder="1" applyAlignment="1" applyProtection="1">
      <alignment horizontal="right" vertical="top"/>
    </xf>
    <xf numFmtId="4" fontId="7" fillId="2" borderId="2" xfId="0" applyNumberFormat="1" applyFont="1" applyFill="1" applyBorder="1" applyAlignment="1" applyProtection="1">
      <alignment vertical="top"/>
    </xf>
    <xf numFmtId="4" fontId="7" fillId="2" borderId="2" xfId="0" applyNumberFormat="1" applyFont="1" applyFill="1" applyBorder="1" applyAlignment="1" applyProtection="1">
      <alignment horizontal="center" vertical="top"/>
    </xf>
    <xf numFmtId="0" fontId="2" fillId="11" borderId="2" xfId="0" applyFont="1" applyFill="1" applyBorder="1" applyAlignment="1" applyProtection="1">
      <alignment horizontal="right" vertical="top" wrapText="1"/>
    </xf>
    <xf numFmtId="10" fontId="7" fillId="0" borderId="2" xfId="0" applyNumberFormat="1" applyFont="1" applyBorder="1" applyAlignment="1" applyProtection="1">
      <alignment vertical="top"/>
    </xf>
    <xf numFmtId="171" fontId="7" fillId="2" borderId="2" xfId="0" applyNumberFormat="1" applyFont="1" applyFill="1" applyBorder="1" applyAlignment="1" applyProtection="1">
      <alignment vertical="top"/>
    </xf>
    <xf numFmtId="171" fontId="8" fillId="2" borderId="2" xfId="0" applyNumberFormat="1" applyFont="1" applyFill="1" applyBorder="1" applyAlignment="1" applyProtection="1">
      <alignment vertical="top"/>
    </xf>
    <xf numFmtId="0" fontId="2" fillId="0" borderId="2" xfId="0" applyFont="1" applyBorder="1" applyAlignment="1" applyProtection="1">
      <alignment horizontal="right" vertical="top"/>
    </xf>
    <xf numFmtId="10" fontId="2" fillId="0" borderId="2" xfId="2" applyNumberFormat="1" applyFont="1" applyFill="1" applyBorder="1" applyAlignment="1" applyProtection="1">
      <alignment horizontal="right" vertical="top" wrapText="1"/>
    </xf>
    <xf numFmtId="168" fontId="2" fillId="0" borderId="2" xfId="17" applyNumberFormat="1" applyBorder="1" applyAlignment="1" applyProtection="1">
      <alignment horizontal="center" vertical="top"/>
    </xf>
    <xf numFmtId="0" fontId="17" fillId="11" borderId="2" xfId="0" applyFont="1" applyFill="1" applyBorder="1" applyAlignment="1" applyProtection="1">
      <alignment horizontal="right" vertical="top"/>
    </xf>
    <xf numFmtId="0" fontId="2" fillId="0" borderId="2" xfId="0" applyFont="1" applyBorder="1" applyAlignment="1" applyProtection="1">
      <alignment horizontal="right" vertical="center" wrapText="1"/>
    </xf>
    <xf numFmtId="10" fontId="2" fillId="0" borderId="2" xfId="2" applyNumberFormat="1" applyFont="1" applyFill="1" applyBorder="1" applyAlignment="1" applyProtection="1">
      <alignment vertical="top" wrapText="1"/>
    </xf>
    <xf numFmtId="4" fontId="2" fillId="0" borderId="2" xfId="0" applyNumberFormat="1" applyFont="1" applyBorder="1" applyAlignment="1" applyProtection="1">
      <alignment horizontal="center" vertical="top" wrapText="1"/>
    </xf>
    <xf numFmtId="0" fontId="2" fillId="2" borderId="2" xfId="18" applyFill="1" applyBorder="1" applyAlignment="1" applyProtection="1">
      <alignment horizontal="right" vertical="top" wrapText="1"/>
    </xf>
    <xf numFmtId="10" fontId="2" fillId="0" borderId="2" xfId="19" applyNumberFormat="1" applyBorder="1" applyProtection="1"/>
    <xf numFmtId="165" fontId="3" fillId="0" borderId="2" xfId="19" applyNumberFormat="1" applyFont="1" applyBorder="1" applyAlignment="1" applyProtection="1">
      <alignment horizontal="right"/>
    </xf>
    <xf numFmtId="0" fontId="3" fillId="4" borderId="2" xfId="0" applyFont="1" applyFill="1" applyBorder="1" applyAlignment="1" applyProtection="1">
      <alignment horizontal="right" vertical="top" wrapText="1"/>
    </xf>
    <xf numFmtId="171" fontId="8" fillId="4" borderId="2" xfId="0" applyNumberFormat="1" applyFont="1" applyFill="1" applyBorder="1" applyAlignment="1" applyProtection="1">
      <alignment vertical="top"/>
    </xf>
    <xf numFmtId="0" fontId="8" fillId="2" borderId="2" xfId="0" applyFont="1" applyFill="1" applyBorder="1" applyAlignment="1" applyProtection="1">
      <alignment vertical="top"/>
    </xf>
    <xf numFmtId="0" fontId="8" fillId="4" borderId="3" xfId="0" applyFont="1" applyFill="1" applyBorder="1" applyAlignment="1" applyProtection="1">
      <alignment vertical="top"/>
    </xf>
    <xf numFmtId="0" fontId="3" fillId="4" borderId="3" xfId="0" applyFont="1" applyFill="1" applyBorder="1" applyAlignment="1" applyProtection="1">
      <alignment horizontal="right" vertical="top"/>
    </xf>
    <xf numFmtId="0" fontId="2" fillId="4" borderId="3" xfId="0" applyFont="1" applyFill="1" applyBorder="1" applyAlignment="1" applyProtection="1">
      <alignment vertical="top"/>
    </xf>
    <xf numFmtId="0" fontId="3" fillId="0" borderId="0" xfId="0" applyFont="1" applyAlignment="1">
      <alignment horizontal="center" vertical="top"/>
    </xf>
    <xf numFmtId="0" fontId="5" fillId="0" borderId="0" xfId="3" applyFont="1" applyAlignment="1">
      <alignment horizontal="center" vertical="top" wrapText="1"/>
    </xf>
    <xf numFmtId="0" fontId="3" fillId="0" borderId="0" xfId="0" applyFont="1" applyAlignment="1" applyProtection="1">
      <alignment horizontal="center" vertical="top"/>
      <protection locked="0"/>
    </xf>
    <xf numFmtId="0" fontId="7" fillId="2" borderId="0" xfId="0" applyFont="1" applyFill="1" applyAlignment="1" applyProtection="1">
      <alignment horizontal="left" vertical="top"/>
      <protection locked="0"/>
    </xf>
  </cellXfs>
  <cellStyles count="20">
    <cellStyle name="Millares" xfId="1" builtinId="3"/>
    <cellStyle name="Millares 10" xfId="8" xr:uid="{00000000-0005-0000-0000-000001000000}"/>
    <cellStyle name="Millares 11" xfId="16" xr:uid="{00000000-0005-0000-0000-000002000000}"/>
    <cellStyle name="Millares 2 2" xfId="9" xr:uid="{00000000-0005-0000-0000-000003000000}"/>
    <cellStyle name="Millares 3 3" xfId="5" xr:uid="{00000000-0005-0000-0000-000004000000}"/>
    <cellStyle name="Normal" xfId="0" builtinId="0"/>
    <cellStyle name="Normal 13 2" xfId="6" xr:uid="{00000000-0005-0000-0000-000006000000}"/>
    <cellStyle name="Normal 13 2 2" xfId="7" xr:uid="{00000000-0005-0000-0000-000007000000}"/>
    <cellStyle name="Normal 18" xfId="17" xr:uid="{00000000-0005-0000-0000-000008000000}"/>
    <cellStyle name="Normal 18 3" xfId="18" xr:uid="{00000000-0005-0000-0000-000009000000}"/>
    <cellStyle name="Normal 2 2 2 3" xfId="10" xr:uid="{00000000-0005-0000-0000-00000A000000}"/>
    <cellStyle name="Normal 2 3 2" xfId="19" xr:uid="{00000000-0005-0000-0000-00000B000000}"/>
    <cellStyle name="Normal 2_ANALISIS REC 3" xfId="14" xr:uid="{00000000-0005-0000-0000-00000C000000}"/>
    <cellStyle name="Normal 6" xfId="12" xr:uid="{00000000-0005-0000-0000-00000D000000}"/>
    <cellStyle name="Normal_50-09 EXTENSION LINEA LA CUARENTA Y CABUYA 2" xfId="15" xr:uid="{00000000-0005-0000-0000-00000E000000}"/>
    <cellStyle name="Normal_502-01 alcantarillado sanitario academia de entrenamiento policial de hatilloparte b" xfId="11" xr:uid="{00000000-0005-0000-0000-00000F000000}"/>
    <cellStyle name="Normal_ANALISIS EL PUERTO 2" xfId="13" xr:uid="{00000000-0005-0000-0000-000010000000}"/>
    <cellStyle name="Normal_Hoja1" xfId="4" xr:uid="{00000000-0005-0000-0000-000011000000}"/>
    <cellStyle name="Normal_Rec. No.3 118-03   Pta. de trat.A.Negras san juan de la maguana" xfId="3" xr:uid="{00000000-0005-0000-0000-00001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A8607F88-F5B2-4788-BFA5-BD458870A0E8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4DCEA34C-1E05-4D66-B5A6-F3ED31153018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9B1C309F-C07F-4BD2-AD81-7A659275BF40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A776A5C4-28B2-4976-8C2D-CE1A20BE4A65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7379D317-1ABD-4760-AA0C-EBCDB0272147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9C212734-8BD5-4FAE-90C3-08409BBF475E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9D3D39A5-5BEE-4429-AF56-2767B3B2D2CC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D5AB2B49-9479-4014-B5CE-8CAE93430662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8A2AE840-6258-4D10-910F-A6A2C4799808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E85D063B-FCB4-4A34-B6DF-82AE679362E0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1A1EA807-E1DA-4BA2-A7BF-CF79A3CC226E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457504CA-DDCE-4A53-A91E-82D8BF6CC40E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3A01BBB8-6FE0-4C50-B40B-B40CDFEB8E71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D24E00C1-C663-4DBC-B016-FE57C2C9D21F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29990F08-070F-4B5D-A998-AD4FA9F145B3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F07783E9-6331-4945-97E4-72C6B3F4FE2E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A4719F49-E3F7-4275-AB94-22D59B699FB0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7D959F70-BDDA-4F4B-9416-5BD67EB6BC68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2CA93FC2-481A-4E7B-A78E-AD3381DB16FB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28FD4D4A-2467-4651-9B83-0234A43C3593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0AD284D6-7FD4-4661-857D-20E165BD84FC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35313496-A71E-478A-86B8-888B16090AAB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C4351BFA-EBEB-4F40-B316-FC02C90230F6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A2C7A92E-0BD8-46B1-ACED-6B0D890BDAA9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D819B170-9E41-4C0E-B82B-DE4E06CACDCC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6767066F-B79E-4A9C-9EBF-814B5AF180A9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EAE26E54-8ADE-4E93-A233-364A33D88A7A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72D4243D-E9F9-4D76-ACB3-5141D9F646E3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19460AB7-C269-4989-B89B-AC79FE1378ED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966D3D3B-D8F0-4E40-9ED4-4A2EA6DA822B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58F65428-72B8-4D55-B60C-438935613E3A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AF43408A-E14B-4056-937F-19DFFA426158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9FB4FF2F-AE27-441D-A673-E54C8A60A77B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id="{2009C75C-11DC-43BA-9B58-BDD06A8FC5B0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B14CB9A-6AFA-4243-B990-00296087945B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2670075A-2918-41D3-9310-82C88AD75C63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C0E6F2A4-DE94-4C76-AF68-6FAAFAA80EE0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6785BAE4-DB7C-4D6D-B6E9-0EDA1CA233C2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id="{0205542D-C195-4DA6-904D-67AABB5535D7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id="{44975C44-18C6-4A12-999C-3B6BE839CBE2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26FCE972-A0CC-4555-B479-CC1A0C2404F6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7B4A1C5A-14A0-4374-B6A8-28B69FEF2727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BA69722A-0739-4A5E-B6D4-3E34352065E0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id="{EA6BDD2C-383E-47F7-8480-1F609201027B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46" name="Text Box 8">
          <a:extLst>
            <a:ext uri="{FF2B5EF4-FFF2-40B4-BE49-F238E27FC236}">
              <a16:creationId xmlns:a16="http://schemas.microsoft.com/office/drawing/2014/main" id="{39195897-D1FD-4A2B-BE0C-DFA0A9971874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47" name="Text Box 9">
          <a:extLst>
            <a:ext uri="{FF2B5EF4-FFF2-40B4-BE49-F238E27FC236}">
              <a16:creationId xmlns:a16="http://schemas.microsoft.com/office/drawing/2014/main" id="{96270CDE-11A1-48D4-BFBD-D8F7DFBC8A8D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48" name="Text Box 8">
          <a:extLst>
            <a:ext uri="{FF2B5EF4-FFF2-40B4-BE49-F238E27FC236}">
              <a16:creationId xmlns:a16="http://schemas.microsoft.com/office/drawing/2014/main" id="{7897C27F-F7C7-48DB-B95F-6B33F4910CEB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49" name="Text Box 9">
          <a:extLst>
            <a:ext uri="{FF2B5EF4-FFF2-40B4-BE49-F238E27FC236}">
              <a16:creationId xmlns:a16="http://schemas.microsoft.com/office/drawing/2014/main" id="{56CDAF23-CFC5-4ADB-BBFD-24883BAC1086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417BFB48-BC59-4389-83A6-6AF904E0B85F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id="{C1A435BE-63E4-4A2F-99B6-C33D9F6E10EB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id="{A7675561-2A0A-4CB8-BB66-CFA98FD5A37C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id="{9088D56D-C996-4A5E-A775-EA78C4D0CAA6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CB22ED38-F61C-4CA2-A982-7CCE17B7995F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id="{0984FD90-380D-4DCE-964F-C252B49789CD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619C33F9-5948-4234-8AC5-1DEEC4956E0B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3D1873F2-6D9C-4F37-8F35-B60A03ED2F0B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CB680911-C3CC-4718-8EE5-FB677C17E99A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93396AA9-336F-4B5C-BD32-5B3879A2E70A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1A453F37-F233-4D1D-9DD2-BF938C753489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DDBC070A-C45B-4405-A154-CA275A69226D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C34E83D7-071E-4A37-9004-B8E00CC89989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679CD42A-DADA-4CA8-B3A5-8EC51371E3D1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064533EB-E34B-4627-B9EB-0D619E4F4528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AA8FA597-E175-4D25-B6B1-62B8878F3CD1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36C988F8-020A-4263-AAF5-51D9FBFFBDE3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ADD37591-8391-420C-8723-86B72CC75AB6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F8F0781F-B751-4EFF-AFDC-D0FDBA912CA3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63EBC808-22DD-4669-A0C6-A947600670B2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A8A150A4-54D8-489B-AF1C-192E6A687878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E6F018AA-0C87-48CE-B37A-50884EEB88FD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3E513C83-DB6B-4BA5-884D-FBD7D340ABE9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7ECEC8B3-970E-4C2C-A271-A23EA9537D99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74" name="Text Box 8">
          <a:extLst>
            <a:ext uri="{FF2B5EF4-FFF2-40B4-BE49-F238E27FC236}">
              <a16:creationId xmlns:a16="http://schemas.microsoft.com/office/drawing/2014/main" id="{8F61BA96-083C-4C43-BBE6-69855505A5DA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75" name="Text Box 9">
          <a:extLst>
            <a:ext uri="{FF2B5EF4-FFF2-40B4-BE49-F238E27FC236}">
              <a16:creationId xmlns:a16="http://schemas.microsoft.com/office/drawing/2014/main" id="{CF1AD2AD-3159-454E-B057-E9AC14F70DCE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76" name="Text Box 8">
          <a:extLst>
            <a:ext uri="{FF2B5EF4-FFF2-40B4-BE49-F238E27FC236}">
              <a16:creationId xmlns:a16="http://schemas.microsoft.com/office/drawing/2014/main" id="{50716D2D-48D7-42C1-9498-E2461E2F765E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77" name="Text Box 9">
          <a:extLst>
            <a:ext uri="{FF2B5EF4-FFF2-40B4-BE49-F238E27FC236}">
              <a16:creationId xmlns:a16="http://schemas.microsoft.com/office/drawing/2014/main" id="{37EDAE7D-A3BE-447E-A1F7-E57400190DCA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78" name="Text Box 8">
          <a:extLst>
            <a:ext uri="{FF2B5EF4-FFF2-40B4-BE49-F238E27FC236}">
              <a16:creationId xmlns:a16="http://schemas.microsoft.com/office/drawing/2014/main" id="{012F1CFF-C952-42DE-9F5B-6E33535AC893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79" name="Text Box 9">
          <a:extLst>
            <a:ext uri="{FF2B5EF4-FFF2-40B4-BE49-F238E27FC236}">
              <a16:creationId xmlns:a16="http://schemas.microsoft.com/office/drawing/2014/main" id="{958A8C88-77F7-4116-829D-DF01446832BA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80" name="Text Box 8">
          <a:extLst>
            <a:ext uri="{FF2B5EF4-FFF2-40B4-BE49-F238E27FC236}">
              <a16:creationId xmlns:a16="http://schemas.microsoft.com/office/drawing/2014/main" id="{0B23D254-A894-4C30-8630-0180013630D0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1476375</xdr:colOff>
      <xdr:row>149</xdr:row>
      <xdr:rowOff>57150</xdr:rowOff>
    </xdr:to>
    <xdr:sp macro="" textlink="">
      <xdr:nvSpPr>
        <xdr:cNvPr id="81" name="Text Box 9">
          <a:extLst>
            <a:ext uri="{FF2B5EF4-FFF2-40B4-BE49-F238E27FC236}">
              <a16:creationId xmlns:a16="http://schemas.microsoft.com/office/drawing/2014/main" id="{746FA06D-9CA7-4B39-A98C-1801E9DF3051}"/>
            </a:ext>
          </a:extLst>
        </xdr:cNvPr>
        <xdr:cNvSpPr txBox="1">
          <a:spLocks noChangeArrowheads="1"/>
        </xdr:cNvSpPr>
      </xdr:nvSpPr>
      <xdr:spPr bwMode="auto">
        <a:xfrm>
          <a:off x="1815811" y="37996091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82" name="Text Box 8">
          <a:extLst>
            <a:ext uri="{FF2B5EF4-FFF2-40B4-BE49-F238E27FC236}">
              <a16:creationId xmlns:a16="http://schemas.microsoft.com/office/drawing/2014/main" id="{700FD48D-A34E-45DE-A165-6476A4CE0975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83" name="Text Box 9">
          <a:extLst>
            <a:ext uri="{FF2B5EF4-FFF2-40B4-BE49-F238E27FC236}">
              <a16:creationId xmlns:a16="http://schemas.microsoft.com/office/drawing/2014/main" id="{DB705CD7-B02C-4A4E-ACB8-E2F311604B76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84" name="Text Box 8">
          <a:extLst>
            <a:ext uri="{FF2B5EF4-FFF2-40B4-BE49-F238E27FC236}">
              <a16:creationId xmlns:a16="http://schemas.microsoft.com/office/drawing/2014/main" id="{C481F6E7-4B64-4E59-A8D7-98CE7F6C4561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85" name="Text Box 9">
          <a:extLst>
            <a:ext uri="{FF2B5EF4-FFF2-40B4-BE49-F238E27FC236}">
              <a16:creationId xmlns:a16="http://schemas.microsoft.com/office/drawing/2014/main" id="{4CA42358-1FF7-4AB0-8045-438B62216C52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86" name="Text Box 8">
          <a:extLst>
            <a:ext uri="{FF2B5EF4-FFF2-40B4-BE49-F238E27FC236}">
              <a16:creationId xmlns:a16="http://schemas.microsoft.com/office/drawing/2014/main" id="{BAE3BD6D-7C68-4A51-A17C-8B40B4E4B9B2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87" name="Text Box 9">
          <a:extLst>
            <a:ext uri="{FF2B5EF4-FFF2-40B4-BE49-F238E27FC236}">
              <a16:creationId xmlns:a16="http://schemas.microsoft.com/office/drawing/2014/main" id="{7EC15151-5607-4C88-BCB0-E919FC397EA0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88" name="Text Box 8">
          <a:extLst>
            <a:ext uri="{FF2B5EF4-FFF2-40B4-BE49-F238E27FC236}">
              <a16:creationId xmlns:a16="http://schemas.microsoft.com/office/drawing/2014/main" id="{156E38A0-5514-4CB3-BB33-32D4EF9EE094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89" name="Text Box 9">
          <a:extLst>
            <a:ext uri="{FF2B5EF4-FFF2-40B4-BE49-F238E27FC236}">
              <a16:creationId xmlns:a16="http://schemas.microsoft.com/office/drawing/2014/main" id="{E70C0284-AF8A-48B7-843E-318E0B7BE157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90" name="Text Box 8">
          <a:extLst>
            <a:ext uri="{FF2B5EF4-FFF2-40B4-BE49-F238E27FC236}">
              <a16:creationId xmlns:a16="http://schemas.microsoft.com/office/drawing/2014/main" id="{3CD802A9-90B0-4FA9-B4AC-33EF3CBCAB29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91" name="Text Box 9">
          <a:extLst>
            <a:ext uri="{FF2B5EF4-FFF2-40B4-BE49-F238E27FC236}">
              <a16:creationId xmlns:a16="http://schemas.microsoft.com/office/drawing/2014/main" id="{4D656745-0001-4921-84F6-94CF8E84223F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92" name="Text Box 8">
          <a:extLst>
            <a:ext uri="{FF2B5EF4-FFF2-40B4-BE49-F238E27FC236}">
              <a16:creationId xmlns:a16="http://schemas.microsoft.com/office/drawing/2014/main" id="{9559849E-673B-426C-9606-410D8CB4FD8E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93" name="Text Box 9">
          <a:extLst>
            <a:ext uri="{FF2B5EF4-FFF2-40B4-BE49-F238E27FC236}">
              <a16:creationId xmlns:a16="http://schemas.microsoft.com/office/drawing/2014/main" id="{8104EC27-B426-4B3F-AF07-723D64D90EE5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94" name="Text Box 8">
          <a:extLst>
            <a:ext uri="{FF2B5EF4-FFF2-40B4-BE49-F238E27FC236}">
              <a16:creationId xmlns:a16="http://schemas.microsoft.com/office/drawing/2014/main" id="{82A914CB-3AF8-4F8D-A663-B6F12D51A92B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95" name="Text Box 9">
          <a:extLst>
            <a:ext uri="{FF2B5EF4-FFF2-40B4-BE49-F238E27FC236}">
              <a16:creationId xmlns:a16="http://schemas.microsoft.com/office/drawing/2014/main" id="{598CF2ED-948D-4A87-8040-A963859A74BD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96" name="Text Box 8">
          <a:extLst>
            <a:ext uri="{FF2B5EF4-FFF2-40B4-BE49-F238E27FC236}">
              <a16:creationId xmlns:a16="http://schemas.microsoft.com/office/drawing/2014/main" id="{FAF2BC94-016D-4532-8E8E-632D0B65F21D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97" name="Text Box 9">
          <a:extLst>
            <a:ext uri="{FF2B5EF4-FFF2-40B4-BE49-F238E27FC236}">
              <a16:creationId xmlns:a16="http://schemas.microsoft.com/office/drawing/2014/main" id="{4A5A9383-9906-48FA-BA17-E6BECC8C84C8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98" name="Text Box 8">
          <a:extLst>
            <a:ext uri="{FF2B5EF4-FFF2-40B4-BE49-F238E27FC236}">
              <a16:creationId xmlns:a16="http://schemas.microsoft.com/office/drawing/2014/main" id="{A5AC460A-B32B-41F9-AFC7-DFB262EB88A7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99" name="Text Box 9">
          <a:extLst>
            <a:ext uri="{FF2B5EF4-FFF2-40B4-BE49-F238E27FC236}">
              <a16:creationId xmlns:a16="http://schemas.microsoft.com/office/drawing/2014/main" id="{64AFAD00-3657-4E8B-AD34-83257D25EC2E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100" name="Text Box 8">
          <a:extLst>
            <a:ext uri="{FF2B5EF4-FFF2-40B4-BE49-F238E27FC236}">
              <a16:creationId xmlns:a16="http://schemas.microsoft.com/office/drawing/2014/main" id="{4ED5FEA9-DDD6-443F-83F9-89AECE078B91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101" name="Text Box 9">
          <a:extLst>
            <a:ext uri="{FF2B5EF4-FFF2-40B4-BE49-F238E27FC236}">
              <a16:creationId xmlns:a16="http://schemas.microsoft.com/office/drawing/2014/main" id="{A654BFCF-B871-4E22-BC45-A76AB6C26B63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102" name="Text Box 8">
          <a:extLst>
            <a:ext uri="{FF2B5EF4-FFF2-40B4-BE49-F238E27FC236}">
              <a16:creationId xmlns:a16="http://schemas.microsoft.com/office/drawing/2014/main" id="{21A847F8-8853-4985-B81D-75E2BF955E66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103" name="Text Box 9">
          <a:extLst>
            <a:ext uri="{FF2B5EF4-FFF2-40B4-BE49-F238E27FC236}">
              <a16:creationId xmlns:a16="http://schemas.microsoft.com/office/drawing/2014/main" id="{DBD4695B-6648-401D-8B47-C80C904CBE36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0C5EE5FA-1613-4C2E-818B-CA239015C4A6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105" name="Text Box 9">
          <a:extLst>
            <a:ext uri="{FF2B5EF4-FFF2-40B4-BE49-F238E27FC236}">
              <a16:creationId xmlns:a16="http://schemas.microsoft.com/office/drawing/2014/main" id="{3A3E7651-FBDD-43BE-9029-5B32C377BF49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106" name="Text Box 8">
          <a:extLst>
            <a:ext uri="{FF2B5EF4-FFF2-40B4-BE49-F238E27FC236}">
              <a16:creationId xmlns:a16="http://schemas.microsoft.com/office/drawing/2014/main" id="{06091C0D-AB9E-4A6F-B220-1D8B19415D92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107" name="Text Box 9">
          <a:extLst>
            <a:ext uri="{FF2B5EF4-FFF2-40B4-BE49-F238E27FC236}">
              <a16:creationId xmlns:a16="http://schemas.microsoft.com/office/drawing/2014/main" id="{46B04732-2405-4096-9F54-EF85EEB14A72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id="{BDF7EFFD-504A-4596-B85F-50841C47DC04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421D5865-9439-48A2-9565-FCD87B03F933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id="{F415F8B7-01AF-49DC-B6B3-BD40DAD73542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111" name="Text Box 9">
          <a:extLst>
            <a:ext uri="{FF2B5EF4-FFF2-40B4-BE49-F238E27FC236}">
              <a16:creationId xmlns:a16="http://schemas.microsoft.com/office/drawing/2014/main" id="{5ADD9DF3-BBA7-4543-9D94-C26449107FE7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112" name="Text Box 8">
          <a:extLst>
            <a:ext uri="{FF2B5EF4-FFF2-40B4-BE49-F238E27FC236}">
              <a16:creationId xmlns:a16="http://schemas.microsoft.com/office/drawing/2014/main" id="{23228AF6-6ADA-4DEC-BC6C-9D33DADAB8DC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113" name="Text Box 9">
          <a:extLst>
            <a:ext uri="{FF2B5EF4-FFF2-40B4-BE49-F238E27FC236}">
              <a16:creationId xmlns:a16="http://schemas.microsoft.com/office/drawing/2014/main" id="{33635F23-AFFA-4407-AF46-9D4B497DFC43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114" name="Text Box 8">
          <a:extLst>
            <a:ext uri="{FF2B5EF4-FFF2-40B4-BE49-F238E27FC236}">
              <a16:creationId xmlns:a16="http://schemas.microsoft.com/office/drawing/2014/main" id="{C776EE6D-1C6A-4A09-AC5E-F4B09CA282E0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115" name="Text Box 9">
          <a:extLst>
            <a:ext uri="{FF2B5EF4-FFF2-40B4-BE49-F238E27FC236}">
              <a16:creationId xmlns:a16="http://schemas.microsoft.com/office/drawing/2014/main" id="{D3C43B1C-BB3D-4698-8413-1020AE15730C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116" name="Text Box 8">
          <a:extLst>
            <a:ext uri="{FF2B5EF4-FFF2-40B4-BE49-F238E27FC236}">
              <a16:creationId xmlns:a16="http://schemas.microsoft.com/office/drawing/2014/main" id="{72D3CD34-2071-41E5-8026-BAD860A4186B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117" name="Text Box 9">
          <a:extLst>
            <a:ext uri="{FF2B5EF4-FFF2-40B4-BE49-F238E27FC236}">
              <a16:creationId xmlns:a16="http://schemas.microsoft.com/office/drawing/2014/main" id="{8A8B605B-1674-46AC-AAB2-91706EC9FD97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118" name="Text Box 8">
          <a:extLst>
            <a:ext uri="{FF2B5EF4-FFF2-40B4-BE49-F238E27FC236}">
              <a16:creationId xmlns:a16="http://schemas.microsoft.com/office/drawing/2014/main" id="{FC3106B9-8CE6-4188-A69C-CA5440A055FA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119" name="Text Box 9">
          <a:extLst>
            <a:ext uri="{FF2B5EF4-FFF2-40B4-BE49-F238E27FC236}">
              <a16:creationId xmlns:a16="http://schemas.microsoft.com/office/drawing/2014/main" id="{E601098C-CB58-4E50-A947-A5104A85A66B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120" name="Text Box 8">
          <a:extLst>
            <a:ext uri="{FF2B5EF4-FFF2-40B4-BE49-F238E27FC236}">
              <a16:creationId xmlns:a16="http://schemas.microsoft.com/office/drawing/2014/main" id="{0F22C34F-9B2D-4199-8770-081F645FE174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121" name="Text Box 9">
          <a:extLst>
            <a:ext uri="{FF2B5EF4-FFF2-40B4-BE49-F238E27FC236}">
              <a16:creationId xmlns:a16="http://schemas.microsoft.com/office/drawing/2014/main" id="{CCB5295E-9211-4BFD-95A2-76CA5752CA3C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122" name="Text Box 8">
          <a:extLst>
            <a:ext uri="{FF2B5EF4-FFF2-40B4-BE49-F238E27FC236}">
              <a16:creationId xmlns:a16="http://schemas.microsoft.com/office/drawing/2014/main" id="{A1992059-2D69-480C-9B21-622EFA23CF0D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123" name="Text Box 9">
          <a:extLst>
            <a:ext uri="{FF2B5EF4-FFF2-40B4-BE49-F238E27FC236}">
              <a16:creationId xmlns:a16="http://schemas.microsoft.com/office/drawing/2014/main" id="{9D1FCE44-0F46-45D2-BC40-4C2F95F6C687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124" name="Text Box 8">
          <a:extLst>
            <a:ext uri="{FF2B5EF4-FFF2-40B4-BE49-F238E27FC236}">
              <a16:creationId xmlns:a16="http://schemas.microsoft.com/office/drawing/2014/main" id="{0175C891-8CDC-4951-9641-48F68AE2B0AE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125" name="Text Box 9">
          <a:extLst>
            <a:ext uri="{FF2B5EF4-FFF2-40B4-BE49-F238E27FC236}">
              <a16:creationId xmlns:a16="http://schemas.microsoft.com/office/drawing/2014/main" id="{FC86B6B5-ABD9-463C-A4EA-ADA6D7137CFD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126" name="Text Box 8">
          <a:extLst>
            <a:ext uri="{FF2B5EF4-FFF2-40B4-BE49-F238E27FC236}">
              <a16:creationId xmlns:a16="http://schemas.microsoft.com/office/drawing/2014/main" id="{E64B1C8C-A60A-4EBC-82A3-43304320C487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127" name="Text Box 9">
          <a:extLst>
            <a:ext uri="{FF2B5EF4-FFF2-40B4-BE49-F238E27FC236}">
              <a16:creationId xmlns:a16="http://schemas.microsoft.com/office/drawing/2014/main" id="{D6BD7439-949B-4A3E-BBA2-26F2A775A723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128" name="Text Box 8">
          <a:extLst>
            <a:ext uri="{FF2B5EF4-FFF2-40B4-BE49-F238E27FC236}">
              <a16:creationId xmlns:a16="http://schemas.microsoft.com/office/drawing/2014/main" id="{4A8881BE-FCB4-4422-9146-BB6995C9FAC7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129" name="Text Box 9">
          <a:extLst>
            <a:ext uri="{FF2B5EF4-FFF2-40B4-BE49-F238E27FC236}">
              <a16:creationId xmlns:a16="http://schemas.microsoft.com/office/drawing/2014/main" id="{2B7F97E0-74DC-4550-B0F7-C272447D2F25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130" name="Text Box 8">
          <a:extLst>
            <a:ext uri="{FF2B5EF4-FFF2-40B4-BE49-F238E27FC236}">
              <a16:creationId xmlns:a16="http://schemas.microsoft.com/office/drawing/2014/main" id="{5120523A-D43E-4C6E-8A43-EC2B2C59FC2E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131" name="Text Box 9">
          <a:extLst>
            <a:ext uri="{FF2B5EF4-FFF2-40B4-BE49-F238E27FC236}">
              <a16:creationId xmlns:a16="http://schemas.microsoft.com/office/drawing/2014/main" id="{7E7CAC65-DED1-4FF7-A61D-8C9353272E97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132" name="Text Box 8">
          <a:extLst>
            <a:ext uri="{FF2B5EF4-FFF2-40B4-BE49-F238E27FC236}">
              <a16:creationId xmlns:a16="http://schemas.microsoft.com/office/drawing/2014/main" id="{58FEC06D-0193-43E3-B175-38B8676C1549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133" name="Text Box 9">
          <a:extLst>
            <a:ext uri="{FF2B5EF4-FFF2-40B4-BE49-F238E27FC236}">
              <a16:creationId xmlns:a16="http://schemas.microsoft.com/office/drawing/2014/main" id="{68E0F4BA-3EDF-4716-9D64-1813E117F510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134" name="Text Box 8">
          <a:extLst>
            <a:ext uri="{FF2B5EF4-FFF2-40B4-BE49-F238E27FC236}">
              <a16:creationId xmlns:a16="http://schemas.microsoft.com/office/drawing/2014/main" id="{3144B266-44B7-43D2-A6DA-02D1F40E24F6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135" name="Text Box 9">
          <a:extLst>
            <a:ext uri="{FF2B5EF4-FFF2-40B4-BE49-F238E27FC236}">
              <a16:creationId xmlns:a16="http://schemas.microsoft.com/office/drawing/2014/main" id="{4F21B3A0-7D12-4A08-86F2-67A4C8120D6D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136" name="Text Box 8">
          <a:extLst>
            <a:ext uri="{FF2B5EF4-FFF2-40B4-BE49-F238E27FC236}">
              <a16:creationId xmlns:a16="http://schemas.microsoft.com/office/drawing/2014/main" id="{DB117110-9358-410F-BACE-77A09470C926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137" name="Text Box 9">
          <a:extLst>
            <a:ext uri="{FF2B5EF4-FFF2-40B4-BE49-F238E27FC236}">
              <a16:creationId xmlns:a16="http://schemas.microsoft.com/office/drawing/2014/main" id="{67F86CCA-EF57-4273-8CB6-3391D20E51F9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138" name="Text Box 8">
          <a:extLst>
            <a:ext uri="{FF2B5EF4-FFF2-40B4-BE49-F238E27FC236}">
              <a16:creationId xmlns:a16="http://schemas.microsoft.com/office/drawing/2014/main" id="{CFCEA004-A83B-4D1B-B0B1-171303A093E0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139" name="Text Box 9">
          <a:extLst>
            <a:ext uri="{FF2B5EF4-FFF2-40B4-BE49-F238E27FC236}">
              <a16:creationId xmlns:a16="http://schemas.microsoft.com/office/drawing/2014/main" id="{38F036CE-1374-4FB8-A732-899C9BACDD6B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9FB622E9-0C8F-42D7-913E-229F5B39BF4A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id="{D45D6A22-563F-4049-8F7B-947B44F4129B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142" name="Text Box 8">
          <a:extLst>
            <a:ext uri="{FF2B5EF4-FFF2-40B4-BE49-F238E27FC236}">
              <a16:creationId xmlns:a16="http://schemas.microsoft.com/office/drawing/2014/main" id="{7612F8DB-2520-431C-A9BF-027750F1606E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143" name="Text Box 9">
          <a:extLst>
            <a:ext uri="{FF2B5EF4-FFF2-40B4-BE49-F238E27FC236}">
              <a16:creationId xmlns:a16="http://schemas.microsoft.com/office/drawing/2014/main" id="{4E8F7EA8-7F6A-4C1C-81F6-C35F1488A2C5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144" name="Text Box 8">
          <a:extLst>
            <a:ext uri="{FF2B5EF4-FFF2-40B4-BE49-F238E27FC236}">
              <a16:creationId xmlns:a16="http://schemas.microsoft.com/office/drawing/2014/main" id="{8CA11310-C132-45A5-BABC-DAE20F763441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id="{8DBC709C-762A-43E1-A573-D4B3A1960C94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146" name="Text Box 8">
          <a:extLst>
            <a:ext uri="{FF2B5EF4-FFF2-40B4-BE49-F238E27FC236}">
              <a16:creationId xmlns:a16="http://schemas.microsoft.com/office/drawing/2014/main" id="{B93C207D-FAC5-4CF8-BD2C-D852337B463B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147" name="Text Box 9">
          <a:extLst>
            <a:ext uri="{FF2B5EF4-FFF2-40B4-BE49-F238E27FC236}">
              <a16:creationId xmlns:a16="http://schemas.microsoft.com/office/drawing/2014/main" id="{A0794F0B-3920-4891-BC99-6D3DDE48E597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148" name="Text Box 8">
          <a:extLst>
            <a:ext uri="{FF2B5EF4-FFF2-40B4-BE49-F238E27FC236}">
              <a16:creationId xmlns:a16="http://schemas.microsoft.com/office/drawing/2014/main" id="{F41B91FF-5877-40D2-98AA-33A5FA304150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149" name="Text Box 9">
          <a:extLst>
            <a:ext uri="{FF2B5EF4-FFF2-40B4-BE49-F238E27FC236}">
              <a16:creationId xmlns:a16="http://schemas.microsoft.com/office/drawing/2014/main" id="{A292EE90-902B-4710-8392-BCE71AD51833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150" name="Text Box 8">
          <a:extLst>
            <a:ext uri="{FF2B5EF4-FFF2-40B4-BE49-F238E27FC236}">
              <a16:creationId xmlns:a16="http://schemas.microsoft.com/office/drawing/2014/main" id="{CD783C63-2B2F-4191-B918-7ABFBA204392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151" name="Text Box 9">
          <a:extLst>
            <a:ext uri="{FF2B5EF4-FFF2-40B4-BE49-F238E27FC236}">
              <a16:creationId xmlns:a16="http://schemas.microsoft.com/office/drawing/2014/main" id="{164FD31E-4EC6-42EB-BE01-070CABBA6457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152" name="Text Box 8">
          <a:extLst>
            <a:ext uri="{FF2B5EF4-FFF2-40B4-BE49-F238E27FC236}">
              <a16:creationId xmlns:a16="http://schemas.microsoft.com/office/drawing/2014/main" id="{852BF334-80D5-4FFF-8E14-05AB822962D2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123</xdr:row>
      <xdr:rowOff>0</xdr:rowOff>
    </xdr:from>
    <xdr:to>
      <xdr:col>1</xdr:col>
      <xdr:colOff>1304925</xdr:colOff>
      <xdr:row>123</xdr:row>
      <xdr:rowOff>161925</xdr:rowOff>
    </xdr:to>
    <xdr:sp macro="" textlink="">
      <xdr:nvSpPr>
        <xdr:cNvPr id="153" name="Text Box 9">
          <a:extLst>
            <a:ext uri="{FF2B5EF4-FFF2-40B4-BE49-F238E27FC236}">
              <a16:creationId xmlns:a16="http://schemas.microsoft.com/office/drawing/2014/main" id="{015229E4-0013-4ADA-AF1C-9BA3CA1AD750}"/>
            </a:ext>
          </a:extLst>
        </xdr:cNvPr>
        <xdr:cNvSpPr txBox="1">
          <a:spLocks noChangeArrowheads="1"/>
        </xdr:cNvSpPr>
      </xdr:nvSpPr>
      <xdr:spPr bwMode="auto">
        <a:xfrm>
          <a:off x="1819275" y="32061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154" name="Text Box 8">
          <a:extLst>
            <a:ext uri="{FF2B5EF4-FFF2-40B4-BE49-F238E27FC236}">
              <a16:creationId xmlns:a16="http://schemas.microsoft.com/office/drawing/2014/main" id="{67B9A22B-596F-4F98-8580-27ACDEDEE8F5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155" name="Text Box 9">
          <a:extLst>
            <a:ext uri="{FF2B5EF4-FFF2-40B4-BE49-F238E27FC236}">
              <a16:creationId xmlns:a16="http://schemas.microsoft.com/office/drawing/2014/main" id="{BEC2FD9C-B509-4AA0-974B-BEFB5A97A899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156" name="Text Box 8">
          <a:extLst>
            <a:ext uri="{FF2B5EF4-FFF2-40B4-BE49-F238E27FC236}">
              <a16:creationId xmlns:a16="http://schemas.microsoft.com/office/drawing/2014/main" id="{74DCCA3B-C26B-4987-928F-125FFE1BB072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157" name="Text Box 9">
          <a:extLst>
            <a:ext uri="{FF2B5EF4-FFF2-40B4-BE49-F238E27FC236}">
              <a16:creationId xmlns:a16="http://schemas.microsoft.com/office/drawing/2014/main" id="{02776F56-D6EC-4A1D-85F0-1192F14FB5C2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158" name="Text Box 8">
          <a:extLst>
            <a:ext uri="{FF2B5EF4-FFF2-40B4-BE49-F238E27FC236}">
              <a16:creationId xmlns:a16="http://schemas.microsoft.com/office/drawing/2014/main" id="{A24DB34A-B368-4434-B2E5-A168860854A3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159" name="Text Box 9">
          <a:extLst>
            <a:ext uri="{FF2B5EF4-FFF2-40B4-BE49-F238E27FC236}">
              <a16:creationId xmlns:a16="http://schemas.microsoft.com/office/drawing/2014/main" id="{3E5525DB-EF10-418D-9226-CBFD4FF8D891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160" name="Text Box 8">
          <a:extLst>
            <a:ext uri="{FF2B5EF4-FFF2-40B4-BE49-F238E27FC236}">
              <a16:creationId xmlns:a16="http://schemas.microsoft.com/office/drawing/2014/main" id="{DB814F8A-25F4-414E-83F9-935EC4889019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161" name="Text Box 9">
          <a:extLst>
            <a:ext uri="{FF2B5EF4-FFF2-40B4-BE49-F238E27FC236}">
              <a16:creationId xmlns:a16="http://schemas.microsoft.com/office/drawing/2014/main" id="{1D51A966-E5DB-4E57-AB54-4FF0662B6F6F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162" name="Text Box 8">
          <a:extLst>
            <a:ext uri="{FF2B5EF4-FFF2-40B4-BE49-F238E27FC236}">
              <a16:creationId xmlns:a16="http://schemas.microsoft.com/office/drawing/2014/main" id="{B3F0F7AE-E31F-411C-A17C-9AA937A974B0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163" name="Text Box 9">
          <a:extLst>
            <a:ext uri="{FF2B5EF4-FFF2-40B4-BE49-F238E27FC236}">
              <a16:creationId xmlns:a16="http://schemas.microsoft.com/office/drawing/2014/main" id="{CB0808A8-3B58-4C04-83A2-7C290C4FE068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164" name="Text Box 8">
          <a:extLst>
            <a:ext uri="{FF2B5EF4-FFF2-40B4-BE49-F238E27FC236}">
              <a16:creationId xmlns:a16="http://schemas.microsoft.com/office/drawing/2014/main" id="{9CB6E9C8-849B-4C72-A86B-791297B91409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165" name="Text Box 9">
          <a:extLst>
            <a:ext uri="{FF2B5EF4-FFF2-40B4-BE49-F238E27FC236}">
              <a16:creationId xmlns:a16="http://schemas.microsoft.com/office/drawing/2014/main" id="{CF75171D-67C7-48EC-9A8F-BCC8D76DF428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166" name="Text Box 8">
          <a:extLst>
            <a:ext uri="{FF2B5EF4-FFF2-40B4-BE49-F238E27FC236}">
              <a16:creationId xmlns:a16="http://schemas.microsoft.com/office/drawing/2014/main" id="{54C33DB1-6306-480E-B20E-76F85A2A4495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167" name="Text Box 9">
          <a:extLst>
            <a:ext uri="{FF2B5EF4-FFF2-40B4-BE49-F238E27FC236}">
              <a16:creationId xmlns:a16="http://schemas.microsoft.com/office/drawing/2014/main" id="{8D3B3844-6C5B-46F0-B6EC-14627BAF38F1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168" name="Text Box 8">
          <a:extLst>
            <a:ext uri="{FF2B5EF4-FFF2-40B4-BE49-F238E27FC236}">
              <a16:creationId xmlns:a16="http://schemas.microsoft.com/office/drawing/2014/main" id="{811ADFF2-ED21-4DB9-BE49-BF2DEB862C76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169" name="Text Box 9">
          <a:extLst>
            <a:ext uri="{FF2B5EF4-FFF2-40B4-BE49-F238E27FC236}">
              <a16:creationId xmlns:a16="http://schemas.microsoft.com/office/drawing/2014/main" id="{33E88240-B2B3-4D65-8041-48489D7C4698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170" name="Text Box 8">
          <a:extLst>
            <a:ext uri="{FF2B5EF4-FFF2-40B4-BE49-F238E27FC236}">
              <a16:creationId xmlns:a16="http://schemas.microsoft.com/office/drawing/2014/main" id="{854DE9A2-B0FB-4478-A2F4-3CA4B1FD08E5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171" name="Text Box 9">
          <a:extLst>
            <a:ext uri="{FF2B5EF4-FFF2-40B4-BE49-F238E27FC236}">
              <a16:creationId xmlns:a16="http://schemas.microsoft.com/office/drawing/2014/main" id="{C392557B-2D7F-4781-9D32-8C92A4D6D929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172" name="Text Box 8">
          <a:extLst>
            <a:ext uri="{FF2B5EF4-FFF2-40B4-BE49-F238E27FC236}">
              <a16:creationId xmlns:a16="http://schemas.microsoft.com/office/drawing/2014/main" id="{5CFD3A68-1693-496C-A01D-DAD9103CB0D8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173" name="Text Box 9">
          <a:extLst>
            <a:ext uri="{FF2B5EF4-FFF2-40B4-BE49-F238E27FC236}">
              <a16:creationId xmlns:a16="http://schemas.microsoft.com/office/drawing/2014/main" id="{F0C468AA-86DB-4D97-BA47-AA2EED0000B9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174" name="Text Box 8">
          <a:extLst>
            <a:ext uri="{FF2B5EF4-FFF2-40B4-BE49-F238E27FC236}">
              <a16:creationId xmlns:a16="http://schemas.microsoft.com/office/drawing/2014/main" id="{7590B3AC-8299-4DA4-8062-B8F924EEB022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175" name="Text Box 9">
          <a:extLst>
            <a:ext uri="{FF2B5EF4-FFF2-40B4-BE49-F238E27FC236}">
              <a16:creationId xmlns:a16="http://schemas.microsoft.com/office/drawing/2014/main" id="{BB7E6CB4-EA7F-4E77-BB67-3F780D051C4D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176" name="Text Box 8">
          <a:extLst>
            <a:ext uri="{FF2B5EF4-FFF2-40B4-BE49-F238E27FC236}">
              <a16:creationId xmlns:a16="http://schemas.microsoft.com/office/drawing/2014/main" id="{BD068F2B-D846-4FF3-B31A-6F793DA231CF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177" name="Text Box 9">
          <a:extLst>
            <a:ext uri="{FF2B5EF4-FFF2-40B4-BE49-F238E27FC236}">
              <a16:creationId xmlns:a16="http://schemas.microsoft.com/office/drawing/2014/main" id="{B4008D70-BB1D-4E30-8858-7355AF85F308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178" name="Text Box 8">
          <a:extLst>
            <a:ext uri="{FF2B5EF4-FFF2-40B4-BE49-F238E27FC236}">
              <a16:creationId xmlns:a16="http://schemas.microsoft.com/office/drawing/2014/main" id="{E9EF70E4-B800-496F-B359-A88D6E585217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179" name="Text Box 9">
          <a:extLst>
            <a:ext uri="{FF2B5EF4-FFF2-40B4-BE49-F238E27FC236}">
              <a16:creationId xmlns:a16="http://schemas.microsoft.com/office/drawing/2014/main" id="{15CBD5F7-91B6-4AC2-9CAA-0076F177F3B5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180" name="Text Box 8">
          <a:extLst>
            <a:ext uri="{FF2B5EF4-FFF2-40B4-BE49-F238E27FC236}">
              <a16:creationId xmlns:a16="http://schemas.microsoft.com/office/drawing/2014/main" id="{285B3538-DF4F-4FCB-85F7-606CADE7755F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181" name="Text Box 9">
          <a:extLst>
            <a:ext uri="{FF2B5EF4-FFF2-40B4-BE49-F238E27FC236}">
              <a16:creationId xmlns:a16="http://schemas.microsoft.com/office/drawing/2014/main" id="{923E4C40-BA86-4FB1-AF83-0883F9C212D0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182" name="Text Box 8">
          <a:extLst>
            <a:ext uri="{FF2B5EF4-FFF2-40B4-BE49-F238E27FC236}">
              <a16:creationId xmlns:a16="http://schemas.microsoft.com/office/drawing/2014/main" id="{E1EC077B-EE27-4D5F-86DE-CD3D20FBDB05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183" name="Text Box 9">
          <a:extLst>
            <a:ext uri="{FF2B5EF4-FFF2-40B4-BE49-F238E27FC236}">
              <a16:creationId xmlns:a16="http://schemas.microsoft.com/office/drawing/2014/main" id="{610F092C-7CE2-4461-A3DE-D7BADFF54F1F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184" name="Text Box 8">
          <a:extLst>
            <a:ext uri="{FF2B5EF4-FFF2-40B4-BE49-F238E27FC236}">
              <a16:creationId xmlns:a16="http://schemas.microsoft.com/office/drawing/2014/main" id="{29D2A2B8-BD8E-4846-BCE7-C680DD3609B1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185" name="Text Box 9">
          <a:extLst>
            <a:ext uri="{FF2B5EF4-FFF2-40B4-BE49-F238E27FC236}">
              <a16:creationId xmlns:a16="http://schemas.microsoft.com/office/drawing/2014/main" id="{C7F978C2-ACE0-4D82-A2E1-88F97775A79B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186" name="Text Box 8">
          <a:extLst>
            <a:ext uri="{FF2B5EF4-FFF2-40B4-BE49-F238E27FC236}">
              <a16:creationId xmlns:a16="http://schemas.microsoft.com/office/drawing/2014/main" id="{3DF797D7-66CE-4A29-89B1-F127F5197711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187" name="Text Box 9">
          <a:extLst>
            <a:ext uri="{FF2B5EF4-FFF2-40B4-BE49-F238E27FC236}">
              <a16:creationId xmlns:a16="http://schemas.microsoft.com/office/drawing/2014/main" id="{550C8E71-E710-45BC-AF78-A0EFBCD01AF9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188" name="Text Box 8">
          <a:extLst>
            <a:ext uri="{FF2B5EF4-FFF2-40B4-BE49-F238E27FC236}">
              <a16:creationId xmlns:a16="http://schemas.microsoft.com/office/drawing/2014/main" id="{54844C42-750C-46CC-9A4D-2E044D671CAB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189" name="Text Box 9">
          <a:extLst>
            <a:ext uri="{FF2B5EF4-FFF2-40B4-BE49-F238E27FC236}">
              <a16:creationId xmlns:a16="http://schemas.microsoft.com/office/drawing/2014/main" id="{BECB014B-3141-4F2E-AB19-FBD99DBF7DA1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190" name="Text Box 8">
          <a:extLst>
            <a:ext uri="{FF2B5EF4-FFF2-40B4-BE49-F238E27FC236}">
              <a16:creationId xmlns:a16="http://schemas.microsoft.com/office/drawing/2014/main" id="{9F25760F-9ADF-4ED8-852A-82D077E9EEE1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191" name="Text Box 9">
          <a:extLst>
            <a:ext uri="{FF2B5EF4-FFF2-40B4-BE49-F238E27FC236}">
              <a16:creationId xmlns:a16="http://schemas.microsoft.com/office/drawing/2014/main" id="{B58F2FE8-4DCD-4454-AA41-AC059B50DC61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192" name="Text Box 8">
          <a:extLst>
            <a:ext uri="{FF2B5EF4-FFF2-40B4-BE49-F238E27FC236}">
              <a16:creationId xmlns:a16="http://schemas.microsoft.com/office/drawing/2014/main" id="{BBFE32EB-BCF9-407F-8A75-D02196D653C3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193" name="Text Box 9">
          <a:extLst>
            <a:ext uri="{FF2B5EF4-FFF2-40B4-BE49-F238E27FC236}">
              <a16:creationId xmlns:a16="http://schemas.microsoft.com/office/drawing/2014/main" id="{8CC15E80-6B9C-4914-8065-2511A8162541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194" name="Text Box 8">
          <a:extLst>
            <a:ext uri="{FF2B5EF4-FFF2-40B4-BE49-F238E27FC236}">
              <a16:creationId xmlns:a16="http://schemas.microsoft.com/office/drawing/2014/main" id="{CF508762-07FC-4C05-849D-3FE64C4B8C22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195" name="Text Box 9">
          <a:extLst>
            <a:ext uri="{FF2B5EF4-FFF2-40B4-BE49-F238E27FC236}">
              <a16:creationId xmlns:a16="http://schemas.microsoft.com/office/drawing/2014/main" id="{34FE6AFA-1A5E-4D6D-8129-0874CE346F4D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196" name="Text Box 8">
          <a:extLst>
            <a:ext uri="{FF2B5EF4-FFF2-40B4-BE49-F238E27FC236}">
              <a16:creationId xmlns:a16="http://schemas.microsoft.com/office/drawing/2014/main" id="{EBF75DC8-2FF0-4D3E-92F4-BE9369F6676D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197" name="Text Box 9">
          <a:extLst>
            <a:ext uri="{FF2B5EF4-FFF2-40B4-BE49-F238E27FC236}">
              <a16:creationId xmlns:a16="http://schemas.microsoft.com/office/drawing/2014/main" id="{4F0DAC0A-FEE4-43AD-B554-E359B92C8CE7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198" name="Text Box 8">
          <a:extLst>
            <a:ext uri="{FF2B5EF4-FFF2-40B4-BE49-F238E27FC236}">
              <a16:creationId xmlns:a16="http://schemas.microsoft.com/office/drawing/2014/main" id="{ECE5249A-63E2-4BA0-965B-31DF78DED023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199" name="Text Box 9">
          <a:extLst>
            <a:ext uri="{FF2B5EF4-FFF2-40B4-BE49-F238E27FC236}">
              <a16:creationId xmlns:a16="http://schemas.microsoft.com/office/drawing/2014/main" id="{998E1807-EAB4-4F29-A4DC-598F1AF271C8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00" name="Text Box 8">
          <a:extLst>
            <a:ext uri="{FF2B5EF4-FFF2-40B4-BE49-F238E27FC236}">
              <a16:creationId xmlns:a16="http://schemas.microsoft.com/office/drawing/2014/main" id="{6229AFB8-A25C-4F33-881B-175AFA60E601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01" name="Text Box 9">
          <a:extLst>
            <a:ext uri="{FF2B5EF4-FFF2-40B4-BE49-F238E27FC236}">
              <a16:creationId xmlns:a16="http://schemas.microsoft.com/office/drawing/2014/main" id="{A7A264F9-D37D-4984-9F34-DFC4063CFE80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02" name="Text Box 8">
          <a:extLst>
            <a:ext uri="{FF2B5EF4-FFF2-40B4-BE49-F238E27FC236}">
              <a16:creationId xmlns:a16="http://schemas.microsoft.com/office/drawing/2014/main" id="{806399F5-CD1F-40BF-81E7-32BD96E724AB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03" name="Text Box 9">
          <a:extLst>
            <a:ext uri="{FF2B5EF4-FFF2-40B4-BE49-F238E27FC236}">
              <a16:creationId xmlns:a16="http://schemas.microsoft.com/office/drawing/2014/main" id="{25E92D69-57C9-4946-86F9-AE281081957D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04" name="Text Box 8">
          <a:extLst>
            <a:ext uri="{FF2B5EF4-FFF2-40B4-BE49-F238E27FC236}">
              <a16:creationId xmlns:a16="http://schemas.microsoft.com/office/drawing/2014/main" id="{7F376D1E-0DF6-4328-BD40-25E5BEB19F6E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05" name="Text Box 9">
          <a:extLst>
            <a:ext uri="{FF2B5EF4-FFF2-40B4-BE49-F238E27FC236}">
              <a16:creationId xmlns:a16="http://schemas.microsoft.com/office/drawing/2014/main" id="{06AB5941-4E53-4F18-9880-BDC36D5FD079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06" name="Text Box 8">
          <a:extLst>
            <a:ext uri="{FF2B5EF4-FFF2-40B4-BE49-F238E27FC236}">
              <a16:creationId xmlns:a16="http://schemas.microsoft.com/office/drawing/2014/main" id="{36C8D614-A5F3-4673-978C-D04BD7C03B6B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07" name="Text Box 9">
          <a:extLst>
            <a:ext uri="{FF2B5EF4-FFF2-40B4-BE49-F238E27FC236}">
              <a16:creationId xmlns:a16="http://schemas.microsoft.com/office/drawing/2014/main" id="{E8D054FF-2883-48C6-92FA-04B4AAF45A91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08" name="Text Box 8">
          <a:extLst>
            <a:ext uri="{FF2B5EF4-FFF2-40B4-BE49-F238E27FC236}">
              <a16:creationId xmlns:a16="http://schemas.microsoft.com/office/drawing/2014/main" id="{D134936F-4469-47F2-AE03-16128A631386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09" name="Text Box 9">
          <a:extLst>
            <a:ext uri="{FF2B5EF4-FFF2-40B4-BE49-F238E27FC236}">
              <a16:creationId xmlns:a16="http://schemas.microsoft.com/office/drawing/2014/main" id="{12D4493A-3F7F-4E79-8BF5-49E5C59226D1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10" name="Text Box 8">
          <a:extLst>
            <a:ext uri="{FF2B5EF4-FFF2-40B4-BE49-F238E27FC236}">
              <a16:creationId xmlns:a16="http://schemas.microsoft.com/office/drawing/2014/main" id="{3FBE6EAC-6A7A-4AB9-B2DF-1433CAE2B361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11" name="Text Box 9">
          <a:extLst>
            <a:ext uri="{FF2B5EF4-FFF2-40B4-BE49-F238E27FC236}">
              <a16:creationId xmlns:a16="http://schemas.microsoft.com/office/drawing/2014/main" id="{A790F29B-4F4B-4E06-BE35-8E72A1448E74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12" name="Text Box 8">
          <a:extLst>
            <a:ext uri="{FF2B5EF4-FFF2-40B4-BE49-F238E27FC236}">
              <a16:creationId xmlns:a16="http://schemas.microsoft.com/office/drawing/2014/main" id="{2E972136-D567-44F7-96B8-FF372E71C15D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13" name="Text Box 9">
          <a:extLst>
            <a:ext uri="{FF2B5EF4-FFF2-40B4-BE49-F238E27FC236}">
              <a16:creationId xmlns:a16="http://schemas.microsoft.com/office/drawing/2014/main" id="{1CE0A7C5-D580-4FCD-903F-8339962A725D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14" name="Text Box 8">
          <a:extLst>
            <a:ext uri="{FF2B5EF4-FFF2-40B4-BE49-F238E27FC236}">
              <a16:creationId xmlns:a16="http://schemas.microsoft.com/office/drawing/2014/main" id="{BE5DECC9-7C93-4182-A79D-280C022E444B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15" name="Text Box 9">
          <a:extLst>
            <a:ext uri="{FF2B5EF4-FFF2-40B4-BE49-F238E27FC236}">
              <a16:creationId xmlns:a16="http://schemas.microsoft.com/office/drawing/2014/main" id="{2E76E1AC-8D7A-4162-B93C-5C06E45A708A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16" name="Text Box 8">
          <a:extLst>
            <a:ext uri="{FF2B5EF4-FFF2-40B4-BE49-F238E27FC236}">
              <a16:creationId xmlns:a16="http://schemas.microsoft.com/office/drawing/2014/main" id="{E1361D69-F646-41B1-953A-2C19C23667D6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17" name="Text Box 9">
          <a:extLst>
            <a:ext uri="{FF2B5EF4-FFF2-40B4-BE49-F238E27FC236}">
              <a16:creationId xmlns:a16="http://schemas.microsoft.com/office/drawing/2014/main" id="{AB07CAC5-047D-45D8-ADBA-BD81D6D3000A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18" name="Text Box 8">
          <a:extLst>
            <a:ext uri="{FF2B5EF4-FFF2-40B4-BE49-F238E27FC236}">
              <a16:creationId xmlns:a16="http://schemas.microsoft.com/office/drawing/2014/main" id="{B4A2A127-F71B-4AF3-8EF0-11EBE593EFF1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19" name="Text Box 9">
          <a:extLst>
            <a:ext uri="{FF2B5EF4-FFF2-40B4-BE49-F238E27FC236}">
              <a16:creationId xmlns:a16="http://schemas.microsoft.com/office/drawing/2014/main" id="{DEBC0236-8A5E-4699-ADFE-D3D92866E7F2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20" name="Text Box 8">
          <a:extLst>
            <a:ext uri="{FF2B5EF4-FFF2-40B4-BE49-F238E27FC236}">
              <a16:creationId xmlns:a16="http://schemas.microsoft.com/office/drawing/2014/main" id="{FB71D2BA-BF5E-4D5A-AB95-954EB7D4D94D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21" name="Text Box 9">
          <a:extLst>
            <a:ext uri="{FF2B5EF4-FFF2-40B4-BE49-F238E27FC236}">
              <a16:creationId xmlns:a16="http://schemas.microsoft.com/office/drawing/2014/main" id="{D7BA8471-4AA6-4A03-8385-7CBC36756588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22" name="Text Box 8">
          <a:extLst>
            <a:ext uri="{FF2B5EF4-FFF2-40B4-BE49-F238E27FC236}">
              <a16:creationId xmlns:a16="http://schemas.microsoft.com/office/drawing/2014/main" id="{83BCE7A7-E2B2-4BC9-BBB7-5F1585794247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23" name="Text Box 9">
          <a:extLst>
            <a:ext uri="{FF2B5EF4-FFF2-40B4-BE49-F238E27FC236}">
              <a16:creationId xmlns:a16="http://schemas.microsoft.com/office/drawing/2014/main" id="{3E5F1B94-5C02-4027-AA92-DCC374DF816F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24" name="Text Box 8">
          <a:extLst>
            <a:ext uri="{FF2B5EF4-FFF2-40B4-BE49-F238E27FC236}">
              <a16:creationId xmlns:a16="http://schemas.microsoft.com/office/drawing/2014/main" id="{50289DC2-893F-4B29-A8C9-CA583A36EB08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25" name="Text Box 9">
          <a:extLst>
            <a:ext uri="{FF2B5EF4-FFF2-40B4-BE49-F238E27FC236}">
              <a16:creationId xmlns:a16="http://schemas.microsoft.com/office/drawing/2014/main" id="{D41E0032-A23B-4C92-B037-1D30A934C2F2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26" name="Text Box 8">
          <a:extLst>
            <a:ext uri="{FF2B5EF4-FFF2-40B4-BE49-F238E27FC236}">
              <a16:creationId xmlns:a16="http://schemas.microsoft.com/office/drawing/2014/main" id="{76EC1EE9-893F-43DD-9D5F-5CD337759FB5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27" name="Text Box 9">
          <a:extLst>
            <a:ext uri="{FF2B5EF4-FFF2-40B4-BE49-F238E27FC236}">
              <a16:creationId xmlns:a16="http://schemas.microsoft.com/office/drawing/2014/main" id="{CF323605-55E8-4E7D-9B31-4EBE43EA0C10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28" name="Text Box 8">
          <a:extLst>
            <a:ext uri="{FF2B5EF4-FFF2-40B4-BE49-F238E27FC236}">
              <a16:creationId xmlns:a16="http://schemas.microsoft.com/office/drawing/2014/main" id="{1CA0605D-A55B-46C7-83C8-2D866B80009A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29" name="Text Box 9">
          <a:extLst>
            <a:ext uri="{FF2B5EF4-FFF2-40B4-BE49-F238E27FC236}">
              <a16:creationId xmlns:a16="http://schemas.microsoft.com/office/drawing/2014/main" id="{855006E3-5647-4730-971C-28659EBA1CFD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30" name="Text Box 8">
          <a:extLst>
            <a:ext uri="{FF2B5EF4-FFF2-40B4-BE49-F238E27FC236}">
              <a16:creationId xmlns:a16="http://schemas.microsoft.com/office/drawing/2014/main" id="{FDA277D0-3CBD-44A0-9382-5072459F7949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31" name="Text Box 9">
          <a:extLst>
            <a:ext uri="{FF2B5EF4-FFF2-40B4-BE49-F238E27FC236}">
              <a16:creationId xmlns:a16="http://schemas.microsoft.com/office/drawing/2014/main" id="{CD51A717-0B69-461C-A373-272609B12B7B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32" name="Text Box 8">
          <a:extLst>
            <a:ext uri="{FF2B5EF4-FFF2-40B4-BE49-F238E27FC236}">
              <a16:creationId xmlns:a16="http://schemas.microsoft.com/office/drawing/2014/main" id="{536ECB93-9F4C-49E6-9465-9B0AB3C89BC1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33" name="Text Box 9">
          <a:extLst>
            <a:ext uri="{FF2B5EF4-FFF2-40B4-BE49-F238E27FC236}">
              <a16:creationId xmlns:a16="http://schemas.microsoft.com/office/drawing/2014/main" id="{1CEC8002-1E69-4EF9-8EC4-CD8F4C1B3464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34" name="Text Box 8">
          <a:extLst>
            <a:ext uri="{FF2B5EF4-FFF2-40B4-BE49-F238E27FC236}">
              <a16:creationId xmlns:a16="http://schemas.microsoft.com/office/drawing/2014/main" id="{350DD4D2-19CF-416A-BA46-D33094048084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35" name="Text Box 9">
          <a:extLst>
            <a:ext uri="{FF2B5EF4-FFF2-40B4-BE49-F238E27FC236}">
              <a16:creationId xmlns:a16="http://schemas.microsoft.com/office/drawing/2014/main" id="{F6E313C9-1A11-4F6F-9C4A-38C503D95A41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36" name="Text Box 8">
          <a:extLst>
            <a:ext uri="{FF2B5EF4-FFF2-40B4-BE49-F238E27FC236}">
              <a16:creationId xmlns:a16="http://schemas.microsoft.com/office/drawing/2014/main" id="{D0CEC877-E949-41D1-9D70-A46A479C2C3F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37" name="Text Box 9">
          <a:extLst>
            <a:ext uri="{FF2B5EF4-FFF2-40B4-BE49-F238E27FC236}">
              <a16:creationId xmlns:a16="http://schemas.microsoft.com/office/drawing/2014/main" id="{F4C85B3C-27A0-4B08-BB1C-11CC93625C5D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38" name="Text Box 8">
          <a:extLst>
            <a:ext uri="{FF2B5EF4-FFF2-40B4-BE49-F238E27FC236}">
              <a16:creationId xmlns:a16="http://schemas.microsoft.com/office/drawing/2014/main" id="{315BE813-3D03-4870-A06B-5424830BDAC0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39" name="Text Box 9">
          <a:extLst>
            <a:ext uri="{FF2B5EF4-FFF2-40B4-BE49-F238E27FC236}">
              <a16:creationId xmlns:a16="http://schemas.microsoft.com/office/drawing/2014/main" id="{E8033196-7694-4060-B3C5-C81115CEA942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40" name="Text Box 8">
          <a:extLst>
            <a:ext uri="{FF2B5EF4-FFF2-40B4-BE49-F238E27FC236}">
              <a16:creationId xmlns:a16="http://schemas.microsoft.com/office/drawing/2014/main" id="{EE92E347-8C0E-4A89-AA9A-7DA389961084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41" name="Text Box 9">
          <a:extLst>
            <a:ext uri="{FF2B5EF4-FFF2-40B4-BE49-F238E27FC236}">
              <a16:creationId xmlns:a16="http://schemas.microsoft.com/office/drawing/2014/main" id="{7FD3A770-1943-41C3-85A4-930E2C987B74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42" name="Text Box 8">
          <a:extLst>
            <a:ext uri="{FF2B5EF4-FFF2-40B4-BE49-F238E27FC236}">
              <a16:creationId xmlns:a16="http://schemas.microsoft.com/office/drawing/2014/main" id="{A1035B62-8596-4D43-ABB2-67C265F98CE4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43" name="Text Box 9">
          <a:extLst>
            <a:ext uri="{FF2B5EF4-FFF2-40B4-BE49-F238E27FC236}">
              <a16:creationId xmlns:a16="http://schemas.microsoft.com/office/drawing/2014/main" id="{12D6F060-016C-47B2-8C05-8E1482AA2A63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44" name="Text Box 8">
          <a:extLst>
            <a:ext uri="{FF2B5EF4-FFF2-40B4-BE49-F238E27FC236}">
              <a16:creationId xmlns:a16="http://schemas.microsoft.com/office/drawing/2014/main" id="{92D7A1A5-D5FF-43F4-A018-BB9ED04A6875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45" name="Text Box 9">
          <a:extLst>
            <a:ext uri="{FF2B5EF4-FFF2-40B4-BE49-F238E27FC236}">
              <a16:creationId xmlns:a16="http://schemas.microsoft.com/office/drawing/2014/main" id="{824A3CF1-BA2B-41DA-94EF-706981396822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46" name="Text Box 8">
          <a:extLst>
            <a:ext uri="{FF2B5EF4-FFF2-40B4-BE49-F238E27FC236}">
              <a16:creationId xmlns:a16="http://schemas.microsoft.com/office/drawing/2014/main" id="{836BE69D-6578-4782-B24E-FF260A292AD9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47" name="Text Box 9">
          <a:extLst>
            <a:ext uri="{FF2B5EF4-FFF2-40B4-BE49-F238E27FC236}">
              <a16:creationId xmlns:a16="http://schemas.microsoft.com/office/drawing/2014/main" id="{40DB4B1E-EC92-4003-9B91-55C65D506E4E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48" name="Text Box 8">
          <a:extLst>
            <a:ext uri="{FF2B5EF4-FFF2-40B4-BE49-F238E27FC236}">
              <a16:creationId xmlns:a16="http://schemas.microsoft.com/office/drawing/2014/main" id="{9E8FC61E-1ACA-46C5-A88F-F2CE686CBFC2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49" name="Text Box 9">
          <a:extLst>
            <a:ext uri="{FF2B5EF4-FFF2-40B4-BE49-F238E27FC236}">
              <a16:creationId xmlns:a16="http://schemas.microsoft.com/office/drawing/2014/main" id="{57FC61AD-C34E-42CF-BBB3-CDC6042DD791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50" name="Text Box 8">
          <a:extLst>
            <a:ext uri="{FF2B5EF4-FFF2-40B4-BE49-F238E27FC236}">
              <a16:creationId xmlns:a16="http://schemas.microsoft.com/office/drawing/2014/main" id="{AA3B1FAA-1D89-4493-9EE6-3A4C8FF8E0CC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51" name="Text Box 9">
          <a:extLst>
            <a:ext uri="{FF2B5EF4-FFF2-40B4-BE49-F238E27FC236}">
              <a16:creationId xmlns:a16="http://schemas.microsoft.com/office/drawing/2014/main" id="{3533ACF0-79D7-49C8-B912-9ABB7B1C1E9F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52" name="Text Box 8">
          <a:extLst>
            <a:ext uri="{FF2B5EF4-FFF2-40B4-BE49-F238E27FC236}">
              <a16:creationId xmlns:a16="http://schemas.microsoft.com/office/drawing/2014/main" id="{88E26EEB-8A67-41FF-A3AF-DF6011DE424D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53" name="Text Box 9">
          <a:extLst>
            <a:ext uri="{FF2B5EF4-FFF2-40B4-BE49-F238E27FC236}">
              <a16:creationId xmlns:a16="http://schemas.microsoft.com/office/drawing/2014/main" id="{10A7014E-AE1E-48B0-B8C0-5C6103138DE2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54" name="Text Box 8">
          <a:extLst>
            <a:ext uri="{FF2B5EF4-FFF2-40B4-BE49-F238E27FC236}">
              <a16:creationId xmlns:a16="http://schemas.microsoft.com/office/drawing/2014/main" id="{CC2AA92F-5413-4203-88B2-2C3D697CF85E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55" name="Text Box 9">
          <a:extLst>
            <a:ext uri="{FF2B5EF4-FFF2-40B4-BE49-F238E27FC236}">
              <a16:creationId xmlns:a16="http://schemas.microsoft.com/office/drawing/2014/main" id="{E8808014-9721-42C2-AD5F-83DF459199BB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56" name="Text Box 8">
          <a:extLst>
            <a:ext uri="{FF2B5EF4-FFF2-40B4-BE49-F238E27FC236}">
              <a16:creationId xmlns:a16="http://schemas.microsoft.com/office/drawing/2014/main" id="{301E137F-17C2-4358-913A-9684B39A6D62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57" name="Text Box 9">
          <a:extLst>
            <a:ext uri="{FF2B5EF4-FFF2-40B4-BE49-F238E27FC236}">
              <a16:creationId xmlns:a16="http://schemas.microsoft.com/office/drawing/2014/main" id="{01136902-1997-4E81-8FA1-C3449C2A8D03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58" name="Text Box 8">
          <a:extLst>
            <a:ext uri="{FF2B5EF4-FFF2-40B4-BE49-F238E27FC236}">
              <a16:creationId xmlns:a16="http://schemas.microsoft.com/office/drawing/2014/main" id="{A431FD5F-4508-436C-A1A1-48ADAE302A4F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59" name="Text Box 9">
          <a:extLst>
            <a:ext uri="{FF2B5EF4-FFF2-40B4-BE49-F238E27FC236}">
              <a16:creationId xmlns:a16="http://schemas.microsoft.com/office/drawing/2014/main" id="{A1F7AECE-F9DB-4958-8310-2AC196BA9126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60" name="Text Box 8">
          <a:extLst>
            <a:ext uri="{FF2B5EF4-FFF2-40B4-BE49-F238E27FC236}">
              <a16:creationId xmlns:a16="http://schemas.microsoft.com/office/drawing/2014/main" id="{309B1C71-C5B3-41DE-9E39-58ED254FC986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61" name="Text Box 9">
          <a:extLst>
            <a:ext uri="{FF2B5EF4-FFF2-40B4-BE49-F238E27FC236}">
              <a16:creationId xmlns:a16="http://schemas.microsoft.com/office/drawing/2014/main" id="{6DF0E6DB-61EB-40F2-B969-7D47D0937D23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62" name="Text Box 8">
          <a:extLst>
            <a:ext uri="{FF2B5EF4-FFF2-40B4-BE49-F238E27FC236}">
              <a16:creationId xmlns:a16="http://schemas.microsoft.com/office/drawing/2014/main" id="{61A7D35F-2A6A-4E75-8A81-B69639F5E9A5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63" name="Text Box 9">
          <a:extLst>
            <a:ext uri="{FF2B5EF4-FFF2-40B4-BE49-F238E27FC236}">
              <a16:creationId xmlns:a16="http://schemas.microsoft.com/office/drawing/2014/main" id="{CC29967A-904D-477B-AD50-EBDDE8164CAC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64" name="Text Box 8">
          <a:extLst>
            <a:ext uri="{FF2B5EF4-FFF2-40B4-BE49-F238E27FC236}">
              <a16:creationId xmlns:a16="http://schemas.microsoft.com/office/drawing/2014/main" id="{E2B5A0F9-D89E-4E89-88CE-854B77290194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65" name="Text Box 9">
          <a:extLst>
            <a:ext uri="{FF2B5EF4-FFF2-40B4-BE49-F238E27FC236}">
              <a16:creationId xmlns:a16="http://schemas.microsoft.com/office/drawing/2014/main" id="{549C3BE5-F57C-425D-993F-512877C364D7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66" name="Text Box 8">
          <a:extLst>
            <a:ext uri="{FF2B5EF4-FFF2-40B4-BE49-F238E27FC236}">
              <a16:creationId xmlns:a16="http://schemas.microsoft.com/office/drawing/2014/main" id="{6D616667-5FF9-47D0-9B02-053C4196ECB5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67" name="Text Box 9">
          <a:extLst>
            <a:ext uri="{FF2B5EF4-FFF2-40B4-BE49-F238E27FC236}">
              <a16:creationId xmlns:a16="http://schemas.microsoft.com/office/drawing/2014/main" id="{E752791E-0D0B-4632-9062-BC6E38E326B3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68" name="Text Box 8">
          <a:extLst>
            <a:ext uri="{FF2B5EF4-FFF2-40B4-BE49-F238E27FC236}">
              <a16:creationId xmlns:a16="http://schemas.microsoft.com/office/drawing/2014/main" id="{576A38D4-D8B6-4430-8AEE-8605828F708B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69" name="Text Box 9">
          <a:extLst>
            <a:ext uri="{FF2B5EF4-FFF2-40B4-BE49-F238E27FC236}">
              <a16:creationId xmlns:a16="http://schemas.microsoft.com/office/drawing/2014/main" id="{C78D3C3B-4770-45D7-8681-286A5BB1A89E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70" name="Text Box 8">
          <a:extLst>
            <a:ext uri="{FF2B5EF4-FFF2-40B4-BE49-F238E27FC236}">
              <a16:creationId xmlns:a16="http://schemas.microsoft.com/office/drawing/2014/main" id="{A394EE8B-F602-4ADC-8B94-6B3CB66B1037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71" name="Text Box 9">
          <a:extLst>
            <a:ext uri="{FF2B5EF4-FFF2-40B4-BE49-F238E27FC236}">
              <a16:creationId xmlns:a16="http://schemas.microsoft.com/office/drawing/2014/main" id="{B72B4C83-96E1-46A3-9ADC-7B57F2B20939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72" name="Text Box 8">
          <a:extLst>
            <a:ext uri="{FF2B5EF4-FFF2-40B4-BE49-F238E27FC236}">
              <a16:creationId xmlns:a16="http://schemas.microsoft.com/office/drawing/2014/main" id="{FB958673-470C-4F86-965B-3EF3940E651C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73" name="Text Box 9">
          <a:extLst>
            <a:ext uri="{FF2B5EF4-FFF2-40B4-BE49-F238E27FC236}">
              <a16:creationId xmlns:a16="http://schemas.microsoft.com/office/drawing/2014/main" id="{E4271DAD-78C0-4F6F-9EF4-DB21A3C8CC70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74" name="Text Box 8">
          <a:extLst>
            <a:ext uri="{FF2B5EF4-FFF2-40B4-BE49-F238E27FC236}">
              <a16:creationId xmlns:a16="http://schemas.microsoft.com/office/drawing/2014/main" id="{45F977EC-4F96-4022-ACBE-AD97A1AEC9EC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75" name="Text Box 9">
          <a:extLst>
            <a:ext uri="{FF2B5EF4-FFF2-40B4-BE49-F238E27FC236}">
              <a16:creationId xmlns:a16="http://schemas.microsoft.com/office/drawing/2014/main" id="{235700F0-0C6A-4103-95D7-EEB8F4B57CF2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76" name="Text Box 8">
          <a:extLst>
            <a:ext uri="{FF2B5EF4-FFF2-40B4-BE49-F238E27FC236}">
              <a16:creationId xmlns:a16="http://schemas.microsoft.com/office/drawing/2014/main" id="{DB576488-967A-43F7-BC86-00E156A7D630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77" name="Text Box 9">
          <a:extLst>
            <a:ext uri="{FF2B5EF4-FFF2-40B4-BE49-F238E27FC236}">
              <a16:creationId xmlns:a16="http://schemas.microsoft.com/office/drawing/2014/main" id="{9FBB6D67-3DE6-4F2A-9B39-A95F5BDCE22B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78" name="Text Box 8">
          <a:extLst>
            <a:ext uri="{FF2B5EF4-FFF2-40B4-BE49-F238E27FC236}">
              <a16:creationId xmlns:a16="http://schemas.microsoft.com/office/drawing/2014/main" id="{F39962CD-26E5-4D62-9A38-E2B84FE249BA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79" name="Text Box 9">
          <a:extLst>
            <a:ext uri="{FF2B5EF4-FFF2-40B4-BE49-F238E27FC236}">
              <a16:creationId xmlns:a16="http://schemas.microsoft.com/office/drawing/2014/main" id="{7AE5094C-E801-4B48-AB99-D5B6BB593DF0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80" name="Text Box 8">
          <a:extLst>
            <a:ext uri="{FF2B5EF4-FFF2-40B4-BE49-F238E27FC236}">
              <a16:creationId xmlns:a16="http://schemas.microsoft.com/office/drawing/2014/main" id="{301FC303-518C-4D61-848A-F0DA00248185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81" name="Text Box 9">
          <a:extLst>
            <a:ext uri="{FF2B5EF4-FFF2-40B4-BE49-F238E27FC236}">
              <a16:creationId xmlns:a16="http://schemas.microsoft.com/office/drawing/2014/main" id="{6EAFA9CD-6D31-47FF-877E-DE046E4DA7A3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82" name="Text Box 8">
          <a:extLst>
            <a:ext uri="{FF2B5EF4-FFF2-40B4-BE49-F238E27FC236}">
              <a16:creationId xmlns:a16="http://schemas.microsoft.com/office/drawing/2014/main" id="{70F9AD66-0B02-4D5C-9D65-F588F3184453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83" name="Text Box 9">
          <a:extLst>
            <a:ext uri="{FF2B5EF4-FFF2-40B4-BE49-F238E27FC236}">
              <a16:creationId xmlns:a16="http://schemas.microsoft.com/office/drawing/2014/main" id="{9513292D-C083-41EC-8500-0DCA76AFB249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84" name="Text Box 8">
          <a:extLst>
            <a:ext uri="{FF2B5EF4-FFF2-40B4-BE49-F238E27FC236}">
              <a16:creationId xmlns:a16="http://schemas.microsoft.com/office/drawing/2014/main" id="{26A64BB1-34D2-485F-A6CA-6BC5BFDAA7BC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85" name="Text Box 9">
          <a:extLst>
            <a:ext uri="{FF2B5EF4-FFF2-40B4-BE49-F238E27FC236}">
              <a16:creationId xmlns:a16="http://schemas.microsoft.com/office/drawing/2014/main" id="{0CE28AC8-E057-4C9F-BFDF-DC2E173BD67A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86" name="Text Box 8">
          <a:extLst>
            <a:ext uri="{FF2B5EF4-FFF2-40B4-BE49-F238E27FC236}">
              <a16:creationId xmlns:a16="http://schemas.microsoft.com/office/drawing/2014/main" id="{29F70EB8-D643-4069-9509-9629A0FE4288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87" name="Text Box 9">
          <a:extLst>
            <a:ext uri="{FF2B5EF4-FFF2-40B4-BE49-F238E27FC236}">
              <a16:creationId xmlns:a16="http://schemas.microsoft.com/office/drawing/2014/main" id="{9D409ADD-3A21-4131-86EA-E22F387C44BD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88" name="Text Box 8">
          <a:extLst>
            <a:ext uri="{FF2B5EF4-FFF2-40B4-BE49-F238E27FC236}">
              <a16:creationId xmlns:a16="http://schemas.microsoft.com/office/drawing/2014/main" id="{3CD3A5E7-6229-4D12-AFA1-7E26B9A824B0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89" name="Text Box 9">
          <a:extLst>
            <a:ext uri="{FF2B5EF4-FFF2-40B4-BE49-F238E27FC236}">
              <a16:creationId xmlns:a16="http://schemas.microsoft.com/office/drawing/2014/main" id="{9F2E1C79-4F60-42BD-8E16-BB87527F10A6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90" name="Text Box 8">
          <a:extLst>
            <a:ext uri="{FF2B5EF4-FFF2-40B4-BE49-F238E27FC236}">
              <a16:creationId xmlns:a16="http://schemas.microsoft.com/office/drawing/2014/main" id="{303D4D58-C061-4038-A687-21EC700EC8D6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91" name="Text Box 9">
          <a:extLst>
            <a:ext uri="{FF2B5EF4-FFF2-40B4-BE49-F238E27FC236}">
              <a16:creationId xmlns:a16="http://schemas.microsoft.com/office/drawing/2014/main" id="{C5F1262B-9A83-454F-813B-8BB392EF8C85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92" name="Text Box 8">
          <a:extLst>
            <a:ext uri="{FF2B5EF4-FFF2-40B4-BE49-F238E27FC236}">
              <a16:creationId xmlns:a16="http://schemas.microsoft.com/office/drawing/2014/main" id="{203A477D-2B3B-40EE-9EA7-FF1D74E5286C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93" name="Text Box 9">
          <a:extLst>
            <a:ext uri="{FF2B5EF4-FFF2-40B4-BE49-F238E27FC236}">
              <a16:creationId xmlns:a16="http://schemas.microsoft.com/office/drawing/2014/main" id="{62AD6970-09DD-4BE6-8326-B78C71419B2A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94" name="Text Box 8">
          <a:extLst>
            <a:ext uri="{FF2B5EF4-FFF2-40B4-BE49-F238E27FC236}">
              <a16:creationId xmlns:a16="http://schemas.microsoft.com/office/drawing/2014/main" id="{535731A6-4DB6-4B4D-A157-10F88BDFDDC2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95" name="Text Box 9">
          <a:extLst>
            <a:ext uri="{FF2B5EF4-FFF2-40B4-BE49-F238E27FC236}">
              <a16:creationId xmlns:a16="http://schemas.microsoft.com/office/drawing/2014/main" id="{78837667-2017-46EB-B535-8A98227994E9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96" name="Text Box 8">
          <a:extLst>
            <a:ext uri="{FF2B5EF4-FFF2-40B4-BE49-F238E27FC236}">
              <a16:creationId xmlns:a16="http://schemas.microsoft.com/office/drawing/2014/main" id="{3A72B864-C490-4940-93E3-054C06AAE693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126</xdr:row>
      <xdr:rowOff>161925</xdr:rowOff>
    </xdr:to>
    <xdr:sp macro="" textlink="">
      <xdr:nvSpPr>
        <xdr:cNvPr id="297" name="Text Box 9">
          <a:extLst>
            <a:ext uri="{FF2B5EF4-FFF2-40B4-BE49-F238E27FC236}">
              <a16:creationId xmlns:a16="http://schemas.microsoft.com/office/drawing/2014/main" id="{498A44C1-3A47-4331-AD0B-F097F3544508}"/>
            </a:ext>
          </a:extLst>
        </xdr:cNvPr>
        <xdr:cNvSpPr txBox="1">
          <a:spLocks noChangeArrowheads="1"/>
        </xdr:cNvSpPr>
      </xdr:nvSpPr>
      <xdr:spPr bwMode="auto">
        <a:xfrm>
          <a:off x="1819275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119</xdr:row>
      <xdr:rowOff>0</xdr:rowOff>
    </xdr:from>
    <xdr:ext cx="95250" cy="295275"/>
    <xdr:sp macro="" textlink="">
      <xdr:nvSpPr>
        <xdr:cNvPr id="298" name="Text Box 15">
          <a:extLst>
            <a:ext uri="{FF2B5EF4-FFF2-40B4-BE49-F238E27FC236}">
              <a16:creationId xmlns:a16="http://schemas.microsoft.com/office/drawing/2014/main" id="{C89D726D-BF26-4113-B041-AC198A88664A}"/>
            </a:ext>
          </a:extLst>
        </xdr:cNvPr>
        <xdr:cNvSpPr txBox="1">
          <a:spLocks noChangeArrowheads="1"/>
        </xdr:cNvSpPr>
      </xdr:nvSpPr>
      <xdr:spPr bwMode="auto">
        <a:xfrm>
          <a:off x="1914525" y="304038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119</xdr:row>
      <xdr:rowOff>0</xdr:rowOff>
    </xdr:from>
    <xdr:to>
      <xdr:col>1</xdr:col>
      <xdr:colOff>1495425</xdr:colOff>
      <xdr:row>119</xdr:row>
      <xdr:rowOff>295275</xdr:rowOff>
    </xdr:to>
    <xdr:sp macro="" textlink="">
      <xdr:nvSpPr>
        <xdr:cNvPr id="299" name="Cuadro de texto 1028">
          <a:extLst>
            <a:ext uri="{FF2B5EF4-FFF2-40B4-BE49-F238E27FC236}">
              <a16:creationId xmlns:a16="http://schemas.microsoft.com/office/drawing/2014/main" id="{164506A5-5599-411D-BB8C-BBDA0A9A1D62}"/>
            </a:ext>
          </a:extLst>
        </xdr:cNvPr>
        <xdr:cNvSpPr txBox="1">
          <a:spLocks noChangeArrowheads="1"/>
        </xdr:cNvSpPr>
      </xdr:nvSpPr>
      <xdr:spPr bwMode="auto">
        <a:xfrm>
          <a:off x="1914525" y="304038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oneCellAnchor>
    <xdr:from>
      <xdr:col>1</xdr:col>
      <xdr:colOff>1400175</xdr:colOff>
      <xdr:row>119</xdr:row>
      <xdr:rowOff>0</xdr:rowOff>
    </xdr:from>
    <xdr:ext cx="95250" cy="295275"/>
    <xdr:sp macro="" textlink="">
      <xdr:nvSpPr>
        <xdr:cNvPr id="300" name="Text Box 15">
          <a:extLst>
            <a:ext uri="{FF2B5EF4-FFF2-40B4-BE49-F238E27FC236}">
              <a16:creationId xmlns:a16="http://schemas.microsoft.com/office/drawing/2014/main" id="{D0F38C07-29F4-456E-97AF-BAF9A88A6870}"/>
            </a:ext>
          </a:extLst>
        </xdr:cNvPr>
        <xdr:cNvSpPr txBox="1">
          <a:spLocks noChangeArrowheads="1"/>
        </xdr:cNvSpPr>
      </xdr:nvSpPr>
      <xdr:spPr bwMode="auto">
        <a:xfrm>
          <a:off x="1914525" y="304038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proyecto01\FORTUNA%20(E)\backup\DATOS\Zona4-B\Monte%20Plata\Ac.%20Las%20Guazumas%20Parte%20A-ING.%20INOCENCIO%20GUZMAN%20PEREZ\CUB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AS%20GUARANAS%20FINAL2\Documents%20and%20Settings\dell2\Escritorio\Mis%20documentos\presupuestos%202006\85-06%20Reh.%20y%20Ampl.%20Ac.%20Imbert%20(2da.%20alternativa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nalisis\LOMA%20DE%20CABRERA\PROYECTO\IMBERT_PEAD_21abr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CUB02"/>
      <sheetName val="Módulo1"/>
    </sheetNames>
    <sheetDataSet>
      <sheetData sheetId="0"/>
      <sheetData sheetId="1">
        <row r="1">
          <cell r="U1" t="str">
            <v>/OFHYQQ~</v>
          </cell>
          <cell r="W1" t="str">
            <v>/OFHYQQ~</v>
          </cell>
        </row>
        <row r="2">
          <cell r="U2" t="str">
            <v>/PBA15..N96~</v>
          </cell>
          <cell r="W2" t="str">
            <v>/PBA15..N96~</v>
          </cell>
        </row>
        <row r="3">
          <cell r="U3" t="str">
            <v>HTA1..N14~</v>
          </cell>
          <cell r="W3" t="str">
            <v>HTA1..N14~</v>
          </cell>
        </row>
        <row r="4">
          <cell r="U4" t="str">
            <v>LH{ESC}FECHA DE IMP.@|PAG. -#-~Q</v>
          </cell>
          <cell r="W4" t="str">
            <v>LH{ESC}FECHA DE IMP.@|PAG. -#-~Q</v>
          </cell>
        </row>
        <row r="5">
          <cell r="U5" t="str">
            <v>AA</v>
          </cell>
          <cell r="W5" t="str">
            <v>AA</v>
          </cell>
        </row>
        <row r="6">
          <cell r="S6" t="str">
            <v>{goto}G15~</v>
          </cell>
          <cell r="U6" t="str">
            <v>C2~</v>
          </cell>
          <cell r="W6" t="str">
            <v>C1~</v>
          </cell>
        </row>
        <row r="7">
          <cell r="U7" t="str">
            <v>S</v>
          </cell>
          <cell r="W7" t="str">
            <v>S</v>
          </cell>
        </row>
        <row r="8">
          <cell r="U8" t="str">
            <v>Q</v>
          </cell>
          <cell r="W8" t="str">
            <v>Q</v>
          </cell>
        </row>
        <row r="11">
          <cell r="U11" t="str">
            <v>/PBA98..N132~</v>
          </cell>
          <cell r="W11" t="str">
            <v>/PBA98..N132~</v>
          </cell>
        </row>
        <row r="12">
          <cell r="U12" t="str">
            <v>HTA1..M11~</v>
          </cell>
          <cell r="W12" t="str">
            <v>HTA1..M11~</v>
          </cell>
        </row>
        <row r="13">
          <cell r="U13" t="str">
            <v>LH{ESC}FECHA DE IMP.@|PAG. -5-~Q</v>
          </cell>
          <cell r="W13" t="str">
            <v>LH{ESC}FECHA DE IMP.@|PAG. -5-~Q</v>
          </cell>
        </row>
        <row r="14">
          <cell r="U14" t="str">
            <v>AA</v>
          </cell>
          <cell r="W14" t="str">
            <v>AF</v>
          </cell>
        </row>
        <row r="15">
          <cell r="U15" t="str">
            <v>C2~</v>
          </cell>
          <cell r="W15" t="str">
            <v>AA</v>
          </cell>
        </row>
        <row r="16">
          <cell r="U16" t="str">
            <v>S</v>
          </cell>
          <cell r="W16" t="str">
            <v>C1~</v>
          </cell>
        </row>
        <row r="17">
          <cell r="U17" t="str">
            <v>Q</v>
          </cell>
          <cell r="W17" t="str">
            <v>S</v>
          </cell>
        </row>
        <row r="18">
          <cell r="W18" t="str">
            <v>AF</v>
          </cell>
        </row>
        <row r="244">
          <cell r="W244" t="str">
            <v>Q</v>
          </cell>
        </row>
        <row r="378">
          <cell r="S378" t="str">
            <v>ING. LEANDRO JIMENEZ</v>
          </cell>
          <cell r="U378" t="str">
            <v>ARQ. ESTHER REYES</v>
          </cell>
        </row>
        <row r="379">
          <cell r="S379" t="str">
            <v>ING. MANUEL FELIZ</v>
          </cell>
          <cell r="U379" t="str">
            <v>ING. JOSELINE ACOSTA</v>
          </cell>
        </row>
        <row r="380">
          <cell r="S380" t="str">
            <v>ING. PEDRO MENDOZA REGALADO</v>
          </cell>
          <cell r="U380" t="str">
            <v>ING. EMILIANO MARTINEZ</v>
          </cell>
        </row>
        <row r="381">
          <cell r="S381" t="str">
            <v>ING. IGNACIO SORIANO III-B</v>
          </cell>
          <cell r="U381" t="str">
            <v>AUX. ING. YDELKY AMARANTE</v>
          </cell>
        </row>
        <row r="382">
          <cell r="S382" t="str">
            <v>ING. JUAN RAMON CRUZ</v>
          </cell>
          <cell r="U382" t="str">
            <v>ING. AMELIA SILVERIO</v>
          </cell>
        </row>
        <row r="383">
          <cell r="S383" t="str">
            <v>ING. JESUS DANIEL</v>
          </cell>
          <cell r="U383" t="str">
            <v>ING. MINERVA CABRERA</v>
          </cell>
        </row>
        <row r="384">
          <cell r="S384" t="str">
            <v>ING. LUIS RAMIREZ</v>
          </cell>
          <cell r="U384" t="str">
            <v>ARQ. IRIS CUETO</v>
          </cell>
        </row>
        <row r="385">
          <cell r="S385" t="str">
            <v>ING. GUILLERMO JIMENEZ</v>
          </cell>
          <cell r="U385" t="str">
            <v>ING. ZAIDA MAURICIO</v>
          </cell>
        </row>
        <row r="386">
          <cell r="S386" t="str">
            <v>ING. RAMON CRUZ</v>
          </cell>
          <cell r="U386" t="str">
            <v>ING. FELIX PEREZ</v>
          </cell>
        </row>
        <row r="387">
          <cell r="S387" t="str">
            <v>ING. PEDRO  MARTE</v>
          </cell>
          <cell r="U387" t="str">
            <v>ING. MARCOS PANIAGUA</v>
          </cell>
        </row>
        <row r="388">
          <cell r="S388" t="str">
            <v>ING. ROMAN RAMIREZ</v>
          </cell>
          <cell r="U388" t="str">
            <v>ING. DARWIN MEDOS</v>
          </cell>
        </row>
        <row r="389">
          <cell r="S389" t="str">
            <v>ING. VIRGILIO SANTANA</v>
          </cell>
          <cell r="U389" t="str">
            <v>ING. VILMA ALVAREZ</v>
          </cell>
        </row>
        <row r="390">
          <cell r="S390" t="str">
            <v>ING.  FEDERICO TERRERO</v>
          </cell>
          <cell r="U390" t="str">
            <v>ING. WENDYS NOVAS</v>
          </cell>
        </row>
        <row r="391">
          <cell r="S391" t="str">
            <v>ING. CIRIACO LOPEZ</v>
          </cell>
          <cell r="U391" t="str">
            <v>ING. KATHERYS CRUZ</v>
          </cell>
        </row>
      </sheetData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Analisis Unitario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IG187"/>
  <sheetViews>
    <sheetView showGridLines="0" showZeros="0" tabSelected="1" view="pageBreakPreview" zoomScale="110" zoomScaleNormal="100" zoomScaleSheetLayoutView="110" workbookViewId="0">
      <selection activeCell="E21" sqref="E21"/>
    </sheetView>
  </sheetViews>
  <sheetFormatPr baseColWidth="10" defaultColWidth="9.140625" defaultRowHeight="14.25" x14ac:dyDescent="0.2"/>
  <cols>
    <col min="1" max="1" width="7.7109375" style="1" customWidth="1"/>
    <col min="2" max="2" width="49.140625" style="1" customWidth="1"/>
    <col min="3" max="3" width="12.85546875" style="1" customWidth="1"/>
    <col min="4" max="4" width="8.140625" style="1" customWidth="1"/>
    <col min="5" max="5" width="15.85546875" style="32" customWidth="1"/>
    <col min="6" max="6" width="17.7109375" style="32" customWidth="1"/>
    <col min="7" max="16384" width="9.140625" style="1"/>
  </cols>
  <sheetData>
    <row r="1" spans="1:31" ht="20.100000000000001" customHeight="1" x14ac:dyDescent="0.2">
      <c r="A1" s="224"/>
      <c r="B1" s="224"/>
      <c r="C1" s="224"/>
      <c r="D1" s="224"/>
      <c r="E1" s="224"/>
      <c r="F1" s="224"/>
    </row>
    <row r="2" spans="1:31" s="2" customFormat="1" x14ac:dyDescent="0.2">
      <c r="A2" s="225"/>
      <c r="B2" s="225"/>
      <c r="C2" s="225"/>
      <c r="D2" s="225"/>
      <c r="E2" s="225"/>
      <c r="F2" s="225"/>
    </row>
    <row r="3" spans="1:31" s="2" customFormat="1" x14ac:dyDescent="0.2">
      <c r="A3" s="225"/>
      <c r="B3" s="225"/>
      <c r="C3" s="225"/>
      <c r="D3" s="225"/>
      <c r="E3" s="225"/>
      <c r="F3" s="225"/>
    </row>
    <row r="4" spans="1:31" x14ac:dyDescent="0.2">
      <c r="A4" s="226"/>
      <c r="B4" s="226"/>
      <c r="C4" s="226"/>
      <c r="D4" s="226"/>
      <c r="E4" s="226"/>
      <c r="F4" s="226"/>
    </row>
    <row r="5" spans="1:31" x14ac:dyDescent="0.2">
      <c r="A5" s="33"/>
      <c r="B5" s="33"/>
      <c r="C5" s="33"/>
      <c r="D5" s="33"/>
      <c r="E5" s="34"/>
      <c r="F5" s="34"/>
    </row>
    <row r="6" spans="1:31" ht="14.25" customHeight="1" x14ac:dyDescent="0.2">
      <c r="A6" s="227" t="s">
        <v>0</v>
      </c>
      <c r="B6" s="227"/>
      <c r="C6" s="227"/>
      <c r="D6" s="227"/>
      <c r="E6" s="227"/>
      <c r="F6" s="227"/>
    </row>
    <row r="7" spans="1:31" ht="15" customHeight="1" x14ac:dyDescent="0.2">
      <c r="A7" s="35" t="s">
        <v>1</v>
      </c>
      <c r="B7" s="36"/>
      <c r="C7" s="37" t="s">
        <v>2</v>
      </c>
      <c r="D7" s="36" t="s">
        <v>3</v>
      </c>
      <c r="E7" s="36"/>
      <c r="F7" s="36"/>
    </row>
    <row r="8" spans="1:31" ht="4.5" customHeight="1" x14ac:dyDescent="0.2">
      <c r="A8" s="38"/>
      <c r="B8" s="38"/>
      <c r="C8" s="38"/>
      <c r="D8" s="38"/>
      <c r="E8" s="38"/>
      <c r="F8" s="38"/>
    </row>
    <row r="9" spans="1:31" s="4" customFormat="1" ht="15.75" customHeight="1" x14ac:dyDescent="0.2">
      <c r="A9" s="82" t="s">
        <v>4</v>
      </c>
      <c r="B9" s="82" t="s">
        <v>5</v>
      </c>
      <c r="C9" s="83" t="s">
        <v>6</v>
      </c>
      <c r="D9" s="83" t="s">
        <v>7</v>
      </c>
      <c r="E9" s="39" t="s">
        <v>8</v>
      </c>
      <c r="F9" s="39" t="s">
        <v>9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31" s="6" customFormat="1" ht="12.75" customHeight="1" x14ac:dyDescent="0.2">
      <c r="A10" s="84"/>
      <c r="B10" s="85"/>
      <c r="C10" s="86"/>
      <c r="D10" s="87"/>
      <c r="E10" s="40"/>
      <c r="F10" s="41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spans="1:31" s="6" customFormat="1" ht="12.75" customHeight="1" x14ac:dyDescent="0.2">
      <c r="A11" s="88" t="s">
        <v>10</v>
      </c>
      <c r="B11" s="89" t="s">
        <v>11</v>
      </c>
      <c r="C11" s="90"/>
      <c r="D11" s="91"/>
      <c r="E11" s="42"/>
      <c r="F11" s="43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</row>
    <row r="12" spans="1:31" s="6" customFormat="1" ht="12.75" customHeight="1" x14ac:dyDescent="0.2">
      <c r="A12" s="92"/>
      <c r="B12" s="93"/>
      <c r="C12" s="94"/>
      <c r="D12" s="95"/>
      <c r="E12" s="42"/>
      <c r="F12" s="7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</row>
    <row r="13" spans="1:31" s="6" customFormat="1" ht="12.75" customHeight="1" x14ac:dyDescent="0.2">
      <c r="A13" s="96">
        <v>1</v>
      </c>
      <c r="B13" s="97" t="s">
        <v>12</v>
      </c>
      <c r="C13" s="98"/>
      <c r="D13" s="99"/>
      <c r="E13" s="44"/>
      <c r="F13" s="7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</row>
    <row r="14" spans="1:31" s="6" customFormat="1" ht="12.75" customHeight="1" x14ac:dyDescent="0.2">
      <c r="A14" s="100">
        <f>A13+0.1</f>
        <v>1.1000000000000001</v>
      </c>
      <c r="B14" s="101" t="s">
        <v>13</v>
      </c>
      <c r="C14" s="102">
        <v>7185.08</v>
      </c>
      <c r="D14" s="103" t="s">
        <v>14</v>
      </c>
      <c r="E14" s="45"/>
      <c r="F14" s="8">
        <f>ROUND(C14*E14,2)</f>
        <v>0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</row>
    <row r="15" spans="1:31" s="6" customFormat="1" ht="12.75" customHeight="1" x14ac:dyDescent="0.2">
      <c r="A15" s="92"/>
      <c r="B15" s="104"/>
      <c r="C15" s="94"/>
      <c r="D15" s="91"/>
      <c r="E15" s="42"/>
      <c r="F15" s="8">
        <f t="shared" ref="F15:F78" si="0">ROUND(C15*E15,2)</f>
        <v>0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</row>
    <row r="16" spans="1:31" s="6" customFormat="1" ht="25.5" x14ac:dyDescent="0.2">
      <c r="A16" s="105">
        <v>2</v>
      </c>
      <c r="B16" s="106" t="s">
        <v>15</v>
      </c>
      <c r="C16" s="107"/>
      <c r="D16" s="108"/>
      <c r="E16" s="46"/>
      <c r="F16" s="8">
        <f t="shared" si="0"/>
        <v>0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</row>
    <row r="17" spans="1:241" s="6" customFormat="1" ht="12.75" customHeight="1" x14ac:dyDescent="0.2">
      <c r="A17" s="109">
        <f>+A16+0.1</f>
        <v>2.1</v>
      </c>
      <c r="B17" s="104" t="s">
        <v>16</v>
      </c>
      <c r="C17" s="107">
        <f>+C14*2</f>
        <v>14370.16</v>
      </c>
      <c r="D17" s="108" t="s">
        <v>17</v>
      </c>
      <c r="E17" s="46"/>
      <c r="F17" s="8">
        <f t="shared" si="0"/>
        <v>0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</row>
    <row r="18" spans="1:241" s="6" customFormat="1" ht="12.75" customHeight="1" x14ac:dyDescent="0.2">
      <c r="A18" s="109">
        <f t="shared" ref="A18:A19" si="1">+A17+0.1</f>
        <v>2.2000000000000002</v>
      </c>
      <c r="B18" s="104" t="s">
        <v>18</v>
      </c>
      <c r="C18" s="107">
        <f>+C14*1</f>
        <v>7185.08</v>
      </c>
      <c r="D18" s="108" t="s">
        <v>19</v>
      </c>
      <c r="E18" s="46"/>
      <c r="F18" s="8">
        <f t="shared" si="0"/>
        <v>0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</row>
    <row r="19" spans="1:241" s="6" customFormat="1" ht="25.5" x14ac:dyDescent="0.2">
      <c r="A19" s="109">
        <f t="shared" si="1"/>
        <v>2.3000000000000003</v>
      </c>
      <c r="B19" s="104" t="s">
        <v>20</v>
      </c>
      <c r="C19" s="90">
        <v>474.5</v>
      </c>
      <c r="D19" s="108" t="s">
        <v>21</v>
      </c>
      <c r="E19" s="46"/>
      <c r="F19" s="8">
        <f t="shared" si="0"/>
        <v>0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</row>
    <row r="20" spans="1:241" s="6" customFormat="1" ht="12.75" customHeight="1" x14ac:dyDescent="0.2">
      <c r="A20" s="92"/>
      <c r="B20" s="110"/>
      <c r="C20" s="94"/>
      <c r="D20" s="91"/>
      <c r="E20" s="42"/>
      <c r="F20" s="8">
        <f t="shared" si="0"/>
        <v>0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</row>
    <row r="21" spans="1:241" s="6" customFormat="1" ht="17.25" x14ac:dyDescent="0.2">
      <c r="A21" s="96">
        <f>+A16+1</f>
        <v>3</v>
      </c>
      <c r="B21" s="111" t="s">
        <v>22</v>
      </c>
      <c r="C21" s="112"/>
      <c r="D21" s="113"/>
      <c r="E21" s="47"/>
      <c r="F21" s="8">
        <f t="shared" si="0"/>
        <v>0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</row>
    <row r="22" spans="1:241" s="6" customFormat="1" x14ac:dyDescent="0.2">
      <c r="A22" s="114">
        <f>+A21+0.1</f>
        <v>3.1</v>
      </c>
      <c r="B22" s="104" t="s">
        <v>23</v>
      </c>
      <c r="C22" s="115">
        <f>10130.96*0.58</f>
        <v>5875.956799999999</v>
      </c>
      <c r="D22" s="108" t="s">
        <v>24</v>
      </c>
      <c r="E22" s="48"/>
      <c r="F22" s="8">
        <f t="shared" si="0"/>
        <v>0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241" s="6" customFormat="1" x14ac:dyDescent="0.2">
      <c r="A23" s="114">
        <f t="shared" ref="A23:A27" si="2">+A22+0.1</f>
        <v>3.2</v>
      </c>
      <c r="B23" s="104" t="s">
        <v>25</v>
      </c>
      <c r="C23" s="115">
        <f>10130.96*0.42</f>
        <v>4255.0031999999992</v>
      </c>
      <c r="D23" s="108" t="s">
        <v>24</v>
      </c>
      <c r="E23" s="48"/>
      <c r="F23" s="8">
        <f t="shared" si="0"/>
        <v>0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</row>
    <row r="24" spans="1:241" s="6" customFormat="1" ht="12.75" customHeight="1" x14ac:dyDescent="0.2">
      <c r="A24" s="114">
        <f t="shared" si="2"/>
        <v>3.3000000000000003</v>
      </c>
      <c r="B24" s="104" t="s">
        <v>26</v>
      </c>
      <c r="C24" s="115">
        <v>718.51</v>
      </c>
      <c r="D24" s="108" t="s">
        <v>27</v>
      </c>
      <c r="E24" s="48"/>
      <c r="F24" s="8">
        <f t="shared" si="0"/>
        <v>0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241" s="6" customFormat="1" ht="25.5" x14ac:dyDescent="0.2">
      <c r="A25" s="114">
        <f t="shared" si="2"/>
        <v>3.4000000000000004</v>
      </c>
      <c r="B25" s="104" t="s">
        <v>28</v>
      </c>
      <c r="C25" s="116">
        <v>5531.5</v>
      </c>
      <c r="D25" s="117" t="s">
        <v>21</v>
      </c>
      <c r="E25" s="49"/>
      <c r="F25" s="8">
        <f t="shared" si="0"/>
        <v>0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</row>
    <row r="26" spans="1:241" s="6" customFormat="1" ht="25.5" x14ac:dyDescent="0.2">
      <c r="A26" s="114">
        <f t="shared" si="2"/>
        <v>3.5000000000000004</v>
      </c>
      <c r="B26" s="104" t="s">
        <v>29</v>
      </c>
      <c r="C26" s="116">
        <v>8054.47</v>
      </c>
      <c r="D26" s="117" t="s">
        <v>30</v>
      </c>
      <c r="E26" s="49"/>
      <c r="F26" s="8">
        <f t="shared" si="0"/>
        <v>0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</row>
    <row r="27" spans="1:241" s="6" customFormat="1" ht="51" x14ac:dyDescent="0.2">
      <c r="A27" s="114">
        <f t="shared" si="2"/>
        <v>3.6000000000000005</v>
      </c>
      <c r="B27" s="104" t="s">
        <v>31</v>
      </c>
      <c r="C27" s="116">
        <v>8230.94</v>
      </c>
      <c r="D27" s="117" t="s">
        <v>21</v>
      </c>
      <c r="E27" s="49"/>
      <c r="F27" s="8">
        <f t="shared" si="0"/>
        <v>0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</row>
    <row r="28" spans="1:241" s="6" customFormat="1" ht="12.75" customHeight="1" x14ac:dyDescent="0.2">
      <c r="A28" s="118"/>
      <c r="B28" s="104"/>
      <c r="C28" s="115"/>
      <c r="D28" s="119"/>
      <c r="E28" s="48"/>
      <c r="F28" s="8">
        <f t="shared" si="0"/>
        <v>0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</row>
    <row r="29" spans="1:241" s="6" customFormat="1" ht="12.75" customHeight="1" x14ac:dyDescent="0.2">
      <c r="A29" s="96">
        <f>+A21+1</f>
        <v>4</v>
      </c>
      <c r="B29" s="111" t="s">
        <v>32</v>
      </c>
      <c r="C29" s="94"/>
      <c r="D29" s="91"/>
      <c r="E29" s="42"/>
      <c r="F29" s="8">
        <f t="shared" si="0"/>
        <v>0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</row>
    <row r="30" spans="1:241" s="6" customFormat="1" ht="25.5" x14ac:dyDescent="0.2">
      <c r="A30" s="120">
        <f>+A29+0.1</f>
        <v>4.0999999999999996</v>
      </c>
      <c r="B30" s="93" t="s">
        <v>33</v>
      </c>
      <c r="C30" s="94">
        <v>1820</v>
      </c>
      <c r="D30" s="95" t="s">
        <v>17</v>
      </c>
      <c r="E30" s="50"/>
      <c r="F30" s="8">
        <f t="shared" si="0"/>
        <v>0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</row>
    <row r="31" spans="1:241" s="10" customFormat="1" ht="12.75" customHeight="1" x14ac:dyDescent="0.2">
      <c r="A31" s="120">
        <f>+A30+0.1</f>
        <v>4.1999999999999993</v>
      </c>
      <c r="B31" s="121" t="s">
        <v>34</v>
      </c>
      <c r="C31" s="122">
        <f>+C14*1.05</f>
        <v>7544.3339999999998</v>
      </c>
      <c r="D31" s="123" t="s">
        <v>17</v>
      </c>
      <c r="E31" s="51"/>
      <c r="F31" s="8">
        <f t="shared" si="0"/>
        <v>0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</row>
    <row r="32" spans="1:241" s="6" customFormat="1" ht="12.75" customHeight="1" x14ac:dyDescent="0.2">
      <c r="A32" s="92"/>
      <c r="B32" s="93"/>
      <c r="C32" s="94"/>
      <c r="D32" s="95"/>
      <c r="E32" s="42"/>
      <c r="F32" s="8">
        <f t="shared" si="0"/>
        <v>0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</row>
    <row r="33" spans="1:241" s="6" customFormat="1" x14ac:dyDescent="0.2">
      <c r="A33" s="96">
        <f>+A29+1</f>
        <v>5</v>
      </c>
      <c r="B33" s="124" t="s">
        <v>35</v>
      </c>
      <c r="C33" s="94"/>
      <c r="D33" s="95"/>
      <c r="E33" s="42"/>
      <c r="F33" s="8">
        <f t="shared" si="0"/>
        <v>0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241" s="6" customFormat="1" ht="12.75" customHeight="1" x14ac:dyDescent="0.2">
      <c r="A34" s="120">
        <f>+A33+0.1</f>
        <v>5.0999999999999996</v>
      </c>
      <c r="B34" s="93" t="s">
        <v>36</v>
      </c>
      <c r="C34" s="94">
        <v>1820</v>
      </c>
      <c r="D34" s="95" t="s">
        <v>17</v>
      </c>
      <c r="E34" s="50"/>
      <c r="F34" s="8">
        <f t="shared" si="0"/>
        <v>0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</row>
    <row r="35" spans="1:241" s="12" customFormat="1" ht="12.75" x14ac:dyDescent="0.2">
      <c r="A35" s="120">
        <f>+A34+0.1</f>
        <v>5.1999999999999993</v>
      </c>
      <c r="B35" s="121" t="s">
        <v>37</v>
      </c>
      <c r="C35" s="122">
        <f>+C14</f>
        <v>7185.08</v>
      </c>
      <c r="D35" s="123" t="s">
        <v>17</v>
      </c>
      <c r="E35" s="51"/>
      <c r="F35" s="8">
        <f t="shared" si="0"/>
        <v>0</v>
      </c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</row>
    <row r="36" spans="1:241" s="12" customFormat="1" ht="12.75" x14ac:dyDescent="0.2">
      <c r="A36" s="92"/>
      <c r="B36" s="121"/>
      <c r="C36" s="122"/>
      <c r="D36" s="123"/>
      <c r="E36" s="51"/>
      <c r="F36" s="8">
        <f t="shared" si="0"/>
        <v>0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</row>
    <row r="37" spans="1:241" s="12" customFormat="1" ht="12.75" x14ac:dyDescent="0.2">
      <c r="A37" s="125">
        <f>A33+1</f>
        <v>6</v>
      </c>
      <c r="B37" s="126" t="s">
        <v>38</v>
      </c>
      <c r="C37" s="122"/>
      <c r="D37" s="123"/>
      <c r="E37" s="51"/>
      <c r="F37" s="8">
        <f t="shared" si="0"/>
        <v>0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</row>
    <row r="38" spans="1:241" s="12" customFormat="1" ht="12.75" x14ac:dyDescent="0.2">
      <c r="A38" s="127">
        <f>A37+0.1</f>
        <v>6.1</v>
      </c>
      <c r="B38" s="101" t="s">
        <v>39</v>
      </c>
      <c r="C38" s="122">
        <f>C34+C35</f>
        <v>9005.08</v>
      </c>
      <c r="D38" s="123" t="s">
        <v>17</v>
      </c>
      <c r="E38" s="51"/>
      <c r="F38" s="8">
        <f t="shared" si="0"/>
        <v>0</v>
      </c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</row>
    <row r="39" spans="1:241" s="6" customFormat="1" x14ac:dyDescent="0.2">
      <c r="A39" s="92"/>
      <c r="B39" s="93"/>
      <c r="C39" s="94"/>
      <c r="D39" s="95"/>
      <c r="E39" s="42"/>
      <c r="F39" s="8">
        <f t="shared" si="0"/>
        <v>0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</row>
    <row r="40" spans="1:241" s="6" customFormat="1" ht="38.25" x14ac:dyDescent="0.2">
      <c r="A40" s="96">
        <v>7</v>
      </c>
      <c r="B40" s="128" t="s">
        <v>40</v>
      </c>
      <c r="C40" s="98"/>
      <c r="D40" s="99"/>
      <c r="E40" s="44"/>
      <c r="F40" s="8">
        <f t="shared" si="0"/>
        <v>0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</row>
    <row r="41" spans="1:241" s="5" customFormat="1" x14ac:dyDescent="0.2">
      <c r="A41" s="120">
        <f>A40+0.1</f>
        <v>7.1</v>
      </c>
      <c r="B41" s="104" t="s">
        <v>41</v>
      </c>
      <c r="C41" s="94">
        <v>4</v>
      </c>
      <c r="D41" s="95" t="s">
        <v>14</v>
      </c>
      <c r="E41" s="50"/>
      <c r="F41" s="8">
        <f t="shared" si="0"/>
        <v>0</v>
      </c>
    </row>
    <row r="42" spans="1:241" s="5" customFormat="1" x14ac:dyDescent="0.2">
      <c r="A42" s="120">
        <f t="shared" ref="A42:A49" si="3">A41+0.1</f>
        <v>7.1999999999999993</v>
      </c>
      <c r="B42" s="104" t="s">
        <v>42</v>
      </c>
      <c r="C42" s="94">
        <v>6</v>
      </c>
      <c r="D42" s="95" t="s">
        <v>14</v>
      </c>
      <c r="E42" s="50"/>
      <c r="F42" s="8">
        <f t="shared" si="0"/>
        <v>0</v>
      </c>
    </row>
    <row r="43" spans="1:241" s="5" customFormat="1" x14ac:dyDescent="0.2">
      <c r="A43" s="120">
        <f t="shared" si="3"/>
        <v>7.2999999999999989</v>
      </c>
      <c r="B43" s="104" t="s">
        <v>43</v>
      </c>
      <c r="C43" s="94">
        <v>2</v>
      </c>
      <c r="D43" s="95" t="s">
        <v>14</v>
      </c>
      <c r="E43" s="50"/>
      <c r="F43" s="8">
        <f t="shared" si="0"/>
        <v>0</v>
      </c>
    </row>
    <row r="44" spans="1:241" s="5" customFormat="1" x14ac:dyDescent="0.2">
      <c r="A44" s="120">
        <f t="shared" si="3"/>
        <v>7.3999999999999986</v>
      </c>
      <c r="B44" s="104" t="s">
        <v>44</v>
      </c>
      <c r="C44" s="94">
        <v>3</v>
      </c>
      <c r="D44" s="95" t="s">
        <v>14</v>
      </c>
      <c r="E44" s="50"/>
      <c r="F44" s="8">
        <f t="shared" si="0"/>
        <v>0</v>
      </c>
    </row>
    <row r="45" spans="1:241" s="5" customFormat="1" x14ac:dyDescent="0.2">
      <c r="A45" s="120">
        <f t="shared" si="3"/>
        <v>7.4999999999999982</v>
      </c>
      <c r="B45" s="104" t="s">
        <v>45</v>
      </c>
      <c r="C45" s="94">
        <v>7</v>
      </c>
      <c r="D45" s="95" t="s">
        <v>14</v>
      </c>
      <c r="E45" s="50"/>
      <c r="F45" s="8">
        <f t="shared" si="0"/>
        <v>0</v>
      </c>
    </row>
    <row r="46" spans="1:241" s="5" customFormat="1" x14ac:dyDescent="0.2">
      <c r="A46" s="120">
        <f t="shared" si="3"/>
        <v>7.5999999999999979</v>
      </c>
      <c r="B46" s="104" t="s">
        <v>46</v>
      </c>
      <c r="C46" s="94">
        <v>1</v>
      </c>
      <c r="D46" s="95" t="s">
        <v>14</v>
      </c>
      <c r="E46" s="50"/>
      <c r="F46" s="8">
        <f t="shared" si="0"/>
        <v>0</v>
      </c>
    </row>
    <row r="47" spans="1:241" s="5" customFormat="1" x14ac:dyDescent="0.2">
      <c r="A47" s="120">
        <f t="shared" si="3"/>
        <v>7.6999999999999975</v>
      </c>
      <c r="B47" s="104" t="s">
        <v>47</v>
      </c>
      <c r="C47" s="94">
        <v>3</v>
      </c>
      <c r="D47" s="95" t="s">
        <v>14</v>
      </c>
      <c r="E47" s="50"/>
      <c r="F47" s="8">
        <f t="shared" si="0"/>
        <v>0</v>
      </c>
    </row>
    <row r="48" spans="1:241" s="5" customFormat="1" x14ac:dyDescent="0.2">
      <c r="A48" s="129">
        <f t="shared" si="3"/>
        <v>7.7999999999999972</v>
      </c>
      <c r="B48" s="130" t="s">
        <v>48</v>
      </c>
      <c r="C48" s="131">
        <v>1</v>
      </c>
      <c r="D48" s="132" t="s">
        <v>14</v>
      </c>
      <c r="E48" s="52"/>
      <c r="F48" s="8">
        <f t="shared" si="0"/>
        <v>0</v>
      </c>
    </row>
    <row r="49" spans="1:31" s="5" customFormat="1" x14ac:dyDescent="0.2">
      <c r="A49" s="120">
        <f t="shared" si="3"/>
        <v>7.8999999999999968</v>
      </c>
      <c r="B49" s="104" t="s">
        <v>49</v>
      </c>
      <c r="C49" s="94">
        <v>2</v>
      </c>
      <c r="D49" s="95" t="s">
        <v>14</v>
      </c>
      <c r="E49" s="50"/>
      <c r="F49" s="8">
        <f t="shared" si="0"/>
        <v>0</v>
      </c>
    </row>
    <row r="50" spans="1:31" s="5" customFormat="1" x14ac:dyDescent="0.2">
      <c r="A50" s="133">
        <v>7.1</v>
      </c>
      <c r="B50" s="104" t="s">
        <v>50</v>
      </c>
      <c r="C50" s="94">
        <v>2</v>
      </c>
      <c r="D50" s="95" t="s">
        <v>14</v>
      </c>
      <c r="E50" s="50"/>
      <c r="F50" s="8">
        <f t="shared" si="0"/>
        <v>0</v>
      </c>
    </row>
    <row r="51" spans="1:31" s="5" customFormat="1" x14ac:dyDescent="0.2">
      <c r="A51" s="133">
        <f>A50+0.01</f>
        <v>7.1099999999999994</v>
      </c>
      <c r="B51" s="104" t="s">
        <v>51</v>
      </c>
      <c r="C51" s="94">
        <v>5</v>
      </c>
      <c r="D51" s="95" t="s">
        <v>14</v>
      </c>
      <c r="E51" s="50"/>
      <c r="F51" s="8">
        <f t="shared" si="0"/>
        <v>0</v>
      </c>
    </row>
    <row r="52" spans="1:31" s="5" customFormat="1" x14ac:dyDescent="0.2">
      <c r="A52" s="133">
        <f t="shared" ref="A52:A60" si="4">A51+0.01</f>
        <v>7.1199999999999992</v>
      </c>
      <c r="B52" s="104" t="s">
        <v>52</v>
      </c>
      <c r="C52" s="94">
        <v>2</v>
      </c>
      <c r="D52" s="95" t="s">
        <v>14</v>
      </c>
      <c r="E52" s="50"/>
      <c r="F52" s="8">
        <f t="shared" si="0"/>
        <v>0</v>
      </c>
    </row>
    <row r="53" spans="1:31" s="5" customFormat="1" x14ac:dyDescent="0.2">
      <c r="A53" s="133">
        <f t="shared" si="4"/>
        <v>7.129999999999999</v>
      </c>
      <c r="B53" s="104" t="s">
        <v>53</v>
      </c>
      <c r="C53" s="94">
        <v>1</v>
      </c>
      <c r="D53" s="95" t="s">
        <v>14</v>
      </c>
      <c r="E53" s="50"/>
      <c r="F53" s="8">
        <f t="shared" si="0"/>
        <v>0</v>
      </c>
    </row>
    <row r="54" spans="1:31" s="5" customFormat="1" x14ac:dyDescent="0.2">
      <c r="A54" s="133">
        <f t="shared" si="4"/>
        <v>7.1399999999999988</v>
      </c>
      <c r="B54" s="104" t="s">
        <v>54</v>
      </c>
      <c r="C54" s="94">
        <v>1</v>
      </c>
      <c r="D54" s="95" t="s">
        <v>14</v>
      </c>
      <c r="E54" s="50"/>
      <c r="F54" s="8">
        <f t="shared" si="0"/>
        <v>0</v>
      </c>
    </row>
    <row r="55" spans="1:31" s="5" customFormat="1" x14ac:dyDescent="0.2">
      <c r="A55" s="133">
        <f t="shared" si="4"/>
        <v>7.1499999999999986</v>
      </c>
      <c r="B55" s="104" t="s">
        <v>55</v>
      </c>
      <c r="C55" s="94">
        <v>1</v>
      </c>
      <c r="D55" s="95" t="s">
        <v>14</v>
      </c>
      <c r="E55" s="50"/>
      <c r="F55" s="8">
        <f t="shared" si="0"/>
        <v>0</v>
      </c>
    </row>
    <row r="56" spans="1:31" s="5" customFormat="1" x14ac:dyDescent="0.2">
      <c r="A56" s="133">
        <f t="shared" si="4"/>
        <v>7.1599999999999984</v>
      </c>
      <c r="B56" s="104" t="s">
        <v>56</v>
      </c>
      <c r="C56" s="94">
        <v>2</v>
      </c>
      <c r="D56" s="95" t="s">
        <v>14</v>
      </c>
      <c r="E56" s="50"/>
      <c r="F56" s="8">
        <f t="shared" si="0"/>
        <v>0</v>
      </c>
    </row>
    <row r="57" spans="1:31" s="5" customFormat="1" x14ac:dyDescent="0.2">
      <c r="A57" s="133">
        <f t="shared" si="4"/>
        <v>7.1699999999999982</v>
      </c>
      <c r="B57" s="104" t="s">
        <v>57</v>
      </c>
      <c r="C57" s="94">
        <v>1</v>
      </c>
      <c r="D57" s="95" t="s">
        <v>14</v>
      </c>
      <c r="E57" s="50"/>
      <c r="F57" s="8">
        <f t="shared" si="0"/>
        <v>0</v>
      </c>
    </row>
    <row r="58" spans="1:31" s="5" customFormat="1" x14ac:dyDescent="0.2">
      <c r="A58" s="133">
        <f t="shared" si="4"/>
        <v>7.1799999999999979</v>
      </c>
      <c r="B58" s="104" t="s">
        <v>58</v>
      </c>
      <c r="C58" s="94">
        <v>1</v>
      </c>
      <c r="D58" s="95" t="s">
        <v>14</v>
      </c>
      <c r="E58" s="50"/>
      <c r="F58" s="8">
        <f t="shared" si="0"/>
        <v>0</v>
      </c>
    </row>
    <row r="59" spans="1:31" s="5" customFormat="1" x14ac:dyDescent="0.2">
      <c r="A59" s="133">
        <f t="shared" si="4"/>
        <v>7.1899999999999977</v>
      </c>
      <c r="B59" s="104" t="s">
        <v>59</v>
      </c>
      <c r="C59" s="94">
        <v>49</v>
      </c>
      <c r="D59" s="95" t="s">
        <v>14</v>
      </c>
      <c r="E59" s="50"/>
      <c r="F59" s="8">
        <f t="shared" si="0"/>
        <v>0</v>
      </c>
    </row>
    <row r="60" spans="1:31" s="5" customFormat="1" ht="25.5" x14ac:dyDescent="0.2">
      <c r="A60" s="133">
        <f t="shared" si="4"/>
        <v>7.1999999999999975</v>
      </c>
      <c r="B60" s="104" t="s">
        <v>60</v>
      </c>
      <c r="C60" s="94">
        <v>48.22</v>
      </c>
      <c r="D60" s="95" t="s">
        <v>61</v>
      </c>
      <c r="E60" s="50"/>
      <c r="F60" s="8">
        <f t="shared" si="0"/>
        <v>0</v>
      </c>
    </row>
    <row r="61" spans="1:31" s="5" customFormat="1" x14ac:dyDescent="0.2">
      <c r="A61" s="96"/>
      <c r="B61" s="128"/>
      <c r="C61" s="98"/>
      <c r="D61" s="99"/>
      <c r="E61" s="44"/>
      <c r="F61" s="8">
        <f t="shared" si="0"/>
        <v>0</v>
      </c>
    </row>
    <row r="62" spans="1:31" s="6" customFormat="1" ht="12.75" customHeight="1" x14ac:dyDescent="0.2">
      <c r="A62" s="96">
        <f>+A40+1</f>
        <v>8</v>
      </c>
      <c r="B62" s="111" t="s">
        <v>62</v>
      </c>
      <c r="C62" s="133"/>
      <c r="D62" s="91"/>
      <c r="E62" s="42"/>
      <c r="F62" s="8">
        <f t="shared" si="0"/>
        <v>0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</row>
    <row r="63" spans="1:31" s="6" customFormat="1" ht="51" x14ac:dyDescent="0.2">
      <c r="A63" s="120">
        <f>+A62+0.1</f>
        <v>8.1</v>
      </c>
      <c r="B63" s="104" t="s">
        <v>63</v>
      </c>
      <c r="C63" s="134">
        <v>5</v>
      </c>
      <c r="D63" s="135" t="s">
        <v>14</v>
      </c>
      <c r="E63" s="53"/>
      <c r="F63" s="8">
        <f t="shared" si="0"/>
        <v>0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</row>
    <row r="64" spans="1:31" s="6" customFormat="1" ht="51" x14ac:dyDescent="0.2">
      <c r="A64" s="120">
        <f t="shared" ref="A64:A69" si="5">+A63+0.1</f>
        <v>8.1999999999999993</v>
      </c>
      <c r="B64" s="101" t="s">
        <v>64</v>
      </c>
      <c r="C64" s="134">
        <v>12</v>
      </c>
      <c r="D64" s="136" t="s">
        <v>14</v>
      </c>
      <c r="E64" s="53"/>
      <c r="F64" s="8">
        <f t="shared" si="0"/>
        <v>0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</row>
    <row r="65" spans="1:31" s="6" customFormat="1" ht="51" x14ac:dyDescent="0.2">
      <c r="A65" s="120">
        <f t="shared" si="5"/>
        <v>8.2999999999999989</v>
      </c>
      <c r="B65" s="101" t="s">
        <v>65</v>
      </c>
      <c r="C65" s="134">
        <v>10</v>
      </c>
      <c r="D65" s="135" t="s">
        <v>14</v>
      </c>
      <c r="E65" s="53"/>
      <c r="F65" s="8">
        <f t="shared" si="0"/>
        <v>0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</row>
    <row r="66" spans="1:31" s="6" customFormat="1" ht="51" x14ac:dyDescent="0.2">
      <c r="A66" s="120">
        <f t="shared" si="5"/>
        <v>8.3999999999999986</v>
      </c>
      <c r="B66" s="104" t="s">
        <v>66</v>
      </c>
      <c r="C66" s="134">
        <v>2</v>
      </c>
      <c r="D66" s="136" t="s">
        <v>14</v>
      </c>
      <c r="E66" s="53"/>
      <c r="F66" s="8">
        <f t="shared" si="0"/>
        <v>0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</row>
    <row r="67" spans="1:31" s="6" customFormat="1" ht="25.5" x14ac:dyDescent="0.2">
      <c r="A67" s="120">
        <f t="shared" si="5"/>
        <v>8.4999999999999982</v>
      </c>
      <c r="B67" s="104" t="s">
        <v>67</v>
      </c>
      <c r="C67" s="133">
        <v>10</v>
      </c>
      <c r="D67" s="123" t="s">
        <v>14</v>
      </c>
      <c r="E67" s="42"/>
      <c r="F67" s="8">
        <f t="shared" si="0"/>
        <v>0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</row>
    <row r="68" spans="1:31" s="6" customFormat="1" ht="25.5" x14ac:dyDescent="0.2">
      <c r="A68" s="120">
        <f t="shared" si="5"/>
        <v>8.5999999999999979</v>
      </c>
      <c r="B68" s="101" t="s">
        <v>68</v>
      </c>
      <c r="C68" s="133">
        <v>17</v>
      </c>
      <c r="D68" s="123" t="s">
        <v>14</v>
      </c>
      <c r="E68" s="42"/>
      <c r="F68" s="8">
        <f t="shared" si="0"/>
        <v>0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</row>
    <row r="69" spans="1:31" s="6" customFormat="1" ht="25.5" x14ac:dyDescent="0.2">
      <c r="A69" s="120">
        <f t="shared" si="5"/>
        <v>8.6999999999999975</v>
      </c>
      <c r="B69" s="104" t="s">
        <v>69</v>
      </c>
      <c r="C69" s="133">
        <v>2</v>
      </c>
      <c r="D69" s="123" t="s">
        <v>14</v>
      </c>
      <c r="E69" s="42"/>
      <c r="F69" s="8">
        <f t="shared" si="0"/>
        <v>0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</row>
    <row r="70" spans="1:31" s="6" customFormat="1" x14ac:dyDescent="0.2">
      <c r="A70" s="120"/>
      <c r="B70" s="104"/>
      <c r="C70" s="133"/>
      <c r="D70" s="123"/>
      <c r="E70" s="42"/>
      <c r="F70" s="8">
        <f t="shared" si="0"/>
        <v>0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</row>
    <row r="71" spans="1:31" s="6" customFormat="1" ht="132.75" customHeight="1" x14ac:dyDescent="0.2">
      <c r="A71" s="137">
        <v>9</v>
      </c>
      <c r="B71" s="138" t="s">
        <v>70</v>
      </c>
      <c r="C71" s="139">
        <v>364</v>
      </c>
      <c r="D71" s="140" t="s">
        <v>14</v>
      </c>
      <c r="E71" s="54"/>
      <c r="F71" s="8">
        <f t="shared" si="0"/>
        <v>0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</row>
    <row r="72" spans="1:31" s="6" customFormat="1" ht="13.5" customHeight="1" x14ac:dyDescent="0.2">
      <c r="A72" s="120"/>
      <c r="B72" s="141"/>
      <c r="C72" s="134"/>
      <c r="D72" s="136"/>
      <c r="E72" s="55"/>
      <c r="F72" s="8">
        <f t="shared" si="0"/>
        <v>0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</row>
    <row r="73" spans="1:31" s="6" customFormat="1" ht="12" customHeight="1" x14ac:dyDescent="0.2">
      <c r="A73" s="96">
        <v>10</v>
      </c>
      <c r="B73" s="142" t="s">
        <v>71</v>
      </c>
      <c r="C73" s="143"/>
      <c r="D73" s="144"/>
      <c r="E73" s="56"/>
      <c r="F73" s="8">
        <f t="shared" si="0"/>
        <v>0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</row>
    <row r="74" spans="1:31" s="6" customFormat="1" ht="12" customHeight="1" x14ac:dyDescent="0.2">
      <c r="A74" s="96"/>
      <c r="B74" s="142"/>
      <c r="C74" s="143"/>
      <c r="D74" s="144"/>
      <c r="E74" s="56"/>
      <c r="F74" s="8">
        <f t="shared" si="0"/>
        <v>0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</row>
    <row r="75" spans="1:31" s="6" customFormat="1" ht="25.5" x14ac:dyDescent="0.2">
      <c r="A75" s="145">
        <f>+A73+0.1</f>
        <v>10.1</v>
      </c>
      <c r="B75" s="142" t="s">
        <v>72</v>
      </c>
      <c r="C75" s="146"/>
      <c r="D75" s="147"/>
      <c r="E75" s="57"/>
      <c r="F75" s="8">
        <f t="shared" si="0"/>
        <v>0</v>
      </c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</row>
    <row r="76" spans="1:31" s="6" customFormat="1" x14ac:dyDescent="0.2">
      <c r="A76" s="148" t="s">
        <v>73</v>
      </c>
      <c r="B76" s="101" t="s">
        <v>13</v>
      </c>
      <c r="C76" s="149">
        <v>3</v>
      </c>
      <c r="D76" s="123" t="s">
        <v>14</v>
      </c>
      <c r="E76" s="58"/>
      <c r="F76" s="8">
        <f t="shared" si="0"/>
        <v>0</v>
      </c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</row>
    <row r="77" spans="1:31" s="6" customFormat="1" ht="51" x14ac:dyDescent="0.2">
      <c r="A77" s="148" t="s">
        <v>74</v>
      </c>
      <c r="B77" s="101" t="s">
        <v>63</v>
      </c>
      <c r="C77" s="149">
        <v>3</v>
      </c>
      <c r="D77" s="136" t="s">
        <v>14</v>
      </c>
      <c r="E77" s="58"/>
      <c r="F77" s="8">
        <f t="shared" si="0"/>
        <v>0</v>
      </c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</row>
    <row r="78" spans="1:31" s="6" customFormat="1" ht="12.75" customHeight="1" x14ac:dyDescent="0.2">
      <c r="A78" s="148" t="s">
        <v>75</v>
      </c>
      <c r="B78" s="101" t="s">
        <v>76</v>
      </c>
      <c r="C78" s="146">
        <v>42</v>
      </c>
      <c r="D78" s="136" t="s">
        <v>77</v>
      </c>
      <c r="E78" s="57"/>
      <c r="F78" s="8">
        <f t="shared" si="0"/>
        <v>0</v>
      </c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</row>
    <row r="79" spans="1:31" s="6" customFormat="1" ht="12.75" customHeight="1" x14ac:dyDescent="0.2">
      <c r="A79" s="148" t="s">
        <v>78</v>
      </c>
      <c r="B79" s="101" t="s">
        <v>79</v>
      </c>
      <c r="C79" s="146">
        <v>12</v>
      </c>
      <c r="D79" s="136" t="s">
        <v>14</v>
      </c>
      <c r="E79" s="57"/>
      <c r="F79" s="8">
        <f t="shared" ref="F79:F127" si="6">ROUND(C79*E79,2)</f>
        <v>0</v>
      </c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</row>
    <row r="80" spans="1:31" s="6" customFormat="1" ht="15" customHeight="1" x14ac:dyDescent="0.2">
      <c r="A80" s="148" t="s">
        <v>80</v>
      </c>
      <c r="B80" s="101" t="s">
        <v>81</v>
      </c>
      <c r="C80" s="146">
        <v>6</v>
      </c>
      <c r="D80" s="147" t="s">
        <v>14</v>
      </c>
      <c r="E80" s="57"/>
      <c r="F80" s="8">
        <f t="shared" si="6"/>
        <v>0</v>
      </c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</row>
    <row r="81" spans="1:31" s="6" customFormat="1" ht="25.5" x14ac:dyDescent="0.2">
      <c r="A81" s="148" t="s">
        <v>82</v>
      </c>
      <c r="B81" s="101" t="s">
        <v>83</v>
      </c>
      <c r="C81" s="149">
        <v>17.28</v>
      </c>
      <c r="D81" s="150" t="s">
        <v>84</v>
      </c>
      <c r="E81" s="58"/>
      <c r="F81" s="8">
        <f t="shared" si="6"/>
        <v>0</v>
      </c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</row>
    <row r="82" spans="1:31" s="6" customFormat="1" ht="12.75" customHeight="1" x14ac:dyDescent="0.2">
      <c r="A82" s="148" t="s">
        <v>85</v>
      </c>
      <c r="B82" s="151" t="s">
        <v>86</v>
      </c>
      <c r="C82" s="146">
        <v>160.87</v>
      </c>
      <c r="D82" s="150" t="s">
        <v>87</v>
      </c>
      <c r="E82" s="57"/>
      <c r="F82" s="8">
        <f t="shared" si="6"/>
        <v>0</v>
      </c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</row>
    <row r="83" spans="1:31" s="6" customFormat="1" ht="12.75" customHeight="1" x14ac:dyDescent="0.2">
      <c r="A83" s="148" t="s">
        <v>88</v>
      </c>
      <c r="B83" s="152" t="s">
        <v>89</v>
      </c>
      <c r="C83" s="146">
        <f>+C82</f>
        <v>160.87</v>
      </c>
      <c r="D83" s="150" t="s">
        <v>87</v>
      </c>
      <c r="E83" s="57"/>
      <c r="F83" s="8">
        <f t="shared" si="6"/>
        <v>0</v>
      </c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</row>
    <row r="84" spans="1:31" s="6" customFormat="1" ht="25.5" x14ac:dyDescent="0.2">
      <c r="A84" s="148" t="s">
        <v>90</v>
      </c>
      <c r="B84" s="101" t="s">
        <v>91</v>
      </c>
      <c r="C84" s="149">
        <v>12</v>
      </c>
      <c r="D84" s="150" t="s">
        <v>14</v>
      </c>
      <c r="E84" s="58"/>
      <c r="F84" s="8">
        <f t="shared" si="6"/>
        <v>0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</row>
    <row r="85" spans="1:31" s="6" customFormat="1" ht="25.5" x14ac:dyDescent="0.2">
      <c r="A85" s="148" t="s">
        <v>92</v>
      </c>
      <c r="B85" s="101" t="s">
        <v>93</v>
      </c>
      <c r="C85" s="149">
        <v>3</v>
      </c>
      <c r="D85" s="150" t="s">
        <v>14</v>
      </c>
      <c r="E85" s="58"/>
      <c r="F85" s="8">
        <f t="shared" si="6"/>
        <v>0</v>
      </c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</row>
    <row r="86" spans="1:31" s="6" customFormat="1" x14ac:dyDescent="0.2">
      <c r="A86" s="153"/>
      <c r="B86" s="151"/>
      <c r="C86" s="146"/>
      <c r="D86" s="147"/>
      <c r="E86" s="57"/>
      <c r="F86" s="8">
        <f t="shared" si="6"/>
        <v>0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</row>
    <row r="87" spans="1:31" s="6" customFormat="1" ht="25.5" x14ac:dyDescent="0.2">
      <c r="A87" s="145">
        <f>+A75+0.1</f>
        <v>10.199999999999999</v>
      </c>
      <c r="B87" s="126" t="s">
        <v>94</v>
      </c>
      <c r="C87" s="146"/>
      <c r="D87" s="147"/>
      <c r="E87" s="57"/>
      <c r="F87" s="8">
        <f t="shared" si="6"/>
        <v>0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</row>
    <row r="88" spans="1:31" s="6" customFormat="1" x14ac:dyDescent="0.2">
      <c r="A88" s="148" t="s">
        <v>95</v>
      </c>
      <c r="B88" s="101" t="s">
        <v>13</v>
      </c>
      <c r="C88" s="149">
        <v>1</v>
      </c>
      <c r="D88" s="123" t="s">
        <v>14</v>
      </c>
      <c r="E88" s="58"/>
      <c r="F88" s="8">
        <f t="shared" si="6"/>
        <v>0</v>
      </c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</row>
    <row r="89" spans="1:31" s="6" customFormat="1" ht="51" x14ac:dyDescent="0.2">
      <c r="A89" s="148" t="s">
        <v>96</v>
      </c>
      <c r="B89" s="101" t="s">
        <v>63</v>
      </c>
      <c r="C89" s="149">
        <v>1</v>
      </c>
      <c r="D89" s="136" t="s">
        <v>14</v>
      </c>
      <c r="E89" s="58"/>
      <c r="F89" s="8">
        <f t="shared" si="6"/>
        <v>0</v>
      </c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</row>
    <row r="90" spans="1:31" s="6" customFormat="1" ht="25.5" x14ac:dyDescent="0.2">
      <c r="A90" s="148" t="s">
        <v>97</v>
      </c>
      <c r="B90" s="101" t="s">
        <v>76</v>
      </c>
      <c r="C90" s="149">
        <v>56</v>
      </c>
      <c r="D90" s="136" t="s">
        <v>77</v>
      </c>
      <c r="E90" s="58"/>
      <c r="F90" s="8">
        <f t="shared" si="6"/>
        <v>0</v>
      </c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</row>
    <row r="91" spans="1:31" s="6" customFormat="1" ht="25.5" x14ac:dyDescent="0.2">
      <c r="A91" s="148" t="s">
        <v>98</v>
      </c>
      <c r="B91" s="101" t="s">
        <v>79</v>
      </c>
      <c r="C91" s="149">
        <v>4</v>
      </c>
      <c r="D91" s="136" t="s">
        <v>14</v>
      </c>
      <c r="E91" s="58"/>
      <c r="F91" s="8">
        <f t="shared" si="6"/>
        <v>0</v>
      </c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</row>
    <row r="92" spans="1:31" s="6" customFormat="1" ht="25.5" x14ac:dyDescent="0.2">
      <c r="A92" s="148" t="s">
        <v>99</v>
      </c>
      <c r="B92" s="101" t="s">
        <v>81</v>
      </c>
      <c r="C92" s="149">
        <v>146.76</v>
      </c>
      <c r="D92" s="150" t="s">
        <v>14</v>
      </c>
      <c r="E92" s="58"/>
      <c r="F92" s="8">
        <f t="shared" si="6"/>
        <v>0</v>
      </c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</row>
    <row r="93" spans="1:31" s="6" customFormat="1" ht="27.75" customHeight="1" x14ac:dyDescent="0.2">
      <c r="A93" s="148" t="s">
        <v>100</v>
      </c>
      <c r="B93" s="101" t="s">
        <v>83</v>
      </c>
      <c r="C93" s="149">
        <v>147.76</v>
      </c>
      <c r="D93" s="150" t="s">
        <v>84</v>
      </c>
      <c r="E93" s="58"/>
      <c r="F93" s="8">
        <f t="shared" si="6"/>
        <v>0</v>
      </c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</row>
    <row r="94" spans="1:31" s="6" customFormat="1" ht="16.5" x14ac:dyDescent="0.2">
      <c r="A94" s="148" t="s">
        <v>101</v>
      </c>
      <c r="B94" s="151" t="s">
        <v>86</v>
      </c>
      <c r="C94" s="149">
        <v>148.76</v>
      </c>
      <c r="D94" s="150" t="s">
        <v>87</v>
      </c>
      <c r="E94" s="58"/>
      <c r="F94" s="8">
        <f t="shared" si="6"/>
        <v>0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</row>
    <row r="95" spans="1:31" s="6" customFormat="1" ht="25.5" x14ac:dyDescent="0.2">
      <c r="A95" s="148" t="s">
        <v>102</v>
      </c>
      <c r="B95" s="152" t="s">
        <v>89</v>
      </c>
      <c r="C95" s="149">
        <f>+C94</f>
        <v>148.76</v>
      </c>
      <c r="D95" s="150" t="s">
        <v>87</v>
      </c>
      <c r="E95" s="58"/>
      <c r="F95" s="8">
        <f t="shared" si="6"/>
        <v>0</v>
      </c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</row>
    <row r="96" spans="1:31" s="6" customFormat="1" ht="25.5" x14ac:dyDescent="0.2">
      <c r="A96" s="148" t="s">
        <v>103</v>
      </c>
      <c r="B96" s="101" t="s">
        <v>91</v>
      </c>
      <c r="C96" s="149">
        <v>4</v>
      </c>
      <c r="D96" s="150" t="s">
        <v>14</v>
      </c>
      <c r="E96" s="58"/>
      <c r="F96" s="8">
        <f t="shared" si="6"/>
        <v>0</v>
      </c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</row>
    <row r="97" spans="1:241" s="6" customFormat="1" ht="25.5" x14ac:dyDescent="0.2">
      <c r="A97" s="148" t="s">
        <v>104</v>
      </c>
      <c r="B97" s="101" t="s">
        <v>93</v>
      </c>
      <c r="C97" s="149">
        <v>1</v>
      </c>
      <c r="D97" s="150" t="s">
        <v>14</v>
      </c>
      <c r="E97" s="58"/>
      <c r="F97" s="8">
        <f t="shared" si="6"/>
        <v>0</v>
      </c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</row>
    <row r="98" spans="1:241" s="6" customFormat="1" x14ac:dyDescent="0.2">
      <c r="A98" s="153"/>
      <c r="B98" s="154"/>
      <c r="C98" s="94"/>
      <c r="D98" s="123"/>
      <c r="E98" s="44"/>
      <c r="F98" s="8">
        <f t="shared" si="6"/>
        <v>0</v>
      </c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</row>
    <row r="99" spans="1:241" s="14" customFormat="1" ht="28.5" customHeight="1" x14ac:dyDescent="0.2">
      <c r="A99" s="145">
        <f>+A87+0.1</f>
        <v>10.299999999999999</v>
      </c>
      <c r="B99" s="155" t="s">
        <v>105</v>
      </c>
      <c r="C99" s="156"/>
      <c r="D99" s="157"/>
      <c r="E99" s="59"/>
      <c r="F99" s="8">
        <f t="shared" si="6"/>
        <v>0</v>
      </c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3"/>
      <c r="EE99" s="13"/>
      <c r="EF99" s="13"/>
      <c r="EG99" s="13"/>
      <c r="EH99" s="13"/>
      <c r="EI99" s="13"/>
      <c r="EJ99" s="13"/>
      <c r="EK99" s="13"/>
      <c r="EL99" s="13"/>
      <c r="EM99" s="13"/>
      <c r="EN99" s="13"/>
      <c r="EO99" s="13"/>
      <c r="EP99" s="13"/>
      <c r="EQ99" s="13"/>
      <c r="ER99" s="13"/>
      <c r="ES99" s="13"/>
      <c r="ET99" s="13"/>
      <c r="EU99" s="13"/>
      <c r="EV99" s="13"/>
      <c r="EW99" s="13"/>
      <c r="EX99" s="13"/>
      <c r="EY99" s="13"/>
      <c r="EZ99" s="13"/>
      <c r="FA99" s="13"/>
      <c r="FB99" s="13"/>
      <c r="FC99" s="13"/>
      <c r="FD99" s="13"/>
      <c r="FE99" s="13"/>
      <c r="FF99" s="13"/>
      <c r="FG99" s="13"/>
      <c r="FH99" s="13"/>
      <c r="FI99" s="13"/>
      <c r="FJ99" s="13"/>
      <c r="FK99" s="13"/>
      <c r="FL99" s="13"/>
      <c r="FM99" s="13"/>
      <c r="FN99" s="13"/>
      <c r="FO99" s="13"/>
      <c r="FP99" s="13"/>
      <c r="FQ99" s="13"/>
      <c r="FR99" s="13"/>
      <c r="FS99" s="13"/>
      <c r="FT99" s="13"/>
      <c r="FU99" s="13"/>
      <c r="FV99" s="13"/>
      <c r="FW99" s="13"/>
      <c r="FX99" s="13"/>
      <c r="FY99" s="13"/>
      <c r="FZ99" s="13"/>
      <c r="GA99" s="13"/>
      <c r="GB99" s="13"/>
      <c r="GC99" s="13"/>
      <c r="GD99" s="13"/>
      <c r="GE99" s="13"/>
      <c r="GF99" s="13"/>
      <c r="GG99" s="13"/>
      <c r="GH99" s="13"/>
      <c r="GI99" s="13"/>
      <c r="GJ99" s="13"/>
      <c r="GK99" s="13"/>
      <c r="GL99" s="13"/>
      <c r="GM99" s="13"/>
      <c r="GN99" s="13"/>
      <c r="GO99" s="13"/>
      <c r="GP99" s="13"/>
      <c r="GQ99" s="13"/>
      <c r="GR99" s="13"/>
      <c r="GS99" s="13"/>
      <c r="GT99" s="13"/>
      <c r="GU99" s="13"/>
      <c r="GV99" s="13"/>
      <c r="GW99" s="13"/>
      <c r="GX99" s="13"/>
      <c r="GY99" s="13"/>
      <c r="GZ99" s="13"/>
      <c r="HA99" s="13"/>
      <c r="HB99" s="13"/>
      <c r="HC99" s="13"/>
      <c r="HD99" s="13"/>
      <c r="HE99" s="13"/>
      <c r="HF99" s="13"/>
      <c r="HG99" s="13"/>
      <c r="HH99" s="13"/>
      <c r="HI99" s="13"/>
      <c r="HJ99" s="13"/>
      <c r="HK99" s="13"/>
      <c r="HL99" s="13"/>
      <c r="HM99" s="13"/>
      <c r="HN99" s="13"/>
      <c r="HO99" s="13"/>
      <c r="HP99" s="13"/>
      <c r="HQ99" s="13"/>
      <c r="HR99" s="13"/>
      <c r="HS99" s="13"/>
      <c r="HT99" s="13"/>
      <c r="HU99" s="13"/>
      <c r="HV99" s="13"/>
      <c r="HW99" s="13"/>
      <c r="HX99" s="13"/>
      <c r="HY99" s="13"/>
      <c r="HZ99" s="13"/>
      <c r="IA99" s="13"/>
      <c r="IB99" s="13"/>
      <c r="IC99" s="13"/>
      <c r="ID99" s="13"/>
      <c r="IE99" s="13"/>
      <c r="IF99" s="13"/>
      <c r="IG99" s="13"/>
    </row>
    <row r="100" spans="1:241" s="14" customFormat="1" ht="14.25" customHeight="1" x14ac:dyDescent="0.2">
      <c r="A100" s="158" t="s">
        <v>106</v>
      </c>
      <c r="B100" s="159" t="s">
        <v>13</v>
      </c>
      <c r="C100" s="160">
        <v>1</v>
      </c>
      <c r="D100" s="161" t="s">
        <v>14</v>
      </c>
      <c r="E100" s="60"/>
      <c r="F100" s="8">
        <f t="shared" si="6"/>
        <v>0</v>
      </c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  <c r="CY100" s="13"/>
      <c r="CZ100" s="13"/>
      <c r="DA100" s="13"/>
      <c r="DB100" s="13"/>
      <c r="DC100" s="13"/>
      <c r="DD100" s="13"/>
      <c r="DE100" s="13"/>
      <c r="DF100" s="13"/>
      <c r="DG100" s="13"/>
      <c r="DH100" s="13"/>
      <c r="DI100" s="13"/>
      <c r="DJ100" s="13"/>
      <c r="DK100" s="13"/>
      <c r="DL100" s="13"/>
      <c r="DM100" s="13"/>
      <c r="DN100" s="13"/>
      <c r="DO100" s="13"/>
      <c r="DP100" s="13"/>
      <c r="DQ100" s="13"/>
      <c r="DR100" s="13"/>
      <c r="DS100" s="13"/>
      <c r="DT100" s="13"/>
      <c r="DU100" s="13"/>
      <c r="DV100" s="13"/>
      <c r="DW100" s="13"/>
      <c r="DX100" s="13"/>
      <c r="DY100" s="13"/>
      <c r="DZ100" s="13"/>
      <c r="EA100" s="13"/>
      <c r="EB100" s="13"/>
      <c r="EC100" s="13"/>
      <c r="ED100" s="13"/>
      <c r="EE100" s="13"/>
      <c r="EF100" s="13"/>
      <c r="EG100" s="13"/>
      <c r="EH100" s="13"/>
      <c r="EI100" s="13"/>
      <c r="EJ100" s="13"/>
      <c r="EK100" s="13"/>
      <c r="EL100" s="13"/>
      <c r="EM100" s="13"/>
      <c r="EN100" s="13"/>
      <c r="EO100" s="13"/>
      <c r="EP100" s="13"/>
      <c r="EQ100" s="13"/>
      <c r="ER100" s="13"/>
      <c r="ES100" s="13"/>
      <c r="ET100" s="13"/>
      <c r="EU100" s="13"/>
      <c r="EV100" s="13"/>
      <c r="EW100" s="13"/>
      <c r="EX100" s="13"/>
      <c r="EY100" s="13"/>
      <c r="EZ100" s="13"/>
      <c r="FA100" s="13"/>
      <c r="FB100" s="13"/>
      <c r="FC100" s="13"/>
      <c r="FD100" s="13"/>
      <c r="FE100" s="13"/>
      <c r="FF100" s="13"/>
      <c r="FG100" s="13"/>
      <c r="FH100" s="13"/>
      <c r="FI100" s="13"/>
      <c r="FJ100" s="13"/>
      <c r="FK100" s="13"/>
      <c r="FL100" s="13"/>
      <c r="FM100" s="13"/>
      <c r="FN100" s="13"/>
      <c r="FO100" s="13"/>
      <c r="FP100" s="13"/>
      <c r="FQ100" s="13"/>
      <c r="FR100" s="13"/>
      <c r="FS100" s="13"/>
      <c r="FT100" s="13"/>
      <c r="FU100" s="13"/>
      <c r="FV100" s="13"/>
      <c r="FW100" s="13"/>
      <c r="FX100" s="13"/>
      <c r="FY100" s="13"/>
      <c r="FZ100" s="13"/>
      <c r="GA100" s="13"/>
      <c r="GB100" s="13"/>
      <c r="GC100" s="13"/>
      <c r="GD100" s="13"/>
      <c r="GE100" s="13"/>
      <c r="GF100" s="13"/>
      <c r="GG100" s="13"/>
      <c r="GH100" s="13"/>
      <c r="GI100" s="13"/>
      <c r="GJ100" s="13"/>
      <c r="GK100" s="13"/>
      <c r="GL100" s="13"/>
      <c r="GM100" s="13"/>
      <c r="GN100" s="13"/>
      <c r="GO100" s="13"/>
      <c r="GP100" s="13"/>
      <c r="GQ100" s="13"/>
      <c r="GR100" s="13"/>
      <c r="GS100" s="13"/>
      <c r="GT100" s="13"/>
      <c r="GU100" s="13"/>
      <c r="GV100" s="13"/>
      <c r="GW100" s="13"/>
      <c r="GX100" s="13"/>
      <c r="GY100" s="13"/>
      <c r="GZ100" s="13"/>
      <c r="HA100" s="13"/>
      <c r="HB100" s="13"/>
      <c r="HC100" s="13"/>
      <c r="HD100" s="13"/>
      <c r="HE100" s="13"/>
      <c r="HF100" s="13"/>
      <c r="HG100" s="13"/>
      <c r="HH100" s="13"/>
      <c r="HI100" s="13"/>
      <c r="HJ100" s="13"/>
      <c r="HK100" s="13"/>
      <c r="HL100" s="13"/>
      <c r="HM100" s="13"/>
      <c r="HN100" s="13"/>
      <c r="HO100" s="13"/>
      <c r="HP100" s="13"/>
      <c r="HQ100" s="13"/>
      <c r="HR100" s="13"/>
      <c r="HS100" s="13"/>
      <c r="HT100" s="13"/>
      <c r="HU100" s="13"/>
      <c r="HV100" s="13"/>
      <c r="HW100" s="13"/>
      <c r="HX100" s="13"/>
      <c r="HY100" s="13"/>
      <c r="HZ100" s="13"/>
      <c r="IA100" s="13"/>
      <c r="IB100" s="13"/>
      <c r="IC100" s="13"/>
      <c r="ID100" s="13"/>
      <c r="IE100" s="13"/>
      <c r="IF100" s="13"/>
      <c r="IG100" s="13"/>
    </row>
    <row r="101" spans="1:241" s="14" customFormat="1" ht="30" customHeight="1" x14ac:dyDescent="0.2">
      <c r="A101" s="148" t="s">
        <v>107</v>
      </c>
      <c r="B101" s="101" t="s">
        <v>108</v>
      </c>
      <c r="C101" s="162">
        <v>4</v>
      </c>
      <c r="D101" s="136" t="s">
        <v>14</v>
      </c>
      <c r="E101" s="58"/>
      <c r="F101" s="8">
        <f t="shared" si="6"/>
        <v>0</v>
      </c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/>
      <c r="CA101" s="13"/>
      <c r="CB101" s="13"/>
      <c r="CC101" s="13"/>
      <c r="CD101" s="13"/>
      <c r="CE101" s="13"/>
      <c r="CF101" s="13"/>
      <c r="CG101" s="13"/>
      <c r="CH101" s="13"/>
      <c r="CI101" s="13"/>
      <c r="CJ101" s="13"/>
      <c r="CK101" s="13"/>
      <c r="CL101" s="13"/>
      <c r="CM101" s="13"/>
      <c r="CN101" s="13"/>
      <c r="CO101" s="13"/>
      <c r="CP101" s="13"/>
      <c r="CQ101" s="13"/>
      <c r="CR101" s="13"/>
      <c r="CS101" s="13"/>
      <c r="CT101" s="13"/>
      <c r="CU101" s="13"/>
      <c r="CV101" s="13"/>
      <c r="CW101" s="13"/>
      <c r="CX101" s="13"/>
      <c r="CY101" s="13"/>
      <c r="CZ101" s="13"/>
      <c r="DA101" s="13"/>
      <c r="DB101" s="13"/>
      <c r="DC101" s="13"/>
      <c r="DD101" s="13"/>
      <c r="DE101" s="13"/>
      <c r="DF101" s="13"/>
      <c r="DG101" s="13"/>
      <c r="DH101" s="13"/>
      <c r="DI101" s="13"/>
      <c r="DJ101" s="13"/>
      <c r="DK101" s="13"/>
      <c r="DL101" s="13"/>
      <c r="DM101" s="13"/>
      <c r="DN101" s="13"/>
      <c r="DO101" s="13"/>
      <c r="DP101" s="13"/>
      <c r="DQ101" s="13"/>
      <c r="DR101" s="13"/>
      <c r="DS101" s="13"/>
      <c r="DT101" s="13"/>
      <c r="DU101" s="13"/>
      <c r="DV101" s="13"/>
      <c r="DW101" s="13"/>
      <c r="DX101" s="13"/>
      <c r="DY101" s="13"/>
      <c r="DZ101" s="13"/>
      <c r="EA101" s="13"/>
      <c r="EB101" s="13"/>
      <c r="EC101" s="13"/>
      <c r="ED101" s="13"/>
      <c r="EE101" s="13"/>
      <c r="EF101" s="13"/>
      <c r="EG101" s="13"/>
      <c r="EH101" s="13"/>
      <c r="EI101" s="13"/>
      <c r="EJ101" s="13"/>
      <c r="EK101" s="13"/>
      <c r="EL101" s="13"/>
      <c r="EM101" s="13"/>
      <c r="EN101" s="13"/>
      <c r="EO101" s="13"/>
      <c r="EP101" s="13"/>
      <c r="EQ101" s="13"/>
      <c r="ER101" s="13"/>
      <c r="ES101" s="13"/>
      <c r="ET101" s="13"/>
      <c r="EU101" s="13"/>
      <c r="EV101" s="13"/>
      <c r="EW101" s="13"/>
      <c r="EX101" s="13"/>
      <c r="EY101" s="13"/>
      <c r="EZ101" s="13"/>
      <c r="FA101" s="13"/>
      <c r="FB101" s="13"/>
      <c r="FC101" s="13"/>
      <c r="FD101" s="13"/>
      <c r="FE101" s="13"/>
      <c r="FF101" s="13"/>
      <c r="FG101" s="13"/>
      <c r="FH101" s="13"/>
      <c r="FI101" s="13"/>
      <c r="FJ101" s="13"/>
      <c r="FK101" s="13"/>
      <c r="FL101" s="13"/>
      <c r="FM101" s="13"/>
      <c r="FN101" s="13"/>
      <c r="FO101" s="13"/>
      <c r="FP101" s="13"/>
      <c r="FQ101" s="13"/>
      <c r="FR101" s="13"/>
      <c r="FS101" s="13"/>
      <c r="FT101" s="13"/>
      <c r="FU101" s="13"/>
      <c r="FV101" s="13"/>
      <c r="FW101" s="13"/>
      <c r="FX101" s="13"/>
      <c r="FY101" s="13"/>
      <c r="FZ101" s="13"/>
      <c r="GA101" s="13"/>
      <c r="GB101" s="13"/>
      <c r="GC101" s="13"/>
      <c r="GD101" s="13"/>
      <c r="GE101" s="13"/>
      <c r="GF101" s="13"/>
      <c r="GG101" s="13"/>
      <c r="GH101" s="13"/>
      <c r="GI101" s="13"/>
      <c r="GJ101" s="13"/>
      <c r="GK101" s="13"/>
      <c r="GL101" s="13"/>
      <c r="GM101" s="13"/>
      <c r="GN101" s="13"/>
      <c r="GO101" s="13"/>
      <c r="GP101" s="13"/>
      <c r="GQ101" s="13"/>
      <c r="GR101" s="13"/>
      <c r="GS101" s="13"/>
      <c r="GT101" s="13"/>
      <c r="GU101" s="13"/>
      <c r="GV101" s="13"/>
      <c r="GW101" s="13"/>
      <c r="GX101" s="13"/>
      <c r="GY101" s="13"/>
      <c r="GZ101" s="13"/>
      <c r="HA101" s="13"/>
      <c r="HB101" s="13"/>
      <c r="HC101" s="13"/>
      <c r="HD101" s="13"/>
      <c r="HE101" s="13"/>
      <c r="HF101" s="13"/>
      <c r="HG101" s="13"/>
      <c r="HH101" s="13"/>
      <c r="HI101" s="13"/>
      <c r="HJ101" s="13"/>
      <c r="HK101" s="13"/>
      <c r="HL101" s="13"/>
      <c r="HM101" s="13"/>
      <c r="HN101" s="13"/>
      <c r="HO101" s="13"/>
      <c r="HP101" s="13"/>
      <c r="HQ101" s="13"/>
      <c r="HR101" s="13"/>
      <c r="HS101" s="13"/>
      <c r="HT101" s="13"/>
      <c r="HU101" s="13"/>
      <c r="HV101" s="13"/>
      <c r="HW101" s="13"/>
      <c r="HX101" s="13"/>
      <c r="HY101" s="13"/>
      <c r="HZ101" s="13"/>
      <c r="IA101" s="13"/>
      <c r="IB101" s="13"/>
      <c r="IC101" s="13"/>
      <c r="ID101" s="13"/>
      <c r="IE101" s="13"/>
      <c r="IF101" s="13"/>
      <c r="IG101" s="13"/>
    </row>
    <row r="102" spans="1:241" s="15" customFormat="1" ht="15.75" customHeight="1" x14ac:dyDescent="0.2">
      <c r="A102" s="148" t="s">
        <v>109</v>
      </c>
      <c r="B102" s="101" t="s">
        <v>76</v>
      </c>
      <c r="C102" s="163">
        <f>28.65+2</f>
        <v>30.65</v>
      </c>
      <c r="D102" s="136" t="s">
        <v>14</v>
      </c>
      <c r="E102" s="58"/>
      <c r="F102" s="8">
        <f t="shared" si="6"/>
        <v>0</v>
      </c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  <c r="CU102" s="13"/>
      <c r="CV102" s="13"/>
      <c r="CW102" s="13"/>
      <c r="CX102" s="13"/>
      <c r="CY102" s="13"/>
      <c r="CZ102" s="13"/>
      <c r="DA102" s="13"/>
      <c r="DB102" s="13"/>
      <c r="DC102" s="13"/>
      <c r="DD102" s="13"/>
      <c r="DE102" s="13"/>
      <c r="DF102" s="13"/>
      <c r="DG102" s="13"/>
      <c r="DH102" s="13"/>
      <c r="DI102" s="13"/>
      <c r="DJ102" s="13"/>
      <c r="DK102" s="13"/>
      <c r="DL102" s="13"/>
      <c r="DM102" s="13"/>
      <c r="DN102" s="13"/>
      <c r="DO102" s="13"/>
      <c r="DP102" s="13"/>
      <c r="DQ102" s="13"/>
      <c r="DR102" s="13"/>
      <c r="DS102" s="13"/>
      <c r="DT102" s="13"/>
      <c r="DU102" s="13"/>
      <c r="DV102" s="13"/>
      <c r="DW102" s="13"/>
      <c r="DX102" s="13"/>
      <c r="DY102" s="13"/>
      <c r="DZ102" s="13"/>
      <c r="EA102" s="13"/>
      <c r="EB102" s="13"/>
      <c r="EC102" s="13"/>
      <c r="ED102" s="13"/>
      <c r="EE102" s="13"/>
      <c r="EF102" s="13"/>
      <c r="EG102" s="13"/>
      <c r="EH102" s="13"/>
      <c r="EI102" s="13"/>
      <c r="EJ102" s="13"/>
      <c r="EK102" s="13"/>
      <c r="EL102" s="13"/>
      <c r="EM102" s="13"/>
      <c r="EN102" s="13"/>
      <c r="EO102" s="13"/>
      <c r="EP102" s="13"/>
      <c r="EQ102" s="13"/>
      <c r="ER102" s="13"/>
      <c r="ES102" s="13"/>
      <c r="ET102" s="13"/>
      <c r="EU102" s="13"/>
      <c r="EV102" s="13"/>
      <c r="EW102" s="13"/>
      <c r="EX102" s="13"/>
      <c r="EY102" s="13"/>
      <c r="EZ102" s="13"/>
      <c r="FA102" s="13"/>
      <c r="FB102" s="13"/>
      <c r="FC102" s="13"/>
      <c r="FD102" s="13"/>
      <c r="FE102" s="13"/>
      <c r="FF102" s="13"/>
      <c r="FG102" s="13"/>
      <c r="FH102" s="13"/>
      <c r="FI102" s="13"/>
      <c r="FJ102" s="13"/>
      <c r="FK102" s="13"/>
      <c r="FL102" s="13"/>
      <c r="FM102" s="13"/>
      <c r="FN102" s="13"/>
      <c r="FO102" s="13"/>
      <c r="FP102" s="13"/>
      <c r="FQ102" s="13"/>
      <c r="FR102" s="13"/>
      <c r="FS102" s="13"/>
      <c r="FT102" s="13"/>
      <c r="FU102" s="13"/>
      <c r="FV102" s="13"/>
      <c r="FW102" s="13"/>
      <c r="FX102" s="13"/>
      <c r="FY102" s="13"/>
      <c r="FZ102" s="13"/>
      <c r="GA102" s="13"/>
      <c r="GB102" s="13"/>
      <c r="GC102" s="13"/>
      <c r="GD102" s="13"/>
      <c r="GE102" s="13"/>
      <c r="GF102" s="13"/>
      <c r="GG102" s="13"/>
      <c r="GH102" s="13"/>
      <c r="GI102" s="13"/>
      <c r="GJ102" s="13"/>
      <c r="GK102" s="13"/>
      <c r="GL102" s="13"/>
      <c r="GM102" s="13"/>
      <c r="GN102" s="13"/>
      <c r="GO102" s="13"/>
      <c r="GP102" s="13"/>
      <c r="GQ102" s="13"/>
      <c r="GR102" s="13"/>
      <c r="GS102" s="13"/>
      <c r="GT102" s="13"/>
      <c r="GU102" s="13"/>
      <c r="GV102" s="13"/>
      <c r="GW102" s="13"/>
      <c r="GX102" s="13"/>
      <c r="GY102" s="13"/>
      <c r="GZ102" s="13"/>
      <c r="HA102" s="13"/>
      <c r="HB102" s="13"/>
      <c r="HC102" s="13"/>
      <c r="HD102" s="13"/>
      <c r="HE102" s="13"/>
      <c r="HF102" s="13"/>
      <c r="HG102" s="13"/>
      <c r="HH102" s="13"/>
      <c r="HI102" s="13"/>
      <c r="HJ102" s="13"/>
      <c r="HK102" s="13"/>
      <c r="HL102" s="13"/>
      <c r="HM102" s="13"/>
      <c r="HN102" s="13"/>
      <c r="HO102" s="13"/>
      <c r="HP102" s="13"/>
      <c r="HQ102" s="13"/>
      <c r="HR102" s="13"/>
      <c r="HS102" s="13"/>
      <c r="HT102" s="13"/>
      <c r="HU102" s="13"/>
      <c r="HV102" s="13"/>
      <c r="HW102" s="13"/>
      <c r="HX102" s="13"/>
      <c r="HY102" s="13"/>
      <c r="HZ102" s="13"/>
      <c r="IA102" s="13"/>
      <c r="IB102" s="13"/>
      <c r="IC102" s="13"/>
      <c r="ID102" s="13"/>
      <c r="IE102" s="13"/>
      <c r="IF102" s="13"/>
      <c r="IG102" s="13"/>
    </row>
    <row r="103" spans="1:241" s="14" customFormat="1" ht="15.75" customHeight="1" x14ac:dyDescent="0.2">
      <c r="A103" s="148" t="s">
        <v>110</v>
      </c>
      <c r="B103" s="101" t="s">
        <v>111</v>
      </c>
      <c r="C103" s="163">
        <v>8</v>
      </c>
      <c r="D103" s="136" t="s">
        <v>14</v>
      </c>
      <c r="E103" s="58"/>
      <c r="F103" s="8">
        <f t="shared" si="6"/>
        <v>0</v>
      </c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  <c r="DM103" s="13"/>
      <c r="DN103" s="13"/>
      <c r="DO103" s="13"/>
      <c r="DP103" s="13"/>
      <c r="DQ103" s="13"/>
      <c r="DR103" s="13"/>
      <c r="DS103" s="13"/>
      <c r="DT103" s="13"/>
      <c r="DU103" s="13"/>
      <c r="DV103" s="13"/>
      <c r="DW103" s="13"/>
      <c r="DX103" s="13"/>
      <c r="DY103" s="13"/>
      <c r="DZ103" s="13"/>
      <c r="EA103" s="13"/>
      <c r="EB103" s="13"/>
      <c r="EC103" s="13"/>
      <c r="ED103" s="13"/>
      <c r="EE103" s="13"/>
      <c r="EF103" s="13"/>
      <c r="EG103" s="13"/>
      <c r="EH103" s="13"/>
      <c r="EI103" s="13"/>
      <c r="EJ103" s="13"/>
      <c r="EK103" s="13"/>
      <c r="EL103" s="13"/>
      <c r="EM103" s="13"/>
      <c r="EN103" s="13"/>
      <c r="EO103" s="13"/>
      <c r="EP103" s="13"/>
      <c r="EQ103" s="13"/>
      <c r="ER103" s="13"/>
      <c r="ES103" s="13"/>
      <c r="ET103" s="13"/>
      <c r="EU103" s="13"/>
      <c r="EV103" s="13"/>
      <c r="EW103" s="13"/>
      <c r="EX103" s="13"/>
      <c r="EY103" s="13"/>
      <c r="EZ103" s="13"/>
      <c r="FA103" s="13"/>
      <c r="FB103" s="13"/>
      <c r="FC103" s="13"/>
      <c r="FD103" s="13"/>
      <c r="FE103" s="13"/>
      <c r="FF103" s="13"/>
      <c r="FG103" s="13"/>
      <c r="FH103" s="13"/>
      <c r="FI103" s="13"/>
      <c r="FJ103" s="13"/>
      <c r="FK103" s="13"/>
      <c r="FL103" s="13"/>
      <c r="FM103" s="13"/>
      <c r="FN103" s="13"/>
      <c r="FO103" s="13"/>
      <c r="FP103" s="13"/>
      <c r="FQ103" s="13"/>
      <c r="FR103" s="13"/>
      <c r="FS103" s="13"/>
      <c r="FT103" s="13"/>
      <c r="FU103" s="13"/>
      <c r="FV103" s="13"/>
      <c r="FW103" s="13"/>
      <c r="FX103" s="13"/>
      <c r="FY103" s="13"/>
      <c r="FZ103" s="13"/>
      <c r="GA103" s="13"/>
      <c r="GB103" s="13"/>
      <c r="GC103" s="13"/>
      <c r="GD103" s="13"/>
      <c r="GE103" s="13"/>
      <c r="GF103" s="13"/>
      <c r="GG103" s="13"/>
      <c r="GH103" s="13"/>
      <c r="GI103" s="13"/>
      <c r="GJ103" s="13"/>
      <c r="GK103" s="13"/>
      <c r="GL103" s="13"/>
      <c r="GM103" s="13"/>
      <c r="GN103" s="13"/>
      <c r="GO103" s="13"/>
      <c r="GP103" s="13"/>
      <c r="GQ103" s="13"/>
      <c r="GR103" s="13"/>
      <c r="GS103" s="13"/>
      <c r="GT103" s="13"/>
      <c r="GU103" s="13"/>
      <c r="GV103" s="13"/>
      <c r="GW103" s="13"/>
      <c r="GX103" s="13"/>
      <c r="GY103" s="13"/>
      <c r="GZ103" s="13"/>
      <c r="HA103" s="13"/>
      <c r="HB103" s="13"/>
      <c r="HC103" s="13"/>
      <c r="HD103" s="13"/>
      <c r="HE103" s="13"/>
      <c r="HF103" s="13"/>
      <c r="HG103" s="13"/>
      <c r="HH103" s="13"/>
      <c r="HI103" s="13"/>
      <c r="HJ103" s="13"/>
      <c r="HK103" s="13"/>
      <c r="HL103" s="13"/>
      <c r="HM103" s="13"/>
      <c r="HN103" s="13"/>
      <c r="HO103" s="13"/>
      <c r="HP103" s="13"/>
      <c r="HQ103" s="13"/>
      <c r="HR103" s="13"/>
      <c r="HS103" s="13"/>
      <c r="HT103" s="13"/>
      <c r="HU103" s="13"/>
      <c r="HV103" s="13"/>
      <c r="HW103" s="13"/>
      <c r="HX103" s="13"/>
      <c r="HY103" s="13"/>
      <c r="HZ103" s="13"/>
      <c r="IA103" s="13"/>
      <c r="IB103" s="13"/>
      <c r="IC103" s="13"/>
      <c r="ID103" s="13"/>
      <c r="IE103" s="13"/>
      <c r="IF103" s="13"/>
      <c r="IG103" s="13"/>
    </row>
    <row r="104" spans="1:241" s="14" customFormat="1" ht="15.75" customHeight="1" x14ac:dyDescent="0.2">
      <c r="A104" s="148" t="s">
        <v>112</v>
      </c>
      <c r="B104" s="101" t="s">
        <v>81</v>
      </c>
      <c r="C104" s="163">
        <v>8</v>
      </c>
      <c r="D104" s="150" t="s">
        <v>84</v>
      </c>
      <c r="E104" s="58"/>
      <c r="F104" s="8">
        <f t="shared" si="6"/>
        <v>0</v>
      </c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DC104" s="16"/>
      <c r="DD104" s="16"/>
      <c r="DE104" s="16"/>
      <c r="DF104" s="16"/>
      <c r="DG104" s="16"/>
      <c r="DH104" s="16"/>
      <c r="DI104" s="16"/>
      <c r="DJ104" s="16"/>
      <c r="DK104" s="16"/>
      <c r="DL104" s="16"/>
      <c r="DM104" s="16"/>
      <c r="DN104" s="16"/>
      <c r="DO104" s="16"/>
      <c r="DP104" s="16"/>
      <c r="DQ104" s="16"/>
      <c r="DR104" s="16"/>
      <c r="DS104" s="16"/>
      <c r="DT104" s="16"/>
      <c r="DU104" s="16"/>
      <c r="DV104" s="16"/>
      <c r="DW104" s="16"/>
      <c r="DX104" s="16"/>
      <c r="DY104" s="16"/>
      <c r="DZ104" s="16"/>
      <c r="EA104" s="16"/>
      <c r="EB104" s="16"/>
      <c r="EC104" s="16"/>
      <c r="ED104" s="16"/>
      <c r="EE104" s="16"/>
      <c r="EF104" s="16"/>
      <c r="EG104" s="16"/>
      <c r="EH104" s="16"/>
      <c r="EI104" s="16"/>
      <c r="EJ104" s="16"/>
      <c r="EK104" s="16"/>
      <c r="EL104" s="16"/>
      <c r="EM104" s="16"/>
      <c r="EN104" s="16"/>
      <c r="EO104" s="16"/>
      <c r="EP104" s="16"/>
      <c r="EQ104" s="16"/>
      <c r="ER104" s="16"/>
      <c r="ES104" s="16"/>
      <c r="ET104" s="16"/>
      <c r="EU104" s="16"/>
      <c r="EV104" s="16"/>
      <c r="EW104" s="16"/>
      <c r="EX104" s="16"/>
      <c r="EY104" s="16"/>
      <c r="EZ104" s="16"/>
      <c r="FA104" s="16"/>
      <c r="FB104" s="16"/>
      <c r="FC104" s="16"/>
      <c r="FD104" s="16"/>
      <c r="FE104" s="16"/>
      <c r="FF104" s="16"/>
      <c r="FG104" s="16"/>
      <c r="FH104" s="16"/>
      <c r="FI104" s="16"/>
      <c r="FJ104" s="16"/>
      <c r="FK104" s="16"/>
      <c r="FL104" s="16"/>
      <c r="FM104" s="16"/>
      <c r="FN104" s="16"/>
      <c r="FO104" s="16"/>
      <c r="FP104" s="16"/>
      <c r="FQ104" s="16"/>
      <c r="FR104" s="16"/>
      <c r="FS104" s="16"/>
      <c r="FT104" s="16"/>
      <c r="FU104" s="16"/>
      <c r="FV104" s="16"/>
      <c r="FW104" s="16"/>
      <c r="FX104" s="16"/>
      <c r="FY104" s="16"/>
      <c r="FZ104" s="16"/>
      <c r="GA104" s="16"/>
      <c r="GB104" s="16"/>
      <c r="GC104" s="16"/>
      <c r="GD104" s="16"/>
      <c r="GE104" s="16"/>
      <c r="GF104" s="16"/>
      <c r="GG104" s="16"/>
      <c r="GH104" s="16"/>
      <c r="GI104" s="16"/>
      <c r="GJ104" s="16"/>
      <c r="GK104" s="16"/>
      <c r="GL104" s="16"/>
      <c r="GM104" s="16"/>
      <c r="GN104" s="16"/>
      <c r="GO104" s="16"/>
      <c r="GP104" s="16"/>
      <c r="GQ104" s="16"/>
      <c r="GR104" s="16"/>
      <c r="GS104" s="16"/>
      <c r="GT104" s="16"/>
      <c r="GU104" s="16"/>
      <c r="GV104" s="16"/>
      <c r="GW104" s="16"/>
      <c r="GX104" s="16"/>
      <c r="GY104" s="16"/>
      <c r="GZ104" s="16"/>
      <c r="HA104" s="16"/>
      <c r="HB104" s="16"/>
      <c r="HC104" s="16"/>
      <c r="HD104" s="16"/>
      <c r="HE104" s="16"/>
      <c r="HF104" s="16"/>
      <c r="HG104" s="16"/>
      <c r="HH104" s="16"/>
      <c r="HI104" s="16"/>
      <c r="HJ104" s="16"/>
      <c r="HK104" s="16"/>
      <c r="HL104" s="16"/>
      <c r="HM104" s="16"/>
      <c r="HN104" s="16"/>
      <c r="HO104" s="16"/>
      <c r="HP104" s="16"/>
      <c r="HQ104" s="16"/>
      <c r="HR104" s="16"/>
      <c r="HS104" s="16"/>
      <c r="HT104" s="16"/>
      <c r="HU104" s="16"/>
      <c r="HV104" s="16"/>
      <c r="HW104" s="16"/>
      <c r="HX104" s="16"/>
      <c r="HY104" s="16"/>
      <c r="HZ104" s="16"/>
      <c r="IA104" s="16"/>
      <c r="IB104" s="16"/>
      <c r="IC104" s="16"/>
      <c r="ID104" s="16"/>
      <c r="IE104" s="16"/>
      <c r="IF104" s="16"/>
      <c r="IG104" s="16"/>
    </row>
    <row r="105" spans="1:241" s="14" customFormat="1" ht="16.5" x14ac:dyDescent="0.2">
      <c r="A105" s="148" t="s">
        <v>113</v>
      </c>
      <c r="B105" s="101" t="s">
        <v>114</v>
      </c>
      <c r="C105" s="163">
        <v>2</v>
      </c>
      <c r="D105" s="150" t="s">
        <v>84</v>
      </c>
      <c r="E105" s="58"/>
      <c r="F105" s="8">
        <f t="shared" si="6"/>
        <v>0</v>
      </c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DC105" s="16"/>
      <c r="DD105" s="16"/>
      <c r="DE105" s="16"/>
      <c r="DF105" s="16"/>
      <c r="DG105" s="16"/>
      <c r="DH105" s="16"/>
      <c r="DI105" s="16"/>
      <c r="DJ105" s="16"/>
      <c r="DK105" s="16"/>
      <c r="DL105" s="16"/>
      <c r="DM105" s="16"/>
      <c r="DN105" s="16"/>
      <c r="DO105" s="16"/>
      <c r="DP105" s="16"/>
      <c r="DQ105" s="16"/>
      <c r="DR105" s="16"/>
      <c r="DS105" s="16"/>
      <c r="DT105" s="16"/>
      <c r="DU105" s="16"/>
      <c r="DV105" s="16"/>
      <c r="DW105" s="16"/>
      <c r="DX105" s="16"/>
      <c r="DY105" s="16"/>
      <c r="DZ105" s="16"/>
      <c r="EA105" s="16"/>
      <c r="EB105" s="16"/>
      <c r="EC105" s="16"/>
      <c r="ED105" s="16"/>
      <c r="EE105" s="16"/>
      <c r="EF105" s="16"/>
      <c r="EG105" s="16"/>
      <c r="EH105" s="16"/>
      <c r="EI105" s="16"/>
      <c r="EJ105" s="16"/>
      <c r="EK105" s="16"/>
      <c r="EL105" s="16"/>
      <c r="EM105" s="16"/>
      <c r="EN105" s="16"/>
      <c r="EO105" s="16"/>
      <c r="EP105" s="16"/>
      <c r="EQ105" s="16"/>
      <c r="ER105" s="16"/>
      <c r="ES105" s="16"/>
      <c r="ET105" s="16"/>
      <c r="EU105" s="16"/>
      <c r="EV105" s="16"/>
      <c r="EW105" s="16"/>
      <c r="EX105" s="16"/>
      <c r="EY105" s="16"/>
      <c r="EZ105" s="16"/>
      <c r="FA105" s="16"/>
      <c r="FB105" s="16"/>
      <c r="FC105" s="16"/>
      <c r="FD105" s="16"/>
      <c r="FE105" s="16"/>
      <c r="FF105" s="16"/>
      <c r="FG105" s="16"/>
      <c r="FH105" s="16"/>
      <c r="FI105" s="16"/>
      <c r="FJ105" s="16"/>
      <c r="FK105" s="16"/>
      <c r="FL105" s="16"/>
      <c r="FM105" s="16"/>
      <c r="FN105" s="16"/>
      <c r="FO105" s="16"/>
      <c r="FP105" s="16"/>
      <c r="FQ105" s="16"/>
      <c r="FR105" s="16"/>
      <c r="FS105" s="16"/>
      <c r="FT105" s="16"/>
      <c r="FU105" s="16"/>
      <c r="FV105" s="16"/>
      <c r="FW105" s="16"/>
      <c r="FX105" s="16"/>
      <c r="FY105" s="16"/>
      <c r="FZ105" s="16"/>
      <c r="GA105" s="16"/>
      <c r="GB105" s="16"/>
      <c r="GC105" s="16"/>
      <c r="GD105" s="16"/>
      <c r="GE105" s="16"/>
      <c r="GF105" s="16"/>
      <c r="GG105" s="16"/>
      <c r="GH105" s="16"/>
      <c r="GI105" s="16"/>
      <c r="GJ105" s="16"/>
      <c r="GK105" s="16"/>
      <c r="GL105" s="16"/>
      <c r="GM105" s="16"/>
      <c r="GN105" s="16"/>
      <c r="GO105" s="16"/>
      <c r="GP105" s="16"/>
      <c r="GQ105" s="16"/>
      <c r="GR105" s="16"/>
      <c r="GS105" s="16"/>
      <c r="GT105" s="16"/>
      <c r="GU105" s="16"/>
      <c r="GV105" s="16"/>
      <c r="GW105" s="16"/>
      <c r="GX105" s="16"/>
      <c r="GY105" s="16"/>
      <c r="GZ105" s="16"/>
      <c r="HA105" s="16"/>
      <c r="HB105" s="16"/>
      <c r="HC105" s="16"/>
      <c r="HD105" s="16"/>
      <c r="HE105" s="16"/>
      <c r="HF105" s="16"/>
      <c r="HG105" s="16"/>
      <c r="HH105" s="16"/>
      <c r="HI105" s="16"/>
      <c r="HJ105" s="16"/>
      <c r="HK105" s="16"/>
      <c r="HL105" s="16"/>
      <c r="HM105" s="16"/>
      <c r="HN105" s="16"/>
      <c r="HO105" s="16"/>
      <c r="HP105" s="16"/>
      <c r="HQ105" s="16"/>
      <c r="HR105" s="16"/>
      <c r="HS105" s="16"/>
      <c r="HT105" s="16"/>
      <c r="HU105" s="16"/>
      <c r="HV105" s="16"/>
      <c r="HW105" s="16"/>
      <c r="HX105" s="16"/>
      <c r="HY105" s="16"/>
      <c r="HZ105" s="16"/>
      <c r="IA105" s="16"/>
      <c r="IB105" s="16"/>
      <c r="IC105" s="16"/>
      <c r="ID105" s="16"/>
      <c r="IE105" s="16"/>
      <c r="IF105" s="16"/>
      <c r="IG105" s="16"/>
    </row>
    <row r="106" spans="1:241" s="14" customFormat="1" ht="27.75" customHeight="1" x14ac:dyDescent="0.2">
      <c r="A106" s="148" t="s">
        <v>115</v>
      </c>
      <c r="B106" s="101" t="s">
        <v>116</v>
      </c>
      <c r="C106" s="164">
        <v>10</v>
      </c>
      <c r="D106" s="150" t="s">
        <v>84</v>
      </c>
      <c r="E106" s="61"/>
      <c r="F106" s="8">
        <f t="shared" si="6"/>
        <v>0</v>
      </c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  <c r="DE106" s="17"/>
      <c r="DF106" s="17"/>
      <c r="DG106" s="17"/>
      <c r="DH106" s="17"/>
      <c r="DI106" s="17"/>
      <c r="DJ106" s="17"/>
      <c r="DK106" s="17"/>
      <c r="DL106" s="17"/>
      <c r="DM106" s="17"/>
      <c r="DN106" s="17"/>
      <c r="DO106" s="17"/>
      <c r="DP106" s="17"/>
      <c r="DQ106" s="17"/>
      <c r="DR106" s="17"/>
      <c r="DS106" s="17"/>
      <c r="DT106" s="17"/>
      <c r="DU106" s="17"/>
      <c r="DV106" s="17"/>
      <c r="DW106" s="17"/>
      <c r="DX106" s="17"/>
      <c r="DY106" s="17"/>
      <c r="DZ106" s="17"/>
      <c r="EA106" s="17"/>
      <c r="EB106" s="17"/>
      <c r="EC106" s="17"/>
      <c r="ED106" s="17"/>
      <c r="EE106" s="17"/>
      <c r="EF106" s="17"/>
      <c r="EG106" s="17"/>
      <c r="EH106" s="17"/>
      <c r="EI106" s="17"/>
      <c r="EJ106" s="17"/>
      <c r="EK106" s="17"/>
      <c r="EL106" s="17"/>
      <c r="EM106" s="17"/>
      <c r="EN106" s="17"/>
      <c r="EO106" s="17"/>
      <c r="EP106" s="17"/>
      <c r="EQ106" s="17"/>
      <c r="ER106" s="17"/>
      <c r="ES106" s="17"/>
      <c r="ET106" s="17"/>
      <c r="EU106" s="17"/>
      <c r="EV106" s="17"/>
      <c r="EW106" s="17"/>
      <c r="EX106" s="17"/>
      <c r="EY106" s="17"/>
      <c r="EZ106" s="17"/>
      <c r="FA106" s="17"/>
      <c r="FB106" s="17"/>
      <c r="FC106" s="17"/>
      <c r="FD106" s="17"/>
      <c r="FE106" s="17"/>
      <c r="FF106" s="17"/>
      <c r="FG106" s="17"/>
      <c r="FH106" s="17"/>
      <c r="FI106" s="17"/>
      <c r="FJ106" s="17"/>
      <c r="FK106" s="17"/>
      <c r="FL106" s="17"/>
      <c r="FM106" s="17"/>
      <c r="FN106" s="17"/>
      <c r="FO106" s="17"/>
      <c r="FP106" s="17"/>
      <c r="FQ106" s="17"/>
      <c r="FR106" s="17"/>
      <c r="FS106" s="17"/>
      <c r="FT106" s="17"/>
      <c r="FU106" s="17"/>
      <c r="FV106" s="17"/>
      <c r="FW106" s="17"/>
      <c r="FX106" s="17"/>
      <c r="FY106" s="17"/>
      <c r="FZ106" s="17"/>
      <c r="GA106" s="17"/>
      <c r="GB106" s="17"/>
      <c r="GC106" s="17"/>
      <c r="GD106" s="17"/>
      <c r="GE106" s="17"/>
      <c r="GF106" s="17"/>
      <c r="GG106" s="17"/>
      <c r="GH106" s="17"/>
      <c r="GI106" s="17"/>
      <c r="GJ106" s="17"/>
      <c r="GK106" s="17"/>
      <c r="GL106" s="17"/>
      <c r="GM106" s="17"/>
      <c r="GN106" s="17"/>
      <c r="GO106" s="17"/>
      <c r="GP106" s="17"/>
      <c r="GQ106" s="17"/>
      <c r="GR106" s="17"/>
      <c r="GS106" s="17"/>
      <c r="GT106" s="17"/>
      <c r="GU106" s="17"/>
      <c r="GV106" s="17"/>
      <c r="GW106" s="17"/>
      <c r="GX106" s="17"/>
      <c r="GY106" s="17"/>
      <c r="GZ106" s="17"/>
      <c r="HA106" s="17"/>
      <c r="HB106" s="17"/>
      <c r="HC106" s="17"/>
      <c r="HD106" s="17"/>
      <c r="HE106" s="17"/>
      <c r="HF106" s="17"/>
      <c r="HG106" s="17"/>
      <c r="HH106" s="17"/>
      <c r="HI106" s="17"/>
      <c r="HJ106" s="17"/>
      <c r="HK106" s="17"/>
      <c r="HL106" s="17"/>
      <c r="HM106" s="17"/>
      <c r="HN106" s="17"/>
      <c r="HO106" s="17"/>
      <c r="HP106" s="17"/>
      <c r="HQ106" s="17"/>
      <c r="HR106" s="17"/>
      <c r="HS106" s="17"/>
      <c r="HT106" s="17"/>
      <c r="HU106" s="17"/>
      <c r="HV106" s="17"/>
      <c r="HW106" s="17"/>
      <c r="HX106" s="17"/>
      <c r="HY106" s="17"/>
      <c r="HZ106" s="17"/>
      <c r="IA106" s="17"/>
      <c r="IB106" s="17"/>
      <c r="IC106" s="17"/>
      <c r="ID106" s="17"/>
      <c r="IE106" s="17"/>
      <c r="IF106" s="17"/>
      <c r="IG106" s="17"/>
    </row>
    <row r="107" spans="1:241" s="14" customFormat="1" ht="17.25" customHeight="1" x14ac:dyDescent="0.2">
      <c r="A107" s="148" t="s">
        <v>117</v>
      </c>
      <c r="B107" s="101" t="s">
        <v>118</v>
      </c>
      <c r="C107" s="165">
        <v>1</v>
      </c>
      <c r="D107" s="136" t="s">
        <v>14</v>
      </c>
      <c r="E107" s="62"/>
      <c r="F107" s="8">
        <f t="shared" si="6"/>
        <v>0</v>
      </c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  <c r="DH107" s="18"/>
      <c r="DI107" s="18"/>
      <c r="DJ107" s="18"/>
      <c r="DK107" s="18"/>
      <c r="DL107" s="18"/>
      <c r="DM107" s="18"/>
      <c r="DN107" s="18"/>
      <c r="DO107" s="18"/>
      <c r="DP107" s="18"/>
      <c r="DQ107" s="18"/>
      <c r="DR107" s="18"/>
      <c r="DS107" s="18"/>
      <c r="DT107" s="18"/>
      <c r="DU107" s="18"/>
      <c r="DV107" s="18"/>
      <c r="DW107" s="18"/>
      <c r="DX107" s="18"/>
      <c r="DY107" s="18"/>
      <c r="DZ107" s="18"/>
      <c r="EA107" s="18"/>
      <c r="EB107" s="18"/>
      <c r="EC107" s="18"/>
      <c r="ED107" s="18"/>
      <c r="EE107" s="18"/>
      <c r="EF107" s="18"/>
      <c r="EG107" s="18"/>
      <c r="EH107" s="18"/>
      <c r="EI107" s="18"/>
      <c r="EJ107" s="18"/>
      <c r="EK107" s="18"/>
      <c r="EL107" s="18"/>
      <c r="EM107" s="18"/>
      <c r="EN107" s="18"/>
      <c r="EO107" s="18"/>
      <c r="EP107" s="18"/>
      <c r="EQ107" s="18"/>
      <c r="ER107" s="18"/>
      <c r="ES107" s="18"/>
      <c r="ET107" s="18"/>
      <c r="EU107" s="18"/>
      <c r="EV107" s="18"/>
      <c r="EW107" s="18"/>
      <c r="EX107" s="18"/>
      <c r="EY107" s="18"/>
      <c r="EZ107" s="18"/>
      <c r="FA107" s="18"/>
      <c r="FB107" s="18"/>
      <c r="FC107" s="18"/>
      <c r="FD107" s="18"/>
      <c r="FE107" s="18"/>
      <c r="FF107" s="18"/>
      <c r="FG107" s="18"/>
      <c r="FH107" s="18"/>
      <c r="FI107" s="18"/>
      <c r="FJ107" s="18"/>
      <c r="FK107" s="18"/>
      <c r="FL107" s="18"/>
      <c r="FM107" s="18"/>
      <c r="FN107" s="18"/>
      <c r="FO107" s="18"/>
      <c r="FP107" s="18"/>
      <c r="FQ107" s="18"/>
      <c r="FR107" s="18"/>
      <c r="FS107" s="18"/>
      <c r="FT107" s="18"/>
      <c r="FU107" s="18"/>
      <c r="FV107" s="18"/>
      <c r="FW107" s="18"/>
      <c r="FX107" s="18"/>
      <c r="FY107" s="18"/>
      <c r="FZ107" s="18"/>
      <c r="GA107" s="18"/>
      <c r="GB107" s="18"/>
      <c r="GC107" s="18"/>
      <c r="GD107" s="18"/>
      <c r="GE107" s="18"/>
      <c r="GF107" s="18"/>
      <c r="GG107" s="18"/>
      <c r="GH107" s="18"/>
      <c r="GI107" s="18"/>
      <c r="GJ107" s="18"/>
      <c r="GK107" s="18"/>
      <c r="GL107" s="18"/>
      <c r="GM107" s="18"/>
      <c r="GN107" s="18"/>
      <c r="GO107" s="18"/>
      <c r="GP107" s="18"/>
      <c r="GQ107" s="18"/>
      <c r="GR107" s="18"/>
      <c r="GS107" s="18"/>
      <c r="GT107" s="18"/>
      <c r="GU107" s="18"/>
      <c r="GV107" s="18"/>
      <c r="GW107" s="18"/>
      <c r="GX107" s="18"/>
      <c r="GY107" s="18"/>
      <c r="GZ107" s="18"/>
      <c r="HA107" s="18"/>
      <c r="HB107" s="18"/>
      <c r="HC107" s="18"/>
      <c r="HD107" s="18"/>
      <c r="HE107" s="18"/>
      <c r="HF107" s="18"/>
      <c r="HG107" s="18"/>
      <c r="HH107" s="18"/>
      <c r="HI107" s="18"/>
      <c r="HJ107" s="18"/>
      <c r="HK107" s="18"/>
      <c r="HL107" s="18"/>
      <c r="HM107" s="18"/>
      <c r="HN107" s="18"/>
      <c r="HO107" s="18"/>
      <c r="HP107" s="18"/>
      <c r="HQ107" s="18"/>
      <c r="HR107" s="18"/>
      <c r="HS107" s="18"/>
      <c r="HT107" s="18"/>
      <c r="HU107" s="18"/>
      <c r="HV107" s="18"/>
      <c r="HW107" s="18"/>
      <c r="HX107" s="18"/>
      <c r="HY107" s="18"/>
      <c r="HZ107" s="18"/>
      <c r="IA107" s="18"/>
      <c r="IB107" s="18"/>
      <c r="IC107" s="18"/>
      <c r="ID107" s="18"/>
      <c r="IE107" s="18"/>
      <c r="IF107" s="18"/>
      <c r="IG107" s="18"/>
    </row>
    <row r="108" spans="1:241" s="14" customFormat="1" ht="27.75" customHeight="1" x14ac:dyDescent="0.2">
      <c r="A108" s="148" t="s">
        <v>119</v>
      </c>
      <c r="B108" s="101" t="s">
        <v>120</v>
      </c>
      <c r="C108" s="164">
        <v>15</v>
      </c>
      <c r="D108" s="166" t="s">
        <v>17</v>
      </c>
      <c r="E108" s="62"/>
      <c r="F108" s="8">
        <f t="shared" si="6"/>
        <v>0</v>
      </c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  <c r="DG108" s="18"/>
      <c r="DH108" s="18"/>
      <c r="DI108" s="18"/>
      <c r="DJ108" s="18"/>
      <c r="DK108" s="18"/>
      <c r="DL108" s="18"/>
      <c r="DM108" s="18"/>
      <c r="DN108" s="18"/>
      <c r="DO108" s="18"/>
      <c r="DP108" s="18"/>
      <c r="DQ108" s="18"/>
      <c r="DR108" s="18"/>
      <c r="DS108" s="18"/>
      <c r="DT108" s="18"/>
      <c r="DU108" s="18"/>
      <c r="DV108" s="18"/>
      <c r="DW108" s="18"/>
      <c r="DX108" s="18"/>
      <c r="DY108" s="18"/>
      <c r="DZ108" s="18"/>
      <c r="EA108" s="18"/>
      <c r="EB108" s="18"/>
      <c r="EC108" s="18"/>
      <c r="ED108" s="18"/>
      <c r="EE108" s="18"/>
      <c r="EF108" s="18"/>
      <c r="EG108" s="18"/>
      <c r="EH108" s="18"/>
      <c r="EI108" s="18"/>
      <c r="EJ108" s="18"/>
      <c r="EK108" s="18"/>
      <c r="EL108" s="18"/>
      <c r="EM108" s="18"/>
      <c r="EN108" s="18"/>
      <c r="EO108" s="18"/>
      <c r="EP108" s="18"/>
      <c r="EQ108" s="18"/>
      <c r="ER108" s="18"/>
      <c r="ES108" s="18"/>
      <c r="ET108" s="18"/>
      <c r="EU108" s="18"/>
      <c r="EV108" s="18"/>
      <c r="EW108" s="18"/>
      <c r="EX108" s="18"/>
      <c r="EY108" s="18"/>
      <c r="EZ108" s="18"/>
      <c r="FA108" s="18"/>
      <c r="FB108" s="18"/>
      <c r="FC108" s="18"/>
      <c r="FD108" s="18"/>
      <c r="FE108" s="18"/>
      <c r="FF108" s="18"/>
      <c r="FG108" s="18"/>
      <c r="FH108" s="18"/>
      <c r="FI108" s="18"/>
      <c r="FJ108" s="18"/>
      <c r="FK108" s="18"/>
      <c r="FL108" s="18"/>
      <c r="FM108" s="18"/>
      <c r="FN108" s="18"/>
      <c r="FO108" s="18"/>
      <c r="FP108" s="18"/>
      <c r="FQ108" s="18"/>
      <c r="FR108" s="18"/>
      <c r="FS108" s="18"/>
      <c r="FT108" s="18"/>
      <c r="FU108" s="18"/>
      <c r="FV108" s="18"/>
      <c r="FW108" s="18"/>
      <c r="FX108" s="18"/>
      <c r="FY108" s="18"/>
      <c r="FZ108" s="18"/>
      <c r="GA108" s="18"/>
      <c r="GB108" s="18"/>
      <c r="GC108" s="18"/>
      <c r="GD108" s="18"/>
      <c r="GE108" s="18"/>
      <c r="GF108" s="18"/>
      <c r="GG108" s="18"/>
      <c r="GH108" s="18"/>
      <c r="GI108" s="18"/>
      <c r="GJ108" s="18"/>
      <c r="GK108" s="18"/>
      <c r="GL108" s="18"/>
      <c r="GM108" s="18"/>
      <c r="GN108" s="18"/>
      <c r="GO108" s="18"/>
      <c r="GP108" s="18"/>
      <c r="GQ108" s="18"/>
      <c r="GR108" s="18"/>
      <c r="GS108" s="18"/>
      <c r="GT108" s="18"/>
      <c r="GU108" s="18"/>
      <c r="GV108" s="18"/>
      <c r="GW108" s="18"/>
      <c r="GX108" s="18"/>
      <c r="GY108" s="18"/>
      <c r="GZ108" s="18"/>
      <c r="HA108" s="18"/>
      <c r="HB108" s="18"/>
      <c r="HC108" s="18"/>
      <c r="HD108" s="18"/>
      <c r="HE108" s="18"/>
      <c r="HF108" s="18"/>
      <c r="HG108" s="18"/>
      <c r="HH108" s="18"/>
      <c r="HI108" s="18"/>
      <c r="HJ108" s="18"/>
      <c r="HK108" s="18"/>
      <c r="HL108" s="18"/>
      <c r="HM108" s="18"/>
      <c r="HN108" s="18"/>
      <c r="HO108" s="18"/>
      <c r="HP108" s="18"/>
      <c r="HQ108" s="18"/>
      <c r="HR108" s="18"/>
      <c r="HS108" s="18"/>
      <c r="HT108" s="18"/>
      <c r="HU108" s="18"/>
      <c r="HV108" s="18"/>
      <c r="HW108" s="18"/>
      <c r="HX108" s="18"/>
      <c r="HY108" s="18"/>
      <c r="HZ108" s="18"/>
      <c r="IA108" s="18"/>
      <c r="IB108" s="18"/>
      <c r="IC108" s="18"/>
      <c r="ID108" s="18"/>
      <c r="IE108" s="18"/>
      <c r="IF108" s="18"/>
      <c r="IG108" s="18"/>
    </row>
    <row r="109" spans="1:241" s="14" customFormat="1" ht="16.5" x14ac:dyDescent="0.2">
      <c r="A109" s="148" t="s">
        <v>121</v>
      </c>
      <c r="B109" s="151" t="s">
        <v>86</v>
      </c>
      <c r="C109" s="149">
        <v>39.130000000000003</v>
      </c>
      <c r="D109" s="150" t="s">
        <v>87</v>
      </c>
      <c r="E109" s="58"/>
      <c r="F109" s="8">
        <f t="shared" si="6"/>
        <v>0</v>
      </c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  <c r="DE109" s="18"/>
      <c r="DF109" s="18"/>
      <c r="DG109" s="18"/>
      <c r="DH109" s="18"/>
      <c r="DI109" s="18"/>
      <c r="DJ109" s="18"/>
      <c r="DK109" s="18"/>
      <c r="DL109" s="18"/>
      <c r="DM109" s="18"/>
      <c r="DN109" s="18"/>
      <c r="DO109" s="18"/>
      <c r="DP109" s="18"/>
      <c r="DQ109" s="18"/>
      <c r="DR109" s="18"/>
      <c r="DS109" s="18"/>
      <c r="DT109" s="18"/>
      <c r="DU109" s="18"/>
      <c r="DV109" s="18"/>
      <c r="DW109" s="18"/>
      <c r="DX109" s="18"/>
      <c r="DY109" s="18"/>
      <c r="DZ109" s="18"/>
      <c r="EA109" s="18"/>
      <c r="EB109" s="18"/>
      <c r="EC109" s="18"/>
      <c r="ED109" s="18"/>
      <c r="EE109" s="18"/>
      <c r="EF109" s="18"/>
      <c r="EG109" s="18"/>
      <c r="EH109" s="18"/>
      <c r="EI109" s="18"/>
      <c r="EJ109" s="18"/>
      <c r="EK109" s="18"/>
      <c r="EL109" s="18"/>
      <c r="EM109" s="18"/>
      <c r="EN109" s="18"/>
      <c r="EO109" s="18"/>
      <c r="EP109" s="18"/>
      <c r="EQ109" s="18"/>
      <c r="ER109" s="18"/>
      <c r="ES109" s="18"/>
      <c r="ET109" s="18"/>
      <c r="EU109" s="18"/>
      <c r="EV109" s="18"/>
      <c r="EW109" s="18"/>
      <c r="EX109" s="18"/>
      <c r="EY109" s="18"/>
      <c r="EZ109" s="18"/>
      <c r="FA109" s="18"/>
      <c r="FB109" s="18"/>
      <c r="FC109" s="18"/>
      <c r="FD109" s="18"/>
      <c r="FE109" s="18"/>
      <c r="FF109" s="18"/>
      <c r="FG109" s="18"/>
      <c r="FH109" s="18"/>
      <c r="FI109" s="18"/>
      <c r="FJ109" s="18"/>
      <c r="FK109" s="18"/>
      <c r="FL109" s="18"/>
      <c r="FM109" s="18"/>
      <c r="FN109" s="18"/>
      <c r="FO109" s="18"/>
      <c r="FP109" s="18"/>
      <c r="FQ109" s="18"/>
      <c r="FR109" s="18"/>
      <c r="FS109" s="18"/>
      <c r="FT109" s="18"/>
      <c r="FU109" s="18"/>
      <c r="FV109" s="18"/>
      <c r="FW109" s="18"/>
      <c r="FX109" s="18"/>
      <c r="FY109" s="18"/>
      <c r="FZ109" s="18"/>
      <c r="GA109" s="18"/>
      <c r="GB109" s="18"/>
      <c r="GC109" s="18"/>
      <c r="GD109" s="18"/>
      <c r="GE109" s="18"/>
      <c r="GF109" s="18"/>
      <c r="GG109" s="18"/>
      <c r="GH109" s="18"/>
      <c r="GI109" s="18"/>
      <c r="GJ109" s="18"/>
      <c r="GK109" s="18"/>
      <c r="GL109" s="18"/>
      <c r="GM109" s="18"/>
      <c r="GN109" s="18"/>
      <c r="GO109" s="18"/>
      <c r="GP109" s="18"/>
      <c r="GQ109" s="18"/>
      <c r="GR109" s="18"/>
      <c r="GS109" s="18"/>
      <c r="GT109" s="18"/>
      <c r="GU109" s="18"/>
      <c r="GV109" s="18"/>
      <c r="GW109" s="18"/>
      <c r="GX109" s="18"/>
      <c r="GY109" s="18"/>
      <c r="GZ109" s="18"/>
      <c r="HA109" s="18"/>
      <c r="HB109" s="18"/>
      <c r="HC109" s="18"/>
      <c r="HD109" s="18"/>
      <c r="HE109" s="18"/>
      <c r="HF109" s="18"/>
      <c r="HG109" s="18"/>
      <c r="HH109" s="18"/>
      <c r="HI109" s="18"/>
      <c r="HJ109" s="18"/>
      <c r="HK109" s="18"/>
      <c r="HL109" s="18"/>
      <c r="HM109" s="18"/>
      <c r="HN109" s="18"/>
      <c r="HO109" s="18"/>
      <c r="HP109" s="18"/>
      <c r="HQ109" s="18"/>
      <c r="HR109" s="18"/>
      <c r="HS109" s="18"/>
      <c r="HT109" s="18"/>
      <c r="HU109" s="18"/>
      <c r="HV109" s="18"/>
      <c r="HW109" s="18"/>
      <c r="HX109" s="18"/>
      <c r="HY109" s="18"/>
      <c r="HZ109" s="18"/>
      <c r="IA109" s="18"/>
      <c r="IB109" s="18"/>
      <c r="IC109" s="18"/>
      <c r="ID109" s="18"/>
      <c r="IE109" s="18"/>
      <c r="IF109" s="18"/>
      <c r="IG109" s="18"/>
    </row>
    <row r="110" spans="1:241" s="14" customFormat="1" ht="25.5" x14ac:dyDescent="0.2">
      <c r="A110" s="148" t="s">
        <v>122</v>
      </c>
      <c r="B110" s="152" t="s">
        <v>89</v>
      </c>
      <c r="C110" s="149">
        <v>39.130000000000003</v>
      </c>
      <c r="D110" s="150" t="s">
        <v>87</v>
      </c>
      <c r="E110" s="58"/>
      <c r="F110" s="8">
        <f t="shared" si="6"/>
        <v>0</v>
      </c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  <c r="DE110" s="18"/>
      <c r="DF110" s="18"/>
      <c r="DG110" s="18"/>
      <c r="DH110" s="18"/>
      <c r="DI110" s="18"/>
      <c r="DJ110" s="18"/>
      <c r="DK110" s="18"/>
      <c r="DL110" s="18"/>
      <c r="DM110" s="18"/>
      <c r="DN110" s="18"/>
      <c r="DO110" s="18"/>
      <c r="DP110" s="18"/>
      <c r="DQ110" s="18"/>
      <c r="DR110" s="18"/>
      <c r="DS110" s="18"/>
      <c r="DT110" s="18"/>
      <c r="DU110" s="18"/>
      <c r="DV110" s="18"/>
      <c r="DW110" s="18"/>
      <c r="DX110" s="18"/>
      <c r="DY110" s="18"/>
      <c r="DZ110" s="18"/>
      <c r="EA110" s="18"/>
      <c r="EB110" s="18"/>
      <c r="EC110" s="18"/>
      <c r="ED110" s="18"/>
      <c r="EE110" s="18"/>
      <c r="EF110" s="18"/>
      <c r="EG110" s="18"/>
      <c r="EH110" s="18"/>
      <c r="EI110" s="18"/>
      <c r="EJ110" s="18"/>
      <c r="EK110" s="18"/>
      <c r="EL110" s="18"/>
      <c r="EM110" s="18"/>
      <c r="EN110" s="18"/>
      <c r="EO110" s="18"/>
      <c r="EP110" s="18"/>
      <c r="EQ110" s="18"/>
      <c r="ER110" s="18"/>
      <c r="ES110" s="18"/>
      <c r="ET110" s="18"/>
      <c r="EU110" s="18"/>
      <c r="EV110" s="18"/>
      <c r="EW110" s="18"/>
      <c r="EX110" s="18"/>
      <c r="EY110" s="18"/>
      <c r="EZ110" s="18"/>
      <c r="FA110" s="18"/>
      <c r="FB110" s="18"/>
      <c r="FC110" s="18"/>
      <c r="FD110" s="18"/>
      <c r="FE110" s="18"/>
      <c r="FF110" s="18"/>
      <c r="FG110" s="18"/>
      <c r="FH110" s="18"/>
      <c r="FI110" s="18"/>
      <c r="FJ110" s="18"/>
      <c r="FK110" s="18"/>
      <c r="FL110" s="18"/>
      <c r="FM110" s="18"/>
      <c r="FN110" s="18"/>
      <c r="FO110" s="18"/>
      <c r="FP110" s="18"/>
      <c r="FQ110" s="18"/>
      <c r="FR110" s="18"/>
      <c r="FS110" s="18"/>
      <c r="FT110" s="18"/>
      <c r="FU110" s="18"/>
      <c r="FV110" s="18"/>
      <c r="FW110" s="18"/>
      <c r="FX110" s="18"/>
      <c r="FY110" s="18"/>
      <c r="FZ110" s="18"/>
      <c r="GA110" s="18"/>
      <c r="GB110" s="18"/>
      <c r="GC110" s="18"/>
      <c r="GD110" s="18"/>
      <c r="GE110" s="18"/>
      <c r="GF110" s="18"/>
      <c r="GG110" s="18"/>
      <c r="GH110" s="18"/>
      <c r="GI110" s="18"/>
      <c r="GJ110" s="18"/>
      <c r="GK110" s="18"/>
      <c r="GL110" s="18"/>
      <c r="GM110" s="18"/>
      <c r="GN110" s="18"/>
      <c r="GO110" s="18"/>
      <c r="GP110" s="18"/>
      <c r="GQ110" s="18"/>
      <c r="GR110" s="18"/>
      <c r="GS110" s="18"/>
      <c r="GT110" s="18"/>
      <c r="GU110" s="18"/>
      <c r="GV110" s="18"/>
      <c r="GW110" s="18"/>
      <c r="GX110" s="18"/>
      <c r="GY110" s="18"/>
      <c r="GZ110" s="18"/>
      <c r="HA110" s="18"/>
      <c r="HB110" s="18"/>
      <c r="HC110" s="18"/>
      <c r="HD110" s="18"/>
      <c r="HE110" s="18"/>
      <c r="HF110" s="18"/>
      <c r="HG110" s="18"/>
      <c r="HH110" s="18"/>
      <c r="HI110" s="18"/>
      <c r="HJ110" s="18"/>
      <c r="HK110" s="18"/>
      <c r="HL110" s="18"/>
      <c r="HM110" s="18"/>
      <c r="HN110" s="18"/>
      <c r="HO110" s="18"/>
      <c r="HP110" s="18"/>
      <c r="HQ110" s="18"/>
      <c r="HR110" s="18"/>
      <c r="HS110" s="18"/>
      <c r="HT110" s="18"/>
      <c r="HU110" s="18"/>
      <c r="HV110" s="18"/>
      <c r="HW110" s="18"/>
      <c r="HX110" s="18"/>
      <c r="HY110" s="18"/>
      <c r="HZ110" s="18"/>
      <c r="IA110" s="18"/>
      <c r="IB110" s="18"/>
      <c r="IC110" s="18"/>
      <c r="ID110" s="18"/>
      <c r="IE110" s="18"/>
      <c r="IF110" s="18"/>
      <c r="IG110" s="18"/>
    </row>
    <row r="111" spans="1:241" s="14" customFormat="1" ht="25.5" x14ac:dyDescent="0.2">
      <c r="A111" s="148" t="s">
        <v>123</v>
      </c>
      <c r="B111" s="101" t="s">
        <v>91</v>
      </c>
      <c r="C111" s="149">
        <v>4</v>
      </c>
      <c r="D111" s="150" t="s">
        <v>14</v>
      </c>
      <c r="E111" s="58"/>
      <c r="F111" s="8">
        <f t="shared" si="6"/>
        <v>0</v>
      </c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  <c r="DG111" s="18"/>
      <c r="DH111" s="18"/>
      <c r="DI111" s="18"/>
      <c r="DJ111" s="18"/>
      <c r="DK111" s="18"/>
      <c r="DL111" s="18"/>
      <c r="DM111" s="18"/>
      <c r="DN111" s="18"/>
      <c r="DO111" s="18"/>
      <c r="DP111" s="18"/>
      <c r="DQ111" s="18"/>
      <c r="DR111" s="18"/>
      <c r="DS111" s="18"/>
      <c r="DT111" s="18"/>
      <c r="DU111" s="18"/>
      <c r="DV111" s="18"/>
      <c r="DW111" s="18"/>
      <c r="DX111" s="18"/>
      <c r="DY111" s="18"/>
      <c r="DZ111" s="18"/>
      <c r="EA111" s="18"/>
      <c r="EB111" s="18"/>
      <c r="EC111" s="18"/>
      <c r="ED111" s="18"/>
      <c r="EE111" s="18"/>
      <c r="EF111" s="18"/>
      <c r="EG111" s="18"/>
      <c r="EH111" s="18"/>
      <c r="EI111" s="18"/>
      <c r="EJ111" s="18"/>
      <c r="EK111" s="18"/>
      <c r="EL111" s="18"/>
      <c r="EM111" s="18"/>
      <c r="EN111" s="18"/>
      <c r="EO111" s="18"/>
      <c r="EP111" s="18"/>
      <c r="EQ111" s="18"/>
      <c r="ER111" s="18"/>
      <c r="ES111" s="18"/>
      <c r="ET111" s="18"/>
      <c r="EU111" s="18"/>
      <c r="EV111" s="18"/>
      <c r="EW111" s="18"/>
      <c r="EX111" s="18"/>
      <c r="EY111" s="18"/>
      <c r="EZ111" s="18"/>
      <c r="FA111" s="18"/>
      <c r="FB111" s="18"/>
      <c r="FC111" s="18"/>
      <c r="FD111" s="18"/>
      <c r="FE111" s="18"/>
      <c r="FF111" s="18"/>
      <c r="FG111" s="18"/>
      <c r="FH111" s="18"/>
      <c r="FI111" s="18"/>
      <c r="FJ111" s="18"/>
      <c r="FK111" s="18"/>
      <c r="FL111" s="18"/>
      <c r="FM111" s="18"/>
      <c r="FN111" s="18"/>
      <c r="FO111" s="18"/>
      <c r="FP111" s="18"/>
      <c r="FQ111" s="18"/>
      <c r="FR111" s="18"/>
      <c r="FS111" s="18"/>
      <c r="FT111" s="18"/>
      <c r="FU111" s="18"/>
      <c r="FV111" s="18"/>
      <c r="FW111" s="18"/>
      <c r="FX111" s="18"/>
      <c r="FY111" s="18"/>
      <c r="FZ111" s="18"/>
      <c r="GA111" s="18"/>
      <c r="GB111" s="18"/>
      <c r="GC111" s="18"/>
      <c r="GD111" s="18"/>
      <c r="GE111" s="18"/>
      <c r="GF111" s="18"/>
      <c r="GG111" s="18"/>
      <c r="GH111" s="18"/>
      <c r="GI111" s="18"/>
      <c r="GJ111" s="18"/>
      <c r="GK111" s="18"/>
      <c r="GL111" s="18"/>
      <c r="GM111" s="18"/>
      <c r="GN111" s="18"/>
      <c r="GO111" s="18"/>
      <c r="GP111" s="18"/>
      <c r="GQ111" s="18"/>
      <c r="GR111" s="18"/>
      <c r="GS111" s="18"/>
      <c r="GT111" s="18"/>
      <c r="GU111" s="18"/>
      <c r="GV111" s="18"/>
      <c r="GW111" s="18"/>
      <c r="GX111" s="18"/>
      <c r="GY111" s="18"/>
      <c r="GZ111" s="18"/>
      <c r="HA111" s="18"/>
      <c r="HB111" s="18"/>
      <c r="HC111" s="18"/>
      <c r="HD111" s="18"/>
      <c r="HE111" s="18"/>
      <c r="HF111" s="18"/>
      <c r="HG111" s="18"/>
      <c r="HH111" s="18"/>
      <c r="HI111" s="18"/>
      <c r="HJ111" s="18"/>
      <c r="HK111" s="18"/>
      <c r="HL111" s="18"/>
      <c r="HM111" s="18"/>
      <c r="HN111" s="18"/>
      <c r="HO111" s="18"/>
      <c r="HP111" s="18"/>
      <c r="HQ111" s="18"/>
      <c r="HR111" s="18"/>
      <c r="HS111" s="18"/>
      <c r="HT111" s="18"/>
      <c r="HU111" s="18"/>
      <c r="HV111" s="18"/>
      <c r="HW111" s="18"/>
      <c r="HX111" s="18"/>
      <c r="HY111" s="18"/>
      <c r="HZ111" s="18"/>
      <c r="IA111" s="18"/>
      <c r="IB111" s="18"/>
      <c r="IC111" s="18"/>
      <c r="ID111" s="18"/>
      <c r="IE111" s="18"/>
      <c r="IF111" s="18"/>
      <c r="IG111" s="18"/>
    </row>
    <row r="112" spans="1:241" s="14" customFormat="1" ht="25.5" x14ac:dyDescent="0.2">
      <c r="A112" s="148" t="s">
        <v>124</v>
      </c>
      <c r="B112" s="101" t="s">
        <v>93</v>
      </c>
      <c r="C112" s="149">
        <v>1</v>
      </c>
      <c r="D112" s="150" t="s">
        <v>14</v>
      </c>
      <c r="E112" s="58"/>
      <c r="F112" s="8">
        <f t="shared" si="6"/>
        <v>0</v>
      </c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  <c r="DG112" s="18"/>
      <c r="DH112" s="18"/>
      <c r="DI112" s="18"/>
      <c r="DJ112" s="18"/>
      <c r="DK112" s="18"/>
      <c r="DL112" s="18"/>
      <c r="DM112" s="18"/>
      <c r="DN112" s="18"/>
      <c r="DO112" s="18"/>
      <c r="DP112" s="18"/>
      <c r="DQ112" s="18"/>
      <c r="DR112" s="18"/>
      <c r="DS112" s="18"/>
      <c r="DT112" s="18"/>
      <c r="DU112" s="18"/>
      <c r="DV112" s="18"/>
      <c r="DW112" s="18"/>
      <c r="DX112" s="18"/>
      <c r="DY112" s="18"/>
      <c r="DZ112" s="18"/>
      <c r="EA112" s="18"/>
      <c r="EB112" s="18"/>
      <c r="EC112" s="18"/>
      <c r="ED112" s="18"/>
      <c r="EE112" s="18"/>
      <c r="EF112" s="18"/>
      <c r="EG112" s="18"/>
      <c r="EH112" s="18"/>
      <c r="EI112" s="18"/>
      <c r="EJ112" s="18"/>
      <c r="EK112" s="18"/>
      <c r="EL112" s="18"/>
      <c r="EM112" s="18"/>
      <c r="EN112" s="18"/>
      <c r="EO112" s="18"/>
      <c r="EP112" s="18"/>
      <c r="EQ112" s="18"/>
      <c r="ER112" s="18"/>
      <c r="ES112" s="18"/>
      <c r="ET112" s="18"/>
      <c r="EU112" s="18"/>
      <c r="EV112" s="18"/>
      <c r="EW112" s="18"/>
      <c r="EX112" s="18"/>
      <c r="EY112" s="18"/>
      <c r="EZ112" s="18"/>
      <c r="FA112" s="18"/>
      <c r="FB112" s="18"/>
      <c r="FC112" s="18"/>
      <c r="FD112" s="18"/>
      <c r="FE112" s="18"/>
      <c r="FF112" s="18"/>
      <c r="FG112" s="18"/>
      <c r="FH112" s="18"/>
      <c r="FI112" s="18"/>
      <c r="FJ112" s="18"/>
      <c r="FK112" s="18"/>
      <c r="FL112" s="18"/>
      <c r="FM112" s="18"/>
      <c r="FN112" s="18"/>
      <c r="FO112" s="18"/>
      <c r="FP112" s="18"/>
      <c r="FQ112" s="18"/>
      <c r="FR112" s="18"/>
      <c r="FS112" s="18"/>
      <c r="FT112" s="18"/>
      <c r="FU112" s="18"/>
      <c r="FV112" s="18"/>
      <c r="FW112" s="18"/>
      <c r="FX112" s="18"/>
      <c r="FY112" s="18"/>
      <c r="FZ112" s="18"/>
      <c r="GA112" s="18"/>
      <c r="GB112" s="18"/>
      <c r="GC112" s="18"/>
      <c r="GD112" s="18"/>
      <c r="GE112" s="18"/>
      <c r="GF112" s="18"/>
      <c r="GG112" s="18"/>
      <c r="GH112" s="18"/>
      <c r="GI112" s="18"/>
      <c r="GJ112" s="18"/>
      <c r="GK112" s="18"/>
      <c r="GL112" s="18"/>
      <c r="GM112" s="18"/>
      <c r="GN112" s="18"/>
      <c r="GO112" s="18"/>
      <c r="GP112" s="18"/>
      <c r="GQ112" s="18"/>
      <c r="GR112" s="18"/>
      <c r="GS112" s="18"/>
      <c r="GT112" s="18"/>
      <c r="GU112" s="18"/>
      <c r="GV112" s="18"/>
      <c r="GW112" s="18"/>
      <c r="GX112" s="18"/>
      <c r="GY112" s="18"/>
      <c r="GZ112" s="18"/>
      <c r="HA112" s="18"/>
      <c r="HB112" s="18"/>
      <c r="HC112" s="18"/>
      <c r="HD112" s="18"/>
      <c r="HE112" s="18"/>
      <c r="HF112" s="18"/>
      <c r="HG112" s="18"/>
      <c r="HH112" s="18"/>
      <c r="HI112" s="18"/>
      <c r="HJ112" s="18"/>
      <c r="HK112" s="18"/>
      <c r="HL112" s="18"/>
      <c r="HM112" s="18"/>
      <c r="HN112" s="18"/>
      <c r="HO112" s="18"/>
      <c r="HP112" s="18"/>
      <c r="HQ112" s="18"/>
      <c r="HR112" s="18"/>
      <c r="HS112" s="18"/>
      <c r="HT112" s="18"/>
      <c r="HU112" s="18"/>
      <c r="HV112" s="18"/>
      <c r="HW112" s="18"/>
      <c r="HX112" s="18"/>
      <c r="HY112" s="18"/>
      <c r="HZ112" s="18"/>
      <c r="IA112" s="18"/>
      <c r="IB112" s="18"/>
      <c r="IC112" s="18"/>
      <c r="ID112" s="18"/>
      <c r="IE112" s="18"/>
      <c r="IF112" s="18"/>
      <c r="IG112" s="18"/>
    </row>
    <row r="113" spans="1:31" s="6" customFormat="1" x14ac:dyDescent="0.2">
      <c r="A113" s="92"/>
      <c r="B113" s="154"/>
      <c r="C113" s="94"/>
      <c r="D113" s="123"/>
      <c r="E113" s="44"/>
      <c r="F113" s="8">
        <f t="shared" si="6"/>
        <v>0</v>
      </c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</row>
    <row r="114" spans="1:31" s="6" customFormat="1" ht="12" customHeight="1" x14ac:dyDescent="0.2">
      <c r="A114" s="167">
        <f>+A73+1</f>
        <v>11</v>
      </c>
      <c r="B114" s="168" t="s">
        <v>125</v>
      </c>
      <c r="C114" s="169"/>
      <c r="D114" s="170"/>
      <c r="E114" s="63"/>
      <c r="F114" s="8">
        <f t="shared" si="6"/>
        <v>0</v>
      </c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</row>
    <row r="115" spans="1:31" s="6" customFormat="1" ht="12.75" customHeight="1" x14ac:dyDescent="0.2">
      <c r="A115" s="171">
        <v>10.1</v>
      </c>
      <c r="B115" s="172" t="s">
        <v>126</v>
      </c>
      <c r="C115" s="169">
        <f>+C14</f>
        <v>7185.08</v>
      </c>
      <c r="D115" s="108" t="s">
        <v>19</v>
      </c>
      <c r="E115" s="63"/>
      <c r="F115" s="8">
        <f t="shared" si="6"/>
        <v>0</v>
      </c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</row>
    <row r="116" spans="1:31" s="6" customFormat="1" x14ac:dyDescent="0.2">
      <c r="A116" s="171">
        <v>10.199999999999999</v>
      </c>
      <c r="B116" s="104" t="s">
        <v>127</v>
      </c>
      <c r="C116" s="107">
        <f>+C115</f>
        <v>7185.08</v>
      </c>
      <c r="D116" s="108" t="s">
        <v>19</v>
      </c>
      <c r="E116" s="19"/>
      <c r="F116" s="8">
        <f t="shared" si="6"/>
        <v>0</v>
      </c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</row>
    <row r="117" spans="1:31" s="6" customFormat="1" x14ac:dyDescent="0.2">
      <c r="A117" s="171">
        <f>+A116+0.1</f>
        <v>10.299999999999999</v>
      </c>
      <c r="B117" s="104" t="s">
        <v>128</v>
      </c>
      <c r="C117" s="107">
        <f>+C116</f>
        <v>7185.08</v>
      </c>
      <c r="D117" s="108" t="s">
        <v>30</v>
      </c>
      <c r="E117" s="46"/>
      <c r="F117" s="8">
        <f t="shared" si="6"/>
        <v>0</v>
      </c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</row>
    <row r="118" spans="1:31" s="6" customFormat="1" ht="13.5" customHeight="1" x14ac:dyDescent="0.2">
      <c r="A118" s="171">
        <f>+A117+0.1</f>
        <v>10.399999999999999</v>
      </c>
      <c r="B118" s="104" t="s">
        <v>129</v>
      </c>
      <c r="C118" s="107">
        <f>+C117*0.058*1.28*30</f>
        <v>16002.610176000002</v>
      </c>
      <c r="D118" s="173" t="s">
        <v>130</v>
      </c>
      <c r="E118" s="46"/>
      <c r="F118" s="8">
        <f t="shared" si="6"/>
        <v>0</v>
      </c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</row>
    <row r="119" spans="1:31" s="5" customFormat="1" ht="13.5" customHeight="1" x14ac:dyDescent="0.2">
      <c r="A119" s="174"/>
      <c r="B119" s="172"/>
      <c r="C119" s="107"/>
      <c r="D119" s="173"/>
      <c r="E119" s="46"/>
      <c r="F119" s="8">
        <f t="shared" si="6"/>
        <v>0</v>
      </c>
    </row>
    <row r="120" spans="1:31" ht="76.5" x14ac:dyDescent="0.2">
      <c r="A120" s="175">
        <v>11</v>
      </c>
      <c r="B120" s="176" t="s">
        <v>131</v>
      </c>
      <c r="C120" s="177">
        <f>+C115</f>
        <v>7185.08</v>
      </c>
      <c r="D120" s="178" t="s">
        <v>17</v>
      </c>
      <c r="E120" s="20"/>
      <c r="F120" s="8">
        <f t="shared" si="6"/>
        <v>0</v>
      </c>
    </row>
    <row r="121" spans="1:31" ht="25.5" x14ac:dyDescent="0.2">
      <c r="A121" s="179">
        <v>12</v>
      </c>
      <c r="B121" s="180" t="s">
        <v>132</v>
      </c>
      <c r="C121" s="177">
        <f>+C120</f>
        <v>7185.08</v>
      </c>
      <c r="D121" s="178" t="s">
        <v>17</v>
      </c>
      <c r="E121" s="20"/>
      <c r="F121" s="8">
        <f t="shared" si="6"/>
        <v>0</v>
      </c>
    </row>
    <row r="122" spans="1:31" x14ac:dyDescent="0.2">
      <c r="A122" s="181"/>
      <c r="B122" s="182" t="s">
        <v>133</v>
      </c>
      <c r="C122" s="183"/>
      <c r="D122" s="184"/>
      <c r="E122" s="64"/>
      <c r="F122" s="64">
        <f>SUM(F14:F121)</f>
        <v>0</v>
      </c>
    </row>
    <row r="123" spans="1:31" x14ac:dyDescent="0.2">
      <c r="A123" s="92"/>
      <c r="B123" s="93"/>
      <c r="C123" s="133"/>
      <c r="D123" s="91"/>
      <c r="E123" s="42"/>
      <c r="F123" s="8"/>
    </row>
    <row r="124" spans="1:31" x14ac:dyDescent="0.2">
      <c r="A124" s="185" t="s">
        <v>134</v>
      </c>
      <c r="B124" s="155" t="s">
        <v>135</v>
      </c>
      <c r="C124" s="115"/>
      <c r="D124" s="186"/>
      <c r="E124" s="48"/>
      <c r="F124" s="8">
        <f t="shared" si="6"/>
        <v>0</v>
      </c>
    </row>
    <row r="125" spans="1:31" ht="56.25" customHeight="1" x14ac:dyDescent="0.2">
      <c r="A125" s="154">
        <v>1</v>
      </c>
      <c r="B125" s="187" t="s">
        <v>136</v>
      </c>
      <c r="C125" s="188">
        <v>5</v>
      </c>
      <c r="D125" s="189" t="s">
        <v>14</v>
      </c>
      <c r="E125" s="65"/>
      <c r="F125" s="8">
        <f t="shared" si="6"/>
        <v>0</v>
      </c>
    </row>
    <row r="126" spans="1:31" ht="27.75" customHeight="1" x14ac:dyDescent="0.2">
      <c r="A126" s="154">
        <v>2</v>
      </c>
      <c r="B126" s="187" t="s">
        <v>137</v>
      </c>
      <c r="C126" s="188">
        <v>4</v>
      </c>
      <c r="D126" s="189" t="s">
        <v>14</v>
      </c>
      <c r="E126" s="65"/>
      <c r="F126" s="8">
        <f t="shared" si="6"/>
        <v>0</v>
      </c>
    </row>
    <row r="127" spans="1:31" ht="51" x14ac:dyDescent="0.2">
      <c r="A127" s="154">
        <v>3</v>
      </c>
      <c r="B127" s="104" t="s">
        <v>138</v>
      </c>
      <c r="C127" s="49">
        <v>12</v>
      </c>
      <c r="D127" s="190" t="s">
        <v>139</v>
      </c>
      <c r="E127" s="49"/>
      <c r="F127" s="8">
        <f t="shared" si="6"/>
        <v>0</v>
      </c>
    </row>
    <row r="128" spans="1:31" x14ac:dyDescent="0.2">
      <c r="A128" s="191"/>
      <c r="B128" s="192" t="s">
        <v>140</v>
      </c>
      <c r="C128" s="193"/>
      <c r="D128" s="194"/>
      <c r="E128" s="66"/>
      <c r="F128" s="21">
        <f>SUM(F124:F127)</f>
        <v>0</v>
      </c>
    </row>
    <row r="129" spans="1:7" x14ac:dyDescent="0.2">
      <c r="A129" s="195"/>
      <c r="B129" s="196"/>
      <c r="C129" s="195"/>
      <c r="D129" s="195"/>
      <c r="E129" s="67"/>
      <c r="F129" s="68"/>
    </row>
    <row r="130" spans="1:7" x14ac:dyDescent="0.2">
      <c r="A130" s="197"/>
      <c r="B130" s="198" t="s">
        <v>141</v>
      </c>
      <c r="C130" s="199"/>
      <c r="D130" s="184"/>
      <c r="E130" s="69"/>
      <c r="F130" s="22">
        <f>+F128</f>
        <v>0</v>
      </c>
    </row>
    <row r="131" spans="1:7" x14ac:dyDescent="0.2">
      <c r="A131" s="200"/>
      <c r="B131" s="198" t="s">
        <v>141</v>
      </c>
      <c r="C131" s="200"/>
      <c r="D131" s="200"/>
      <c r="E131" s="70"/>
      <c r="F131" s="71">
        <f>+F130</f>
        <v>0</v>
      </c>
    </row>
    <row r="132" spans="1:7" x14ac:dyDescent="0.2">
      <c r="A132" s="195"/>
      <c r="B132" s="196"/>
      <c r="C132" s="195"/>
      <c r="D132" s="195"/>
      <c r="E132" s="67"/>
      <c r="F132" s="68"/>
    </row>
    <row r="133" spans="1:7" x14ac:dyDescent="0.2">
      <c r="A133" s="195"/>
      <c r="B133" s="201" t="s">
        <v>142</v>
      </c>
      <c r="C133" s="202"/>
      <c r="D133" s="203"/>
      <c r="E133" s="72"/>
      <c r="F133" s="73"/>
    </row>
    <row r="134" spans="1:7" x14ac:dyDescent="0.2">
      <c r="A134" s="195"/>
      <c r="B134" s="204" t="s">
        <v>143</v>
      </c>
      <c r="C134" s="205">
        <v>0.03</v>
      </c>
      <c r="D134" s="206"/>
      <c r="E134" s="72"/>
      <c r="F134" s="7">
        <f>+$F$131*C134</f>
        <v>0</v>
      </c>
    </row>
    <row r="135" spans="1:7" x14ac:dyDescent="0.2">
      <c r="A135" s="195"/>
      <c r="B135" s="204" t="s">
        <v>144</v>
      </c>
      <c r="C135" s="205">
        <v>0.1</v>
      </c>
      <c r="D135" s="203"/>
      <c r="E135" s="72"/>
      <c r="F135" s="7">
        <f t="shared" ref="F135:F144" si="7">+$F$131*C135</f>
        <v>0</v>
      </c>
    </row>
    <row r="136" spans="1:7" x14ac:dyDescent="0.2">
      <c r="A136" s="195"/>
      <c r="B136" s="204" t="s">
        <v>145</v>
      </c>
      <c r="C136" s="205">
        <v>0.04</v>
      </c>
      <c r="D136" s="206"/>
      <c r="E136" s="72"/>
      <c r="F136" s="7">
        <f t="shared" si="7"/>
        <v>0</v>
      </c>
    </row>
    <row r="137" spans="1:7" x14ac:dyDescent="0.2">
      <c r="A137" s="195"/>
      <c r="B137" s="127" t="s">
        <v>146</v>
      </c>
      <c r="C137" s="205">
        <v>0.05</v>
      </c>
      <c r="D137" s="206"/>
      <c r="E137" s="72"/>
      <c r="F137" s="7">
        <f t="shared" si="7"/>
        <v>0</v>
      </c>
    </row>
    <row r="138" spans="1:7" x14ac:dyDescent="0.2">
      <c r="A138" s="195"/>
      <c r="B138" s="204" t="s">
        <v>147</v>
      </c>
      <c r="C138" s="205">
        <v>0.03</v>
      </c>
      <c r="D138" s="206"/>
      <c r="E138" s="72"/>
      <c r="F138" s="7">
        <f t="shared" si="7"/>
        <v>0</v>
      </c>
    </row>
    <row r="139" spans="1:7" x14ac:dyDescent="0.2">
      <c r="A139" s="195"/>
      <c r="B139" s="204" t="s">
        <v>148</v>
      </c>
      <c r="C139" s="205">
        <v>0.01</v>
      </c>
      <c r="D139" s="206"/>
      <c r="E139" s="72"/>
      <c r="F139" s="7">
        <f t="shared" si="7"/>
        <v>0</v>
      </c>
    </row>
    <row r="140" spans="1:7" x14ac:dyDescent="0.2">
      <c r="A140" s="195"/>
      <c r="B140" s="127" t="s">
        <v>149</v>
      </c>
      <c r="C140" s="205">
        <v>0.18</v>
      </c>
      <c r="D140" s="207"/>
      <c r="E140" s="72"/>
      <c r="F140" s="7">
        <f>+$F$135*C140</f>
        <v>0</v>
      </c>
    </row>
    <row r="141" spans="1:7" x14ac:dyDescent="0.2">
      <c r="A141" s="195"/>
      <c r="B141" s="208" t="s">
        <v>150</v>
      </c>
      <c r="C141" s="209">
        <v>1E-3</v>
      </c>
      <c r="D141" s="210"/>
      <c r="E141" s="74"/>
      <c r="F141" s="7">
        <f t="shared" si="7"/>
        <v>0</v>
      </c>
    </row>
    <row r="142" spans="1:7" x14ac:dyDescent="0.2">
      <c r="A142" s="195"/>
      <c r="B142" s="211" t="s">
        <v>151</v>
      </c>
      <c r="C142" s="205">
        <v>0.05</v>
      </c>
      <c r="D142" s="207"/>
      <c r="E142" s="75"/>
      <c r="F142" s="7">
        <f t="shared" si="7"/>
        <v>0</v>
      </c>
    </row>
    <row r="143" spans="1:7" s="23" customFormat="1" ht="12.95" customHeight="1" x14ac:dyDescent="0.2">
      <c r="A143" s="101"/>
      <c r="B143" s="212" t="s">
        <v>152</v>
      </c>
      <c r="C143" s="213">
        <v>1.4999999999999999E-2</v>
      </c>
      <c r="D143" s="214"/>
      <c r="E143" s="76"/>
      <c r="F143" s="7">
        <f t="shared" si="7"/>
        <v>0</v>
      </c>
      <c r="G143"/>
    </row>
    <row r="144" spans="1:7" x14ac:dyDescent="0.2">
      <c r="A144" s="195"/>
      <c r="B144" s="215" t="s">
        <v>153</v>
      </c>
      <c r="C144" s="216">
        <v>0.1</v>
      </c>
      <c r="D144" s="217"/>
      <c r="E144" s="77"/>
      <c r="F144" s="7">
        <f t="shared" si="7"/>
        <v>0</v>
      </c>
    </row>
    <row r="145" spans="1:6" x14ac:dyDescent="0.2">
      <c r="A145" s="200"/>
      <c r="B145" s="218" t="s">
        <v>154</v>
      </c>
      <c r="C145" s="200"/>
      <c r="D145" s="219"/>
      <c r="E145" s="71"/>
      <c r="F145" s="78">
        <f>SUM(F134:F144)</f>
        <v>0</v>
      </c>
    </row>
    <row r="146" spans="1:6" x14ac:dyDescent="0.2">
      <c r="A146" s="195"/>
      <c r="B146" s="201"/>
      <c r="C146" s="220"/>
      <c r="D146" s="207"/>
      <c r="E146" s="75"/>
      <c r="F146" s="79"/>
    </row>
    <row r="147" spans="1:6" x14ac:dyDescent="0.2">
      <c r="A147" s="221"/>
      <c r="B147" s="222" t="s">
        <v>155</v>
      </c>
      <c r="C147" s="223"/>
      <c r="D147" s="223"/>
      <c r="E147" s="80"/>
      <c r="F147" s="81">
        <f>+F145</f>
        <v>0</v>
      </c>
    </row>
    <row r="148" spans="1:6" x14ac:dyDescent="0.2">
      <c r="A148" s="24"/>
      <c r="B148" s="25"/>
      <c r="C148" s="24"/>
      <c r="D148" s="24"/>
      <c r="E148" s="26"/>
      <c r="F148" s="26"/>
    </row>
    <row r="149" spans="1:6" x14ac:dyDescent="0.2">
      <c r="A149" s="24"/>
      <c r="B149" s="24"/>
      <c r="C149" s="24"/>
      <c r="D149" s="24"/>
      <c r="E149" s="26"/>
      <c r="F149" s="26"/>
    </row>
    <row r="150" spans="1:6" x14ac:dyDescent="0.2">
      <c r="A150" s="24"/>
      <c r="B150" s="24"/>
      <c r="C150" s="24"/>
      <c r="D150" s="24"/>
      <c r="E150" s="26"/>
      <c r="F150" s="26"/>
    </row>
    <row r="151" spans="1:6" x14ac:dyDescent="0.2">
      <c r="A151" s="24"/>
      <c r="B151" s="24"/>
      <c r="C151" s="24"/>
      <c r="D151" s="24"/>
      <c r="E151" s="26"/>
      <c r="F151" s="26"/>
    </row>
    <row r="152" spans="1:6" x14ac:dyDescent="0.2">
      <c r="A152" s="24"/>
      <c r="B152" s="24"/>
      <c r="C152" s="24"/>
      <c r="D152" s="24"/>
      <c r="E152" s="26"/>
      <c r="F152" s="26"/>
    </row>
    <row r="153" spans="1:6" x14ac:dyDescent="0.2">
      <c r="A153" s="24"/>
      <c r="B153" s="24"/>
      <c r="C153" s="24"/>
      <c r="D153" s="24"/>
      <c r="E153" s="26"/>
      <c r="F153" s="26"/>
    </row>
    <row r="154" spans="1:6" x14ac:dyDescent="0.2">
      <c r="A154" s="24"/>
      <c r="B154" s="24"/>
      <c r="C154" s="24"/>
      <c r="D154" s="24"/>
      <c r="E154" s="26"/>
      <c r="F154" s="26"/>
    </row>
    <row r="155" spans="1:6" x14ac:dyDescent="0.2">
      <c r="A155" s="24"/>
      <c r="B155" s="24"/>
      <c r="C155" s="24"/>
      <c r="D155" s="24"/>
      <c r="E155" s="26"/>
      <c r="F155" s="26"/>
    </row>
    <row r="156" spans="1:6" x14ac:dyDescent="0.2">
      <c r="A156" s="24"/>
      <c r="B156" s="24"/>
      <c r="C156" s="24"/>
      <c r="D156" s="24"/>
      <c r="E156" s="26"/>
      <c r="F156" s="26"/>
    </row>
    <row r="157" spans="1:6" x14ac:dyDescent="0.2">
      <c r="A157" s="24"/>
      <c r="B157" s="24"/>
      <c r="C157" s="24"/>
      <c r="D157" s="24"/>
      <c r="E157" s="26"/>
      <c r="F157" s="26"/>
    </row>
    <row r="158" spans="1:6" x14ac:dyDescent="0.2">
      <c r="A158" s="24"/>
      <c r="B158" s="24"/>
      <c r="C158" s="24"/>
      <c r="D158" s="24"/>
      <c r="E158" s="26"/>
      <c r="F158" s="26"/>
    </row>
    <row r="159" spans="1:6" x14ac:dyDescent="0.2">
      <c r="A159" s="24"/>
      <c r="B159" s="24"/>
      <c r="C159" s="24"/>
      <c r="D159" s="24"/>
      <c r="E159" s="26"/>
      <c r="F159" s="26"/>
    </row>
    <row r="160" spans="1:6" x14ac:dyDescent="0.2">
      <c r="A160" s="24"/>
      <c r="B160" s="24"/>
      <c r="C160" s="24"/>
      <c r="D160" s="24"/>
      <c r="E160" s="26"/>
      <c r="F160" s="26"/>
    </row>
    <row r="161" spans="1:6" x14ac:dyDescent="0.2">
      <c r="A161" s="24"/>
      <c r="B161" s="24"/>
      <c r="C161" s="24"/>
      <c r="D161" s="24"/>
      <c r="E161" s="26"/>
      <c r="F161" s="26"/>
    </row>
    <row r="162" spans="1:6" x14ac:dyDescent="0.2">
      <c r="A162" s="24"/>
      <c r="B162" s="24"/>
      <c r="C162" s="24"/>
      <c r="D162" s="24"/>
      <c r="E162" s="26"/>
      <c r="F162" s="26"/>
    </row>
    <row r="163" spans="1:6" x14ac:dyDescent="0.2">
      <c r="A163" s="24"/>
      <c r="B163" s="24"/>
      <c r="C163" s="24"/>
      <c r="D163" s="24"/>
      <c r="E163" s="26"/>
      <c r="F163" s="26"/>
    </row>
    <row r="164" spans="1:6" x14ac:dyDescent="0.2">
      <c r="A164" s="24"/>
      <c r="B164" s="24"/>
      <c r="C164" s="24"/>
      <c r="D164" s="24"/>
      <c r="E164" s="26"/>
      <c r="F164" s="26"/>
    </row>
    <row r="165" spans="1:6" x14ac:dyDescent="0.2">
      <c r="A165" s="24"/>
      <c r="B165" s="24"/>
      <c r="C165" s="24"/>
      <c r="D165" s="24"/>
      <c r="E165" s="26"/>
      <c r="F165" s="26"/>
    </row>
    <row r="166" spans="1:6" x14ac:dyDescent="0.2">
      <c r="A166" s="24"/>
      <c r="B166" s="24"/>
      <c r="C166" s="24"/>
      <c r="D166" s="24"/>
      <c r="E166" s="26"/>
      <c r="F166" s="26"/>
    </row>
    <row r="167" spans="1:6" x14ac:dyDescent="0.2">
      <c r="A167" s="24"/>
      <c r="B167" s="24"/>
      <c r="C167" s="24"/>
      <c r="D167" s="24"/>
      <c r="E167" s="26"/>
      <c r="F167" s="26"/>
    </row>
    <row r="168" spans="1:6" x14ac:dyDescent="0.2">
      <c r="A168" s="27"/>
      <c r="B168" s="27"/>
      <c r="C168" s="27"/>
      <c r="D168" s="27"/>
      <c r="E168" s="28"/>
      <c r="F168" s="28"/>
    </row>
    <row r="169" spans="1:6" x14ac:dyDescent="0.2">
      <c r="A169" s="24"/>
      <c r="B169" s="24"/>
      <c r="C169" s="24"/>
      <c r="D169" s="24"/>
      <c r="E169" s="26"/>
      <c r="F169" s="26"/>
    </row>
    <row r="170" spans="1:6" x14ac:dyDescent="0.2">
      <c r="A170" s="13"/>
      <c r="B170" s="13"/>
      <c r="C170" s="13"/>
      <c r="D170" s="13"/>
      <c r="E170" s="29"/>
      <c r="F170" s="29"/>
    </row>
    <row r="171" spans="1:6" x14ac:dyDescent="0.2">
      <c r="A171" s="13"/>
      <c r="B171" s="13"/>
      <c r="C171" s="13"/>
      <c r="D171" s="13"/>
      <c r="E171" s="29"/>
      <c r="F171" s="29"/>
    </row>
    <row r="172" spans="1:6" x14ac:dyDescent="0.2">
      <c r="A172" s="13"/>
      <c r="B172" s="13"/>
      <c r="C172" s="13"/>
      <c r="D172" s="13"/>
      <c r="E172" s="29"/>
      <c r="F172" s="29"/>
    </row>
    <row r="173" spans="1:6" x14ac:dyDescent="0.2">
      <c r="A173" s="13"/>
      <c r="B173" s="13"/>
      <c r="C173" s="13"/>
      <c r="D173" s="13"/>
      <c r="E173" s="29"/>
      <c r="F173" s="29"/>
    </row>
    <row r="174" spans="1:6" x14ac:dyDescent="0.2">
      <c r="A174" s="13"/>
      <c r="B174" s="13"/>
      <c r="C174" s="13"/>
      <c r="D174" s="13"/>
      <c r="E174" s="29"/>
      <c r="F174" s="29"/>
    </row>
    <row r="175" spans="1:6" x14ac:dyDescent="0.2">
      <c r="A175" s="13"/>
      <c r="B175" s="13"/>
      <c r="C175" s="13"/>
      <c r="D175" s="13"/>
      <c r="E175" s="29"/>
      <c r="F175" s="29"/>
    </row>
    <row r="176" spans="1:6" x14ac:dyDescent="0.2">
      <c r="A176" s="13"/>
      <c r="B176" s="13"/>
      <c r="C176" s="13"/>
      <c r="D176" s="13"/>
      <c r="E176" s="29"/>
      <c r="F176" s="29"/>
    </row>
    <row r="177" spans="1:6" x14ac:dyDescent="0.2">
      <c r="A177" s="13"/>
      <c r="B177" s="13"/>
      <c r="C177" s="13"/>
      <c r="D177" s="13"/>
      <c r="E177" s="29"/>
      <c r="F177" s="29"/>
    </row>
    <row r="178" spans="1:6" x14ac:dyDescent="0.2">
      <c r="A178" s="13"/>
      <c r="B178" s="13"/>
      <c r="C178" s="13"/>
      <c r="D178" s="13"/>
      <c r="E178" s="29"/>
      <c r="F178" s="29"/>
    </row>
    <row r="179" spans="1:6" x14ac:dyDescent="0.2">
      <c r="A179" s="13"/>
      <c r="B179" s="13"/>
      <c r="C179" s="13"/>
      <c r="D179" s="13"/>
      <c r="E179" s="29"/>
      <c r="F179" s="29"/>
    </row>
    <row r="180" spans="1:6" x14ac:dyDescent="0.2">
      <c r="A180" s="13"/>
      <c r="B180" s="13"/>
      <c r="C180" s="13"/>
      <c r="D180" s="13"/>
      <c r="E180" s="29"/>
      <c r="F180" s="29"/>
    </row>
    <row r="181" spans="1:6" x14ac:dyDescent="0.2">
      <c r="A181" s="13"/>
      <c r="B181" s="13"/>
      <c r="C181" s="13"/>
      <c r="D181" s="13"/>
      <c r="E181" s="29"/>
      <c r="F181" s="29"/>
    </row>
    <row r="182" spans="1:6" x14ac:dyDescent="0.2">
      <c r="A182" s="13"/>
      <c r="B182" s="13"/>
      <c r="C182" s="13"/>
      <c r="D182" s="13"/>
      <c r="E182" s="29"/>
      <c r="F182" s="29"/>
    </row>
    <row r="183" spans="1:6" x14ac:dyDescent="0.2">
      <c r="A183" s="30"/>
      <c r="B183" s="30"/>
      <c r="C183" s="30"/>
      <c r="D183" s="30"/>
      <c r="E183" s="31"/>
      <c r="F183" s="31"/>
    </row>
    <row r="184" spans="1:6" x14ac:dyDescent="0.2">
      <c r="A184" s="30"/>
      <c r="B184" s="30"/>
      <c r="C184" s="30"/>
      <c r="D184" s="30"/>
      <c r="E184" s="31"/>
      <c r="F184" s="31"/>
    </row>
    <row r="185" spans="1:6" x14ac:dyDescent="0.2">
      <c r="A185" s="30"/>
      <c r="B185" s="30"/>
      <c r="C185" s="30"/>
      <c r="D185" s="30"/>
      <c r="E185" s="31"/>
      <c r="F185" s="31"/>
    </row>
    <row r="186" spans="1:6" x14ac:dyDescent="0.2">
      <c r="A186" s="30"/>
      <c r="B186" s="30"/>
      <c r="C186" s="30"/>
      <c r="D186" s="30"/>
      <c r="E186" s="31"/>
      <c r="F186" s="31"/>
    </row>
    <row r="187" spans="1:6" x14ac:dyDescent="0.2">
      <c r="A187" s="30"/>
      <c r="B187" s="30"/>
      <c r="C187" s="30"/>
      <c r="D187" s="30"/>
      <c r="E187" s="31"/>
      <c r="F187" s="31"/>
    </row>
  </sheetData>
  <sheetProtection algorithmName="SHA-512" hashValue="Ua2UvyoglIweRc0G11T2d+3mRJUfPhVkVRtowL3dokqS6c3mT2voL3NHIOzAjKQtcMT0J8gfA4Kascf9Q2bKZA==" saltValue="TcM7FmZZoCq+cvj36RTNDQ==" spinCount="100000" sheet="1" objects="1" scenarios="1"/>
  <mergeCells count="5">
    <mergeCell ref="A1:F1"/>
    <mergeCell ref="A2:F2"/>
    <mergeCell ref="A3:F3"/>
    <mergeCell ref="A4:F4"/>
    <mergeCell ref="A6:F6"/>
  </mergeCells>
  <dataValidations disablePrompts="1" count="1">
    <dataValidation type="list" allowBlank="1" showInputMessage="1" showErrorMessage="1" sqref="B7" xr:uid="{00000000-0002-0000-0000-000000000000}">
      <formula1>$B$2:$B$147</formula1>
    </dataValidation>
  </dataValidations>
  <printOptions horizontalCentered="1"/>
  <pageMargins left="0.19685039370078741" right="0.19685039370078741" top="0.39370078740157483" bottom="0.78740157480314965" header="0.19685039370078741" footer="0.19685039370078741"/>
  <pageSetup scale="94" fitToHeight="5" orientation="portrait" r:id="rId1"/>
  <headerFooter alignWithMargins="0">
    <oddFooter>&amp;C&amp;P de &amp;N&amp;R&amp;A</oddFooter>
  </headerFooter>
  <rowBreaks count="3" manualBreakCount="3">
    <brk id="48" max="5" man="1"/>
    <brk id="71" max="5" man="1"/>
    <brk id="100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AMP. ACUEDUCTO MAIMON</vt:lpstr>
      <vt:lpstr>'AMP. ACUEDUCTO MAIMON'!Área_de_impresión</vt:lpstr>
      <vt:lpstr>'AMP. ACUEDUCTO MAIMON'!Títulos_a_imprimir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Jabib Suárez Holguín Veras</dc:creator>
  <cp:lastModifiedBy>Sasha María Aquino</cp:lastModifiedBy>
  <dcterms:created xsi:type="dcterms:W3CDTF">2022-01-25T15:45:31Z</dcterms:created>
  <dcterms:modified xsi:type="dcterms:W3CDTF">2022-01-25T21:33:21Z</dcterms:modified>
</cp:coreProperties>
</file>