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sha.aquino\Desktop\"/>
    </mc:Choice>
  </mc:AlternateContent>
  <xr:revisionPtr revIDLastSave="0" documentId="8_{1B860DCD-0654-4D8E-991F-ED8E37C48BA2}" xr6:coauthVersionLast="47" xr6:coauthVersionMax="47" xr10:uidLastSave="{00000000-0000-0000-0000-000000000000}"/>
  <bookViews>
    <workbookView xWindow="4245" yWindow="1380" windowWidth="21600" windowHeight="11400" xr2:uid="{00000000-000D-0000-FFFF-FFFF00000000}"/>
  </bookViews>
  <sheets>
    <sheet name="Mejoramiento Ac SGdB li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[1]PRESUPUESTO!#REF!</definedName>
    <definedName name="\o">[1]PRESUPUESTO!#REF!</definedName>
    <definedName name="\p" localSheetId="0">[1]PRESUPUESTO!#REF!</definedName>
    <definedName name="\p">[1]PRESUPUESTO!#REF!</definedName>
    <definedName name="\q" localSheetId="0">[1]PRESUPUESTO!#REF!</definedName>
    <definedName name="\q">[1]PRESUPUESTO!#REF!</definedName>
    <definedName name="\w" localSheetId="0">[1]PRESUPUESTO!#REF!</definedName>
    <definedName name="\w">[1]PRESUPUESTO!#REF!</definedName>
    <definedName name="\z" localSheetId="0">[1]PRESUPUESTO!#REF!</definedName>
    <definedName name="\z">[1]PRESUPUESTO!#REF!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ZC1" localSheetId="0">#REF!</definedName>
    <definedName name="___ZE1" localSheetId="0">#REF!</definedName>
    <definedName name="___ZE2" localSheetId="0">#REF!</definedName>
    <definedName name="___ZE3" localSheetId="0">#REF!</definedName>
    <definedName name="___ZE4" localSheetId="0">#REF!</definedName>
    <definedName name="___ZE5" localSheetId="0">#REF!</definedName>
    <definedName name="___ZE6" localSheetId="0">#REF!</definedName>
    <definedName name="__F">#REF!</definedName>
    <definedName name="__REALIZADO" localSheetId="0">[1]PRESUPUESTO!#REF!</definedName>
    <definedName name="__REALIZADO">[1]PRESUPUESTO!#REF!</definedName>
    <definedName name="__REALIZADO_10">#REF!</definedName>
    <definedName name="__REALIZADO_11">#REF!</definedName>
    <definedName name="__REALIZADO_5" localSheetId="0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xlnm._FilterDatabase" localSheetId="0" hidden="1">'Mejoramiento Ac SGdB lis'!$A$10:$F$174</definedName>
    <definedName name="_i">#REF!</definedName>
    <definedName name="_i_6" localSheetId="0">#REF!</definedName>
    <definedName name="_i_6">#REF!</definedName>
    <definedName name="_m">#REF!</definedName>
    <definedName name="_m_6" localSheetId="0">#REF!</definedName>
    <definedName name="_m_6">#REF!</definedName>
    <definedName name="_o">#REF!</definedName>
    <definedName name="_o_10">#REF!</definedName>
    <definedName name="_o_11">#REF!</definedName>
    <definedName name="_o_5" localSheetId="0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 localSheetId="0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 localSheetId="0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w">#REF!</definedName>
    <definedName name="_w_10">#REF!</definedName>
    <definedName name="_w_11">#REF!</definedName>
    <definedName name="_w_5" localSheetId="0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 localSheetId="0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[2]PVC!#REF!</definedName>
    <definedName name="a">[2]PVC!#REF!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'[3]M.O.'!#REF!</definedName>
    <definedName name="AA">'[3]M.O.'!#REF!</definedName>
    <definedName name="AC38G40">'[4]LISTADO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>[5]INSU!$D$9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[6]INS!#REF!</definedName>
    <definedName name="ACUEDUCTO">[6]INS!#REF!</definedName>
    <definedName name="ACUEDUCTO_8">#REF!</definedName>
    <definedName name="ADA" localSheetId="0">'[7]CUB-10181-3(Rescision)'!#REF!</definedName>
    <definedName name="ADA">'[7]CUB-10181-3(Rescision)'!#REF!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>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>[5]INSU!$D$17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>#REF!</definedName>
    <definedName name="ALBANIL2">'[8]M.O.'!$C$12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na">#REF!</definedName>
    <definedName name="ana_6">#REF!</definedName>
    <definedName name="analisis" localSheetId="0">#REF!</definedName>
    <definedName name="analisis">#REF!</definedName>
    <definedName name="ANALISSSSS">NA()</definedName>
    <definedName name="ANALISSSSS_6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_xlnm.Extract">#REF!</definedName>
    <definedName name="_xlnm.Print_Area" localSheetId="0">'Mejoramiento Ac SGdB lis'!$A$1:$F$627</definedName>
    <definedName name="_xlnm.Print_Area">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 localSheetId="0">'[9]M.O.'!#REF!</definedName>
    <definedName name="as">'[9]M.O.'!#REF!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 localSheetId="0">#REF!</definedName>
    <definedName name="asd">#REF!</definedName>
    <definedName name="AYCARP" localSheetId="0">[6]INS!#REF!</definedName>
    <definedName name="AYCARP">[6]INS!#REF!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 localSheetId="0">[10]ADDENDA!#REF!</definedName>
    <definedName name="b">[10]ADDENDA!#REF!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[11]INSU!$B$42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'[8]M.O.'!$C$9</definedName>
    <definedName name="BRIGADATOPOGRAFICA_6">#REF!</definedName>
    <definedName name="BVNBVNBV">NA()</definedName>
    <definedName name="BVNBVNBV_6">#REF!</definedName>
    <definedName name="C._ADICIONAL">#N/A</definedName>
    <definedName name="C._ADICIONAL_6">NA()</definedName>
    <definedName name="caballeteasbecto" localSheetId="0">[12]precios!#REF!</definedName>
    <definedName name="caballeteasbecto">[12]precios!#REF!</definedName>
    <definedName name="caballeteasbecto_8">#REF!</definedName>
    <definedName name="caballeteasbeto" localSheetId="0">[12]precios!#REF!</definedName>
    <definedName name="caballeteasbeto">[12]precios!#REF!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 localSheetId="0">'[8]M.O.'!#REF!</definedName>
    <definedName name="CARACOL">'[8]M.O.'!#REF!</definedName>
    <definedName name="CARANTEPECHO" localSheetId="0">'[8]M.O.'!#REF!</definedName>
    <definedName name="CARANTEPECHO">'[8]M.O.'!#REF!</definedName>
    <definedName name="CARANTEPECHO_6">#REF!</definedName>
    <definedName name="CARANTEPECHO_8">#REF!</definedName>
    <definedName name="CARCOL30" localSheetId="0">'[8]M.O.'!#REF!</definedName>
    <definedName name="CARCOL30">'[8]M.O.'!#REF!</definedName>
    <definedName name="CARCOL30_6">#REF!</definedName>
    <definedName name="CARCOL30_8">#REF!</definedName>
    <definedName name="CARCOL50" localSheetId="0">'[8]M.O.'!#REF!</definedName>
    <definedName name="CARCOL50">'[8]M.O.'!#REF!</definedName>
    <definedName name="CARCOL50_6">#REF!</definedName>
    <definedName name="CARCOL50_8">#REF!</definedName>
    <definedName name="CARCOL51" localSheetId="0">'[8]M.O.'!#REF!</definedName>
    <definedName name="CARCOL51">'[8]M.O.'!#REF!</definedName>
    <definedName name="CARCOLAMARRE" localSheetId="0">'[8]M.O.'!#REF!</definedName>
    <definedName name="CARCOLAMARRE">'[8]M.O.'!#REF!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 localSheetId="0">'[8]M.O.'!#REF!</definedName>
    <definedName name="CARLOSAPLA">'[8]M.O.'!#REF!</definedName>
    <definedName name="CARLOSAPLA_6">#REF!</definedName>
    <definedName name="CARLOSAPLA_8">#REF!</definedName>
    <definedName name="CARLOSAVARIASAGUAS" localSheetId="0">'[8]M.O.'!#REF!</definedName>
    <definedName name="CARLOSAVARIASAGUAS">'[8]M.O.'!#REF!</definedName>
    <definedName name="CARLOSAVARIASAGUAS_6">#REF!</definedName>
    <definedName name="CARLOSAVARIASAGUAS_8">#REF!</definedName>
    <definedName name="CARMURO" localSheetId="0">'[8]M.O.'!#REF!</definedName>
    <definedName name="CARMURO">'[8]M.O.'!#REF!</definedName>
    <definedName name="CARMURO_6">#REF!</definedName>
    <definedName name="CARMURO_8">#REF!</definedName>
    <definedName name="CARP1" localSheetId="0">[6]INS!#REF!</definedName>
    <definedName name="CARP1">[6]INS!#REF!</definedName>
    <definedName name="CARP1_6">#REF!</definedName>
    <definedName name="CARP1_8">#REF!</definedName>
    <definedName name="CARP2" localSheetId="0">[6]INS!#REF!</definedName>
    <definedName name="CARP2">[6]INS!#REF!</definedName>
    <definedName name="CARP2_6">#REF!</definedName>
    <definedName name="CARP2_8">#REF!</definedName>
    <definedName name="CARPDINTEL" localSheetId="0">'[8]M.O.'!#REF!</definedName>
    <definedName name="CARPDINTEL">'[8]M.O.'!#REF!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 localSheetId="0">'[8]M.O.'!#REF!</definedName>
    <definedName name="CARPVIGA2040">'[8]M.O.'!#REF!</definedName>
    <definedName name="CARPVIGA2040_6">#REF!</definedName>
    <definedName name="CARPVIGA2040_8">#REF!</definedName>
    <definedName name="CARPVIGA3050" localSheetId="0">'[8]M.O.'!#REF!</definedName>
    <definedName name="CARPVIGA3050">'[8]M.O.'!#REF!</definedName>
    <definedName name="CARPVIGA3050_6">#REF!</definedName>
    <definedName name="CARPVIGA3050_8">#REF!</definedName>
    <definedName name="CARPVIGA3060" localSheetId="0">'[8]M.O.'!#REF!</definedName>
    <definedName name="CARPVIGA3060">'[8]M.O.'!#REF!</definedName>
    <definedName name="CARPVIGA3060_6">#REF!</definedName>
    <definedName name="CARPVIGA3060_8">#REF!</definedName>
    <definedName name="CARPVIGA4080" localSheetId="0">'[8]M.O.'!#REF!</definedName>
    <definedName name="CARPVIGA4080">'[8]M.O.'!#REF!</definedName>
    <definedName name="CARPVIGA4080_6">#REF!</definedName>
    <definedName name="CARPVIGA4080_8">#REF!</definedName>
    <definedName name="CARRAMPA" localSheetId="0">'[8]M.O.'!#REF!</definedName>
    <definedName name="CARRAMPA">'[8]M.O.'!#REF!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 localSheetId="0">'[8]M.O.'!#REF!</definedName>
    <definedName name="CASABE">'[8]M.O.'!#REF!</definedName>
    <definedName name="CASABE_8">#REF!</definedName>
    <definedName name="CASBESTO" localSheetId="0">'[8]M.O.'!#REF!</definedName>
    <definedName name="CASBESTO">'[8]M.O.'!#REF!</definedName>
    <definedName name="CASBESTO_6">#REF!</definedName>
    <definedName name="CASBESTO_8">#REF!</definedName>
    <definedName name="CBLOCK10" localSheetId="0">[6]INS!#REF!</definedName>
    <definedName name="CBLOCK10">[6]INS!#REF!</definedName>
    <definedName name="CBLOCK10_6">#REF!</definedName>
    <definedName name="CBLOCK10_8">#REF!</definedName>
    <definedName name="cell">'[13]LISTADO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[11]INSU!$B$104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>[5]INSU!$D$130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[5]INSU!$D$131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 localSheetId="0">[6]INS!#REF!</definedName>
    <definedName name="COPIA">[6]INS!#REF!</definedName>
    <definedName name="COPIA_8">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 localSheetId="0">[10]ADDENDA!#REF!</definedName>
    <definedName name="cuadro">[10]ADDENDA!#REF!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 localSheetId="0">'[8]M.O.'!#REF!</definedName>
    <definedName name="CZINC">'[8]M.O.'!#REF!</definedName>
    <definedName name="CZINC_6">#REF!</definedName>
    <definedName name="CZINC_8">#REF!</definedName>
    <definedName name="derop" localSheetId="0">'[9]M.O.'!#REF!</definedName>
    <definedName name="derop">'[9]M.O.'!#REF!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>[5]MO!$B$256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[15]INS!#REF!</definedName>
    <definedName name="donatelo">[15]INS!#REF!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 localSheetId="0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[5]MO!$B$247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[10]ADDENDA!#REF!</definedName>
    <definedName name="expl">[10]ADDENDA!#REF!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NA()</definedName>
    <definedName name="FSDFS_6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[6]INS!$D$561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H" localSheetId="0">'[3]M.O.'!#REF!</definedName>
    <definedName name="H">'[3]M.O.'!#REF!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'[14]HORM.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mpresion_2" localSheetId="0">[16]Directos!#REF!</definedName>
    <definedName name="impresion_2">[16]Directos!#REF!</definedName>
    <definedName name="Imprimir_área_IM">#REF!</definedName>
    <definedName name="Imprimir_área_IM_6">#REF!</definedName>
    <definedName name="ingeniera">'[9]M.O.'!$C$10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L_1" localSheetId="0">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[11]INSU!$B$41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'[8]M.O.'!$C$10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P2">[5]INSU!$D$132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 localSheetId="0">[6]INS!#REF!</definedName>
    <definedName name="MAESTROCARP">[6]INS!#REF!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[5]MO!$B$612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 localSheetId="0">[6]INS!#REF!</definedName>
    <definedName name="MOPISOCERAMICA">[6]INS!#REF!</definedName>
    <definedName name="MOPISOCERAMICA_6">#REF!</definedName>
    <definedName name="MOPISOCERAMICA_8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[17]Insumos!#REF!</definedName>
    <definedName name="NADA">[17]Insumos!#REF!</definedName>
    <definedName name="NADA_6">#REF!</definedName>
    <definedName name="NADA_8">#REF!</definedName>
    <definedName name="NINGUNA" localSheetId="0">[17]Insumos!#REF!</definedName>
    <definedName name="NINGUNA">[17]Insumos!#REF!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[14]SALARIOS!$C$10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 localSheetId="0">[18]peso!#REF!</definedName>
    <definedName name="p">[18]peso!#REF!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>#REF!</definedName>
    <definedName name="Peon_1">[5]MO!$B$11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[11]MO!$B$11</definedName>
    <definedName name="PEONCARP" localSheetId="0">[6]INS!#REF!</definedName>
    <definedName name="PEONCARP">[6]INS!#REF!</definedName>
    <definedName name="PEONCARP_6">#REF!</definedName>
    <definedName name="PEONCARP_8">#REF!</definedName>
    <definedName name="PERFIL_CUADRADO_34">[11]INSU!$B$91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[14]INS!$D$770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[11]INSU!$B$103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ICO">[11]INSU!$B$90</definedName>
    <definedName name="PLIGADORA2">[6]INS!$D$563</definedName>
    <definedName name="PLIGADORA2_6">#REF!</definedName>
    <definedName name="PLOMERO" localSheetId="0">[6]INS!#REF!</definedName>
    <definedName name="PLOMERO">[6]INS!#REF!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 localSheetId="0">[6]INS!#REF!</definedName>
    <definedName name="PLOMEROAYUDANTE">[6]INS!#REF!</definedName>
    <definedName name="PLOMEROAYUDANTE_6">#REF!</definedName>
    <definedName name="PLOMEROAYUDANTE_8">#REF!</definedName>
    <definedName name="PLOMEROOFICIAL" localSheetId="0">[6]INS!#REF!</definedName>
    <definedName name="PLOMEROOFICIAL">[6]INS!#REF!</definedName>
    <definedName name="PLOMEROOFICIAL_6">#REF!</definedName>
    <definedName name="PLOMEROOFICIAL_8">#REF!</definedName>
    <definedName name="PLYWOOD_34_2CARAS">[5]INSU!$D$133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 localSheetId="0">[12]precios!#REF!</definedName>
    <definedName name="pmadera2162">[12]precios!#REF!</definedName>
    <definedName name="pmadera2162_8">#REF!</definedName>
    <definedName name="po">[19]PRESUPUESTO!$O$9:$O$236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[20]Precios!$A$4:$F$1576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WINCHE2000K">[6]INS!$D$568</definedName>
    <definedName name="PWINCHE2000K_6">#REF!</definedName>
    <definedName name="Q" localSheetId="0">[1]PRESUPUESTO!#REF!</definedName>
    <definedName name="Q">[1]PRESUPUESTO!#REF!</definedName>
    <definedName name="Q_10">#REF!</definedName>
    <definedName name="Q_11">#REF!</definedName>
    <definedName name="Q_5" localSheetId="0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 localSheetId="0">[21]INS!#REF!</definedName>
    <definedName name="QQ">[21]INS!#REF!</definedName>
    <definedName name="QQQ" localSheetId="0">'[3]M.O.'!#REF!</definedName>
    <definedName name="QQQ">'[3]M.O.'!#REF!</definedName>
    <definedName name="QQQQ">#REF!</definedName>
    <definedName name="QQQQQ">#REF!</definedName>
    <definedName name="qw">[19]PRESUPUESTO!$M$10:$AH$731</definedName>
    <definedName name="qwe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[22]COF!$G$733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NA()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'[8]M.O.'!$C$12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'Mejoramiento Ac SGdB lis'!$1:$10</definedName>
    <definedName name="_xlnm.Print_Titles">#N/A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[21]INS!$D$561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1" i="1" l="1"/>
  <c r="F624" i="1"/>
  <c r="F623" i="1"/>
  <c r="F622" i="1"/>
  <c r="F620" i="1"/>
  <c r="F619" i="1"/>
  <c r="F618" i="1"/>
  <c r="F625" i="1" s="1"/>
  <c r="F627" i="1" s="1"/>
  <c r="F617" i="1"/>
  <c r="F616" i="1"/>
  <c r="F615" i="1"/>
  <c r="F614" i="1"/>
  <c r="F607" i="1"/>
  <c r="F606" i="1"/>
  <c r="F605" i="1"/>
  <c r="F608" i="1" s="1"/>
  <c r="F602" i="1"/>
  <c r="F601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1" i="1"/>
  <c r="F530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63" i="1" s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407" i="1" s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353" i="1" s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98" i="1" s="1"/>
  <c r="F256" i="1"/>
  <c r="F255" i="1"/>
  <c r="F254" i="1"/>
  <c r="F253" i="1"/>
  <c r="F252" i="1"/>
  <c r="F249" i="1"/>
  <c r="F248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2" i="1"/>
  <c r="F181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5" i="1"/>
  <c r="F113" i="1"/>
  <c r="F112" i="1"/>
  <c r="F111" i="1"/>
  <c r="F110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1" i="1"/>
  <c r="F30" i="1"/>
  <c r="F28" i="1"/>
  <c r="F27" i="1"/>
  <c r="F24" i="1"/>
  <c r="F23" i="1"/>
  <c r="F22" i="1"/>
  <c r="F21" i="1"/>
  <c r="F20" i="1"/>
  <c r="F16" i="1"/>
  <c r="F15" i="1"/>
  <c r="C600" i="1" l="1"/>
  <c r="F600" i="1" s="1"/>
  <c r="F603" i="1" s="1"/>
  <c r="C529" i="1"/>
  <c r="F529" i="1" s="1"/>
  <c r="F532" i="1" s="1"/>
  <c r="B404" i="1"/>
  <c r="C247" i="1"/>
  <c r="F247" i="1" s="1"/>
  <c r="F250" i="1" s="1"/>
  <c r="C180" i="1"/>
  <c r="F180" i="1" s="1"/>
  <c r="F183" i="1" s="1"/>
  <c r="A151" i="1"/>
  <c r="A152" i="1" s="1"/>
  <c r="A153" i="1" s="1"/>
  <c r="A154" i="1" s="1"/>
  <c r="A155" i="1" s="1"/>
  <c r="A156" i="1" s="1"/>
  <c r="A157" i="1" s="1"/>
  <c r="A158" i="1" s="1"/>
  <c r="A159" i="1" s="1"/>
  <c r="C114" i="1"/>
  <c r="F114" i="1" s="1"/>
  <c r="C94" i="1"/>
  <c r="F94" i="1" s="1"/>
  <c r="C93" i="1"/>
  <c r="F93" i="1" s="1"/>
  <c r="C92" i="1"/>
  <c r="F92" i="1" s="1"/>
  <c r="C26" i="1"/>
  <c r="F26" i="1" s="1"/>
  <c r="C25" i="1"/>
  <c r="F25" i="1" s="1"/>
  <c r="C18" i="1"/>
  <c r="C17" i="1"/>
  <c r="F17" i="1" s="1"/>
  <c r="C14" i="1"/>
  <c r="C116" i="1" l="1"/>
  <c r="F116" i="1" s="1"/>
  <c r="F14" i="1"/>
  <c r="C19" i="1"/>
  <c r="F19" i="1" s="1"/>
  <c r="F18" i="1"/>
  <c r="C108" i="1"/>
  <c r="C32" i="1"/>
  <c r="F32" i="1" s="1"/>
  <c r="C29" i="1"/>
  <c r="F29" i="1" s="1"/>
  <c r="F117" i="1" l="1"/>
  <c r="F610" i="1" s="1"/>
  <c r="C109" i="1"/>
  <c r="F109" i="1" s="1"/>
  <c r="F108" i="1"/>
</calcChain>
</file>

<file path=xl/sharedStrings.xml><?xml version="1.0" encoding="utf-8"?>
<sst xmlns="http://schemas.openxmlformats.org/spreadsheetml/2006/main" count="923" uniqueCount="285">
  <si>
    <t>Obra :MEJORAMIENTO ACUEDUCTO SABANA GRANDE DE BOYÁ</t>
  </si>
  <si>
    <t>Ubicación : MONTE PLATA</t>
  </si>
  <si>
    <t>ZONA  IV</t>
  </si>
  <si>
    <t xml:space="preserve">No. </t>
  </si>
  <si>
    <t>DESCRIPCIÓN</t>
  </si>
  <si>
    <t>CANTIDAD</t>
  </si>
  <si>
    <t>UD</t>
  </si>
  <si>
    <t>PRECIO</t>
  </si>
  <si>
    <t>VALOR</t>
  </si>
  <si>
    <t>A</t>
  </si>
  <si>
    <t>CONSTRUCCIÓN LÍNEA DE IMPULSIÓN</t>
  </si>
  <si>
    <t>REPLANTEO</t>
  </si>
  <si>
    <t>M</t>
  </si>
  <si>
    <t xml:space="preserve">CORTE, REMOCIÒN Y BOTE DE ASFALTO ( L=5,109.28 M) INCLUYE ASFALTO CRUCE DE VÍA </t>
  </si>
  <si>
    <t>Corte de asfalto c/disco</t>
  </si>
  <si>
    <t>Remoción de asfalto</t>
  </si>
  <si>
    <r>
      <t>M</t>
    </r>
    <r>
      <rPr>
        <vertAlign val="superscript"/>
        <sz val="10"/>
        <rFont val="Arial"/>
        <family val="2"/>
      </rPr>
      <t>2</t>
    </r>
  </si>
  <si>
    <t>Bote carpeta asfáltica c/camión D=12 km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</si>
  <si>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/>
    </r>
  </si>
  <si>
    <t>MOVIMIENTO DE TIERRA</t>
  </si>
  <si>
    <r>
      <t>EXCAVACIÒN CON CLASIFICACIÒN V=10,177.38 M</t>
    </r>
    <r>
      <rPr>
        <b/>
        <vertAlign val="superscript"/>
        <sz val="10"/>
        <rFont val="Arial"/>
        <family val="2"/>
      </rPr>
      <t xml:space="preserve">3 </t>
    </r>
  </si>
  <si>
    <t>3.1.1</t>
  </si>
  <si>
    <t>Excavación material compacto c/equipo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</si>
  <si>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N</t>
    </r>
  </si>
  <si>
    <t>3.1.2</t>
  </si>
  <si>
    <t>Excavación material no clasificado c/equipo</t>
  </si>
  <si>
    <t>3.1.3</t>
  </si>
  <si>
    <t xml:space="preserve">Compactación material de relleno c/compactador mecánico en capas de 0.20 m </t>
  </si>
  <si>
    <r>
      <t>M</t>
    </r>
    <r>
      <rPr>
        <sz val="10"/>
        <color indexed="8"/>
        <rFont val="Calibri"/>
        <family val="2"/>
      </rPr>
      <t>³</t>
    </r>
    <r>
      <rPr>
        <sz val="10"/>
        <color indexed="8"/>
        <rFont val="Arial"/>
        <family val="2"/>
      </rPr>
      <t>C</t>
    </r>
  </si>
  <si>
    <t>3.1.4</t>
  </si>
  <si>
    <t xml:space="preserve">Bote de material con camión D=12 km (incluye carguío y esparcimiento en botadero) </t>
  </si>
  <si>
    <r>
      <t>M</t>
    </r>
    <r>
      <rPr>
        <sz val="10"/>
        <color indexed="8"/>
        <rFont val="Calibri"/>
        <family val="2"/>
      </rPr>
      <t>³E</t>
    </r>
  </si>
  <si>
    <t>SUMINISTRO DE TUBERÍA CON PROTECCIÓN ANTICORROSIVA EN SOLDADURAS</t>
  </si>
  <si>
    <t>De Ø16" acero SCH-40</t>
  </si>
  <si>
    <t xml:space="preserve">COLOCACIÒN DE TUBERÍA </t>
  </si>
  <si>
    <t>De Ø16"acero  SCH-40</t>
  </si>
  <si>
    <t>SUMINISTRO Y COLOCACIÒN DE PIEZAS ESPECIALES CON PROTECCIÓN ANTICORROSIVA</t>
  </si>
  <si>
    <t xml:space="preserve">Codo  Ø16"x 10° SCH-40 acero-acero </t>
  </si>
  <si>
    <t>Ud</t>
  </si>
  <si>
    <t xml:space="preserve">Codo  Ø16"x 15°SCH-40 acero-acero </t>
  </si>
  <si>
    <t xml:space="preserve">Codo  Ø16"x 20°SCH-40 acero-acero </t>
  </si>
  <si>
    <t xml:space="preserve">Codo  Ø16"x 25°SCH-40 acero-acero </t>
  </si>
  <si>
    <t xml:space="preserve">Codo  Ø16"x 30° SCH-40 acero-acero </t>
  </si>
  <si>
    <t xml:space="preserve">Codo  Ø16"x 35° SCH-40 acero-acero </t>
  </si>
  <si>
    <t xml:space="preserve">Codo  Ø16"x 40° SCH-40 acero-acero </t>
  </si>
  <si>
    <t xml:space="preserve">Codo  Ø16"x 45° SCH-40 acero-acero </t>
  </si>
  <si>
    <t xml:space="preserve">Codo  Ø16"x 50° SCH-40 acero-acero </t>
  </si>
  <si>
    <r>
      <t>ANCLAJES DE HORMIGÓN ARMADO F'c= 210 KG/CM</t>
    </r>
    <r>
      <rPr>
        <b/>
        <vertAlign val="superscript"/>
        <sz val="10"/>
        <rFont val="Arial"/>
        <family val="2"/>
      </rPr>
      <t>2</t>
    </r>
  </si>
  <si>
    <t xml:space="preserve">CODOS DE Ø16" ACERO SCH-40 PRESIÓN MAX.=350 MCA  (SEGÚN DISEÑO) </t>
  </si>
  <si>
    <t>7.1.1</t>
  </si>
  <si>
    <t xml:space="preserve">10° </t>
  </si>
  <si>
    <t>7.1.2</t>
  </si>
  <si>
    <t xml:space="preserve">15° </t>
  </si>
  <si>
    <t>7.1.3</t>
  </si>
  <si>
    <t>20°</t>
  </si>
  <si>
    <t>7.1.4</t>
  </si>
  <si>
    <t xml:space="preserve">25° </t>
  </si>
  <si>
    <t>7.1.5</t>
  </si>
  <si>
    <t>30°</t>
  </si>
  <si>
    <t>7.1.6</t>
  </si>
  <si>
    <t>35°</t>
  </si>
  <si>
    <t>7.1.7</t>
  </si>
  <si>
    <t xml:space="preserve">40° </t>
  </si>
  <si>
    <t>7.1.8</t>
  </si>
  <si>
    <t>50°</t>
  </si>
  <si>
    <t>CODOS DE Ø16" ACERO SCH-40 PRESIÓN MAX. =200 MCA (SEGÚN DISEÑO)</t>
  </si>
  <si>
    <t>7.2.1</t>
  </si>
  <si>
    <t xml:space="preserve">10°  </t>
  </si>
  <si>
    <t>7.2.2</t>
  </si>
  <si>
    <t>15°</t>
  </si>
  <si>
    <t>7.2.3</t>
  </si>
  <si>
    <t>7.2.4</t>
  </si>
  <si>
    <t>25°</t>
  </si>
  <si>
    <t>7.2.5</t>
  </si>
  <si>
    <t xml:space="preserve">30° </t>
  </si>
  <si>
    <t>7.2.6</t>
  </si>
  <si>
    <t>CODOS DE Ø16" ACERO SCH-40 PRESIÓN MAX. =160 MCA (SEGÚN DISEÑO)</t>
  </si>
  <si>
    <t>7.3.1</t>
  </si>
  <si>
    <t>7.3.2</t>
  </si>
  <si>
    <t>7.3.3</t>
  </si>
  <si>
    <t xml:space="preserve">45°  </t>
  </si>
  <si>
    <t xml:space="preserve">CODOS DE Ø16" ACERO SCH-40 PRESIÓN MAX.=80 MCA  (SEGÚN DISEÑO) </t>
  </si>
  <si>
    <t>7.4.1</t>
  </si>
  <si>
    <t xml:space="preserve">10°   </t>
  </si>
  <si>
    <t>7.4.2</t>
  </si>
  <si>
    <t>7.4.3</t>
  </si>
  <si>
    <t>7.4.4</t>
  </si>
  <si>
    <t>SUMINISTRO Y COLOCACIÓN DE VÁLVULAS</t>
  </si>
  <si>
    <t>De desagüe Ø6" H.F 250 PSI (incluye cuerpo de la válvula, junta de goma, tornillos, niples, junta mecánica tipo Dresser, Tee de acero, movimiento de tierra y mano de obra), en tubería existente</t>
  </si>
  <si>
    <t>De desagüe Ø6" H.F 150 PSI (incluye cuerpo de la válvula, junta de goma, tornillos, niples, junta mecánica tipo Dresser, Tee de acero, movimiento de tierra y mano de obra), en tubería existente</t>
  </si>
  <si>
    <t xml:space="preserve">Válvula de aire combinada Ø3"  completa  (250PSI)  (incluye válvula , tornillos,  junta de goma,  niple platillado, junta dresser ) </t>
  </si>
  <si>
    <t xml:space="preserve">Válvula de aire combinada Ø3"  completa  (150PSI)  (inclluye válvula , tornillos,  junta de goma,  niple platillado, junta dresser) </t>
  </si>
  <si>
    <t xml:space="preserve">Válvula de aire simple   de Ø2" , completa (250PSI)  (incl.válvula , tornillos,  junta de goma,  niple platillado, junta dresser ) </t>
  </si>
  <si>
    <t xml:space="preserve">Válvula de aire simple Ø2"  completa  (150PSI)  (incl. válvula , tornillos,  junta de goma,  niple platillado, junta dresser ) </t>
  </si>
  <si>
    <t>Cajas telescópicas de H.F.</t>
  </si>
  <si>
    <r>
      <t>Registro para válvula de aire en tubo concreto Ø48", clase III  (inc. Losa de fondo y techo de hormigón armado y tapa de polipropileno )seg</t>
    </r>
    <r>
      <rPr>
        <sz val="10"/>
        <rFont val="Calibri"/>
        <family val="2"/>
      </rPr>
      <t>ú</t>
    </r>
    <r>
      <rPr>
        <sz val="10"/>
        <rFont val="Arial"/>
        <family val="2"/>
      </rPr>
      <t>n diseño</t>
    </r>
  </si>
  <si>
    <t>CRUCE</t>
  </si>
  <si>
    <t>DE ALCANTARILLA DE Ø16" ACERO L=7.00 M (INCLUYE 2 M DE BRAZO) ( 1 U )</t>
  </si>
  <si>
    <t>9.1.1</t>
  </si>
  <si>
    <t>Replanteo</t>
  </si>
  <si>
    <t>PA</t>
  </si>
  <si>
    <t>9.1.2</t>
  </si>
  <si>
    <t>Suministro tubería de Ø16" acero sch-40 c/protección anticorrosivo</t>
  </si>
  <si>
    <t>9.1.3</t>
  </si>
  <si>
    <r>
      <t>Codo 16"x 45</t>
    </r>
    <r>
      <rPr>
        <sz val="10"/>
        <rFont val="Calibri"/>
        <family val="2"/>
      </rPr>
      <t>°</t>
    </r>
    <r>
      <rPr>
        <sz val="10"/>
        <rFont val="Arial"/>
        <family val="2"/>
      </rPr>
      <t xml:space="preserve"> acero SCH-40 c/protección anticorrosivo</t>
    </r>
  </si>
  <si>
    <t>9.1.4</t>
  </si>
  <si>
    <t>Juntas mecánica tipo Dresser Ø16" 150 psi</t>
  </si>
  <si>
    <t>9.1.5</t>
  </si>
  <si>
    <t>Anclaje de H.A</t>
  </si>
  <si>
    <t>9.1.6</t>
  </si>
  <si>
    <t>Excavación  material no clasificado c/equipo</t>
  </si>
  <si>
    <t>9.1.7</t>
  </si>
  <si>
    <t>Relleno compactado con compactador mecánico</t>
  </si>
  <si>
    <t>9.1.8</t>
  </si>
  <si>
    <t>9.1.9</t>
  </si>
  <si>
    <t>Mano de obra</t>
  </si>
  <si>
    <t>DE VIA DE Ø16" ACERO L=10.00 M ( 1 U )</t>
  </si>
  <si>
    <t>9.2.1</t>
  </si>
  <si>
    <t>9.2.2</t>
  </si>
  <si>
    <t>9.2.3</t>
  </si>
  <si>
    <t>9.2.4</t>
  </si>
  <si>
    <t>9.2.5</t>
  </si>
  <si>
    <t>9.2.6</t>
  </si>
  <si>
    <t>9.2.7</t>
  </si>
  <si>
    <t>9.2.8</t>
  </si>
  <si>
    <t>SEÑALIZACIÓN Y MANEJO DE TRÁNSITO</t>
  </si>
  <si>
    <t>Control y manejo de tránsito (incluye uso de letreros, uso de  conos refractarios y hombres con banderolas)</t>
  </si>
  <si>
    <t xml:space="preserve">Señalización, control y seguridad en la obra (incluye pasarelas, letreros metálicos con base en angulares, postes para cintas refractaria, luces intermitentes color ambar, barreras de peligro naranja, torre de iluminacion en horarios nocturnos). </t>
  </si>
  <si>
    <t>REPOSICIÓN CARPETA ASFÁLTICA  ( L=5,109.28 M)</t>
  </si>
  <si>
    <t xml:space="preserve">Imprimación sencilla </t>
  </si>
  <si>
    <t>Suministro y colocación de Asfalto e=2" (inc. Riego de Adherencia)</t>
  </si>
  <si>
    <t>Transporte de asfalto, distancia aproximada de 50 km</t>
  </si>
  <si>
    <r>
      <t>M</t>
    </r>
    <r>
      <rPr>
        <sz val="10"/>
        <rFont val="Calibri"/>
        <family val="2"/>
      </rPr>
      <t>³x km</t>
    </r>
  </si>
  <si>
    <t>Limpieza continua y  final (obreros, camión  y herramientas menores)</t>
  </si>
  <si>
    <t>SUB-TOTAL A</t>
  </si>
  <si>
    <t>B</t>
  </si>
  <si>
    <t>RED DE DISTRIBUCIÓN EL BRISAL</t>
  </si>
  <si>
    <t xml:space="preserve"> REPLANTEO  </t>
  </si>
  <si>
    <t>CORTE Y EXTRACCIÒN DE ASFALTO (L=834.44 M)</t>
  </si>
  <si>
    <r>
      <t>M</t>
    </r>
    <r>
      <rPr>
        <sz val="11"/>
        <rFont val="Calibri"/>
        <family val="2"/>
      </rPr>
      <t>²</t>
    </r>
  </si>
  <si>
    <r>
      <t>M</t>
    </r>
    <r>
      <rPr>
        <sz val="11"/>
        <rFont val="Calibri"/>
        <family val="2"/>
      </rPr>
      <t>³</t>
    </r>
  </si>
  <si>
    <t>EXCAVACION CON CLASIFICION V=1,772.03 M³</t>
  </si>
  <si>
    <t>Excavación material no clasificado c/equipo (70%)</t>
  </si>
  <si>
    <t>Excavación material compacto c/equipo (30%)</t>
  </si>
  <si>
    <t>Nivelación de fondo de zanja</t>
  </si>
  <si>
    <t>Suministro y colocacion de asiento de arena</t>
  </si>
  <si>
    <t>3.1.5</t>
  </si>
  <si>
    <r>
      <t>M</t>
    </r>
    <r>
      <rPr>
        <sz val="11"/>
        <color indexed="8"/>
        <rFont val="Calibri"/>
        <family val="2"/>
      </rPr>
      <t>³</t>
    </r>
    <r>
      <rPr>
        <sz val="11"/>
        <color indexed="8"/>
        <rFont val="Arial"/>
        <family val="2"/>
      </rPr>
      <t>C</t>
    </r>
  </si>
  <si>
    <t>3.1.6</t>
  </si>
  <si>
    <t>SUMINISTRO DE TUBERÌAS</t>
  </si>
  <si>
    <t xml:space="preserve">De Ø4" PVC SDR 26 C/J.G  + 2% de pérdida </t>
  </si>
  <si>
    <t>De Ø3" PVC SDR 26 C/J.G  + 2% de pérdida</t>
  </si>
  <si>
    <t>COLOCACION DE TUBERÌAS</t>
  </si>
  <si>
    <t xml:space="preserve">De Ø4" PVC SDR 26 C/J.G  </t>
  </si>
  <si>
    <t xml:space="preserve">De Ø3" PVC SDR 26 C/J.G </t>
  </si>
  <si>
    <t>PRUEBA HIDROSTÁTICA</t>
  </si>
  <si>
    <t>SUMINISTRO Y COLOCACIÓN DE PIEZAS ESPECIALES, CON PROTECCIÒN ANTICORROSIVA</t>
  </si>
  <si>
    <t>Codo 3" x 90º PVC SCH-40</t>
  </si>
  <si>
    <t>Codo 3" x 45º PVC SCH-40</t>
  </si>
  <si>
    <t>Tee 4" x 4 PVC SCH-40</t>
  </si>
  <si>
    <t>Tee 3" x 3" PVC SCH-40</t>
  </si>
  <si>
    <t xml:space="preserve">Reducción 8" x 4" Acero SCH-40 </t>
  </si>
  <si>
    <t>Reducción 4" x 3" PVC SCH-40</t>
  </si>
  <si>
    <t xml:space="preserve">Tapón Ø3" PVC SCH-40    </t>
  </si>
  <si>
    <t xml:space="preserve">Cemento PVC </t>
  </si>
  <si>
    <t>Anclaje de H.S. para piezas</t>
  </si>
  <si>
    <t>SUMINISTRO Y COLOCACIÓN DE</t>
  </si>
  <si>
    <t>Juntas mecánica tipo Dresser Ø8" (150 PSI)</t>
  </si>
  <si>
    <t>Juntas mecánica tipo Dresser Ø4" (150 PSI)</t>
  </si>
  <si>
    <t xml:space="preserve">SUMINISTRO Y COLOCACIÓN DE VÁLVULAS </t>
  </si>
  <si>
    <t>De compuerta Ø4" H.F 150 PSI (incluye cuerpo de la válvula, junta de goma, tornillos, niples, junta mecánica tipo Dresser, Tee de acero, movimiento de tierra y mano de obra)</t>
  </si>
  <si>
    <t>De compuerta Ø3" H.F 150 PSI (incluye cuerpo de la válvula, junta de goma, tornillos, niples, junta mecánica tipo Dresser, Tee de acero, movimiento de tierra y mano de obra)</t>
  </si>
  <si>
    <t>Cajas telescópicos de H.F.</t>
  </si>
  <si>
    <t>ACOMETIDAS EN  POLIETILENO</t>
  </si>
  <si>
    <t>Urbanas Ø3" x 1/2" en tuberia de polietileno con valvula de paso y caja registro plastica</t>
  </si>
  <si>
    <t>Señalización, control y manejo del tránsito (incluye: letreros con base, conos refractarios, cinta de peligro,  malla de seguridad naranja, tanques de 55 gl pintados amarillo tráfico con cinta lumínica, pasarelas de madera y hombres con banderolas, chalecos y cascos de seguridad)</t>
  </si>
  <si>
    <t>REPOSICIÓN CARPETA ASFÁLTICA (L=834.44 M)</t>
  </si>
  <si>
    <t>Riego de imprimación con gravilla 0.30 gls/m²</t>
  </si>
  <si>
    <r>
      <t>M</t>
    </r>
    <r>
      <rPr>
        <vertAlign val="superscript"/>
        <sz val="11"/>
        <rFont val="Arial"/>
        <family val="2"/>
      </rPr>
      <t>2</t>
    </r>
  </si>
  <si>
    <t xml:space="preserve">Suministro y colocación de asfalto e=2"  (incluye riego de adherencia) </t>
  </si>
  <si>
    <t>Transporte de asfalto, Distancia = 60 km apróx.</t>
  </si>
  <si>
    <t>Limpieza continua y final (obreros, camión y herramientas menores)</t>
  </si>
  <si>
    <t>SUB-TOTAL B</t>
  </si>
  <si>
    <t>C</t>
  </si>
  <si>
    <t>RED DE DISTRIBUCIÓN LA CAÑITA</t>
  </si>
  <si>
    <t>CORTE Y EXTRACCIÒN DE ASFALTO (L=166.24 M)</t>
  </si>
  <si>
    <t>Corte de asfalto  c/disco</t>
  </si>
  <si>
    <t>M²</t>
  </si>
  <si>
    <t>M³</t>
  </si>
  <si>
    <t>EXCAVACION CON CLASIFICION V=2,100.97 M³</t>
  </si>
  <si>
    <t>Excavación material no clasificado c/equipo (85%)</t>
  </si>
  <si>
    <t>Excavación material compacto c/equipo (15%)</t>
  </si>
  <si>
    <t>Asiento de arena</t>
  </si>
  <si>
    <t>Suministro de material de mina para relleno (sujeto aprobación de supervisión)</t>
  </si>
  <si>
    <t>M³C</t>
  </si>
  <si>
    <t>3.1.7</t>
  </si>
  <si>
    <t xml:space="preserve">Bote de material con camión D=5 km (incluye carguío y esparcimiento en botadero) </t>
  </si>
  <si>
    <t>COLOCACIÓN DE TUBERÌAS</t>
  </si>
  <si>
    <t>SUMINISTRO Y COLOCACIÓN DE PIEZAS ESPECIALES</t>
  </si>
  <si>
    <t>Codo 3"x 45º PVC SCH-40</t>
  </si>
  <si>
    <t>Tee 6" x 6 Acero SCH-40, con protección anticorrosiva</t>
  </si>
  <si>
    <t>Tee 6" x 4 Acero SCH-40, con protección anticorrosiva</t>
  </si>
  <si>
    <t>Reduccion 6" x 4" Acero SCH-40, con protección anticorrosiva</t>
  </si>
  <si>
    <t>Reduccion 4" x 3" PVC SCH-40</t>
  </si>
  <si>
    <t>Tapón Ø3" PVC SCH-40</t>
  </si>
  <si>
    <t>Cemento PVC</t>
  </si>
  <si>
    <t>Juntas mecánica tipo Dresser Ø6" (150 PSI)</t>
  </si>
  <si>
    <t>De compuerta Ø4" H.F 200 PSI (incluye cuerpo de la válvula, junta de goma, tornillos, niples, junta mecánica tipo Dresser, Tee de acero, movimiento de tierra y mano de obra)</t>
  </si>
  <si>
    <t>De compuerta Ø3" H.F 200 PSI (incluye cuerpo de la válvula, junta de goma, tornillos, niples, junta mecánica tipo Dresser, Tee de acero, movimiento de tierra y mano de obra)</t>
  </si>
  <si>
    <t>Urbanas Ø3" x 1/2" en tuberia de polietileno con valvula de paso y caja registro plasticax 1/2" en tuberia de polietileno con valvula de paso y caja registro plastica</t>
  </si>
  <si>
    <t>REPOSICIÓN CARPETA ASFÁLTICA (L=166.24 M)</t>
  </si>
  <si>
    <t>M2</t>
  </si>
  <si>
    <t>Limpieza continua y  final (obreros, camión y herramientas menores)</t>
  </si>
  <si>
    <t>SUB-TOTAL C</t>
  </si>
  <si>
    <t>D</t>
  </si>
  <si>
    <t>RED DE DISTRIBUCIÓN LA FE I, II Y III</t>
  </si>
  <si>
    <t xml:space="preserve">Excavación material no clasificado c/equipo </t>
  </si>
  <si>
    <t>Tee 4" x 4" PVC SCH-40</t>
  </si>
  <si>
    <t xml:space="preserve">Reducción 4" x 3" Acero SCH-80 </t>
  </si>
  <si>
    <t>SUB-TOTAL D</t>
  </si>
  <si>
    <t>E</t>
  </si>
  <si>
    <t>RED DE DISTRIBUCIÓN QUILOMBO</t>
  </si>
  <si>
    <t>Codo 4"x 45º PVC SCH-40</t>
  </si>
  <si>
    <t>Codo 3"x 90º PVC SCH-40</t>
  </si>
  <si>
    <t>Tee 6" x 6" Acero SCH-40, con protección anticorrosiva</t>
  </si>
  <si>
    <t xml:space="preserve">Reducción 6" x 4" Acero SCH-40, con protección anticorrosiva </t>
  </si>
  <si>
    <t>Juntas mecánica tipo Dresser Ø6"150 PSI</t>
  </si>
  <si>
    <t>Juntas mecánica tipo Dresser Ø4"150 PSI</t>
  </si>
  <si>
    <t>SUB-TOTAL E</t>
  </si>
  <si>
    <t>F</t>
  </si>
  <si>
    <t>RED DE DISTRIBUCIÓN LA MILAGROSA</t>
  </si>
  <si>
    <t>Tee 6" x 4" Acero SCH-40, con protección anticorrosiva</t>
  </si>
  <si>
    <t>Juntas mecánica tipo Dresser Ø6"(150 PSI)</t>
  </si>
  <si>
    <t>SUB-TOTAL F</t>
  </si>
  <si>
    <t>G</t>
  </si>
  <si>
    <t>RED DE DISTRIBUCIÓN BARRIO LINDO Y LOS GUANDULES</t>
  </si>
  <si>
    <t>SUMINISTRO Y COLOCACIÓN DE PIEZAS ESPECIALES:</t>
  </si>
  <si>
    <t>Codo 4" x 45º PVC SCH-40</t>
  </si>
  <si>
    <t>Tee 6" x 3" Acero SCH-40, con protección anticorrosiva</t>
  </si>
  <si>
    <t>Reducción 6" x 3" Acero SCH-40, con protección anticorrosiva</t>
  </si>
  <si>
    <t>Juntas mecánica tipo Dresser Ø3" (150PSI)</t>
  </si>
  <si>
    <t xml:space="preserve">Señalización, control y seguridad en la obra (incluye pasarelas, letreros metálicos con base en angulares, postes para cintas refractaria, mechones, barreras de peligro naranja). </t>
  </si>
  <si>
    <t>SUB-TOTAL G</t>
  </si>
  <si>
    <t>H</t>
  </si>
  <si>
    <t>RED DE DISTRIBUCIÓN PUEBLO NUEVO ABAJO</t>
  </si>
  <si>
    <t>CORTE Y EXTRACCIÒN DE ASFALTO (L=111.60 M)</t>
  </si>
  <si>
    <t>Tee 12" x 3" Acero SCH-30, con protección anticorrosiva</t>
  </si>
  <si>
    <t>Tee 8" x 4" Acero SCH-40, con protección anticorrosiva</t>
  </si>
  <si>
    <t>Reduccion 8" x 4" Acero SCH-40 (Con proteccion anticorrosiva)</t>
  </si>
  <si>
    <t>Tapón Ø4" PVC SCH-40</t>
  </si>
  <si>
    <t>Juntas mecánica tipo Dresser Ø12" (150 PSI)</t>
  </si>
  <si>
    <t>REPOSICIÓN CARPETA ASFÁLTICA (L=111.60 M)</t>
  </si>
  <si>
    <t>M³xkm</t>
  </si>
  <si>
    <t>SUB-TOTAL H</t>
  </si>
  <si>
    <t>I</t>
  </si>
  <si>
    <t>RED DE DISTRIBUCIÓN VISTA HERMOSA Y BARRIO DEPORTIVO</t>
  </si>
  <si>
    <t>CORTE Y EXTRACCIÒN DE ASFALTO (L=867.71 M)</t>
  </si>
  <si>
    <t>Codo 4"x 90º PVC SCH-40</t>
  </si>
  <si>
    <t>Tee 12" x 4" Acero SCH-30, con protección anticorrosiva</t>
  </si>
  <si>
    <t>Reducción 8" x 4" Acero SCH-40, con protección anticorrosiva</t>
  </si>
  <si>
    <t>REPOSICIÓN CARPETA ASFÁLTICA (L=867.71 M)</t>
  </si>
  <si>
    <t>Transporte de asfalto, Distancia = 50 km apróx.</t>
  </si>
  <si>
    <t>M³x km</t>
  </si>
  <si>
    <t>SUB-TOTAL I</t>
  </si>
  <si>
    <t>J</t>
  </si>
  <si>
    <t>VARIOS</t>
  </si>
  <si>
    <t>Fabricación e instalación de valla (20' x 10') impresión full color en banner blanco y negro, con logo de INAPA, nombre del contratista y del proyecto, estructura de tubos galvanizados de 1.5" x 1.5" y soportes en tubos cuadrados de 4" x 4"</t>
  </si>
  <si>
    <t>Campamento (incluye alquiler del solar con o sin casa, baños móviles y caseta de materiales)</t>
  </si>
  <si>
    <t>Mes</t>
  </si>
  <si>
    <t>SUB-TOTAL J</t>
  </si>
  <si>
    <t>SUB-TOTAL GENERAL</t>
  </si>
  <si>
    <t>GASTOS INDIRECTOS</t>
  </si>
  <si>
    <t>Gastos administrativos</t>
  </si>
  <si>
    <t>Honorarios profesionales</t>
  </si>
  <si>
    <t>Seguros, pólizas y fianzas</t>
  </si>
  <si>
    <t xml:space="preserve"> Supervisión de la obra</t>
  </si>
  <si>
    <t>Gastos de transporte</t>
  </si>
  <si>
    <t>Ley 6-86</t>
  </si>
  <si>
    <t>CODIA</t>
  </si>
  <si>
    <t>ITBIS de honorarios profesionales</t>
  </si>
  <si>
    <t>Mantenimiento y operación de INAPA</t>
  </si>
  <si>
    <t xml:space="preserve">Estudios (sociales, ambientales, geotécnico, topográfico, de calidad, etc.) </t>
  </si>
  <si>
    <t>Imprevistos</t>
  </si>
  <si>
    <t>TOTAL GASTOS INDIRECTOS</t>
  </si>
  <si>
    <t>TOTAL A CONTRATAR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</si>
</sst>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3" formatCode="_(* #,##0.00_);_(* \(#,##0.00\);_(* &quot;-&quot;??_);_(@_)"/>
    <numFmt numFmtId="164" formatCode="#,##0.00;[Red]#,##0.00"/>
    <numFmt numFmtId="165" formatCode="_-* #,##0.00\ _€_-;\-* #,##0.00\ _€_-;_-* &quot;-&quot;??\ _€_-;_-@_-"/>
    <numFmt numFmtId="166" formatCode="0.0"/>
    <numFmt numFmtId="167" formatCode="#,##0;\-#,##0"/>
    <numFmt numFmtId="168" formatCode="0.0%"/>
    <numFmt numFmtId="169" formatCode="#,##0.0;\-#,##0.0"/>
    <numFmt numFmtId="170" formatCode="#,##0.0_);\(#,##0.0\)"/>
    <numFmt numFmtId="171" formatCode="_(* #,##0.0_);_(* \(#,##0.0\);_(* &quot;-&quot;??_);_(@_)"/>
    <numFmt numFmtId="172" formatCode="_(* #,##0.00_);_(* \(#,##0.00\);_(* \-??_);_(@_)"/>
  </numFmts>
  <fonts count="32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Calibri"/>
      <family val="2"/>
    </font>
    <font>
      <sz val="10"/>
      <color rgb="FFFF0000"/>
      <name val="Arial"/>
      <family val="2"/>
    </font>
    <font>
      <sz val="1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sz val="12"/>
      <name val="Arial"/>
      <family val="2"/>
    </font>
    <font>
      <sz val="12"/>
      <name val="Courier"/>
      <family val="3"/>
    </font>
    <font>
      <sz val="11"/>
      <name val="Calibri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vertAlign val="superscript"/>
      <sz val="11"/>
      <name val="Arial"/>
      <family val="2"/>
    </font>
    <font>
      <sz val="10.5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23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8" fontId="21" fillId="0" borderId="0"/>
    <xf numFmtId="39" fontId="22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72" fontId="1" fillId="0" borderId="0" applyFill="0" applyBorder="0" applyAlignment="0" applyProtection="0"/>
  </cellStyleXfs>
  <cellXfs count="382">
    <xf numFmtId="0" fontId="0" fillId="0" borderId="0" xfId="0"/>
    <xf numFmtId="0" fontId="3" fillId="0" borderId="0" xfId="0" applyFont="1" applyAlignment="1">
      <alignment vertical="top"/>
    </xf>
    <xf numFmtId="0" fontId="2" fillId="2" borderId="0" xfId="2" applyFont="1" applyFill="1" applyAlignment="1">
      <alignment horizontal="center" vertical="top"/>
    </xf>
    <xf numFmtId="4" fontId="3" fillId="0" borderId="0" xfId="5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4" fontId="3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164" fontId="3" fillId="2" borderId="3" xfId="13" applyNumberFormat="1" applyFont="1" applyFill="1" applyBorder="1" applyAlignment="1" applyProtection="1">
      <alignment horizontal="right" vertical="top" wrapText="1"/>
      <protection locked="0"/>
    </xf>
    <xf numFmtId="171" fontId="6" fillId="2" borderId="3" xfId="16" applyNumberFormat="1" applyFont="1" applyFill="1" applyBorder="1" applyAlignment="1" applyProtection="1">
      <alignment horizontal="right" vertical="top"/>
    </xf>
    <xf numFmtId="171" fontId="3" fillId="2" borderId="3" xfId="16" applyNumberFormat="1" applyFont="1" applyFill="1" applyBorder="1" applyAlignment="1" applyProtection="1">
      <alignment horizontal="right" vertical="top"/>
    </xf>
    <xf numFmtId="0" fontId="29" fillId="2" borderId="0" xfId="0" applyFont="1" applyFill="1" applyAlignment="1">
      <alignment vertical="top"/>
    </xf>
    <xf numFmtId="0" fontId="30" fillId="2" borderId="0" xfId="0" applyFont="1" applyFill="1" applyAlignment="1">
      <alignment vertical="top"/>
    </xf>
    <xf numFmtId="4" fontId="29" fillId="2" borderId="0" xfId="0" applyNumberFormat="1" applyFont="1" applyFill="1" applyAlignment="1">
      <alignment horizontal="right" vertical="top" wrapText="1"/>
    </xf>
    <xf numFmtId="4" fontId="29" fillId="2" borderId="0" xfId="0" applyNumberFormat="1" applyFont="1" applyFill="1" applyAlignment="1">
      <alignment horizontal="center" vertical="top"/>
    </xf>
    <xf numFmtId="4" fontId="10" fillId="2" borderId="0" xfId="0" applyNumberFormat="1" applyFont="1" applyFill="1" applyAlignment="1">
      <alignment horizontal="right" vertical="top" wrapText="1"/>
    </xf>
    <xf numFmtId="0" fontId="1" fillId="2" borderId="0" xfId="0" applyFont="1" applyFill="1" applyAlignment="1">
      <alignment vertical="top"/>
    </xf>
    <xf numFmtId="4" fontId="30" fillId="2" borderId="0" xfId="0" applyNumberFormat="1" applyFont="1" applyFill="1" applyAlignment="1">
      <alignment horizontal="right" vertical="top" wrapText="1"/>
    </xf>
    <xf numFmtId="0" fontId="1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31" fillId="2" borderId="0" xfId="0" applyFont="1" applyFill="1" applyAlignment="1">
      <alignment vertical="top"/>
    </xf>
    <xf numFmtId="0" fontId="31" fillId="2" borderId="0" xfId="0" applyFont="1" applyFill="1" applyAlignment="1">
      <alignment horizontal="center" vertical="top"/>
    </xf>
    <xf numFmtId="0" fontId="31" fillId="2" borderId="0" xfId="0" quotePrefix="1" applyFont="1" applyFill="1" applyAlignment="1">
      <alignment horizontal="center" vertical="top"/>
    </xf>
    <xf numFmtId="0" fontId="1" fillId="2" borderId="0" xfId="18" applyFill="1" applyAlignment="1">
      <alignment horizontal="left" vertical="top"/>
    </xf>
    <xf numFmtId="0" fontId="1" fillId="2" borderId="0" xfId="18" applyFill="1" applyAlignment="1">
      <alignment vertical="top"/>
    </xf>
    <xf numFmtId="165" fontId="1" fillId="2" borderId="0" xfId="19" applyFont="1" applyFill="1" applyBorder="1" applyAlignment="1">
      <alignment vertical="top"/>
    </xf>
    <xf numFmtId="0" fontId="1" fillId="2" borderId="0" xfId="20" applyFill="1" applyAlignment="1">
      <alignment vertical="top"/>
    </xf>
    <xf numFmtId="0" fontId="29" fillId="2" borderId="0" xfId="18" applyFont="1" applyFill="1" applyAlignment="1">
      <alignment horizontal="left" vertical="top" wrapText="1"/>
    </xf>
    <xf numFmtId="0" fontId="1" fillId="2" borderId="0" xfId="18" applyFill="1" applyAlignment="1">
      <alignment horizontal="right" vertical="top" wrapText="1"/>
    </xf>
    <xf numFmtId="4" fontId="29" fillId="2" borderId="0" xfId="18" applyNumberFormat="1" applyFont="1" applyFill="1" applyAlignment="1">
      <alignment horizontal="left" vertical="top" wrapText="1"/>
    </xf>
    <xf numFmtId="165" fontId="29" fillId="2" borderId="0" xfId="19" applyFont="1" applyFill="1" applyBorder="1" applyAlignment="1">
      <alignment vertical="top" wrapText="1"/>
    </xf>
    <xf numFmtId="0" fontId="1" fillId="2" borderId="0" xfId="18" quotePrefix="1" applyFill="1" applyAlignment="1">
      <alignment horizontal="left" vertical="top"/>
    </xf>
    <xf numFmtId="0" fontId="10" fillId="0" borderId="0" xfId="0" applyFont="1" applyAlignment="1">
      <alignment vertical="top"/>
    </xf>
    <xf numFmtId="0" fontId="31" fillId="2" borderId="0" xfId="18" applyFont="1" applyFill="1" applyAlignment="1">
      <alignment horizontal="left" vertical="top"/>
    </xf>
    <xf numFmtId="0" fontId="1" fillId="2" borderId="0" xfId="21" applyFill="1" applyAlignment="1">
      <alignment horizontal="right" vertical="top"/>
    </xf>
    <xf numFmtId="0" fontId="1" fillId="2" borderId="0" xfId="21" applyFill="1" applyAlignment="1">
      <alignment vertical="top"/>
    </xf>
    <xf numFmtId="2" fontId="1" fillId="2" borderId="0" xfId="21" applyNumberFormat="1" applyFill="1" applyAlignment="1">
      <alignment vertical="top"/>
    </xf>
    <xf numFmtId="172" fontId="1" fillId="2" borderId="0" xfId="22" applyFill="1" applyBorder="1" applyAlignment="1">
      <alignment vertical="top"/>
    </xf>
    <xf numFmtId="0" fontId="3" fillId="0" borderId="0" xfId="0" applyFont="1" applyAlignment="1">
      <alignment horizontal="center" vertical="top"/>
    </xf>
    <xf numFmtId="164" fontId="26" fillId="2" borderId="3" xfId="13" applyNumberFormat="1" applyFont="1" applyFill="1" applyBorder="1" applyAlignment="1" applyProtection="1">
      <alignment horizontal="right" vertical="top" wrapText="1"/>
      <protection locked="0"/>
    </xf>
    <xf numFmtId="0" fontId="2" fillId="2" borderId="0" xfId="2" applyFont="1" applyFill="1" applyAlignment="1" applyProtection="1">
      <alignment horizontal="center" vertical="top"/>
      <protection locked="0"/>
    </xf>
    <xf numFmtId="0" fontId="3" fillId="2" borderId="0" xfId="2" quotePrefix="1" applyFont="1" applyFill="1" applyAlignment="1" applyProtection="1">
      <alignment horizontal="left" vertical="top"/>
      <protection locked="0"/>
    </xf>
    <xf numFmtId="0" fontId="3" fillId="2" borderId="0" xfId="2" applyFont="1" applyFill="1" applyAlignment="1" applyProtection="1">
      <alignment vertical="top"/>
      <protection locked="0"/>
    </xf>
    <xf numFmtId="43" fontId="3" fillId="2" borderId="0" xfId="3" quotePrefix="1" applyFont="1" applyFill="1" applyBorder="1" applyAlignment="1" applyProtection="1">
      <alignment horizontal="left" vertical="top"/>
      <protection locked="0"/>
    </xf>
    <xf numFmtId="0" fontId="2" fillId="2" borderId="0" xfId="2" applyFont="1" applyFill="1" applyAlignment="1" applyProtection="1">
      <alignment vertical="top"/>
      <protection locked="0"/>
    </xf>
    <xf numFmtId="0" fontId="4" fillId="2" borderId="0" xfId="2" applyFont="1" applyFill="1" applyAlignment="1" applyProtection="1">
      <alignment vertical="top"/>
      <protection locked="0"/>
    </xf>
    <xf numFmtId="0" fontId="5" fillId="2" borderId="0" xfId="2" applyFont="1" applyFill="1" applyAlignment="1" applyProtection="1">
      <alignment vertical="top"/>
      <protection locked="0"/>
    </xf>
    <xf numFmtId="4" fontId="4" fillId="2" borderId="0" xfId="2" applyNumberFormat="1" applyFont="1" applyFill="1" applyAlignment="1" applyProtection="1">
      <alignment vertical="top"/>
      <protection locked="0"/>
    </xf>
    <xf numFmtId="43" fontId="4" fillId="2" borderId="0" xfId="3" applyFont="1" applyFill="1" applyBorder="1" applyAlignment="1" applyProtection="1">
      <alignment vertical="top"/>
      <protection locked="0"/>
    </xf>
    <xf numFmtId="4" fontId="5" fillId="2" borderId="0" xfId="2" applyNumberFormat="1" applyFont="1" applyFill="1" applyAlignment="1" applyProtection="1">
      <alignment vertical="top"/>
      <protection locked="0"/>
    </xf>
    <xf numFmtId="0" fontId="2" fillId="3" borderId="1" xfId="2" applyFont="1" applyFill="1" applyBorder="1" applyAlignment="1" applyProtection="1">
      <alignment horizontal="center" vertical="top"/>
      <protection locked="0"/>
    </xf>
    <xf numFmtId="4" fontId="2" fillId="3" borderId="1" xfId="2" applyNumberFormat="1" applyFont="1" applyFill="1" applyBorder="1" applyAlignment="1" applyProtection="1">
      <alignment horizontal="center" vertical="top"/>
      <protection locked="0"/>
    </xf>
    <xf numFmtId="43" fontId="2" fillId="3" borderId="1" xfId="3" applyFont="1" applyFill="1" applyBorder="1" applyAlignment="1" applyProtection="1">
      <alignment horizontal="center" vertical="top"/>
      <protection locked="0"/>
    </xf>
    <xf numFmtId="0" fontId="3" fillId="2" borderId="2" xfId="2" applyFont="1" applyFill="1" applyBorder="1" applyAlignment="1" applyProtection="1">
      <alignment vertical="top"/>
      <protection locked="0"/>
    </xf>
    <xf numFmtId="4" fontId="6" fillId="2" borderId="2" xfId="0" applyNumberFormat="1" applyFont="1" applyFill="1" applyBorder="1" applyAlignment="1" applyProtection="1">
      <alignment vertical="top"/>
      <protection locked="0"/>
    </xf>
    <xf numFmtId="0" fontId="5" fillId="2" borderId="2" xfId="2" applyFont="1" applyFill="1" applyBorder="1" applyAlignment="1" applyProtection="1">
      <alignment horizontal="center" vertical="top"/>
      <protection locked="0"/>
    </xf>
    <xf numFmtId="4" fontId="3" fillId="2" borderId="2" xfId="4" applyNumberFormat="1" applyFont="1" applyFill="1" applyBorder="1" applyAlignment="1" applyProtection="1">
      <alignment vertical="top"/>
      <protection locked="0"/>
    </xf>
    <xf numFmtId="4" fontId="5" fillId="2" borderId="2" xfId="2" applyNumberFormat="1" applyFont="1" applyFill="1" applyBorder="1" applyAlignment="1" applyProtection="1">
      <alignment horizontal="center" vertical="top"/>
      <protection locked="0"/>
    </xf>
    <xf numFmtId="43" fontId="1" fillId="2" borderId="3" xfId="0" applyNumberFormat="1" applyFont="1" applyFill="1" applyBorder="1" applyAlignment="1" applyProtection="1">
      <alignment vertical="top"/>
      <protection locked="0"/>
    </xf>
    <xf numFmtId="39" fontId="8" fillId="2" borderId="3" xfId="0" applyNumberFormat="1" applyFont="1" applyFill="1" applyBorder="1" applyAlignment="1" applyProtection="1">
      <alignment vertical="top"/>
      <protection locked="0"/>
    </xf>
    <xf numFmtId="164" fontId="1" fillId="2" borderId="3" xfId="0" applyNumberFormat="1" applyFont="1" applyFill="1" applyBorder="1" applyAlignment="1" applyProtection="1">
      <alignment vertical="top"/>
      <protection locked="0"/>
    </xf>
    <xf numFmtId="4" fontId="1" fillId="2" borderId="3" xfId="0" applyNumberFormat="1" applyFont="1" applyFill="1" applyBorder="1" applyAlignment="1" applyProtection="1">
      <alignment vertical="top"/>
      <protection locked="0"/>
    </xf>
    <xf numFmtId="165" fontId="1" fillId="4" borderId="3" xfId="1" applyFont="1" applyFill="1" applyBorder="1" applyAlignment="1" applyProtection="1">
      <alignment vertical="top"/>
      <protection locked="0"/>
    </xf>
    <xf numFmtId="165" fontId="1" fillId="4" borderId="3" xfId="1" applyFont="1" applyFill="1" applyBorder="1" applyAlignment="1" applyProtection="1">
      <alignment horizontal="right" vertical="top" wrapText="1"/>
      <protection locked="0"/>
    </xf>
    <xf numFmtId="164" fontId="16" fillId="2" borderId="3" xfId="0" applyNumberFormat="1" applyFont="1" applyFill="1" applyBorder="1" applyAlignment="1" applyProtection="1">
      <alignment vertical="top"/>
      <protection locked="0"/>
    </xf>
    <xf numFmtId="164" fontId="16" fillId="2" borderId="4" xfId="0" applyNumberFormat="1" applyFont="1" applyFill="1" applyBorder="1" applyAlignment="1" applyProtection="1">
      <alignment vertical="top"/>
      <protection locked="0"/>
    </xf>
    <xf numFmtId="164" fontId="1" fillId="2" borderId="4" xfId="0" applyNumberFormat="1" applyFont="1" applyFill="1" applyBorder="1" applyAlignment="1" applyProtection="1">
      <alignment vertical="top"/>
      <protection locked="0"/>
    </xf>
    <xf numFmtId="164" fontId="1" fillId="2" borderId="3" xfId="0" applyNumberFormat="1" applyFont="1" applyFill="1" applyBorder="1" applyAlignment="1" applyProtection="1">
      <alignment vertical="center"/>
      <protection locked="0"/>
    </xf>
    <xf numFmtId="164" fontId="1" fillId="2" borderId="3" xfId="0" applyNumberFormat="1" applyFont="1" applyFill="1" applyBorder="1" applyProtection="1">
      <protection locked="0"/>
    </xf>
    <xf numFmtId="4" fontId="16" fillId="0" borderId="5" xfId="0" applyNumberFormat="1" applyFont="1" applyBorder="1" applyAlignment="1" applyProtection="1">
      <alignment horizontal="right" vertical="top"/>
      <protection locked="0"/>
    </xf>
    <xf numFmtId="43" fontId="1" fillId="3" borderId="3" xfId="0" applyNumberFormat="1" applyFont="1" applyFill="1" applyBorder="1" applyAlignment="1" applyProtection="1">
      <alignment vertical="top"/>
      <protection locked="0"/>
    </xf>
    <xf numFmtId="43" fontId="1" fillId="0" borderId="3" xfId="0" applyNumberFormat="1" applyFont="1" applyBorder="1" applyAlignment="1" applyProtection="1">
      <alignment vertical="top"/>
      <protection locked="0"/>
    </xf>
    <xf numFmtId="4" fontId="3" fillId="2" borderId="3" xfId="4" applyNumberFormat="1" applyFont="1" applyFill="1" applyBorder="1" applyAlignment="1" applyProtection="1">
      <alignment vertical="top"/>
      <protection locked="0"/>
    </xf>
    <xf numFmtId="4" fontId="3" fillId="2" borderId="3" xfId="10" applyNumberFormat="1" applyFont="1" applyFill="1" applyBorder="1" applyAlignment="1" applyProtection="1">
      <alignment horizontal="right" vertical="top"/>
      <protection locked="0"/>
    </xf>
    <xf numFmtId="4" fontId="25" fillId="2" borderId="3" xfId="4" applyNumberFormat="1" applyFont="1" applyFill="1" applyBorder="1" applyAlignment="1" applyProtection="1">
      <alignment vertical="top"/>
      <protection locked="0"/>
    </xf>
    <xf numFmtId="43" fontId="3" fillId="2" borderId="3" xfId="3" applyFont="1" applyFill="1" applyBorder="1" applyAlignment="1" applyProtection="1">
      <alignment horizontal="right" vertical="top"/>
      <protection locked="0"/>
    </xf>
    <xf numFmtId="4" fontId="26" fillId="2" borderId="3" xfId="4" applyNumberFormat="1" applyFont="1" applyFill="1" applyBorder="1" applyAlignment="1" applyProtection="1">
      <alignment vertical="top"/>
      <protection locked="0"/>
    </xf>
    <xf numFmtId="4" fontId="3" fillId="2" borderId="4" xfId="4" applyNumberFormat="1" applyFont="1" applyFill="1" applyBorder="1" applyAlignment="1" applyProtection="1">
      <alignment vertical="top"/>
      <protection locked="0"/>
    </xf>
    <xf numFmtId="4" fontId="3" fillId="0" borderId="3" xfId="10" applyNumberFormat="1" applyFont="1" applyFill="1" applyBorder="1" applyAlignment="1" applyProtection="1">
      <alignment horizontal="right" vertical="top"/>
      <protection locked="0"/>
    </xf>
    <xf numFmtId="4" fontId="3" fillId="0" borderId="3" xfId="0" applyNumberFormat="1" applyFont="1" applyBorder="1" applyAlignment="1" applyProtection="1">
      <alignment vertical="top" wrapText="1"/>
      <protection locked="0"/>
    </xf>
    <xf numFmtId="43" fontId="3" fillId="0" borderId="3" xfId="3" applyFont="1" applyFill="1" applyBorder="1" applyAlignment="1" applyProtection="1">
      <alignment horizontal="right" vertical="top"/>
      <protection locked="0"/>
    </xf>
    <xf numFmtId="43" fontId="3" fillId="2" borderId="3" xfId="0" applyNumberFormat="1" applyFont="1" applyFill="1" applyBorder="1" applyAlignment="1" applyProtection="1">
      <alignment vertical="top"/>
      <protection locked="0"/>
    </xf>
    <xf numFmtId="4" fontId="3" fillId="2" borderId="3" xfId="13" applyNumberFormat="1" applyFont="1" applyFill="1" applyBorder="1" applyAlignment="1" applyProtection="1">
      <alignment horizontal="right" vertical="top" wrapText="1"/>
      <protection locked="0"/>
    </xf>
    <xf numFmtId="4" fontId="3" fillId="2" borderId="4" xfId="10" applyNumberFormat="1" applyFont="1" applyFill="1" applyBorder="1" applyAlignment="1" applyProtection="1">
      <alignment horizontal="right" vertical="top"/>
      <protection locked="0"/>
    </xf>
    <xf numFmtId="43" fontId="3" fillId="2" borderId="3" xfId="3" applyFont="1" applyFill="1" applyBorder="1" applyAlignment="1" applyProtection="1">
      <alignment vertical="top"/>
      <protection locked="0"/>
    </xf>
    <xf numFmtId="4" fontId="26" fillId="2" borderId="3" xfId="10" applyNumberFormat="1" applyFont="1" applyFill="1" applyBorder="1" applyAlignment="1" applyProtection="1">
      <alignment horizontal="right" vertical="top"/>
      <protection locked="0"/>
    </xf>
    <xf numFmtId="43" fontId="3" fillId="3" borderId="3" xfId="3" applyFont="1" applyFill="1" applyBorder="1" applyAlignment="1" applyProtection="1">
      <alignment horizontal="right" vertical="top"/>
      <protection locked="0"/>
    </xf>
    <xf numFmtId="4" fontId="3" fillId="0" borderId="3" xfId="4" applyNumberFormat="1" applyFont="1" applyFill="1" applyBorder="1" applyAlignment="1" applyProtection="1">
      <alignment vertical="top"/>
      <protection locked="0"/>
    </xf>
    <xf numFmtId="0" fontId="3" fillId="2" borderId="3" xfId="0" applyFont="1" applyFill="1" applyBorder="1" applyAlignment="1" applyProtection="1">
      <alignment vertical="top"/>
      <protection locked="0"/>
    </xf>
    <xf numFmtId="4" fontId="3" fillId="2" borderId="3" xfId="0" applyNumberFormat="1" applyFont="1" applyFill="1" applyBorder="1" applyAlignment="1" applyProtection="1">
      <alignment vertical="top" wrapText="1"/>
      <protection locked="0"/>
    </xf>
    <xf numFmtId="43" fontId="3" fillId="3" borderId="3" xfId="3" applyFont="1" applyFill="1" applyBorder="1" applyAlignment="1" applyProtection="1">
      <alignment vertical="top"/>
      <protection locked="0"/>
    </xf>
    <xf numFmtId="43" fontId="3" fillId="0" borderId="3" xfId="3" applyFont="1" applyFill="1" applyBorder="1" applyAlignment="1" applyProtection="1">
      <alignment horizontal="right" vertical="top" wrapText="1"/>
      <protection locked="0"/>
    </xf>
    <xf numFmtId="43" fontId="3" fillId="0" borderId="4" xfId="3" applyFont="1" applyFill="1" applyBorder="1" applyAlignment="1" applyProtection="1">
      <alignment horizontal="right" vertical="top"/>
      <protection locked="0"/>
    </xf>
    <xf numFmtId="4" fontId="25" fillId="2" borderId="4" xfId="4" applyNumberFormat="1" applyFont="1" applyFill="1" applyBorder="1" applyAlignment="1" applyProtection="1">
      <alignment vertical="top"/>
      <protection locked="0"/>
    </xf>
    <xf numFmtId="4" fontId="3" fillId="2" borderId="3" xfId="0" applyNumberFormat="1" applyFont="1" applyFill="1" applyBorder="1" applyAlignment="1" applyProtection="1">
      <alignment vertical="center" wrapText="1"/>
      <protection locked="0"/>
    </xf>
    <xf numFmtId="4" fontId="25" fillId="2" borderId="3" xfId="4" applyNumberFormat="1" applyFont="1" applyFill="1" applyBorder="1" applyAlignment="1" applyProtection="1">
      <alignment vertical="center"/>
      <protection locked="0"/>
    </xf>
    <xf numFmtId="4" fontId="3" fillId="0" borderId="4" xfId="10" applyNumberFormat="1" applyFont="1" applyFill="1" applyBorder="1" applyAlignment="1" applyProtection="1">
      <alignment horizontal="right" vertical="top"/>
      <protection locked="0"/>
    </xf>
    <xf numFmtId="4" fontId="3" fillId="2" borderId="3" xfId="10" applyNumberFormat="1" applyFont="1" applyFill="1" applyBorder="1" applyAlignment="1" applyProtection="1">
      <alignment horizontal="right" vertical="center"/>
      <protection locked="0"/>
    </xf>
    <xf numFmtId="4" fontId="3" fillId="2" borderId="4" xfId="10" applyNumberFormat="1" applyFont="1" applyFill="1" applyBorder="1" applyAlignment="1" applyProtection="1">
      <alignment horizontal="right" vertical="center"/>
      <protection locked="0"/>
    </xf>
    <xf numFmtId="4" fontId="2" fillId="3" borderId="3" xfId="15" applyNumberFormat="1" applyFont="1" applyFill="1" applyBorder="1" applyAlignment="1" applyProtection="1">
      <alignment vertical="top"/>
      <protection locked="0"/>
    </xf>
    <xf numFmtId="4" fontId="2" fillId="2" borderId="3" xfId="15" applyNumberFormat="1" applyFont="1" applyFill="1" applyBorder="1" applyAlignment="1" applyProtection="1">
      <alignment vertical="top"/>
      <protection locked="0"/>
    </xf>
    <xf numFmtId="43" fontId="2" fillId="3" borderId="4" xfId="3" applyFont="1" applyFill="1" applyBorder="1" applyAlignment="1" applyProtection="1">
      <alignment horizontal="right" vertical="top"/>
      <protection locked="0"/>
    </xf>
    <xf numFmtId="4" fontId="2" fillId="3" borderId="4" xfId="2" applyNumberFormat="1" applyFont="1" applyFill="1" applyBorder="1" applyAlignment="1" applyProtection="1">
      <alignment vertical="top"/>
      <protection locked="0"/>
    </xf>
    <xf numFmtId="43" fontId="2" fillId="3" borderId="3" xfId="3" applyFont="1" applyFill="1" applyBorder="1" applyAlignment="1" applyProtection="1">
      <alignment horizontal="right" vertical="top"/>
      <protection locked="0"/>
    </xf>
    <xf numFmtId="4" fontId="2" fillId="3" borderId="3" xfId="2" applyNumberFormat="1" applyFont="1" applyFill="1" applyBorder="1" applyAlignment="1" applyProtection="1">
      <alignment vertical="top"/>
      <protection locked="0"/>
    </xf>
    <xf numFmtId="43" fontId="2" fillId="2" borderId="3" xfId="3" applyFont="1" applyFill="1" applyBorder="1" applyAlignment="1" applyProtection="1">
      <alignment horizontal="right" vertical="top"/>
      <protection locked="0"/>
    </xf>
    <xf numFmtId="4" fontId="2" fillId="2" borderId="3" xfId="2" applyNumberFormat="1" applyFont="1" applyFill="1" applyBorder="1" applyAlignment="1" applyProtection="1">
      <alignment vertical="top"/>
      <protection locked="0"/>
    </xf>
    <xf numFmtId="43" fontId="3" fillId="2" borderId="3" xfId="16" applyFont="1" applyFill="1" applyBorder="1" applyAlignment="1" applyProtection="1">
      <alignment vertical="top"/>
      <protection locked="0"/>
    </xf>
    <xf numFmtId="165" fontId="3" fillId="2" borderId="3" xfId="10" applyFont="1" applyFill="1" applyBorder="1" applyAlignment="1" applyProtection="1">
      <alignment vertical="top"/>
      <protection locked="0"/>
    </xf>
    <xf numFmtId="4" fontId="2" fillId="2" borderId="3" xfId="13" applyNumberFormat="1" applyFont="1" applyFill="1" applyBorder="1" applyAlignment="1" applyProtection="1">
      <alignment horizontal="right" vertical="top" wrapText="1"/>
      <protection locked="0"/>
    </xf>
    <xf numFmtId="43" fontId="3" fillId="3" borderId="4" xfId="3" applyFont="1" applyFill="1" applyBorder="1" applyAlignment="1" applyProtection="1">
      <alignment horizontal="right" vertical="top"/>
      <protection locked="0"/>
    </xf>
    <xf numFmtId="0" fontId="7" fillId="2" borderId="3" xfId="0" applyFont="1" applyFill="1" applyBorder="1" applyAlignment="1" applyProtection="1">
      <alignment horizontal="center" vertical="top" wrapText="1"/>
    </xf>
    <xf numFmtId="0" fontId="7" fillId="2" borderId="3" xfId="0" applyFont="1" applyFill="1" applyBorder="1" applyAlignment="1" applyProtection="1">
      <alignment vertical="top" wrapText="1"/>
    </xf>
    <xf numFmtId="4" fontId="8" fillId="2" borderId="3" xfId="0" applyNumberFormat="1" applyFont="1" applyFill="1" applyBorder="1" applyAlignment="1" applyProtection="1">
      <alignment vertical="top"/>
    </xf>
    <xf numFmtId="2" fontId="8" fillId="2" borderId="3" xfId="0" applyNumberFormat="1" applyFont="1" applyFill="1" applyBorder="1" applyAlignment="1" applyProtection="1">
      <alignment horizontal="center" vertical="top"/>
    </xf>
    <xf numFmtId="0" fontId="8" fillId="2" borderId="3" xfId="0" applyFont="1" applyFill="1" applyBorder="1" applyAlignment="1" applyProtection="1">
      <alignment vertical="top" wrapText="1"/>
    </xf>
    <xf numFmtId="0" fontId="7" fillId="2" borderId="3" xfId="0" applyFont="1" applyFill="1" applyBorder="1" applyAlignment="1" applyProtection="1">
      <alignment horizontal="right" vertical="top" wrapText="1"/>
    </xf>
    <xf numFmtId="0" fontId="10" fillId="2" borderId="3" xfId="6" applyFont="1" applyFill="1" applyBorder="1" applyAlignment="1" applyProtection="1">
      <alignment horizontal="left" vertical="top" wrapText="1"/>
    </xf>
    <xf numFmtId="165" fontId="1" fillId="4" borderId="3" xfId="1" applyFont="1" applyFill="1" applyBorder="1" applyAlignment="1" applyProtection="1">
      <alignment vertical="top"/>
    </xf>
    <xf numFmtId="2" fontId="1" fillId="4" borderId="3" xfId="1" applyNumberFormat="1" applyFont="1" applyFill="1" applyBorder="1" applyAlignment="1" applyProtection="1">
      <alignment horizontal="center" vertical="top"/>
    </xf>
    <xf numFmtId="0" fontId="8" fillId="2" borderId="3" xfId="0" applyFont="1" applyFill="1" applyBorder="1" applyAlignment="1" applyProtection="1">
      <alignment horizontal="right" vertical="top" wrapText="1"/>
    </xf>
    <xf numFmtId="0" fontId="1" fillId="4" borderId="3" xfId="0" applyFont="1" applyFill="1" applyBorder="1" applyAlignment="1" applyProtection="1">
      <alignment vertical="center"/>
    </xf>
    <xf numFmtId="165" fontId="1" fillId="4" borderId="3" xfId="1" applyFont="1" applyFill="1" applyBorder="1" applyAlignment="1" applyProtection="1">
      <alignment horizontal="right" vertical="top" wrapText="1"/>
    </xf>
    <xf numFmtId="0" fontId="12" fillId="4" borderId="3" xfId="0" applyFont="1" applyFill="1" applyBorder="1" applyAlignment="1" applyProtection="1">
      <alignment vertical="center" wrapText="1"/>
    </xf>
    <xf numFmtId="0" fontId="13" fillId="4" borderId="3" xfId="0" applyFont="1" applyFill="1" applyBorder="1" applyAlignment="1" applyProtection="1">
      <alignment vertical="center" wrapText="1"/>
    </xf>
    <xf numFmtId="0" fontId="10" fillId="0" borderId="3" xfId="0" applyFont="1" applyBorder="1" applyAlignment="1" applyProtection="1">
      <alignment vertical="top" wrapText="1"/>
    </xf>
    <xf numFmtId="2" fontId="1" fillId="2" borderId="3" xfId="7" applyNumberFormat="1" applyFont="1" applyFill="1" applyBorder="1" applyAlignment="1" applyProtection="1">
      <alignment horizontal="center" vertical="top"/>
    </xf>
    <xf numFmtId="0" fontId="1" fillId="0" borderId="3" xfId="0" applyFont="1" applyBorder="1" applyAlignment="1" applyProtection="1">
      <alignment vertical="top"/>
    </xf>
    <xf numFmtId="0" fontId="1" fillId="4" borderId="3" xfId="0" applyFont="1" applyFill="1" applyBorder="1" applyAlignment="1" applyProtection="1">
      <alignment vertical="center" wrapText="1"/>
    </xf>
    <xf numFmtId="4" fontId="8" fillId="0" borderId="3" xfId="0" applyNumberFormat="1" applyFont="1" applyBorder="1" applyAlignment="1" applyProtection="1">
      <alignment horizontal="center" vertical="top"/>
    </xf>
    <xf numFmtId="4" fontId="1" fillId="2" borderId="3" xfId="0" applyNumberFormat="1" applyFont="1" applyFill="1" applyBorder="1" applyAlignment="1" applyProtection="1">
      <alignment vertical="top" wrapText="1"/>
    </xf>
    <xf numFmtId="1" fontId="7" fillId="2" borderId="3" xfId="0" applyNumberFormat="1" applyFont="1" applyFill="1" applyBorder="1" applyAlignment="1" applyProtection="1">
      <alignment vertical="top" wrapText="1"/>
    </xf>
    <xf numFmtId="4" fontId="10" fillId="2" borderId="3" xfId="0" applyNumberFormat="1" applyFont="1" applyFill="1" applyBorder="1" applyAlignment="1" applyProtection="1">
      <alignment vertical="top" wrapText="1"/>
    </xf>
    <xf numFmtId="166" fontId="7" fillId="2" borderId="4" xfId="0" applyNumberFormat="1" applyFont="1" applyFill="1" applyBorder="1" applyAlignment="1" applyProtection="1">
      <alignment horizontal="right" vertical="top" wrapText="1"/>
    </xf>
    <xf numFmtId="4" fontId="10" fillId="2" borderId="4" xfId="0" applyNumberFormat="1" applyFont="1" applyFill="1" applyBorder="1" applyAlignment="1" applyProtection="1">
      <alignment vertical="top" wrapText="1"/>
    </xf>
    <xf numFmtId="4" fontId="8" fillId="2" borderId="4" xfId="0" applyNumberFormat="1" applyFont="1" applyFill="1" applyBorder="1" applyAlignment="1" applyProtection="1">
      <alignment vertical="top"/>
    </xf>
    <xf numFmtId="2" fontId="8" fillId="2" borderId="4" xfId="0" applyNumberFormat="1" applyFont="1" applyFill="1" applyBorder="1" applyAlignment="1" applyProtection="1">
      <alignment horizontal="center" vertical="top"/>
    </xf>
    <xf numFmtId="2" fontId="8" fillId="2" borderId="3" xfId="0" applyNumberFormat="1" applyFont="1" applyFill="1" applyBorder="1" applyAlignment="1" applyProtection="1">
      <alignment horizontal="right" vertical="top" wrapText="1"/>
    </xf>
    <xf numFmtId="4" fontId="1" fillId="2" borderId="3" xfId="0" applyNumberFormat="1" applyFont="1" applyFill="1" applyBorder="1" applyAlignment="1" applyProtection="1">
      <alignment vertical="top"/>
    </xf>
    <xf numFmtId="2" fontId="1" fillId="2" borderId="3" xfId="0" applyNumberFormat="1" applyFont="1" applyFill="1" applyBorder="1" applyAlignment="1" applyProtection="1">
      <alignment horizontal="center" vertical="top"/>
    </xf>
    <xf numFmtId="2" fontId="8" fillId="2" borderId="3" xfId="0" applyNumberFormat="1" applyFont="1" applyFill="1" applyBorder="1" applyAlignment="1" applyProtection="1">
      <alignment vertical="top" wrapText="1"/>
    </xf>
    <xf numFmtId="166" fontId="7" fillId="2" borderId="3" xfId="0" applyNumberFormat="1" applyFont="1" applyFill="1" applyBorder="1" applyAlignment="1" applyProtection="1">
      <alignment horizontal="right" vertical="top" wrapText="1"/>
    </xf>
    <xf numFmtId="0" fontId="10" fillId="2" borderId="3" xfId="0" applyFont="1" applyFill="1" applyBorder="1" applyAlignment="1" applyProtection="1">
      <alignment vertical="top" wrapText="1"/>
    </xf>
    <xf numFmtId="0" fontId="1" fillId="2" borderId="3" xfId="0" applyFont="1" applyFill="1" applyBorder="1" applyAlignment="1" applyProtection="1">
      <alignment horizontal="right" vertical="top" wrapText="1"/>
    </xf>
    <xf numFmtId="0" fontId="1" fillId="2" borderId="3" xfId="0" applyFont="1" applyFill="1" applyBorder="1" applyAlignment="1" applyProtection="1">
      <alignment vertical="top" wrapText="1"/>
    </xf>
    <xf numFmtId="0" fontId="1" fillId="2" borderId="4" xfId="0" applyFont="1" applyFill="1" applyBorder="1" applyAlignment="1" applyProtection="1">
      <alignment horizontal="right" vertical="top" wrapText="1"/>
    </xf>
    <xf numFmtId="0" fontId="3" fillId="2" borderId="4" xfId="0" applyFont="1" applyFill="1" applyBorder="1" applyAlignment="1" applyProtection="1">
      <alignment vertical="top" wrapText="1"/>
    </xf>
    <xf numFmtId="4" fontId="1" fillId="2" borderId="4" xfId="0" applyNumberFormat="1" applyFont="1" applyFill="1" applyBorder="1" applyAlignment="1" applyProtection="1">
      <alignment vertical="top"/>
    </xf>
    <xf numFmtId="2" fontId="1" fillId="2" borderId="4" xfId="0" applyNumberFormat="1" applyFont="1" applyFill="1" applyBorder="1" applyAlignment="1" applyProtection="1">
      <alignment horizontal="center" vertical="top"/>
    </xf>
    <xf numFmtId="0" fontId="3" fillId="2" borderId="3" xfId="0" applyFont="1" applyFill="1" applyBorder="1" applyAlignment="1" applyProtection="1">
      <alignment vertical="top" wrapText="1"/>
    </xf>
    <xf numFmtId="4" fontId="1" fillId="2" borderId="3" xfId="0" applyNumberFormat="1" applyFont="1" applyFill="1" applyBorder="1" applyAlignment="1" applyProtection="1">
      <alignment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vertical="center" wrapText="1"/>
    </xf>
    <xf numFmtId="0" fontId="10" fillId="2" borderId="3" xfId="0" applyFont="1" applyFill="1" applyBorder="1" applyAlignment="1" applyProtection="1">
      <alignment horizontal="right" vertical="top" wrapText="1"/>
    </xf>
    <xf numFmtId="0" fontId="10" fillId="2" borderId="3" xfId="0" applyFont="1" applyFill="1" applyBorder="1" applyAlignment="1" applyProtection="1">
      <alignment horizontal="left" vertical="top" wrapText="1"/>
    </xf>
    <xf numFmtId="4" fontId="1" fillId="2" borderId="3" xfId="0" applyNumberFormat="1" applyFont="1" applyFill="1" applyBorder="1" applyAlignment="1" applyProtection="1">
      <alignment horizontal="right" vertical="top" wrapText="1"/>
    </xf>
    <xf numFmtId="2" fontId="1" fillId="2" borderId="3" xfId="0" applyNumberFormat="1" applyFont="1" applyFill="1" applyBorder="1" applyAlignment="1" applyProtection="1">
      <alignment horizontal="center" vertical="top" wrapText="1"/>
    </xf>
    <xf numFmtId="164" fontId="1" fillId="2" borderId="3" xfId="0" applyNumberFormat="1" applyFont="1" applyFill="1" applyBorder="1" applyAlignment="1" applyProtection="1">
      <alignment horizontal="right" vertical="top" wrapText="1"/>
    </xf>
    <xf numFmtId="0" fontId="1" fillId="2" borderId="3" xfId="0" applyFont="1" applyFill="1" applyBorder="1" applyAlignment="1" applyProtection="1">
      <alignment horizontal="right" vertical="center" wrapText="1"/>
    </xf>
    <xf numFmtId="164" fontId="1" fillId="2" borderId="3" xfId="0" applyNumberFormat="1" applyFont="1" applyFill="1" applyBorder="1" applyAlignment="1" applyProtection="1">
      <alignment horizontal="right" vertical="center"/>
    </xf>
    <xf numFmtId="164" fontId="1" fillId="2" borderId="3" xfId="0" applyNumberFormat="1" applyFont="1" applyFill="1" applyBorder="1" applyAlignment="1" applyProtection="1">
      <alignment horizontal="right" vertical="top"/>
    </xf>
    <xf numFmtId="164" fontId="1" fillId="2" borderId="3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center"/>
    </xf>
    <xf numFmtId="0" fontId="18" fillId="2" borderId="3" xfId="0" applyFont="1" applyFill="1" applyBorder="1" applyAlignment="1" applyProtection="1">
      <alignment horizontal="right" vertical="top" wrapText="1"/>
    </xf>
    <xf numFmtId="0" fontId="10" fillId="4" borderId="3" xfId="0" applyFont="1" applyFill="1" applyBorder="1" applyAlignment="1" applyProtection="1">
      <alignment horizontal="left" vertical="top" wrapText="1"/>
    </xf>
    <xf numFmtId="0" fontId="19" fillId="2" borderId="4" xfId="0" applyFont="1" applyFill="1" applyBorder="1" applyAlignment="1" applyProtection="1">
      <alignment horizontal="right" vertical="top" wrapText="1"/>
    </xf>
    <xf numFmtId="0" fontId="1" fillId="4" borderId="4" xfId="0" applyFont="1" applyFill="1" applyBorder="1" applyAlignment="1" applyProtection="1">
      <alignment vertical="center" wrapText="1"/>
    </xf>
    <xf numFmtId="165" fontId="1" fillId="4" borderId="4" xfId="1" applyFont="1" applyFill="1" applyBorder="1" applyAlignment="1" applyProtection="1">
      <alignment horizontal="right" vertical="top" wrapText="1"/>
    </xf>
    <xf numFmtId="2" fontId="1" fillId="4" borderId="4" xfId="1" applyNumberFormat="1" applyFont="1" applyFill="1" applyBorder="1" applyAlignment="1" applyProtection="1">
      <alignment horizontal="center" vertical="top"/>
    </xf>
    <xf numFmtId="0" fontId="19" fillId="2" borderId="3" xfId="0" applyFont="1" applyFill="1" applyBorder="1" applyAlignment="1" applyProtection="1">
      <alignment horizontal="right" vertical="top" wrapText="1"/>
    </xf>
    <xf numFmtId="165" fontId="1" fillId="4" borderId="3" xfId="1" applyFont="1" applyFill="1" applyBorder="1" applyAlignment="1" applyProtection="1">
      <alignment horizontal="right" vertical="center" wrapText="1"/>
    </xf>
    <xf numFmtId="2" fontId="1" fillId="4" borderId="3" xfId="1" applyNumberFormat="1" applyFont="1" applyFill="1" applyBorder="1" applyAlignment="1" applyProtection="1">
      <alignment horizontal="center" vertical="center"/>
    </xf>
    <xf numFmtId="0" fontId="19" fillId="2" borderId="3" xfId="0" applyFont="1" applyFill="1" applyBorder="1" applyAlignment="1" applyProtection="1">
      <alignment vertical="top" wrapText="1"/>
    </xf>
    <xf numFmtId="4" fontId="19" fillId="2" borderId="3" xfId="0" applyNumberFormat="1" applyFont="1" applyFill="1" applyBorder="1" applyAlignment="1" applyProtection="1">
      <alignment vertical="top"/>
    </xf>
    <xf numFmtId="2" fontId="19" fillId="2" borderId="3" xfId="0" applyNumberFormat="1" applyFont="1" applyFill="1" applyBorder="1" applyAlignment="1" applyProtection="1">
      <alignment horizontal="center" vertical="top"/>
    </xf>
    <xf numFmtId="0" fontId="10" fillId="4" borderId="3" xfId="0" applyFont="1" applyFill="1" applyBorder="1" applyAlignment="1" applyProtection="1">
      <alignment vertical="top" wrapText="1"/>
    </xf>
    <xf numFmtId="2" fontId="19" fillId="0" borderId="3" xfId="1" applyNumberFormat="1" applyFont="1" applyBorder="1" applyAlignment="1" applyProtection="1">
      <alignment vertical="top"/>
    </xf>
    <xf numFmtId="4" fontId="1" fillId="2" borderId="3" xfId="2" applyNumberFormat="1" applyFill="1" applyBorder="1" applyAlignment="1" applyProtection="1">
      <alignment horizontal="right" vertical="top"/>
    </xf>
    <xf numFmtId="0" fontId="1" fillId="0" borderId="3" xfId="0" applyFont="1" applyBorder="1" applyAlignment="1" applyProtection="1">
      <alignment vertical="top" wrapText="1"/>
    </xf>
    <xf numFmtId="4" fontId="1" fillId="0" borderId="3" xfId="0" applyNumberFormat="1" applyFont="1" applyBorder="1" applyAlignment="1" applyProtection="1">
      <alignment horizontal="right" vertical="top"/>
    </xf>
    <xf numFmtId="2" fontId="1" fillId="2" borderId="3" xfId="2" applyNumberFormat="1" applyFill="1" applyBorder="1" applyAlignment="1" applyProtection="1">
      <alignment horizontal="center" vertical="top"/>
    </xf>
    <xf numFmtId="0" fontId="7" fillId="3" borderId="3" xfId="0" applyFont="1" applyFill="1" applyBorder="1" applyAlignment="1" applyProtection="1">
      <alignment horizontal="center" vertical="top" wrapText="1"/>
    </xf>
    <xf numFmtId="4" fontId="8" fillId="3" borderId="3" xfId="0" applyNumberFormat="1" applyFont="1" applyFill="1" applyBorder="1" applyAlignment="1" applyProtection="1">
      <alignment vertical="top"/>
    </xf>
    <xf numFmtId="2" fontId="8" fillId="3" borderId="3" xfId="0" applyNumberFormat="1" applyFont="1" applyFill="1" applyBorder="1" applyAlignment="1" applyProtection="1">
      <alignment horizontal="center" vertical="top"/>
    </xf>
    <xf numFmtId="0" fontId="7" fillId="0" borderId="3" xfId="0" applyFont="1" applyBorder="1" applyAlignment="1" applyProtection="1">
      <alignment horizontal="center" vertical="top" wrapText="1"/>
    </xf>
    <xf numFmtId="4" fontId="8" fillId="0" borderId="3" xfId="0" applyNumberFormat="1" applyFont="1" applyBorder="1" applyAlignment="1" applyProtection="1">
      <alignment vertical="top"/>
    </xf>
    <xf numFmtId="2" fontId="8" fillId="0" borderId="3" xfId="0" applyNumberFormat="1" applyFont="1" applyBorder="1" applyAlignment="1" applyProtection="1">
      <alignment horizontal="center" vertical="top"/>
    </xf>
    <xf numFmtId="0" fontId="20" fillId="2" borderId="3" xfId="0" applyFont="1" applyFill="1" applyBorder="1" applyAlignment="1" applyProtection="1">
      <alignment horizontal="center" vertical="top" wrapText="1"/>
    </xf>
    <xf numFmtId="0" fontId="20" fillId="2" borderId="3" xfId="0" applyFont="1" applyFill="1" applyBorder="1" applyAlignment="1" applyProtection="1">
      <alignment vertical="top" wrapText="1"/>
    </xf>
    <xf numFmtId="4" fontId="6" fillId="2" borderId="3" xfId="0" applyNumberFormat="1" applyFont="1" applyFill="1" applyBorder="1" applyAlignment="1" applyProtection="1">
      <alignment vertical="top"/>
    </xf>
    <xf numFmtId="0" fontId="5" fillId="2" borderId="3" xfId="2" applyFont="1" applyFill="1" applyBorder="1" applyAlignment="1" applyProtection="1">
      <alignment horizontal="center" vertical="top"/>
    </xf>
    <xf numFmtId="0" fontId="3" fillId="2" borderId="3" xfId="2" applyFont="1" applyFill="1" applyBorder="1" applyAlignment="1" applyProtection="1">
      <alignment vertical="top"/>
    </xf>
    <xf numFmtId="1" fontId="2" fillId="2" borderId="3" xfId="2" applyNumberFormat="1" applyFont="1" applyFill="1" applyBorder="1" applyAlignment="1" applyProtection="1">
      <alignment vertical="top"/>
    </xf>
    <xf numFmtId="0" fontId="2" fillId="2" borderId="3" xfId="2" applyFont="1" applyFill="1" applyBorder="1" applyAlignment="1" applyProtection="1">
      <alignment vertical="top"/>
    </xf>
    <xf numFmtId="43" fontId="3" fillId="2" borderId="3" xfId="3" applyFont="1" applyFill="1" applyBorder="1" applyAlignment="1" applyProtection="1">
      <alignment horizontal="center" vertical="top"/>
    </xf>
    <xf numFmtId="1" fontId="3" fillId="2" borderId="3" xfId="2" applyNumberFormat="1" applyFont="1" applyFill="1" applyBorder="1" applyAlignment="1" applyProtection="1">
      <alignment vertical="top"/>
    </xf>
    <xf numFmtId="167" fontId="20" fillId="2" borderId="3" xfId="0" applyNumberFormat="1" applyFont="1" applyFill="1" applyBorder="1" applyAlignment="1" applyProtection="1">
      <alignment horizontal="right" vertical="top"/>
    </xf>
    <xf numFmtId="168" fontId="2" fillId="2" borderId="3" xfId="8" applyFont="1" applyFill="1" applyBorder="1" applyAlignment="1" applyProtection="1">
      <alignment horizontal="left" vertical="top" wrapText="1"/>
    </xf>
    <xf numFmtId="43" fontId="6" fillId="2" borderId="3" xfId="3" applyFont="1" applyFill="1" applyBorder="1" applyAlignment="1" applyProtection="1">
      <alignment horizontal="center" vertical="top"/>
    </xf>
    <xf numFmtId="169" fontId="3" fillId="2" borderId="3" xfId="9" applyNumberFormat="1" applyFont="1" applyFill="1" applyBorder="1" applyAlignment="1" applyProtection="1">
      <alignment horizontal="right" vertical="top"/>
    </xf>
    <xf numFmtId="0" fontId="3" fillId="4" borderId="3" xfId="0" applyFont="1" applyFill="1" applyBorder="1" applyAlignment="1" applyProtection="1">
      <alignment vertical="top"/>
    </xf>
    <xf numFmtId="4" fontId="3" fillId="2" borderId="3" xfId="0" applyNumberFormat="1" applyFont="1" applyFill="1" applyBorder="1" applyAlignment="1" applyProtection="1">
      <alignment vertical="top"/>
    </xf>
    <xf numFmtId="169" fontId="3" fillId="2" borderId="3" xfId="0" applyNumberFormat="1" applyFont="1" applyFill="1" applyBorder="1" applyAlignment="1" applyProtection="1">
      <alignment horizontal="right" vertical="top" wrapText="1"/>
    </xf>
    <xf numFmtId="4" fontId="3" fillId="2" borderId="3" xfId="0" applyNumberFormat="1" applyFont="1" applyFill="1" applyBorder="1" applyAlignment="1" applyProtection="1">
      <alignment horizontal="center" vertical="top"/>
    </xf>
    <xf numFmtId="0" fontId="6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horizontal="right" vertical="top" wrapText="1"/>
    </xf>
    <xf numFmtId="0" fontId="24" fillId="4" borderId="3" xfId="0" applyFont="1" applyFill="1" applyBorder="1" applyAlignment="1" applyProtection="1">
      <alignment vertical="top" wrapText="1"/>
    </xf>
    <xf numFmtId="0" fontId="3" fillId="4" borderId="3" xfId="0" applyFont="1" applyFill="1" applyBorder="1" applyAlignment="1" applyProtection="1">
      <alignment vertical="top" wrapText="1"/>
    </xf>
    <xf numFmtId="4" fontId="25" fillId="2" borderId="3" xfId="0" applyNumberFormat="1" applyFont="1" applyFill="1" applyBorder="1" applyAlignment="1" applyProtection="1">
      <alignment vertical="top"/>
    </xf>
    <xf numFmtId="4" fontId="6" fillId="2" borderId="3" xfId="0" applyNumberFormat="1" applyFont="1" applyFill="1" applyBorder="1" applyAlignment="1" applyProtection="1">
      <alignment horizontal="center" vertical="top"/>
    </xf>
    <xf numFmtId="166" fontId="3" fillId="2" borderId="3" xfId="2" applyNumberFormat="1" applyFont="1" applyFill="1" applyBorder="1" applyAlignment="1" applyProtection="1">
      <alignment vertical="top"/>
    </xf>
    <xf numFmtId="43" fontId="3" fillId="2" borderId="3" xfId="3" applyFont="1" applyFill="1" applyBorder="1" applyAlignment="1" applyProtection="1">
      <alignment horizontal="right" vertical="top"/>
    </xf>
    <xf numFmtId="1" fontId="2" fillId="2" borderId="3" xfId="2" applyNumberFormat="1" applyFont="1" applyFill="1" applyBorder="1" applyAlignment="1" applyProtection="1">
      <alignment horizontal="right" vertical="top"/>
    </xf>
    <xf numFmtId="0" fontId="3" fillId="2" borderId="3" xfId="2" applyFont="1" applyFill="1" applyBorder="1" applyAlignment="1" applyProtection="1">
      <alignment horizontal="right" vertical="top" wrapText="1"/>
    </xf>
    <xf numFmtId="0" fontId="3" fillId="2" borderId="3" xfId="2" applyFont="1" applyFill="1" applyBorder="1" applyAlignment="1" applyProtection="1">
      <alignment vertical="top" wrapText="1"/>
    </xf>
    <xf numFmtId="0" fontId="3" fillId="2" borderId="3" xfId="2" applyFont="1" applyFill="1" applyBorder="1" applyAlignment="1" applyProtection="1">
      <alignment horizontal="right" vertical="top"/>
    </xf>
    <xf numFmtId="0" fontId="3" fillId="2" borderId="4" xfId="2" applyFont="1" applyFill="1" applyBorder="1" applyAlignment="1" applyProtection="1">
      <alignment horizontal="right" vertical="top" wrapText="1"/>
    </xf>
    <xf numFmtId="0" fontId="3" fillId="2" borderId="4" xfId="2" applyFont="1" applyFill="1" applyBorder="1" applyAlignment="1" applyProtection="1">
      <alignment vertical="top" wrapText="1"/>
    </xf>
    <xf numFmtId="4" fontId="6" fillId="2" borderId="4" xfId="0" applyNumberFormat="1" applyFont="1" applyFill="1" applyBorder="1" applyAlignment="1" applyProtection="1">
      <alignment vertical="top"/>
    </xf>
    <xf numFmtId="43" fontId="3" fillId="2" borderId="4" xfId="3" applyFont="1" applyFill="1" applyBorder="1" applyAlignment="1" applyProtection="1">
      <alignment horizontal="center" vertical="top"/>
    </xf>
    <xf numFmtId="0" fontId="2" fillId="2" borderId="3" xfId="2" applyFont="1" applyFill="1" applyBorder="1" applyAlignment="1" applyProtection="1">
      <alignment horizontal="right" vertical="top" wrapText="1"/>
    </xf>
    <xf numFmtId="0" fontId="2" fillId="2" borderId="3" xfId="0" applyFont="1" applyFill="1" applyBorder="1" applyAlignment="1" applyProtection="1">
      <alignment vertical="top" wrapText="1"/>
    </xf>
    <xf numFmtId="0" fontId="2" fillId="2" borderId="3" xfId="11" applyFont="1" applyFill="1" applyBorder="1" applyAlignment="1" applyProtection="1">
      <alignment horizontal="right" vertical="top"/>
    </xf>
    <xf numFmtId="0" fontId="2" fillId="2" borderId="3" xfId="11" applyFont="1" applyFill="1" applyBorder="1" applyAlignment="1" applyProtection="1">
      <alignment horizontal="left" vertical="top" wrapText="1"/>
    </xf>
    <xf numFmtId="166" fontId="3" fillId="0" borderId="3" xfId="0" applyNumberFormat="1" applyFont="1" applyBorder="1" applyAlignment="1" applyProtection="1">
      <alignment horizontal="right" vertical="top" wrapText="1"/>
    </xf>
    <xf numFmtId="0" fontId="3" fillId="0" borderId="3" xfId="0" applyFont="1" applyBorder="1" applyAlignment="1" applyProtection="1">
      <alignment vertical="top" wrapText="1"/>
    </xf>
    <xf numFmtId="4" fontId="3" fillId="0" borderId="3" xfId="10" applyNumberFormat="1" applyFont="1" applyFill="1" applyBorder="1" applyAlignment="1" applyProtection="1">
      <alignment vertical="top"/>
    </xf>
    <xf numFmtId="4" fontId="3" fillId="0" borderId="3" xfId="0" applyNumberFormat="1" applyFont="1" applyBorder="1" applyAlignment="1" applyProtection="1">
      <alignment horizontal="center" vertical="top"/>
    </xf>
    <xf numFmtId="4" fontId="6" fillId="0" borderId="3" xfId="0" applyNumberFormat="1" applyFont="1" applyBorder="1" applyAlignment="1" applyProtection="1">
      <alignment vertical="top"/>
    </xf>
    <xf numFmtId="4" fontId="3" fillId="0" borderId="3" xfId="0" applyNumberFormat="1" applyFont="1" applyBorder="1" applyAlignment="1" applyProtection="1">
      <alignment vertical="top"/>
    </xf>
    <xf numFmtId="4" fontId="3" fillId="0" borderId="3" xfId="0" applyNumberFormat="1" applyFont="1" applyBorder="1" applyAlignment="1" applyProtection="1">
      <alignment vertical="top" wrapText="1"/>
    </xf>
    <xf numFmtId="0" fontId="3" fillId="0" borderId="3" xfId="11" applyFont="1" applyBorder="1" applyAlignment="1" applyProtection="1">
      <alignment horizontal="right" vertical="top"/>
    </xf>
    <xf numFmtId="0" fontId="3" fillId="0" borderId="3" xfId="11" applyFont="1" applyBorder="1" applyAlignment="1" applyProtection="1">
      <alignment horizontal="left" vertical="top"/>
    </xf>
    <xf numFmtId="43" fontId="6" fillId="0" borderId="3" xfId="3" applyFont="1" applyFill="1" applyBorder="1" applyAlignment="1" applyProtection="1">
      <alignment vertical="top"/>
    </xf>
    <xf numFmtId="43" fontId="3" fillId="0" borderId="3" xfId="3" applyFont="1" applyFill="1" applyBorder="1" applyAlignment="1" applyProtection="1">
      <alignment horizontal="center" vertical="top"/>
    </xf>
    <xf numFmtId="0" fontId="2" fillId="0" borderId="3" xfId="0" applyFont="1" applyBorder="1" applyAlignment="1" applyProtection="1">
      <alignment horizontal="right" vertical="top"/>
    </xf>
    <xf numFmtId="0" fontId="2" fillId="0" borderId="3" xfId="0" applyFont="1" applyBorder="1" applyAlignment="1" applyProtection="1">
      <alignment horizontal="left" vertical="top"/>
    </xf>
    <xf numFmtId="0" fontId="3" fillId="0" borderId="3" xfId="0" applyFont="1" applyBorder="1" applyAlignment="1" applyProtection="1">
      <alignment horizontal="right" vertical="top"/>
    </xf>
    <xf numFmtId="0" fontId="6" fillId="0" borderId="3" xfId="0" applyFont="1" applyBorder="1" applyAlignment="1" applyProtection="1">
      <alignment vertical="top" wrapText="1"/>
    </xf>
    <xf numFmtId="0" fontId="3" fillId="2" borderId="3" xfId="0" applyFont="1" applyFill="1" applyBorder="1" applyAlignment="1" applyProtection="1">
      <alignment horizontal="right" vertical="top"/>
    </xf>
    <xf numFmtId="4" fontId="3" fillId="2" borderId="3" xfId="10" applyNumberFormat="1" applyFont="1" applyFill="1" applyBorder="1" applyAlignment="1" applyProtection="1">
      <alignment vertical="top"/>
    </xf>
    <xf numFmtId="0" fontId="2" fillId="2" borderId="3" xfId="0" applyFont="1" applyFill="1" applyBorder="1" applyAlignment="1" applyProtection="1">
      <alignment horizontal="right" vertical="top"/>
    </xf>
    <xf numFmtId="0" fontId="24" fillId="2" borderId="3" xfId="0" applyFont="1" applyFill="1" applyBorder="1" applyAlignment="1" applyProtection="1">
      <alignment vertical="top" wrapText="1"/>
    </xf>
    <xf numFmtId="164" fontId="3" fillId="2" borderId="3" xfId="0" applyNumberFormat="1" applyFont="1" applyFill="1" applyBorder="1" applyAlignment="1" applyProtection="1">
      <alignment horizontal="right" vertical="top"/>
    </xf>
    <xf numFmtId="0" fontId="2" fillId="2" borderId="3" xfId="0" applyFont="1" applyFill="1" applyBorder="1" applyAlignment="1" applyProtection="1">
      <alignment horizontal="left" vertical="top"/>
    </xf>
    <xf numFmtId="2" fontId="3" fillId="2" borderId="3" xfId="0" applyNumberFormat="1" applyFont="1" applyFill="1" applyBorder="1" applyAlignment="1" applyProtection="1">
      <alignment horizontal="center" vertical="top"/>
    </xf>
    <xf numFmtId="169" fontId="3" fillId="2" borderId="3" xfId="0" applyNumberFormat="1" applyFont="1" applyFill="1" applyBorder="1" applyAlignment="1" applyProtection="1">
      <alignment vertical="top" wrapText="1"/>
    </xf>
    <xf numFmtId="0" fontId="3" fillId="2" borderId="3" xfId="12" applyFont="1" applyFill="1" applyBorder="1" applyAlignment="1" applyProtection="1">
      <alignment horizontal="left" vertical="top" wrapText="1"/>
    </xf>
    <xf numFmtId="4" fontId="25" fillId="2" borderId="3" xfId="13" applyNumberFormat="1" applyFont="1" applyFill="1" applyBorder="1" applyAlignment="1" applyProtection="1">
      <alignment horizontal="right" vertical="top" wrapText="1"/>
    </xf>
    <xf numFmtId="2" fontId="6" fillId="2" borderId="3" xfId="0" applyNumberFormat="1" applyFont="1" applyFill="1" applyBorder="1" applyAlignment="1" applyProtection="1">
      <alignment horizontal="center" vertical="top"/>
    </xf>
    <xf numFmtId="170" fontId="3" fillId="2" borderId="3" xfId="0" applyNumberFormat="1" applyFont="1" applyFill="1" applyBorder="1" applyAlignment="1" applyProtection="1">
      <alignment horizontal="right" vertical="top" wrapText="1"/>
    </xf>
    <xf numFmtId="43" fontId="3" fillId="2" borderId="3" xfId="3" applyFont="1" applyFill="1" applyBorder="1" applyAlignment="1" applyProtection="1">
      <alignment horizontal="center" vertical="top" wrapText="1"/>
    </xf>
    <xf numFmtId="37" fontId="2" fillId="2" borderId="3" xfId="0" applyNumberFormat="1" applyFont="1" applyFill="1" applyBorder="1" applyAlignment="1" applyProtection="1">
      <alignment horizontal="right" vertical="top" wrapText="1"/>
    </xf>
    <xf numFmtId="0" fontId="2" fillId="2" borderId="3" xfId="0" applyFont="1" applyFill="1" applyBorder="1" applyAlignment="1" applyProtection="1">
      <alignment horizontal="left" vertical="top" wrapText="1"/>
    </xf>
    <xf numFmtId="171" fontId="3" fillId="2" borderId="4" xfId="3" applyNumberFormat="1" applyFont="1" applyFill="1" applyBorder="1" applyAlignment="1" applyProtection="1">
      <alignment horizontal="right" vertical="top" wrapText="1"/>
    </xf>
    <xf numFmtId="43" fontId="3" fillId="2" borderId="4" xfId="3" applyFont="1" applyFill="1" applyBorder="1" applyAlignment="1" applyProtection="1">
      <alignment horizontal="center" vertical="top" wrapText="1"/>
    </xf>
    <xf numFmtId="171" fontId="3" fillId="2" borderId="3" xfId="3" applyNumberFormat="1" applyFont="1" applyFill="1" applyBorder="1" applyAlignment="1" applyProtection="1">
      <alignment horizontal="right" vertical="top" wrapText="1"/>
    </xf>
    <xf numFmtId="0" fontId="1" fillId="2" borderId="3" xfId="14" applyFill="1" applyBorder="1" applyAlignment="1" applyProtection="1">
      <alignment horizontal="left" vertical="top" wrapText="1"/>
    </xf>
    <xf numFmtId="0" fontId="2" fillId="2" borderId="3" xfId="0" applyFont="1" applyFill="1" applyBorder="1" applyAlignment="1" applyProtection="1">
      <alignment horizontal="right" vertical="top" wrapText="1"/>
    </xf>
    <xf numFmtId="43" fontId="3" fillId="2" borderId="3" xfId="3" applyFont="1" applyFill="1" applyBorder="1" applyAlignment="1" applyProtection="1">
      <alignment vertical="top" wrapText="1"/>
    </xf>
    <xf numFmtId="167" fontId="2" fillId="2" borderId="3" xfId="0" applyNumberFormat="1" applyFont="1" applyFill="1" applyBorder="1" applyAlignment="1" applyProtection="1">
      <alignment horizontal="right" vertical="top" wrapText="1"/>
    </xf>
    <xf numFmtId="43" fontId="3" fillId="2" borderId="3" xfId="3" applyFont="1" applyFill="1" applyBorder="1" applyAlignment="1" applyProtection="1">
      <alignment vertical="top"/>
    </xf>
    <xf numFmtId="4" fontId="3" fillId="2" borderId="3" xfId="2" applyNumberFormat="1" applyFont="1" applyFill="1" applyBorder="1" applyAlignment="1" applyProtection="1">
      <alignment horizontal="right" vertical="top"/>
    </xf>
    <xf numFmtId="2" fontId="3" fillId="2" borderId="3" xfId="3" applyNumberFormat="1" applyFont="1" applyFill="1" applyBorder="1" applyAlignment="1" applyProtection="1">
      <alignment horizontal="center" vertical="top"/>
    </xf>
    <xf numFmtId="4" fontId="3" fillId="2" borderId="3" xfId="0" applyNumberFormat="1" applyFont="1" applyFill="1" applyBorder="1" applyAlignment="1" applyProtection="1">
      <alignment horizontal="right" vertical="top"/>
    </xf>
    <xf numFmtId="2" fontId="3" fillId="2" borderId="3" xfId="2" applyNumberFormat="1" applyFont="1" applyFill="1" applyBorder="1" applyAlignment="1" applyProtection="1">
      <alignment horizontal="center" vertical="top"/>
    </xf>
    <xf numFmtId="0" fontId="3" fillId="3" borderId="3" xfId="2" applyFont="1" applyFill="1" applyBorder="1" applyAlignment="1" applyProtection="1">
      <alignment vertical="top"/>
    </xf>
    <xf numFmtId="0" fontId="2" fillId="3" borderId="3" xfId="2" applyFont="1" applyFill="1" applyBorder="1" applyAlignment="1" applyProtection="1">
      <alignment horizontal="center" vertical="top" wrapText="1"/>
    </xf>
    <xf numFmtId="43" fontId="3" fillId="3" borderId="3" xfId="3" applyFont="1" applyFill="1" applyBorder="1" applyAlignment="1" applyProtection="1">
      <alignment horizontal="right" vertical="top"/>
    </xf>
    <xf numFmtId="43" fontId="3" fillId="3" borderId="3" xfId="3" applyFont="1" applyFill="1" applyBorder="1" applyAlignment="1" applyProtection="1">
      <alignment horizontal="center" vertical="top"/>
    </xf>
    <xf numFmtId="0" fontId="2" fillId="2" borderId="3" xfId="15" applyFont="1" applyFill="1" applyBorder="1" applyAlignment="1" applyProtection="1">
      <alignment horizontal="center" vertical="top"/>
    </xf>
    <xf numFmtId="0" fontId="2" fillId="2" borderId="3" xfId="15" applyFont="1" applyFill="1" applyBorder="1" applyAlignment="1" applyProtection="1">
      <alignment vertical="top" wrapText="1"/>
    </xf>
    <xf numFmtId="4" fontId="3" fillId="2" borderId="3" xfId="15" applyNumberFormat="1" applyFont="1" applyFill="1" applyBorder="1" applyAlignment="1" applyProtection="1">
      <alignment vertical="top"/>
    </xf>
    <xf numFmtId="4" fontId="3" fillId="2" borderId="3" xfId="15" applyNumberFormat="1" applyFont="1" applyFill="1" applyBorder="1" applyAlignment="1" applyProtection="1">
      <alignment horizontal="center" vertical="top"/>
    </xf>
    <xf numFmtId="0" fontId="3" fillId="0" borderId="3" xfId="2" applyFont="1" applyBorder="1" applyAlignment="1" applyProtection="1">
      <alignment vertical="top"/>
    </xf>
    <xf numFmtId="0" fontId="5" fillId="0" borderId="3" xfId="2" applyFont="1" applyBorder="1" applyAlignment="1" applyProtection="1">
      <alignment horizontal="center" vertical="top"/>
    </xf>
    <xf numFmtId="0" fontId="3" fillId="2" borderId="3" xfId="0" applyFont="1" applyFill="1" applyBorder="1" applyAlignment="1" applyProtection="1">
      <alignment vertical="top"/>
    </xf>
    <xf numFmtId="4" fontId="3" fillId="2" borderId="3" xfId="0" applyNumberFormat="1" applyFont="1" applyFill="1" applyBorder="1" applyAlignment="1" applyProtection="1">
      <alignment vertical="top" wrapText="1"/>
    </xf>
    <xf numFmtId="0" fontId="3" fillId="2" borderId="3" xfId="0" applyFont="1" applyFill="1" applyBorder="1" applyAlignment="1" applyProtection="1">
      <alignment horizontal="center" vertical="top" wrapText="1"/>
    </xf>
    <xf numFmtId="0" fontId="3" fillId="2" borderId="4" xfId="2" applyFont="1" applyFill="1" applyBorder="1" applyAlignment="1" applyProtection="1">
      <alignment horizontal="right" vertical="top"/>
    </xf>
    <xf numFmtId="0" fontId="3" fillId="2" borderId="4" xfId="2" applyFont="1" applyFill="1" applyBorder="1" applyAlignment="1" applyProtection="1">
      <alignment vertical="top"/>
    </xf>
    <xf numFmtId="2" fontId="3" fillId="0" borderId="3" xfId="0" applyNumberFormat="1" applyFont="1" applyBorder="1" applyAlignment="1" applyProtection="1">
      <alignment horizontal="right" vertical="top" wrapText="1"/>
    </xf>
    <xf numFmtId="166" fontId="3" fillId="2" borderId="3" xfId="0" applyNumberFormat="1" applyFont="1" applyFill="1" applyBorder="1" applyAlignment="1" applyProtection="1">
      <alignment horizontal="right" vertical="top" wrapText="1"/>
    </xf>
    <xf numFmtId="170" fontId="3" fillId="2" borderId="4" xfId="0" applyNumberFormat="1" applyFont="1" applyFill="1" applyBorder="1" applyAlignment="1" applyProtection="1">
      <alignment horizontal="right" vertical="top" wrapText="1"/>
    </xf>
    <xf numFmtId="0" fontId="2" fillId="3" borderId="3" xfId="15" applyFont="1" applyFill="1" applyBorder="1" applyAlignment="1" applyProtection="1">
      <alignment horizontal="right" vertical="top"/>
    </xf>
    <xf numFmtId="0" fontId="2" fillId="3" borderId="3" xfId="15" applyFont="1" applyFill="1" applyBorder="1" applyAlignment="1" applyProtection="1">
      <alignment horizontal="center" vertical="top" wrapText="1"/>
    </xf>
    <xf numFmtId="43" fontId="3" fillId="3" borderId="3" xfId="3" applyFont="1" applyFill="1" applyBorder="1" applyAlignment="1" applyProtection="1">
      <alignment vertical="top"/>
    </xf>
    <xf numFmtId="0" fontId="3" fillId="0" borderId="3" xfId="0" applyFont="1" applyBorder="1" applyAlignment="1" applyProtection="1">
      <alignment horizontal="center" vertical="top" wrapText="1"/>
    </xf>
    <xf numFmtId="0" fontId="3" fillId="2" borderId="3" xfId="11" applyFont="1" applyFill="1" applyBorder="1" applyAlignment="1" applyProtection="1">
      <alignment horizontal="right" vertical="top"/>
    </xf>
    <xf numFmtId="0" fontId="3" fillId="2" borderId="3" xfId="11" applyFont="1" applyFill="1" applyBorder="1" applyAlignment="1" applyProtection="1">
      <alignment horizontal="left" vertical="top"/>
    </xf>
    <xf numFmtId="43" fontId="6" fillId="2" borderId="3" xfId="3" applyFont="1" applyFill="1" applyBorder="1" applyAlignment="1" applyProtection="1">
      <alignment vertical="top"/>
    </xf>
    <xf numFmtId="0" fontId="2" fillId="4" borderId="3" xfId="0" applyFont="1" applyFill="1" applyBorder="1" applyAlignment="1" applyProtection="1">
      <alignment horizontal="left" vertical="top" wrapText="1"/>
    </xf>
    <xf numFmtId="0" fontId="20" fillId="2" borderId="4" xfId="0" applyFont="1" applyFill="1" applyBorder="1" applyAlignment="1" applyProtection="1">
      <alignment horizontal="center" vertical="top" wrapText="1"/>
    </xf>
    <xf numFmtId="0" fontId="20" fillId="2" borderId="4" xfId="0" applyFont="1" applyFill="1" applyBorder="1" applyAlignment="1" applyProtection="1">
      <alignment vertical="top" wrapText="1"/>
    </xf>
    <xf numFmtId="0" fontId="5" fillId="2" borderId="4" xfId="2" applyFont="1" applyFill="1" applyBorder="1" applyAlignment="1" applyProtection="1">
      <alignment horizontal="center" vertical="top"/>
    </xf>
    <xf numFmtId="0" fontId="6" fillId="0" borderId="3" xfId="0" applyFont="1" applyBorder="1" applyAlignment="1" applyProtection="1">
      <alignment horizontal="right" vertical="top" wrapText="1"/>
    </xf>
    <xf numFmtId="2" fontId="6" fillId="0" borderId="3" xfId="0" applyNumberFormat="1" applyFont="1" applyBorder="1" applyAlignment="1" applyProtection="1">
      <alignment horizontal="right" vertical="top" wrapText="1"/>
    </xf>
    <xf numFmtId="0" fontId="28" fillId="0" borderId="3" xfId="0" applyFont="1" applyBorder="1" applyAlignment="1" applyProtection="1">
      <alignment vertical="top"/>
    </xf>
    <xf numFmtId="0" fontId="3" fillId="0" borderId="4" xfId="11" applyFont="1" applyBorder="1" applyAlignment="1" applyProtection="1">
      <alignment horizontal="right" vertical="top"/>
    </xf>
    <xf numFmtId="0" fontId="3" fillId="0" borderId="4" xfId="11" applyFont="1" applyBorder="1" applyAlignment="1" applyProtection="1">
      <alignment horizontal="left" vertical="top"/>
    </xf>
    <xf numFmtId="43" fontId="6" fillId="0" borderId="4" xfId="3" applyFont="1" applyFill="1" applyBorder="1" applyAlignment="1" applyProtection="1">
      <alignment vertical="top"/>
    </xf>
    <xf numFmtId="43" fontId="3" fillId="0" borderId="4" xfId="3" applyFont="1" applyFill="1" applyBorder="1" applyAlignment="1" applyProtection="1">
      <alignment horizontal="center" vertical="top"/>
    </xf>
    <xf numFmtId="0" fontId="6" fillId="2" borderId="4" xfId="0" applyFont="1" applyFill="1" applyBorder="1" applyAlignment="1" applyProtection="1">
      <alignment horizontal="right" vertical="top" wrapText="1"/>
    </xf>
    <xf numFmtId="4" fontId="25" fillId="2" borderId="4" xfId="0" applyNumberFormat="1" applyFont="1" applyFill="1" applyBorder="1" applyAlignment="1" applyProtection="1">
      <alignment vertical="top"/>
    </xf>
    <xf numFmtId="4" fontId="6" fillId="2" borderId="4" xfId="0" applyNumberFormat="1" applyFont="1" applyFill="1" applyBorder="1" applyAlignment="1" applyProtection="1">
      <alignment horizontal="center" vertical="top"/>
    </xf>
    <xf numFmtId="166" fontId="3" fillId="2" borderId="4" xfId="0" applyNumberFormat="1" applyFont="1" applyFill="1" applyBorder="1" applyAlignment="1" applyProtection="1">
      <alignment horizontal="right" vertical="top" wrapText="1"/>
    </xf>
    <xf numFmtId="0" fontId="24" fillId="2" borderId="4" xfId="0" applyFont="1" applyFill="1" applyBorder="1" applyAlignment="1" applyProtection="1">
      <alignment vertical="top" wrapText="1"/>
    </xf>
    <xf numFmtId="4" fontId="3" fillId="2" borderId="4" xfId="10" applyNumberFormat="1" applyFont="1" applyFill="1" applyBorder="1" applyAlignment="1" applyProtection="1">
      <alignment vertical="top"/>
    </xf>
    <xf numFmtId="4" fontId="3" fillId="2" borderId="4" xfId="0" applyNumberFormat="1" applyFont="1" applyFill="1" applyBorder="1" applyAlignment="1" applyProtection="1">
      <alignment horizontal="center" vertical="top"/>
    </xf>
    <xf numFmtId="0" fontId="2" fillId="2" borderId="4" xfId="0" applyFont="1" applyFill="1" applyBorder="1" applyAlignment="1" applyProtection="1">
      <alignment horizontal="right" vertical="top" wrapText="1"/>
    </xf>
    <xf numFmtId="43" fontId="3" fillId="2" borderId="4" xfId="3" applyFont="1" applyFill="1" applyBorder="1" applyAlignment="1" applyProtection="1">
      <alignment vertical="top" wrapText="1"/>
    </xf>
    <xf numFmtId="0" fontId="3" fillId="2" borderId="3" xfId="0" applyFont="1" applyFill="1" applyBorder="1" applyAlignment="1" applyProtection="1">
      <alignment vertical="center"/>
    </xf>
    <xf numFmtId="0" fontId="24" fillId="2" borderId="3" xfId="0" applyFont="1" applyFill="1" applyBorder="1" applyAlignment="1" applyProtection="1">
      <alignment vertical="center" wrapText="1"/>
    </xf>
    <xf numFmtId="4" fontId="3" fillId="2" borderId="3" xfId="0" applyNumberFormat="1" applyFont="1" applyFill="1" applyBorder="1" applyAlignment="1" applyProtection="1">
      <alignment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4" fontId="25" fillId="2" borderId="3" xfId="0" applyNumberFormat="1" applyFont="1" applyFill="1" applyBorder="1" applyAlignment="1" applyProtection="1">
      <alignment vertical="center"/>
    </xf>
    <xf numFmtId="4" fontId="6" fillId="2" borderId="3" xfId="0" applyNumberFormat="1" applyFont="1" applyFill="1" applyBorder="1" applyAlignment="1" applyProtection="1">
      <alignment horizontal="center" vertical="center"/>
    </xf>
    <xf numFmtId="4" fontId="6" fillId="2" borderId="3" xfId="0" applyNumberFormat="1" applyFont="1" applyFill="1" applyBorder="1" applyAlignment="1" applyProtection="1">
      <alignment vertical="center"/>
    </xf>
    <xf numFmtId="4" fontId="3" fillId="2" borderId="3" xfId="0" applyNumberFormat="1" applyFont="1" applyFill="1" applyBorder="1" applyAlignment="1" applyProtection="1">
      <alignment horizontal="center" vertical="center"/>
    </xf>
    <xf numFmtId="166" fontId="3" fillId="0" borderId="4" xfId="0" applyNumberFormat="1" applyFont="1" applyBorder="1" applyAlignment="1" applyProtection="1">
      <alignment horizontal="right" vertical="top" wrapText="1"/>
    </xf>
    <xf numFmtId="0" fontId="3" fillId="0" borderId="4" xfId="0" applyFont="1" applyBorder="1" applyAlignment="1" applyProtection="1">
      <alignment vertical="top" wrapText="1"/>
    </xf>
    <xf numFmtId="4" fontId="3" fillId="0" borderId="4" xfId="10" applyNumberFormat="1" applyFont="1" applyFill="1" applyBorder="1" applyAlignment="1" applyProtection="1">
      <alignment vertical="top"/>
    </xf>
    <xf numFmtId="4" fontId="3" fillId="0" borderId="4" xfId="0" applyNumberFormat="1" applyFont="1" applyBorder="1" applyAlignment="1" applyProtection="1">
      <alignment horizontal="center" vertical="top"/>
    </xf>
    <xf numFmtId="4" fontId="3" fillId="0" borderId="3" xfId="0" applyNumberFormat="1" applyFont="1" applyBorder="1" applyAlignment="1" applyProtection="1">
      <alignment vertical="center"/>
    </xf>
    <xf numFmtId="4" fontId="3" fillId="0" borderId="3" xfId="0" applyNumberFormat="1" applyFont="1" applyBorder="1" applyAlignment="1" applyProtection="1">
      <alignment horizontal="center" vertical="center"/>
    </xf>
    <xf numFmtId="4" fontId="3" fillId="0" borderId="3" xfId="0" applyNumberFormat="1" applyFont="1" applyBorder="1" applyAlignment="1" applyProtection="1">
      <alignment vertical="center" wrapText="1"/>
    </xf>
    <xf numFmtId="164" fontId="3" fillId="2" borderId="3" xfId="0" applyNumberFormat="1" applyFont="1" applyFill="1" applyBorder="1" applyAlignment="1" applyProtection="1">
      <alignment horizontal="right" vertical="center"/>
    </xf>
    <xf numFmtId="43" fontId="3" fillId="2" borderId="3" xfId="3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right" vertical="top"/>
    </xf>
    <xf numFmtId="4" fontId="3" fillId="2" borderId="4" xfId="2" applyNumberFormat="1" applyFont="1" applyFill="1" applyBorder="1" applyAlignment="1" applyProtection="1">
      <alignment horizontal="right" vertical="top"/>
    </xf>
    <xf numFmtId="2" fontId="3" fillId="2" borderId="4" xfId="3" applyNumberFormat="1" applyFont="1" applyFill="1" applyBorder="1" applyAlignment="1" applyProtection="1">
      <alignment horizontal="center" vertical="top"/>
    </xf>
    <xf numFmtId="4" fontId="3" fillId="2" borderId="3" xfId="0" applyNumberFormat="1" applyFont="1" applyFill="1" applyBorder="1" applyAlignment="1" applyProtection="1">
      <alignment horizontal="right" vertical="center"/>
    </xf>
    <xf numFmtId="2" fontId="3" fillId="2" borderId="3" xfId="2" applyNumberFormat="1" applyFont="1" applyFill="1" applyBorder="1" applyAlignment="1" applyProtection="1">
      <alignment horizontal="center" vertical="center"/>
    </xf>
    <xf numFmtId="43" fontId="3" fillId="2" borderId="3" xfId="3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vertical="center" wrapText="1"/>
    </xf>
    <xf numFmtId="4" fontId="6" fillId="2" borderId="4" xfId="0" applyNumberFormat="1" applyFont="1" applyFill="1" applyBorder="1" applyAlignment="1" applyProtection="1">
      <alignment horizontal="right" vertical="center"/>
    </xf>
    <xf numFmtId="43" fontId="3" fillId="2" borderId="4" xfId="3" applyFont="1" applyFill="1" applyBorder="1" applyAlignment="1" applyProtection="1">
      <alignment horizontal="center" vertical="center" wrapText="1"/>
    </xf>
    <xf numFmtId="4" fontId="6" fillId="2" borderId="3" xfId="0" applyNumberFormat="1" applyFont="1" applyFill="1" applyBorder="1" applyAlignment="1" applyProtection="1">
      <alignment horizontal="right" vertical="center"/>
    </xf>
    <xf numFmtId="0" fontId="3" fillId="4" borderId="3" xfId="0" applyFont="1" applyFill="1" applyBorder="1" applyAlignment="1" applyProtection="1">
      <alignment horizontal="justify" vertical="top" wrapText="1"/>
    </xf>
    <xf numFmtId="0" fontId="2" fillId="2" borderId="3" xfId="15" applyFont="1" applyFill="1" applyBorder="1" applyAlignment="1" applyProtection="1">
      <alignment horizontal="right" vertical="top"/>
    </xf>
    <xf numFmtId="0" fontId="2" fillId="2" borderId="3" xfId="15" applyFont="1" applyFill="1" applyBorder="1" applyAlignment="1" applyProtection="1">
      <alignment horizontal="center" vertical="top" wrapText="1"/>
    </xf>
    <xf numFmtId="0" fontId="3" fillId="3" borderId="4" xfId="2" applyFont="1" applyFill="1" applyBorder="1" applyAlignment="1" applyProtection="1">
      <alignment horizontal="right" vertical="top"/>
    </xf>
    <xf numFmtId="0" fontId="2" fillId="3" borderId="4" xfId="2" applyFont="1" applyFill="1" applyBorder="1" applyAlignment="1" applyProtection="1">
      <alignment horizontal="right" vertical="top"/>
    </xf>
    <xf numFmtId="164" fontId="3" fillId="3" borderId="4" xfId="2" applyNumberFormat="1" applyFont="1" applyFill="1" applyBorder="1" applyAlignment="1" applyProtection="1">
      <alignment horizontal="right" vertical="top"/>
    </xf>
    <xf numFmtId="164" fontId="3" fillId="3" borderId="4" xfId="2" applyNumberFormat="1" applyFont="1" applyFill="1" applyBorder="1" applyAlignment="1" applyProtection="1">
      <alignment horizontal="center" vertical="top"/>
    </xf>
    <xf numFmtId="0" fontId="3" fillId="3" borderId="3" xfId="2" applyFont="1" applyFill="1" applyBorder="1" applyAlignment="1" applyProtection="1">
      <alignment horizontal="right" vertical="top"/>
    </xf>
    <xf numFmtId="0" fontId="2" fillId="3" borderId="3" xfId="2" applyFont="1" applyFill="1" applyBorder="1" applyAlignment="1" applyProtection="1">
      <alignment horizontal="right" vertical="top"/>
    </xf>
    <xf numFmtId="164" fontId="3" fillId="3" borderId="3" xfId="2" applyNumberFormat="1" applyFont="1" applyFill="1" applyBorder="1" applyAlignment="1" applyProtection="1">
      <alignment horizontal="right" vertical="top"/>
    </xf>
    <xf numFmtId="164" fontId="3" fillId="3" borderId="3" xfId="2" applyNumberFormat="1" applyFont="1" applyFill="1" applyBorder="1" applyAlignment="1" applyProtection="1">
      <alignment horizontal="center" vertical="top"/>
    </xf>
    <xf numFmtId="0" fontId="2" fillId="2" borderId="3" xfId="2" applyFont="1" applyFill="1" applyBorder="1" applyAlignment="1" applyProtection="1">
      <alignment horizontal="center" vertical="top"/>
    </xf>
    <xf numFmtId="164" fontId="3" fillId="2" borderId="3" xfId="2" applyNumberFormat="1" applyFont="1" applyFill="1" applyBorder="1" applyAlignment="1" applyProtection="1">
      <alignment horizontal="right" vertical="top"/>
    </xf>
    <xf numFmtId="164" fontId="3" fillId="2" borderId="3" xfId="2" applyNumberFormat="1" applyFont="1" applyFill="1" applyBorder="1" applyAlignment="1" applyProtection="1">
      <alignment horizontal="center" vertical="top"/>
    </xf>
    <xf numFmtId="0" fontId="3" fillId="2" borderId="3" xfId="0" applyFont="1" applyFill="1" applyBorder="1" applyAlignment="1" applyProtection="1">
      <alignment horizontal="right" vertical="top" wrapText="1"/>
    </xf>
    <xf numFmtId="0" fontId="24" fillId="4" borderId="3" xfId="0" applyFont="1" applyFill="1" applyBorder="1" applyAlignment="1" applyProtection="1">
      <alignment horizontal="right" vertical="top"/>
    </xf>
    <xf numFmtId="168" fontId="6" fillId="2" borderId="3" xfId="0" applyNumberFormat="1" applyFont="1" applyFill="1" applyBorder="1" applyAlignment="1" applyProtection="1">
      <alignment vertical="top"/>
    </xf>
    <xf numFmtId="0" fontId="3" fillId="4" borderId="3" xfId="0" applyFont="1" applyFill="1" applyBorder="1" applyAlignment="1" applyProtection="1">
      <alignment horizontal="right" vertical="top"/>
    </xf>
    <xf numFmtId="168" fontId="3" fillId="2" borderId="3" xfId="17" applyNumberFormat="1" applyFont="1" applyFill="1" applyBorder="1" applyAlignment="1" applyProtection="1">
      <alignment vertical="top"/>
    </xf>
    <xf numFmtId="0" fontId="3" fillId="4" borderId="3" xfId="0" applyFont="1" applyFill="1" applyBorder="1" applyAlignment="1" applyProtection="1">
      <alignment horizontal="right" vertical="top" wrapText="1"/>
    </xf>
    <xf numFmtId="10" fontId="3" fillId="2" borderId="3" xfId="17" applyNumberFormat="1" applyFont="1" applyFill="1" applyBorder="1" applyAlignment="1" applyProtection="1">
      <alignment vertical="top"/>
    </xf>
    <xf numFmtId="4" fontId="3" fillId="2" borderId="3" xfId="13" applyNumberFormat="1" applyFont="1" applyFill="1" applyBorder="1" applyAlignment="1" applyProtection="1">
      <alignment horizontal="right" vertical="top" wrapText="1"/>
    </xf>
    <xf numFmtId="4" fontId="3" fillId="2" borderId="3" xfId="13" applyNumberFormat="1" applyFont="1" applyFill="1" applyBorder="1" applyAlignment="1" applyProtection="1">
      <alignment horizontal="center" vertical="top"/>
    </xf>
    <xf numFmtId="10" fontId="3" fillId="2" borderId="3" xfId="2" applyNumberFormat="1" applyFont="1" applyFill="1" applyBorder="1" applyAlignment="1" applyProtection="1">
      <alignment horizontal="right" vertical="top"/>
    </xf>
    <xf numFmtId="10" fontId="3" fillId="2" borderId="3" xfId="2" applyNumberFormat="1" applyFont="1" applyFill="1" applyBorder="1" applyAlignment="1" applyProtection="1">
      <alignment horizontal="center" vertical="top"/>
    </xf>
    <xf numFmtId="0" fontId="3" fillId="3" borderId="4" xfId="2" applyFont="1" applyFill="1" applyBorder="1" applyAlignment="1" applyProtection="1">
      <alignment vertical="top"/>
    </xf>
    <xf numFmtId="0" fontId="20" fillId="3" borderId="4" xfId="0" applyFont="1" applyFill="1" applyBorder="1" applyAlignment="1" applyProtection="1">
      <alignment horizontal="right" vertical="top"/>
    </xf>
    <xf numFmtId="10" fontId="3" fillId="3" borderId="4" xfId="2" applyNumberFormat="1" applyFont="1" applyFill="1" applyBorder="1" applyAlignment="1" applyProtection="1">
      <alignment horizontal="right" vertical="top"/>
    </xf>
    <xf numFmtId="10" fontId="3" fillId="3" borderId="4" xfId="2" applyNumberFormat="1" applyFont="1" applyFill="1" applyBorder="1" applyAlignment="1" applyProtection="1">
      <alignment horizontal="center" vertical="top"/>
    </xf>
    <xf numFmtId="0" fontId="31" fillId="2" borderId="0" xfId="18" applyFont="1" applyFill="1" applyAlignment="1">
      <alignment horizontal="center" vertical="top"/>
    </xf>
    <xf numFmtId="0" fontId="2" fillId="2" borderId="0" xfId="2" applyFont="1" applyFill="1" applyAlignment="1">
      <alignment horizontal="center" vertical="top"/>
    </xf>
    <xf numFmtId="0" fontId="3" fillId="2" borderId="0" xfId="2" applyFont="1" applyFill="1" applyAlignment="1" applyProtection="1">
      <alignment horizontal="left" vertical="top"/>
      <protection locked="0"/>
    </xf>
    <xf numFmtId="0" fontId="3" fillId="2" borderId="0" xfId="2" quotePrefix="1" applyFont="1" applyFill="1" applyAlignment="1" applyProtection="1">
      <alignment horizontal="justify" vertical="top" wrapText="1"/>
      <protection locked="0"/>
    </xf>
    <xf numFmtId="0" fontId="3" fillId="0" borderId="0" xfId="0" applyFont="1" applyAlignment="1" applyProtection="1">
      <alignment horizontal="justify" vertical="top" wrapText="1"/>
      <protection locked="0"/>
    </xf>
    <xf numFmtId="0" fontId="1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10" fillId="2" borderId="0" xfId="0" quotePrefix="1" applyFont="1" applyFill="1" applyAlignment="1">
      <alignment horizontal="center" vertical="top"/>
    </xf>
    <xf numFmtId="0" fontId="31" fillId="2" borderId="0" xfId="0" applyFont="1" applyFill="1" applyAlignment="1">
      <alignment horizontal="center" vertical="top"/>
    </xf>
    <xf numFmtId="0" fontId="31" fillId="2" borderId="0" xfId="0" quotePrefix="1" applyFont="1" applyFill="1" applyAlignment="1">
      <alignment horizontal="center" vertical="top"/>
    </xf>
    <xf numFmtId="0" fontId="1" fillId="2" borderId="0" xfId="18" applyFill="1" applyAlignment="1">
      <alignment horizontal="center" vertical="top" wrapText="1"/>
    </xf>
    <xf numFmtId="0" fontId="10" fillId="2" borderId="0" xfId="18" applyFont="1" applyFill="1" applyAlignment="1">
      <alignment horizontal="center" vertical="top"/>
    </xf>
  </cellXfs>
  <cellStyles count="23">
    <cellStyle name="Millares" xfId="1" builtinId="3"/>
    <cellStyle name="Millares 10 2" xfId="7" xr:uid="{00000000-0005-0000-0000-000001000000}"/>
    <cellStyle name="Millares 10 3" xfId="3" xr:uid="{00000000-0005-0000-0000-000002000000}"/>
    <cellStyle name="Millares 12 3" xfId="19" xr:uid="{00000000-0005-0000-0000-000003000000}"/>
    <cellStyle name="Millares 2 2" xfId="10" xr:uid="{00000000-0005-0000-0000-000004000000}"/>
    <cellStyle name="Millares 3 3 2" xfId="4" xr:uid="{00000000-0005-0000-0000-000005000000}"/>
    <cellStyle name="Millares 4" xfId="22" xr:uid="{00000000-0005-0000-0000-000006000000}"/>
    <cellStyle name="Millares 4 2 2" xfId="16" xr:uid="{00000000-0005-0000-0000-000007000000}"/>
    <cellStyle name="Millares 5 3 2 2" xfId="13" xr:uid="{00000000-0005-0000-0000-000008000000}"/>
    <cellStyle name="Millares_NUEVO FORMATO DE PRESUPUESTOS" xfId="5" xr:uid="{00000000-0005-0000-0000-000009000000}"/>
    <cellStyle name="Normal" xfId="0" builtinId="0"/>
    <cellStyle name="Normal 10 2 2" xfId="2" xr:uid="{00000000-0005-0000-0000-00000B000000}"/>
    <cellStyle name="Normal 11 2" xfId="21" xr:uid="{00000000-0005-0000-0000-00000C000000}"/>
    <cellStyle name="Normal 18" xfId="20" xr:uid="{00000000-0005-0000-0000-00000D000000}"/>
    <cellStyle name="Normal 2 2 2 2" xfId="18" xr:uid="{00000000-0005-0000-0000-00000E000000}"/>
    <cellStyle name="Normal 2 2 2 3" xfId="14" xr:uid="{00000000-0005-0000-0000-00000F000000}"/>
    <cellStyle name="Normal 5" xfId="8" xr:uid="{00000000-0005-0000-0000-000010000000}"/>
    <cellStyle name="Normal 5 2" xfId="6" xr:uid="{00000000-0005-0000-0000-000011000000}"/>
    <cellStyle name="Normal 5 2 2" xfId="12" xr:uid="{00000000-0005-0000-0000-000012000000}"/>
    <cellStyle name="Normal_158-09 TERMINACION AC. LA GINA" xfId="9" xr:uid="{00000000-0005-0000-0000-000013000000}"/>
    <cellStyle name="Normal_BOQ-ALC-RED-MCRISTI-QAQC_VINCI PRESUPUESTO UNIFICADO  LOS  ALCANTARILLADOS SANITARIOS PARA INAPA 02.09.11" xfId="11" xr:uid="{00000000-0005-0000-0000-000014000000}"/>
    <cellStyle name="Normal_Presupuesto Terminaciones Edificio Mantenimiento Nave I " xfId="15" xr:uid="{00000000-0005-0000-0000-000015000000}"/>
    <cellStyle name="Porcentaje 3" xfId="17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616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A5581E09-4EE4-4F6C-B6F9-9ED70D13BAB6}"/>
            </a:ext>
          </a:extLst>
        </xdr:cNvPr>
        <xdr:cNvSpPr txBox="1">
          <a:spLocks noChangeArrowheads="1"/>
        </xdr:cNvSpPr>
      </xdr:nvSpPr>
      <xdr:spPr bwMode="auto">
        <a:xfrm>
          <a:off x="1828800" y="1436655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616</xdr:row>
      <xdr:rowOff>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7581A35A-5CE0-4EE2-B638-C47E877E981D}"/>
            </a:ext>
          </a:extLst>
        </xdr:cNvPr>
        <xdr:cNvSpPr txBox="1">
          <a:spLocks noChangeArrowheads="1"/>
        </xdr:cNvSpPr>
      </xdr:nvSpPr>
      <xdr:spPr bwMode="auto">
        <a:xfrm>
          <a:off x="1828800" y="1436655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616</xdr:row>
      <xdr:rowOff>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3628E8CD-668E-446E-9C6B-9D7767A3B1B0}"/>
            </a:ext>
          </a:extLst>
        </xdr:cNvPr>
        <xdr:cNvSpPr txBox="1">
          <a:spLocks noChangeArrowheads="1"/>
        </xdr:cNvSpPr>
      </xdr:nvSpPr>
      <xdr:spPr bwMode="auto">
        <a:xfrm>
          <a:off x="1828800" y="1436655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616</xdr:row>
      <xdr:rowOff>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A90473B6-800D-4CE3-A8E7-4E4745B977C7}"/>
            </a:ext>
          </a:extLst>
        </xdr:cNvPr>
        <xdr:cNvSpPr txBox="1">
          <a:spLocks noChangeArrowheads="1"/>
        </xdr:cNvSpPr>
      </xdr:nvSpPr>
      <xdr:spPr bwMode="auto">
        <a:xfrm>
          <a:off x="1828800" y="1436655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616</xdr:row>
      <xdr:rowOff>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74074EF1-F9AB-41C7-B7AD-C8B6B2EFF2CF}"/>
            </a:ext>
          </a:extLst>
        </xdr:cNvPr>
        <xdr:cNvSpPr txBox="1">
          <a:spLocks noChangeArrowheads="1"/>
        </xdr:cNvSpPr>
      </xdr:nvSpPr>
      <xdr:spPr bwMode="auto">
        <a:xfrm>
          <a:off x="1828800" y="1436655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616</xdr:row>
      <xdr:rowOff>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1F0240D-FFBD-42F5-90D3-263BAC2A954C}"/>
            </a:ext>
          </a:extLst>
        </xdr:cNvPr>
        <xdr:cNvSpPr txBox="1">
          <a:spLocks noChangeArrowheads="1"/>
        </xdr:cNvSpPr>
      </xdr:nvSpPr>
      <xdr:spPr bwMode="auto">
        <a:xfrm>
          <a:off x="1828800" y="1436655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616</xdr:row>
      <xdr:rowOff>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594EF5A7-F83C-47B7-B247-53C475CD62D4}"/>
            </a:ext>
          </a:extLst>
        </xdr:cNvPr>
        <xdr:cNvSpPr txBox="1">
          <a:spLocks noChangeArrowheads="1"/>
        </xdr:cNvSpPr>
      </xdr:nvSpPr>
      <xdr:spPr bwMode="auto">
        <a:xfrm>
          <a:off x="1828800" y="1436655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1597806D-B45C-4F69-9923-96502D79E0A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931F39B9-85B6-4AC0-87A0-7FF990058C7A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27EDB072-6C2E-4C26-B0B1-0DE8E4844B75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3354CA1A-2A69-4F30-92B0-3F2A604869E6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90EF251C-87D9-4014-86CB-A8DB9CDE43BF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605</xdr:row>
      <xdr:rowOff>0</xdr:rowOff>
    </xdr:from>
    <xdr:ext cx="95250" cy="164523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3A03A782-7FD4-4C7E-AC0D-F017CE13510B}"/>
            </a:ext>
          </a:extLst>
        </xdr:cNvPr>
        <xdr:cNvSpPr txBox="1">
          <a:spLocks noChangeArrowheads="1"/>
        </xdr:cNvSpPr>
      </xdr:nvSpPr>
      <xdr:spPr bwMode="auto">
        <a:xfrm>
          <a:off x="1857375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2A956518-E720-4BD3-9035-38B2538C0184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976B602-AFB3-42EF-A09D-549F6AAB8015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1D9245CD-DB62-4484-B532-609B9833B7E0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A33E7D24-C496-42EE-B448-8F72283400F2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38BC5C73-1DE8-4BF6-812A-ED914214B4C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0A265332-10E7-4C0A-A10F-15157EB98BAC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E23E346C-694B-4051-9C3E-250A152A0F1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22542AD7-A105-4AE2-A48B-00C7652342B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AE30D6F4-EC6F-4A79-B7C6-8C8D4028CD6A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8622364D-6717-4DE2-8A8D-9243BDB58017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F0FD9D95-7306-4BF2-AAAF-42C97ECCCAEB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C62144CB-F332-4E7F-8771-155F3473EFAF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605</xdr:row>
      <xdr:rowOff>0</xdr:rowOff>
    </xdr:from>
    <xdr:ext cx="95250" cy="164523"/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DE1A6D3E-7CED-45A9-B527-5F82EBA2C6D3}"/>
            </a:ext>
          </a:extLst>
        </xdr:cNvPr>
        <xdr:cNvSpPr txBox="1">
          <a:spLocks noChangeArrowheads="1"/>
        </xdr:cNvSpPr>
      </xdr:nvSpPr>
      <xdr:spPr bwMode="auto">
        <a:xfrm>
          <a:off x="1857375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1BBD7EE9-3F18-40CA-87AA-07E883A072D0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A1291940-E010-4F71-8567-7B5A9A18737E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830280F4-CE71-4E38-B02D-28D38998B8D0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D07ABF19-2438-44A6-A8A5-E12BD55E8585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95AE2C3E-BA31-43DE-B670-43F4F570C64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13E74203-3D59-4BCD-8B0E-BECD043056CA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49C6DC0A-56F0-4C6F-A3C2-42674BEFDFF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605</xdr:row>
      <xdr:rowOff>0</xdr:rowOff>
    </xdr:from>
    <xdr:ext cx="95250" cy="316923"/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5E36B6FA-5944-4698-8814-B28E8F85C1F5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605</xdr:row>
      <xdr:rowOff>0</xdr:rowOff>
    </xdr:from>
    <xdr:ext cx="95250" cy="316923"/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1946340E-4CFC-4254-817C-11A68BDFAFFB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7F0FE01F-70ED-4C2D-9233-EAA4A9B24E8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616AE308-5473-4BF0-AAAC-BC050B0918C2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A2DDF22A-AB23-4F77-ACD0-04B079CC15F6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0C194FF5-81A2-4A4A-B341-C29B8173399C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0777A50F-5146-44C4-88E1-0AAD2AA8B06C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605</xdr:row>
      <xdr:rowOff>0</xdr:rowOff>
    </xdr:from>
    <xdr:ext cx="95250" cy="164523"/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CC25B64B-FFD7-4A7D-B1BA-979231024B9E}"/>
            </a:ext>
          </a:extLst>
        </xdr:cNvPr>
        <xdr:cNvSpPr txBox="1">
          <a:spLocks noChangeArrowheads="1"/>
        </xdr:cNvSpPr>
      </xdr:nvSpPr>
      <xdr:spPr bwMode="auto">
        <a:xfrm>
          <a:off x="1857375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97C52AAE-65C4-43D1-B95A-31D5851BF16C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42850B41-17EB-443E-9BA4-F0D16BF054D6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94DF447B-1BE7-4089-8793-6EA47666DD84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B78D0A9B-31D9-48E4-90B4-AA494CD02379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501164C5-5B8A-4BC3-8226-B777E3A1D85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1C8BB5D4-0BA0-454B-BED6-8FB6AD91F541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888D8B28-F783-4679-AF02-E7C0331CFFE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A83BF1F8-D1DC-4AB2-BFF0-25AE9672762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7911BB44-0CBB-46B8-94C0-3F726F1BA2CC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6E24BFA3-971C-42CD-BCDA-81AAAD48619E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132776F7-04D7-4803-BA0A-C9CFB86243A3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7B638121-BB72-4146-8325-F199F8B52C1E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605</xdr:row>
      <xdr:rowOff>0</xdr:rowOff>
    </xdr:from>
    <xdr:ext cx="95250" cy="164523"/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id="{ECC02669-044B-4604-ABD1-A3CD5D09CC35}"/>
            </a:ext>
          </a:extLst>
        </xdr:cNvPr>
        <xdr:cNvSpPr txBox="1">
          <a:spLocks noChangeArrowheads="1"/>
        </xdr:cNvSpPr>
      </xdr:nvSpPr>
      <xdr:spPr bwMode="auto">
        <a:xfrm>
          <a:off x="1857375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D50DF03C-994B-4DA6-93BB-590982C99057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FECA2D23-220D-4C5B-A1A5-E030AECCBDAB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9911E623-5754-4315-8B3C-B1F8A6C614FA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6C7252BC-F2AA-4466-B0F9-C511E45FC941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41E7306D-3918-4871-82EA-D7061F0DB82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2C02CBD8-6DC8-4FDF-9F94-C66833EF8F24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id="{FF64CE6C-2B33-46E7-9280-F6A3B26631C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605</xdr:row>
      <xdr:rowOff>0</xdr:rowOff>
    </xdr:from>
    <xdr:ext cx="95250" cy="316923"/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4EBED82E-2B5D-4914-9DC9-4499F7811DDC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605</xdr:row>
      <xdr:rowOff>0</xdr:rowOff>
    </xdr:from>
    <xdr:ext cx="95250" cy="316923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1692D851-032B-4A70-8FF0-83B19673D83B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D9FA278F-6D85-4345-A22B-45D4CF27920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9DE66018-8FCC-410B-BECF-90E6AB438811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id="{D9B3685C-457E-4D51-A491-0DBC2918A6D8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3F3FBA11-1493-46D1-AC71-76F16DBAA903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B537FD62-43E0-47B1-BFF5-08180C81A3C3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605</xdr:row>
      <xdr:rowOff>0</xdr:rowOff>
    </xdr:from>
    <xdr:ext cx="95250" cy="164523"/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1CEF2200-903D-4FD2-8465-85EA1D0AD6BD}"/>
            </a:ext>
          </a:extLst>
        </xdr:cNvPr>
        <xdr:cNvSpPr txBox="1">
          <a:spLocks noChangeArrowheads="1"/>
        </xdr:cNvSpPr>
      </xdr:nvSpPr>
      <xdr:spPr bwMode="auto">
        <a:xfrm>
          <a:off x="1857375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DE41149F-CE11-4DCA-86C1-DF4608DE49C6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2F5E0061-8451-4E5A-9ADE-A2EE234064C0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6AA78D83-35D1-45DE-A21D-D7E33F0EB6B3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B5637D42-34B1-4151-B3CF-766CF5661D32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795ACBA6-838D-4453-9D29-5B459F4707B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176D37B9-C962-41C8-806A-4B3885825F06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75FF3EE4-C07D-4B00-978D-0BB36914D12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653628E7-A163-4393-94EC-AF82836CBA7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21AA8E9-DC63-4FFB-8FEC-E8E644FEB97F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F9C7DE34-DC16-45C9-967E-03ADC0DE4511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6E2C7D7C-6325-4D06-A3CE-D644A6828877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CF3BC7A7-5502-49D0-B0DB-279959D5DD39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605</xdr:row>
      <xdr:rowOff>0</xdr:rowOff>
    </xdr:from>
    <xdr:ext cx="95250" cy="164523"/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A95EE666-B5DC-4707-8AFA-50EDD4824B81}"/>
            </a:ext>
          </a:extLst>
        </xdr:cNvPr>
        <xdr:cNvSpPr txBox="1">
          <a:spLocks noChangeArrowheads="1"/>
        </xdr:cNvSpPr>
      </xdr:nvSpPr>
      <xdr:spPr bwMode="auto">
        <a:xfrm>
          <a:off x="1857375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E938978C-CDB5-4D0E-B509-8DFF18DAB3C1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F576829C-815B-4D9B-A49B-8D11ECD37AA4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BC616C54-DA03-4CDF-8279-91E3F148711E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0C9A4B68-AECF-4857-948D-7218467DCF5B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F22C3C60-8738-490E-A074-EE895F8C69B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798CFA19-B433-48EB-9F8C-DA8D357DA10B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8D6DFCE1-7AF8-4DDD-A346-8B2764D5ADF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605</xdr:row>
      <xdr:rowOff>0</xdr:rowOff>
    </xdr:from>
    <xdr:ext cx="95250" cy="316923"/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6F933C98-7196-4B30-A772-6E45D761DCD9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605</xdr:row>
      <xdr:rowOff>0</xdr:rowOff>
    </xdr:from>
    <xdr:ext cx="95250" cy="316923"/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0EAC76A3-E626-46AA-BDFC-614759D9A3C5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974B30F0-082E-447C-9BB3-3DEF7BED766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B99703CC-27BA-484B-B68E-812E60BA15FD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A2B6EFAD-5C21-4A46-AE27-18E3B5EC0F5E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9C251C2F-5D97-4F59-99B1-68A42DE58716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E1D76651-9295-4211-8D51-85A29984064D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605</xdr:row>
      <xdr:rowOff>0</xdr:rowOff>
    </xdr:from>
    <xdr:ext cx="95250" cy="164523"/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66A36F5B-91F1-40CD-B9D1-CBFE302419C8}"/>
            </a:ext>
          </a:extLst>
        </xdr:cNvPr>
        <xdr:cNvSpPr txBox="1">
          <a:spLocks noChangeArrowheads="1"/>
        </xdr:cNvSpPr>
      </xdr:nvSpPr>
      <xdr:spPr bwMode="auto">
        <a:xfrm>
          <a:off x="1857375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1B2A0D32-596F-4695-9C49-5FE96C8AC002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16A47CA5-09AB-4C1A-B79E-B93714D2AE94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AB640278-5485-4D1C-B97A-3375E70CDCD7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AE2C8543-44B5-4D58-8036-05E262F8F621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D3FAD97A-987D-4DED-B560-62F28D6DD1F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124BFDAC-7147-435B-B4A2-FA0AD85EF010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4DB653CB-2559-4DA8-B040-1F170EDA779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0928A2F2-3D8C-4CC0-99AD-F53809E074E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49F42082-D1B1-45E9-95D4-5CC5143CDD80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10E1CB79-2B92-4A82-A704-10162FBEDB4B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51D8D89D-2129-482F-8A96-66AEFDBA7A7B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A7894A16-D1D8-45A4-BE02-B18E0AAC35E1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605</xdr:row>
      <xdr:rowOff>0</xdr:rowOff>
    </xdr:from>
    <xdr:ext cx="95250" cy="164523"/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B48FC8D2-C3AF-4461-9AF7-A8CFF5661C85}"/>
            </a:ext>
          </a:extLst>
        </xdr:cNvPr>
        <xdr:cNvSpPr txBox="1">
          <a:spLocks noChangeArrowheads="1"/>
        </xdr:cNvSpPr>
      </xdr:nvSpPr>
      <xdr:spPr bwMode="auto">
        <a:xfrm>
          <a:off x="1857375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A874A9A0-37AF-49F9-897A-82C3E2C4F60B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1A2328A6-8336-4FCF-890D-DD221F8E993F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87FDE98E-9CB4-41FB-BC10-624B0966115D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CDA6C904-C777-45B3-9D15-B59DABE4BD15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4F6D3FB9-F830-47AD-BE6A-87717922BD8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70A02B52-521B-4781-9907-84F2FAA32B2B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52A2E25A-BD18-4791-8253-ACA2FFF9A2B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605</xdr:row>
      <xdr:rowOff>0</xdr:rowOff>
    </xdr:from>
    <xdr:ext cx="95250" cy="316923"/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0438BF73-E71B-4B3D-91C3-E5FFB2A51480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605</xdr:row>
      <xdr:rowOff>0</xdr:rowOff>
    </xdr:from>
    <xdr:ext cx="95250" cy="316923"/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DA2FFC9F-285D-49A6-8833-11718F5DAC8B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65D4DC11-7DA1-4101-ACD5-24AC5B34299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BB1A2419-528A-4A6D-8B21-A9AFC8AA3435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32926E3C-3D17-4D45-AD12-8BACA498E194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82556D77-C02F-426A-8BB2-34C16E27AE51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603389A6-E2AD-4F8B-AF23-2AD193670DC4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605</xdr:row>
      <xdr:rowOff>0</xdr:rowOff>
    </xdr:from>
    <xdr:ext cx="95250" cy="164523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D8FFED5C-6AF1-4791-A357-6B9CECFC90A7}"/>
            </a:ext>
          </a:extLst>
        </xdr:cNvPr>
        <xdr:cNvSpPr txBox="1">
          <a:spLocks noChangeArrowheads="1"/>
        </xdr:cNvSpPr>
      </xdr:nvSpPr>
      <xdr:spPr bwMode="auto">
        <a:xfrm>
          <a:off x="1857375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60B50F7B-1AF8-4760-BFEF-B148D638A3F9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E4AC0093-F10F-4BF8-B663-DA94068D8ADC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F592856B-03CE-4960-AEE7-3D492B8840E3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F6456ABC-5727-4D14-AD8D-C06DC99637C7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D6281DB3-8927-421C-87F6-0248CCC4AEC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28C8B491-86AA-40B9-9453-8846B4C3A879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F5E55E57-E3F1-4219-B687-D390FB20F8A1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6EAB0B8E-0A98-4C2C-8AD1-286774E488D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339E425E-0674-4E7D-A2AC-40D5D537AD80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9FC7BB34-DBB3-4013-97CE-7303B0F48875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49465083-3C11-4A8F-8F67-0B2F3E7BD913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2CCCB7DC-2592-4951-AE76-FE199BDEFF47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605</xdr:row>
      <xdr:rowOff>0</xdr:rowOff>
    </xdr:from>
    <xdr:ext cx="95250" cy="164523"/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8933FE30-86EE-4BBC-9759-CF56EFB01124}"/>
            </a:ext>
          </a:extLst>
        </xdr:cNvPr>
        <xdr:cNvSpPr txBox="1">
          <a:spLocks noChangeArrowheads="1"/>
        </xdr:cNvSpPr>
      </xdr:nvSpPr>
      <xdr:spPr bwMode="auto">
        <a:xfrm>
          <a:off x="1857375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50B1C681-6F69-45A3-989C-B38B070EE4F6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D1CCD5E4-57A5-46E8-A97F-97EE16D95CC0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5AD39258-C316-43CA-AC4F-445BEC3845B7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C1A35456-CD1B-49B2-9638-0247D84605B8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218F2946-60AD-4B83-8180-6197F0A698C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0CAE4CB4-BD8E-4994-973A-362E005F54E1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C21C7D24-9C97-494F-A2BF-FE11831FCA9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605</xdr:row>
      <xdr:rowOff>0</xdr:rowOff>
    </xdr:from>
    <xdr:ext cx="95250" cy="316923"/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F865632F-70DD-4112-A4D0-7119FA9B2C71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605</xdr:row>
      <xdr:rowOff>0</xdr:rowOff>
    </xdr:from>
    <xdr:ext cx="95250" cy="316923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5B7DDFE7-B728-4C83-A10F-A61115888C3D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FD130A71-97B6-4941-9A4A-97435897801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D1EC1FAA-D8FD-45DE-A4BB-E6373A23155F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ECCAAA62-05DB-4D2B-9934-C0CB1DC0ABCD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B52DAEDC-722B-457E-B7C3-B1F82D43E784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F09AFBCE-27CF-4AEC-9AB6-910FF566F2A7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605</xdr:row>
      <xdr:rowOff>0</xdr:rowOff>
    </xdr:from>
    <xdr:ext cx="95250" cy="164523"/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D9EE73DB-7B58-4E02-B360-956EC8B522A8}"/>
            </a:ext>
          </a:extLst>
        </xdr:cNvPr>
        <xdr:cNvSpPr txBox="1">
          <a:spLocks noChangeArrowheads="1"/>
        </xdr:cNvSpPr>
      </xdr:nvSpPr>
      <xdr:spPr bwMode="auto">
        <a:xfrm>
          <a:off x="1857375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0D859261-5DF6-4108-801F-D8ACB400C77C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6B23D42D-D0F1-448A-93AB-9D09F6D7EC1A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A5FD790E-526C-40A9-8855-924BC383F3F0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E94235D3-8ECA-4B7A-9861-1FBE4CEA42B3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69C4362D-CB02-4839-9C78-ABDAC4D1A9F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E3FA36D7-7D93-44FA-81DE-4E8AE75741A5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F84F5DD9-6160-4944-BC81-F59593CBF0C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5D65F48D-158C-43CA-9D05-6045767C91A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03D82823-FE0C-4F7D-A0E8-53BEC83FD4E1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B2109659-01B8-4C8A-A492-5046EAD534B8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5C254769-2BF9-4A74-8873-71D5E4DA5491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7EABDCD6-4DDB-4E54-AD2D-E7EC07201B01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605</xdr:row>
      <xdr:rowOff>0</xdr:rowOff>
    </xdr:from>
    <xdr:ext cx="95250" cy="164523"/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012A2D1D-B188-4F57-9871-F1A28BDCA2E9}"/>
            </a:ext>
          </a:extLst>
        </xdr:cNvPr>
        <xdr:cNvSpPr txBox="1">
          <a:spLocks noChangeArrowheads="1"/>
        </xdr:cNvSpPr>
      </xdr:nvSpPr>
      <xdr:spPr bwMode="auto">
        <a:xfrm>
          <a:off x="1857375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2B232A12-7634-42CD-93DC-13D1702C8E35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F0AC605D-C192-4DF4-A47B-82D9CD0B2371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96F5D6C9-97A0-4E17-92B4-7E1F5AC13E51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1E87127E-8A72-4E05-8DB8-CDB70380D3E6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B42007BD-3553-4E2B-97A3-841C2B9E1B7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0FE291E5-9924-4B05-A999-23433F820924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6A106AB3-9A71-411B-AC03-0EE0E340E5E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605</xdr:row>
      <xdr:rowOff>0</xdr:rowOff>
    </xdr:from>
    <xdr:ext cx="95250" cy="316923"/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66674513-1736-4FAF-BB8B-6273C4857B17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605</xdr:row>
      <xdr:rowOff>0</xdr:rowOff>
    </xdr:from>
    <xdr:ext cx="95250" cy="316923"/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D137612C-DDFE-43EC-B765-015EAD523268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1AA006D3-FF42-4C0E-81FC-215AFFCBEF9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98989ABC-57F5-4386-8AB5-B1E89CAF12AF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A3C7DF93-052A-4EEF-B6D9-8BA34C69DDF7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2DAF31A9-8381-4D9A-A90B-DFA42B020E18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0F956309-3739-41B1-959D-A661A87C5F4E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605</xdr:row>
      <xdr:rowOff>0</xdr:rowOff>
    </xdr:from>
    <xdr:ext cx="95250" cy="164523"/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6D5C21BC-0956-42DB-ADDC-65C6314C3829}"/>
            </a:ext>
          </a:extLst>
        </xdr:cNvPr>
        <xdr:cNvSpPr txBox="1">
          <a:spLocks noChangeArrowheads="1"/>
        </xdr:cNvSpPr>
      </xdr:nvSpPr>
      <xdr:spPr bwMode="auto">
        <a:xfrm>
          <a:off x="1857375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D3496409-F1FC-494F-9D16-01541E0D6E1C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166023C5-87AB-415C-A027-03A0FB9F4943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BFA8DB7D-82A4-4052-BD6C-D1AFC1B1E6CA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B8616541-7A92-49F1-B68B-696F4EE4C5A2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FE3FCC31-B91D-49B0-8809-26FCF25884D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0DE1AF7D-E602-40FA-B409-371B2688EFB4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18154104-E94B-4BC2-A39C-7BAB26BA0CB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BC1C4FA4-C6A9-43FF-8CD7-D568181D047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EFB94EFB-DD88-4677-86BF-DBE887C0D56D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FFD77AEE-32B7-4E99-A805-709CBA529073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6E5D2309-18CB-4236-AE0E-952E52BD3E50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758701AD-7F3F-4347-99E1-85A6A71867BF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605</xdr:row>
      <xdr:rowOff>0</xdr:rowOff>
    </xdr:from>
    <xdr:ext cx="95250" cy="164523"/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98DCFBB3-3449-4B39-8AC8-B029F854550A}"/>
            </a:ext>
          </a:extLst>
        </xdr:cNvPr>
        <xdr:cNvSpPr txBox="1">
          <a:spLocks noChangeArrowheads="1"/>
        </xdr:cNvSpPr>
      </xdr:nvSpPr>
      <xdr:spPr bwMode="auto">
        <a:xfrm>
          <a:off x="1857375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FA46C27C-340C-491B-9AED-2D0C73FF9890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00FF690E-13DA-420E-A835-043E5ACD9C7C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D78415CD-2486-42D2-9C68-1DEFB413D127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300B7E43-DDE2-4BFE-8AFE-FF5E2A725F32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760C185D-8AE2-487D-93A6-B080BCBAED7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DE380280-A0F1-4A30-89A8-97D10F9481F1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46F66B8C-C3C1-4D80-BDF7-F69ED77A891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605</xdr:row>
      <xdr:rowOff>0</xdr:rowOff>
    </xdr:from>
    <xdr:ext cx="95250" cy="316923"/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3C4B7A72-0F65-4FD2-8EC3-7285A6341A54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605</xdr:row>
      <xdr:rowOff>0</xdr:rowOff>
    </xdr:from>
    <xdr:ext cx="95250" cy="316923"/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72CD70AB-9C8D-4871-85DA-E6027DBF7519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770A3A93-0DC6-4434-ABCB-F5E9F93553B1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BAE356F5-1FF6-4C45-B58D-E593F45D75D9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3AB1B42B-076C-4983-AA14-EFC7975A38EC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F172FE03-3562-43ED-9C58-7F867CB3EBD2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A187EF76-A73F-44F4-BB59-4157300140E5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605</xdr:row>
      <xdr:rowOff>0</xdr:rowOff>
    </xdr:from>
    <xdr:ext cx="95250" cy="164523"/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481A01D9-4D78-43A8-B56D-DED29C1388F4}"/>
            </a:ext>
          </a:extLst>
        </xdr:cNvPr>
        <xdr:cNvSpPr txBox="1">
          <a:spLocks noChangeArrowheads="1"/>
        </xdr:cNvSpPr>
      </xdr:nvSpPr>
      <xdr:spPr bwMode="auto">
        <a:xfrm>
          <a:off x="1857375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912E3AF2-4124-4281-82FA-F27B642A42BA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31530B6C-0BD1-46A6-BC17-D33E371CE313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4DE48738-AD8E-421A-9FCB-B18D4475A4BF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1C4E5DB0-660E-46FF-947C-9460A681DD40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B9FD5188-8E58-4BE3-9EA3-93DFB8C8A3C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909FE330-5FDD-4396-9BEA-AA43ED3AE2A7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9F4BE9B5-9028-465E-B1A7-C9191C1698F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AB2F049C-8DC5-46DD-BB20-5D6833C189E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25DBE1BB-1C58-49C5-B269-EC0E18FD994C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E588983A-DD94-45DB-8889-E801D441DFB9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F2EF2D47-AEC5-4A45-B754-251A3A79021A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AE50E2F5-8309-418A-8EEB-5393119E537C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605</xdr:row>
      <xdr:rowOff>0</xdr:rowOff>
    </xdr:from>
    <xdr:ext cx="95250" cy="164523"/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1F11DE94-C751-404C-9BB6-76880D5C3F70}"/>
            </a:ext>
          </a:extLst>
        </xdr:cNvPr>
        <xdr:cNvSpPr txBox="1">
          <a:spLocks noChangeArrowheads="1"/>
        </xdr:cNvSpPr>
      </xdr:nvSpPr>
      <xdr:spPr bwMode="auto">
        <a:xfrm>
          <a:off x="1857375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C6378615-4CEC-4678-A67F-DE44FE8936B7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25E14AA7-4B3A-4A35-9D25-F18DD4EA3748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9A8D39C3-0D6C-4168-A504-16D6367D1CB1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3C44C1D9-AB1D-4505-90B7-B682261C3477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D92919BC-102C-4FC9-B294-2B00C2FE552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605</xdr:row>
      <xdr:rowOff>0</xdr:rowOff>
    </xdr:from>
    <xdr:ext cx="95250" cy="164523"/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64520728-E67C-47C5-AFD3-5E9FC3C4F0E7}"/>
            </a:ext>
          </a:extLst>
        </xdr:cNvPr>
        <xdr:cNvSpPr txBox="1">
          <a:spLocks noChangeArrowheads="1"/>
        </xdr:cNvSpPr>
      </xdr:nvSpPr>
      <xdr:spPr bwMode="auto">
        <a:xfrm>
          <a:off x="180975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605</xdr:row>
      <xdr:rowOff>0</xdr:rowOff>
    </xdr:from>
    <xdr:ext cx="95250" cy="164523"/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88FEBEA0-FBA0-4C46-B772-6B46B96130D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605</xdr:row>
      <xdr:rowOff>0</xdr:rowOff>
    </xdr:from>
    <xdr:ext cx="95250" cy="316923"/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EBCAB5E7-1415-44D8-B47E-C55E6E028756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605</xdr:row>
      <xdr:rowOff>0</xdr:rowOff>
    </xdr:from>
    <xdr:ext cx="95250" cy="316923"/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CFD572C1-A09B-49B8-A7DC-1BF12D4A46F2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175</xdr:row>
      <xdr:rowOff>0</xdr:rowOff>
    </xdr:from>
    <xdr:to>
      <xdr:col>1</xdr:col>
      <xdr:colOff>1390650</xdr:colOff>
      <xdr:row>176</xdr:row>
      <xdr:rowOff>1784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08954B31-2022-4DF8-8621-8120C4FE5FE0}"/>
            </a:ext>
          </a:extLst>
        </xdr:cNvPr>
        <xdr:cNvSpPr txBox="1">
          <a:spLocks noChangeArrowheads="1"/>
        </xdr:cNvSpPr>
      </xdr:nvSpPr>
      <xdr:spPr bwMode="auto">
        <a:xfrm>
          <a:off x="1809750" y="3975735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604</xdr:row>
      <xdr:rowOff>0</xdr:rowOff>
    </xdr:from>
    <xdr:ext cx="95250" cy="160534"/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7034A08D-A462-499F-8BAC-758E935E8953}"/>
            </a:ext>
          </a:extLst>
        </xdr:cNvPr>
        <xdr:cNvSpPr txBox="1">
          <a:spLocks noChangeArrowheads="1"/>
        </xdr:cNvSpPr>
      </xdr:nvSpPr>
      <xdr:spPr bwMode="auto">
        <a:xfrm>
          <a:off x="1809750" y="140703300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183</xdr:row>
      <xdr:rowOff>0</xdr:rowOff>
    </xdr:from>
    <xdr:to>
      <xdr:col>1</xdr:col>
      <xdr:colOff>1390650</xdr:colOff>
      <xdr:row>184</xdr:row>
      <xdr:rowOff>1781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BCAEA0EA-0449-445D-BDB0-017876F09649}"/>
            </a:ext>
          </a:extLst>
        </xdr:cNvPr>
        <xdr:cNvSpPr txBox="1">
          <a:spLocks noChangeArrowheads="1"/>
        </xdr:cNvSpPr>
      </xdr:nvSpPr>
      <xdr:spPr bwMode="auto">
        <a:xfrm>
          <a:off x="1809750" y="41624250"/>
          <a:ext cx="104775" cy="192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605</xdr:row>
      <xdr:rowOff>0</xdr:rowOff>
    </xdr:from>
    <xdr:to>
      <xdr:col>1</xdr:col>
      <xdr:colOff>1386840</xdr:colOff>
      <xdr:row>605</xdr:row>
      <xdr:rowOff>800100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29484385-5222-4653-B04E-6FFD7C861429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144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605</xdr:row>
      <xdr:rowOff>0</xdr:rowOff>
    </xdr:from>
    <xdr:to>
      <xdr:col>1</xdr:col>
      <xdr:colOff>1386840</xdr:colOff>
      <xdr:row>605</xdr:row>
      <xdr:rowOff>800100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310F277E-B502-4873-8574-A8DA57F31A95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144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605</xdr:row>
      <xdr:rowOff>0</xdr:rowOff>
    </xdr:from>
    <xdr:to>
      <xdr:col>1</xdr:col>
      <xdr:colOff>1386840</xdr:colOff>
      <xdr:row>605</xdr:row>
      <xdr:rowOff>800100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87D21B37-264A-44DF-B6D3-10C3CFAF2AF8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144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605</xdr:row>
      <xdr:rowOff>0</xdr:rowOff>
    </xdr:from>
    <xdr:to>
      <xdr:col>1</xdr:col>
      <xdr:colOff>1386840</xdr:colOff>
      <xdr:row>605</xdr:row>
      <xdr:rowOff>800100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93478C32-C46B-4AD7-8915-729A122617E5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144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605</xdr:row>
      <xdr:rowOff>0</xdr:rowOff>
    </xdr:from>
    <xdr:to>
      <xdr:col>1</xdr:col>
      <xdr:colOff>1386840</xdr:colOff>
      <xdr:row>605</xdr:row>
      <xdr:rowOff>800100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20F0F8E2-E413-4B04-823D-FA1BEA98FF6F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144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605</xdr:row>
      <xdr:rowOff>0</xdr:rowOff>
    </xdr:from>
    <xdr:to>
      <xdr:col>1</xdr:col>
      <xdr:colOff>1386840</xdr:colOff>
      <xdr:row>605</xdr:row>
      <xdr:rowOff>800100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AF696785-38B9-4C29-BEA9-19A4B294BDF7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144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605</xdr:row>
      <xdr:rowOff>0</xdr:rowOff>
    </xdr:from>
    <xdr:to>
      <xdr:col>1</xdr:col>
      <xdr:colOff>1386840</xdr:colOff>
      <xdr:row>605</xdr:row>
      <xdr:rowOff>800100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060D743A-B134-41F3-90DA-E39FEDD1BEE2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144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605</xdr:row>
      <xdr:rowOff>0</xdr:rowOff>
    </xdr:from>
    <xdr:to>
      <xdr:col>1</xdr:col>
      <xdr:colOff>1386840</xdr:colOff>
      <xdr:row>605</xdr:row>
      <xdr:rowOff>800100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1392A848-112C-45DD-8D90-7ABF9786DE61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144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605</xdr:row>
      <xdr:rowOff>0</xdr:rowOff>
    </xdr:from>
    <xdr:to>
      <xdr:col>1</xdr:col>
      <xdr:colOff>1386840</xdr:colOff>
      <xdr:row>605</xdr:row>
      <xdr:rowOff>800100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F827D0BC-D864-4698-A5CB-D3DAB874E6A9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144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605</xdr:row>
      <xdr:rowOff>0</xdr:rowOff>
    </xdr:from>
    <xdr:to>
      <xdr:col>1</xdr:col>
      <xdr:colOff>1386840</xdr:colOff>
      <xdr:row>605</xdr:row>
      <xdr:rowOff>800100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0BAD03D2-CB96-4C1B-B07F-D08794498451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144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605</xdr:row>
      <xdr:rowOff>0</xdr:rowOff>
    </xdr:from>
    <xdr:to>
      <xdr:col>1</xdr:col>
      <xdr:colOff>1386840</xdr:colOff>
      <xdr:row>605</xdr:row>
      <xdr:rowOff>800100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41DF357C-9225-4933-9AA0-28362FBDFC33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144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605</xdr:row>
      <xdr:rowOff>0</xdr:rowOff>
    </xdr:from>
    <xdr:to>
      <xdr:col>1</xdr:col>
      <xdr:colOff>1386840</xdr:colOff>
      <xdr:row>605</xdr:row>
      <xdr:rowOff>800100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EBA76053-ED9E-42C6-9975-A3094FA4D009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144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605</xdr:row>
      <xdr:rowOff>0</xdr:rowOff>
    </xdr:from>
    <xdr:to>
      <xdr:col>1</xdr:col>
      <xdr:colOff>1386840</xdr:colOff>
      <xdr:row>605</xdr:row>
      <xdr:rowOff>800100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E4590795-6869-4F0F-8109-0D3CC925173F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144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605</xdr:row>
      <xdr:rowOff>0</xdr:rowOff>
    </xdr:from>
    <xdr:to>
      <xdr:col>1</xdr:col>
      <xdr:colOff>1386840</xdr:colOff>
      <xdr:row>605</xdr:row>
      <xdr:rowOff>800100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537E381F-2CD6-4BC4-9758-CABE80719091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144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605</xdr:row>
      <xdr:rowOff>0</xdr:rowOff>
    </xdr:from>
    <xdr:to>
      <xdr:col>1</xdr:col>
      <xdr:colOff>1386840</xdr:colOff>
      <xdr:row>605</xdr:row>
      <xdr:rowOff>800100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3999DAF4-AE17-40E4-9160-40BE25FAAE12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144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605</xdr:row>
      <xdr:rowOff>0</xdr:rowOff>
    </xdr:from>
    <xdr:to>
      <xdr:col>1</xdr:col>
      <xdr:colOff>1386840</xdr:colOff>
      <xdr:row>605</xdr:row>
      <xdr:rowOff>800100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4DD8D5D5-2CBF-4E15-AC42-BCC36A4247C5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144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744855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ACBA74E1-193E-40B1-8AE6-B1961D61DFC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4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744855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0E6026B6-674E-4517-8ED3-1D6359F0278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4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744855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834D32FD-D2E3-4720-900C-3103F156777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4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744855</xdr:rowOff>
    </xdr:to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E8028DAF-3190-4448-86E9-FF932B74659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4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4168A01C-8733-4CE1-B79E-E7535B34E46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45A8EAC6-F53A-400E-990D-9B6E05B8F1E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744855</xdr:rowOff>
    </xdr:to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DD560256-98BB-4F44-A243-89110C53E2A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4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744855</xdr:rowOff>
    </xdr:to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FA213C00-467C-447C-8E0E-4E234075B2B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4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id="{2088F364-FD56-453E-B3A8-40888BA4D92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261" name="Text Box 9">
          <a:extLst>
            <a:ext uri="{FF2B5EF4-FFF2-40B4-BE49-F238E27FC236}">
              <a16:creationId xmlns:a16="http://schemas.microsoft.com/office/drawing/2014/main" id="{C0172BC3-3732-4DBF-AB4C-8FB96A8ABEF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742950</xdr:rowOff>
    </xdr:to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2E6E4420-B075-4E74-B0D1-301734F8B49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742950</xdr:rowOff>
    </xdr:to>
    <xdr:sp macro="" textlink="">
      <xdr:nvSpPr>
        <xdr:cNvPr id="263" name="Text Box 9">
          <a:extLst>
            <a:ext uri="{FF2B5EF4-FFF2-40B4-BE49-F238E27FC236}">
              <a16:creationId xmlns:a16="http://schemas.microsoft.com/office/drawing/2014/main" id="{FA6183BC-7979-4F9F-A23F-EC0840BB789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723900</xdr:rowOff>
    </xdr:to>
    <xdr:sp macro="" textlink="">
      <xdr:nvSpPr>
        <xdr:cNvPr id="264" name="Text Box 8">
          <a:extLst>
            <a:ext uri="{FF2B5EF4-FFF2-40B4-BE49-F238E27FC236}">
              <a16:creationId xmlns:a16="http://schemas.microsoft.com/office/drawing/2014/main" id="{F8333116-1C77-463F-8032-83F1F1B2856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723900</xdr:rowOff>
    </xdr:to>
    <xdr:sp macro="" textlink="">
      <xdr:nvSpPr>
        <xdr:cNvPr id="265" name="Text Box 9">
          <a:extLst>
            <a:ext uri="{FF2B5EF4-FFF2-40B4-BE49-F238E27FC236}">
              <a16:creationId xmlns:a16="http://schemas.microsoft.com/office/drawing/2014/main" id="{CA11B61F-C4DB-4940-B33F-01E475D46CB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777240</xdr:rowOff>
    </xdr:to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0CB6AC89-AD5D-444D-AC2A-FE3E15AAD09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777240</xdr:rowOff>
    </xdr:to>
    <xdr:sp macro="" textlink="">
      <xdr:nvSpPr>
        <xdr:cNvPr id="267" name="Text Box 9">
          <a:extLst>
            <a:ext uri="{FF2B5EF4-FFF2-40B4-BE49-F238E27FC236}">
              <a16:creationId xmlns:a16="http://schemas.microsoft.com/office/drawing/2014/main" id="{5F23276F-26A2-4626-8FD5-224AA718316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781050</xdr:rowOff>
    </xdr:to>
    <xdr:sp macro="" textlink="">
      <xdr:nvSpPr>
        <xdr:cNvPr id="268" name="Text Box 8">
          <a:extLst>
            <a:ext uri="{FF2B5EF4-FFF2-40B4-BE49-F238E27FC236}">
              <a16:creationId xmlns:a16="http://schemas.microsoft.com/office/drawing/2014/main" id="{9D822F78-CA76-47A9-ADF5-7A1C7209983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781050</xdr:rowOff>
    </xdr:to>
    <xdr:sp macro="" textlink="">
      <xdr:nvSpPr>
        <xdr:cNvPr id="269" name="Text Box 9">
          <a:extLst>
            <a:ext uri="{FF2B5EF4-FFF2-40B4-BE49-F238E27FC236}">
              <a16:creationId xmlns:a16="http://schemas.microsoft.com/office/drawing/2014/main" id="{BE642028-0D3C-48D5-9EA8-DFD3A3EBBCE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270" name="Text Box 8">
          <a:extLst>
            <a:ext uri="{FF2B5EF4-FFF2-40B4-BE49-F238E27FC236}">
              <a16:creationId xmlns:a16="http://schemas.microsoft.com/office/drawing/2014/main" id="{D1C08668-61A0-44CD-BE87-21D2FC30B9F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271" name="Text Box 9">
          <a:extLst>
            <a:ext uri="{FF2B5EF4-FFF2-40B4-BE49-F238E27FC236}">
              <a16:creationId xmlns:a16="http://schemas.microsoft.com/office/drawing/2014/main" id="{BBE6B55B-B2D5-46CC-B4BE-3758361F0BB1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742950</xdr:rowOff>
    </xdr:to>
    <xdr:sp macro="" textlink="">
      <xdr:nvSpPr>
        <xdr:cNvPr id="272" name="Text Box 8">
          <a:extLst>
            <a:ext uri="{FF2B5EF4-FFF2-40B4-BE49-F238E27FC236}">
              <a16:creationId xmlns:a16="http://schemas.microsoft.com/office/drawing/2014/main" id="{C782618F-4656-4804-BC9B-4E355372C45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742950</xdr:rowOff>
    </xdr:to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id="{F36870A5-8DD6-499D-83A9-3203C2AA7CB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723900</xdr:rowOff>
    </xdr:to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F3CDADAA-CC4B-4796-BCA8-646B7B8534A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723900</xdr:rowOff>
    </xdr:to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id="{F15E62BB-940F-462A-A771-5D36CF55245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706755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BE5389D9-C69B-41B9-9973-FCA000F6AB81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706755</xdr:rowOff>
    </xdr:to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5DE2A2FA-56AD-4BE6-9060-0D638C8A723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B7B4159B-F4F7-42C3-820E-EAF4ABDFD15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301CF8F9-4166-46C4-A585-4D61C5980D8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A5F9B9D9-40A0-43AF-AA42-63B090AA1F6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9C742377-06C2-4816-8AEC-4136B63CC80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0EF1761B-E9EB-4D51-9158-EFEA03366F1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342D6D5F-5B78-4E2F-8EBA-7F9E8950B1E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AD339DFF-FF41-4A62-B2F5-1E00720FD3F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id="{1E7834E1-434E-4A06-8274-AE6576F38E3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id="{F615B531-F5A0-4022-83DC-7F87625E4C7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4FB89237-6C60-45CF-9F6F-F6AC431B825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F7B7FBA0-14E1-4AE1-9EE7-71A17B965DC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60B63841-0BB9-46D4-B799-E94221E8CED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290" name="Text Box 8">
          <a:extLst>
            <a:ext uri="{FF2B5EF4-FFF2-40B4-BE49-F238E27FC236}">
              <a16:creationId xmlns:a16="http://schemas.microsoft.com/office/drawing/2014/main" id="{AB95A1FA-9910-4BD6-BAE3-FD1C395C8A4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291" name="Text Box 9">
          <a:extLst>
            <a:ext uri="{FF2B5EF4-FFF2-40B4-BE49-F238E27FC236}">
              <a16:creationId xmlns:a16="http://schemas.microsoft.com/office/drawing/2014/main" id="{39E52ECB-B313-445C-8BE8-618C89AA8F0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292" name="Text Box 8">
          <a:extLst>
            <a:ext uri="{FF2B5EF4-FFF2-40B4-BE49-F238E27FC236}">
              <a16:creationId xmlns:a16="http://schemas.microsoft.com/office/drawing/2014/main" id="{F6C7781B-8D19-4D7C-AA49-C220D66AF32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293" name="Text Box 9">
          <a:extLst>
            <a:ext uri="{FF2B5EF4-FFF2-40B4-BE49-F238E27FC236}">
              <a16:creationId xmlns:a16="http://schemas.microsoft.com/office/drawing/2014/main" id="{430284BC-62D5-44CB-A33C-AC1DA5A6AF0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294" name="Text Box 8">
          <a:extLst>
            <a:ext uri="{FF2B5EF4-FFF2-40B4-BE49-F238E27FC236}">
              <a16:creationId xmlns:a16="http://schemas.microsoft.com/office/drawing/2014/main" id="{4D77D5AD-CC97-4CE3-9F67-0109372F601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295" name="Text Box 9">
          <a:extLst>
            <a:ext uri="{FF2B5EF4-FFF2-40B4-BE49-F238E27FC236}">
              <a16:creationId xmlns:a16="http://schemas.microsoft.com/office/drawing/2014/main" id="{768C1240-E026-4727-AFE2-4F0E480B056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296" name="Text Box 8">
          <a:extLst>
            <a:ext uri="{FF2B5EF4-FFF2-40B4-BE49-F238E27FC236}">
              <a16:creationId xmlns:a16="http://schemas.microsoft.com/office/drawing/2014/main" id="{FA3D8608-D836-4454-A158-8FB4C8323D6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297" name="Text Box 9">
          <a:extLst>
            <a:ext uri="{FF2B5EF4-FFF2-40B4-BE49-F238E27FC236}">
              <a16:creationId xmlns:a16="http://schemas.microsoft.com/office/drawing/2014/main" id="{19D3A8AC-7226-46BC-BB62-A666282FB0E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298" name="Text Box 8">
          <a:extLst>
            <a:ext uri="{FF2B5EF4-FFF2-40B4-BE49-F238E27FC236}">
              <a16:creationId xmlns:a16="http://schemas.microsoft.com/office/drawing/2014/main" id="{061CF0E6-4D33-4522-A906-186EFE5E207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299" name="Text Box 9">
          <a:extLst>
            <a:ext uri="{FF2B5EF4-FFF2-40B4-BE49-F238E27FC236}">
              <a16:creationId xmlns:a16="http://schemas.microsoft.com/office/drawing/2014/main" id="{A41B834F-3905-4984-93E9-E1BB05E4D22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00" name="Text Box 8">
          <a:extLst>
            <a:ext uri="{FF2B5EF4-FFF2-40B4-BE49-F238E27FC236}">
              <a16:creationId xmlns:a16="http://schemas.microsoft.com/office/drawing/2014/main" id="{55BF6FC4-AE72-4B96-8BAD-B6FB501A7A4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01" name="Text Box 9">
          <a:extLst>
            <a:ext uri="{FF2B5EF4-FFF2-40B4-BE49-F238E27FC236}">
              <a16:creationId xmlns:a16="http://schemas.microsoft.com/office/drawing/2014/main" id="{D1422B9F-970E-495B-878A-8F3F15F3F43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02" name="Text Box 8">
          <a:extLst>
            <a:ext uri="{FF2B5EF4-FFF2-40B4-BE49-F238E27FC236}">
              <a16:creationId xmlns:a16="http://schemas.microsoft.com/office/drawing/2014/main" id="{DC46785F-B79C-4B4D-8B40-4C8A276E137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03" name="Text Box 9">
          <a:extLst>
            <a:ext uri="{FF2B5EF4-FFF2-40B4-BE49-F238E27FC236}">
              <a16:creationId xmlns:a16="http://schemas.microsoft.com/office/drawing/2014/main" id="{721C6F0C-EBB2-4C72-88A1-6C9521DEA28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304" name="Text Box 8">
          <a:extLst>
            <a:ext uri="{FF2B5EF4-FFF2-40B4-BE49-F238E27FC236}">
              <a16:creationId xmlns:a16="http://schemas.microsoft.com/office/drawing/2014/main" id="{AA3F78AE-2E06-4B5F-9D16-E4FED7C2D84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305" name="Text Box 9">
          <a:extLst>
            <a:ext uri="{FF2B5EF4-FFF2-40B4-BE49-F238E27FC236}">
              <a16:creationId xmlns:a16="http://schemas.microsoft.com/office/drawing/2014/main" id="{C8F7F0DE-ECC5-4F96-83BD-48D9384B283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306" name="Text Box 8">
          <a:extLst>
            <a:ext uri="{FF2B5EF4-FFF2-40B4-BE49-F238E27FC236}">
              <a16:creationId xmlns:a16="http://schemas.microsoft.com/office/drawing/2014/main" id="{4E8FB8B1-A774-48AD-8C0A-07063C707FA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307" name="Text Box 9">
          <a:extLst>
            <a:ext uri="{FF2B5EF4-FFF2-40B4-BE49-F238E27FC236}">
              <a16:creationId xmlns:a16="http://schemas.microsoft.com/office/drawing/2014/main" id="{7987A5A3-54BE-47B6-90B9-2E2F3D23CD7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08" name="Text Box 8">
          <a:extLst>
            <a:ext uri="{FF2B5EF4-FFF2-40B4-BE49-F238E27FC236}">
              <a16:creationId xmlns:a16="http://schemas.microsoft.com/office/drawing/2014/main" id="{539BFB71-346C-4E61-B4E9-9D757F5801A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09" name="Text Box 9">
          <a:extLst>
            <a:ext uri="{FF2B5EF4-FFF2-40B4-BE49-F238E27FC236}">
              <a16:creationId xmlns:a16="http://schemas.microsoft.com/office/drawing/2014/main" id="{CCEFA18D-4A39-48F1-B8BA-39271AC89ED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10" name="Text Box 8">
          <a:extLst>
            <a:ext uri="{FF2B5EF4-FFF2-40B4-BE49-F238E27FC236}">
              <a16:creationId xmlns:a16="http://schemas.microsoft.com/office/drawing/2014/main" id="{D9746BCC-715D-4D99-AC40-53D74C8F9D1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11" name="Text Box 9">
          <a:extLst>
            <a:ext uri="{FF2B5EF4-FFF2-40B4-BE49-F238E27FC236}">
              <a16:creationId xmlns:a16="http://schemas.microsoft.com/office/drawing/2014/main" id="{F6A1EC49-9A75-4943-897D-6BBDECCE3C5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12" name="Text Box 8">
          <a:extLst>
            <a:ext uri="{FF2B5EF4-FFF2-40B4-BE49-F238E27FC236}">
              <a16:creationId xmlns:a16="http://schemas.microsoft.com/office/drawing/2014/main" id="{9A86583A-FA68-463E-B6C1-DE0C2FDD05F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13" name="Text Box 9">
          <a:extLst>
            <a:ext uri="{FF2B5EF4-FFF2-40B4-BE49-F238E27FC236}">
              <a16:creationId xmlns:a16="http://schemas.microsoft.com/office/drawing/2014/main" id="{76446C5B-5026-406B-8271-BB72C992600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14" name="Text Box 8">
          <a:extLst>
            <a:ext uri="{FF2B5EF4-FFF2-40B4-BE49-F238E27FC236}">
              <a16:creationId xmlns:a16="http://schemas.microsoft.com/office/drawing/2014/main" id="{ED276D6D-C94C-4416-93AC-9A4F8A2478A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15" name="Text Box 9">
          <a:extLst>
            <a:ext uri="{FF2B5EF4-FFF2-40B4-BE49-F238E27FC236}">
              <a16:creationId xmlns:a16="http://schemas.microsoft.com/office/drawing/2014/main" id="{6FFE8CF6-08E7-482E-BCD4-DA5BCEC18E7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16" name="Text Box 8">
          <a:extLst>
            <a:ext uri="{FF2B5EF4-FFF2-40B4-BE49-F238E27FC236}">
              <a16:creationId xmlns:a16="http://schemas.microsoft.com/office/drawing/2014/main" id="{C1AAF523-EB88-4D83-A530-D3827053843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17" name="Text Box 9">
          <a:extLst>
            <a:ext uri="{FF2B5EF4-FFF2-40B4-BE49-F238E27FC236}">
              <a16:creationId xmlns:a16="http://schemas.microsoft.com/office/drawing/2014/main" id="{EA6BB2F9-3468-47A9-8FC2-98D7DF2E87B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18" name="Text Box 8">
          <a:extLst>
            <a:ext uri="{FF2B5EF4-FFF2-40B4-BE49-F238E27FC236}">
              <a16:creationId xmlns:a16="http://schemas.microsoft.com/office/drawing/2014/main" id="{5068110E-B2B0-40CF-843F-25D23915775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19" name="Text Box 9">
          <a:extLst>
            <a:ext uri="{FF2B5EF4-FFF2-40B4-BE49-F238E27FC236}">
              <a16:creationId xmlns:a16="http://schemas.microsoft.com/office/drawing/2014/main" id="{C17C1D34-5C85-4B66-AB9B-9E91988CA81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EA2D715B-6637-4923-9A12-3280674A73D1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21" name="Text Box 9">
          <a:extLst>
            <a:ext uri="{FF2B5EF4-FFF2-40B4-BE49-F238E27FC236}">
              <a16:creationId xmlns:a16="http://schemas.microsoft.com/office/drawing/2014/main" id="{BB7C1ED6-5A6D-49B5-AFCF-B88354D1F38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22" name="Text Box 8">
          <a:extLst>
            <a:ext uri="{FF2B5EF4-FFF2-40B4-BE49-F238E27FC236}">
              <a16:creationId xmlns:a16="http://schemas.microsoft.com/office/drawing/2014/main" id="{B9EFD5B2-7604-4AF3-BC63-5B7E1A598A0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23" name="Text Box 9">
          <a:extLst>
            <a:ext uri="{FF2B5EF4-FFF2-40B4-BE49-F238E27FC236}">
              <a16:creationId xmlns:a16="http://schemas.microsoft.com/office/drawing/2014/main" id="{EF60C414-8A22-4415-B45D-51A4F30DD28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24" name="Text Box 8">
          <a:extLst>
            <a:ext uri="{FF2B5EF4-FFF2-40B4-BE49-F238E27FC236}">
              <a16:creationId xmlns:a16="http://schemas.microsoft.com/office/drawing/2014/main" id="{8AF26A38-4653-47A8-9815-F5BC83D96B6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25" name="Text Box 9">
          <a:extLst>
            <a:ext uri="{FF2B5EF4-FFF2-40B4-BE49-F238E27FC236}">
              <a16:creationId xmlns:a16="http://schemas.microsoft.com/office/drawing/2014/main" id="{E9D1EB6E-134F-4972-B5DA-9DD525AC47F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F251DCCE-8FA3-4C9B-BE7F-9CA4FD50FEC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860E2114-5900-4FED-9083-B0C3960CBF51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id="{F4943F3A-8ABD-47EA-BCBB-EEA9BFB7308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id="{30E27669-A64A-4692-970D-1DC4C9E095D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id="{CF0585C6-3FEB-451E-B2CE-D4CEB44BECC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38D27B2A-5188-4830-9E1D-C575A8BAA79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id="{D72D575F-C2CA-4B64-B36C-6667498D42F1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33" name="Text Box 9">
          <a:extLst>
            <a:ext uri="{FF2B5EF4-FFF2-40B4-BE49-F238E27FC236}">
              <a16:creationId xmlns:a16="http://schemas.microsoft.com/office/drawing/2014/main" id="{A8983549-5B06-4A68-AC30-3B6879A1E22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34" name="Text Box 8">
          <a:extLst>
            <a:ext uri="{FF2B5EF4-FFF2-40B4-BE49-F238E27FC236}">
              <a16:creationId xmlns:a16="http://schemas.microsoft.com/office/drawing/2014/main" id="{364E870C-904C-447C-8837-A5AFFDEB2D5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35" name="Text Box 9">
          <a:extLst>
            <a:ext uri="{FF2B5EF4-FFF2-40B4-BE49-F238E27FC236}">
              <a16:creationId xmlns:a16="http://schemas.microsoft.com/office/drawing/2014/main" id="{B430960E-F771-4096-BF37-B6B2BF5506C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36" name="Text Box 8">
          <a:extLst>
            <a:ext uri="{FF2B5EF4-FFF2-40B4-BE49-F238E27FC236}">
              <a16:creationId xmlns:a16="http://schemas.microsoft.com/office/drawing/2014/main" id="{D3C32366-A734-4815-B7AE-6B84E276574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37" name="Text Box 9">
          <a:extLst>
            <a:ext uri="{FF2B5EF4-FFF2-40B4-BE49-F238E27FC236}">
              <a16:creationId xmlns:a16="http://schemas.microsoft.com/office/drawing/2014/main" id="{D1611FBB-22D4-447C-A591-6A66ED13D05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38" name="Text Box 8">
          <a:extLst>
            <a:ext uri="{FF2B5EF4-FFF2-40B4-BE49-F238E27FC236}">
              <a16:creationId xmlns:a16="http://schemas.microsoft.com/office/drawing/2014/main" id="{9E589B38-D8F2-4EDC-B491-B1782510AE4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39" name="Text Box 9">
          <a:extLst>
            <a:ext uri="{FF2B5EF4-FFF2-40B4-BE49-F238E27FC236}">
              <a16:creationId xmlns:a16="http://schemas.microsoft.com/office/drawing/2014/main" id="{3DDEFC7F-E4A7-4E22-9CC1-53BCA028AED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40" name="Text Box 8">
          <a:extLst>
            <a:ext uri="{FF2B5EF4-FFF2-40B4-BE49-F238E27FC236}">
              <a16:creationId xmlns:a16="http://schemas.microsoft.com/office/drawing/2014/main" id="{3938A2C8-F16D-444A-BF3F-7AF55603E0F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41" name="Text Box 9">
          <a:extLst>
            <a:ext uri="{FF2B5EF4-FFF2-40B4-BE49-F238E27FC236}">
              <a16:creationId xmlns:a16="http://schemas.microsoft.com/office/drawing/2014/main" id="{1CA2AFF6-96FE-4C6D-ABEB-C7A1413C318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42" name="Text Box 8">
          <a:extLst>
            <a:ext uri="{FF2B5EF4-FFF2-40B4-BE49-F238E27FC236}">
              <a16:creationId xmlns:a16="http://schemas.microsoft.com/office/drawing/2014/main" id="{555A440C-B25F-41A4-9C2A-05AFA642F681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43" name="Text Box 9">
          <a:extLst>
            <a:ext uri="{FF2B5EF4-FFF2-40B4-BE49-F238E27FC236}">
              <a16:creationId xmlns:a16="http://schemas.microsoft.com/office/drawing/2014/main" id="{3CD1C584-C54E-42BB-9E56-0F120749730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344" name="Text Box 8">
          <a:extLst>
            <a:ext uri="{FF2B5EF4-FFF2-40B4-BE49-F238E27FC236}">
              <a16:creationId xmlns:a16="http://schemas.microsoft.com/office/drawing/2014/main" id="{A74F1681-4189-473D-8FF3-D141A0D977B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345" name="Text Box 9">
          <a:extLst>
            <a:ext uri="{FF2B5EF4-FFF2-40B4-BE49-F238E27FC236}">
              <a16:creationId xmlns:a16="http://schemas.microsoft.com/office/drawing/2014/main" id="{C45C5B59-BB09-42EB-9417-8781DC4922A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346" name="Text Box 8">
          <a:extLst>
            <a:ext uri="{FF2B5EF4-FFF2-40B4-BE49-F238E27FC236}">
              <a16:creationId xmlns:a16="http://schemas.microsoft.com/office/drawing/2014/main" id="{BC83EA9D-FC36-4766-BCF1-C1F129D4760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347" name="Text Box 9">
          <a:extLst>
            <a:ext uri="{FF2B5EF4-FFF2-40B4-BE49-F238E27FC236}">
              <a16:creationId xmlns:a16="http://schemas.microsoft.com/office/drawing/2014/main" id="{BC91C840-5CF9-473F-AF8C-FD377DD98111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48" name="Text Box 8">
          <a:extLst>
            <a:ext uri="{FF2B5EF4-FFF2-40B4-BE49-F238E27FC236}">
              <a16:creationId xmlns:a16="http://schemas.microsoft.com/office/drawing/2014/main" id="{74CC7DB6-A6AC-4924-B9E8-21BABE1BA47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49" name="Text Box 9">
          <a:extLst>
            <a:ext uri="{FF2B5EF4-FFF2-40B4-BE49-F238E27FC236}">
              <a16:creationId xmlns:a16="http://schemas.microsoft.com/office/drawing/2014/main" id="{CE61C9D5-9B44-4836-A92E-2FF84A4EAE0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50" name="Text Box 8">
          <a:extLst>
            <a:ext uri="{FF2B5EF4-FFF2-40B4-BE49-F238E27FC236}">
              <a16:creationId xmlns:a16="http://schemas.microsoft.com/office/drawing/2014/main" id="{90EC522E-AB00-440E-8964-0AE1B0B50AD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51" name="Text Box 9">
          <a:extLst>
            <a:ext uri="{FF2B5EF4-FFF2-40B4-BE49-F238E27FC236}">
              <a16:creationId xmlns:a16="http://schemas.microsoft.com/office/drawing/2014/main" id="{800195BC-3104-486E-B5BD-2911B22E143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52" name="Text Box 8">
          <a:extLst>
            <a:ext uri="{FF2B5EF4-FFF2-40B4-BE49-F238E27FC236}">
              <a16:creationId xmlns:a16="http://schemas.microsoft.com/office/drawing/2014/main" id="{743C1786-9165-4A72-9FF5-D671B60E05F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53" name="Text Box 9">
          <a:extLst>
            <a:ext uri="{FF2B5EF4-FFF2-40B4-BE49-F238E27FC236}">
              <a16:creationId xmlns:a16="http://schemas.microsoft.com/office/drawing/2014/main" id="{B5329C81-AC18-4426-AF8A-B1ED1BBC808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54" name="Text Box 8">
          <a:extLst>
            <a:ext uri="{FF2B5EF4-FFF2-40B4-BE49-F238E27FC236}">
              <a16:creationId xmlns:a16="http://schemas.microsoft.com/office/drawing/2014/main" id="{8635C941-C56B-49B8-9691-6F726D6917D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55" name="Text Box 9">
          <a:extLst>
            <a:ext uri="{FF2B5EF4-FFF2-40B4-BE49-F238E27FC236}">
              <a16:creationId xmlns:a16="http://schemas.microsoft.com/office/drawing/2014/main" id="{06D8FBC8-9BF1-4C3D-989C-2E374B5BE65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56" name="Text Box 8">
          <a:extLst>
            <a:ext uri="{FF2B5EF4-FFF2-40B4-BE49-F238E27FC236}">
              <a16:creationId xmlns:a16="http://schemas.microsoft.com/office/drawing/2014/main" id="{0D84DC33-023F-4A4B-8E5C-E5B46A268B0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57" name="Text Box 9">
          <a:extLst>
            <a:ext uri="{FF2B5EF4-FFF2-40B4-BE49-F238E27FC236}">
              <a16:creationId xmlns:a16="http://schemas.microsoft.com/office/drawing/2014/main" id="{59A83491-9F82-4E44-AA5F-C5233386DD11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358" name="Text Box 8">
          <a:extLst>
            <a:ext uri="{FF2B5EF4-FFF2-40B4-BE49-F238E27FC236}">
              <a16:creationId xmlns:a16="http://schemas.microsoft.com/office/drawing/2014/main" id="{C77F5E8C-B8B2-400B-B1AA-8B22C9238701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359" name="Text Box 9">
          <a:extLst>
            <a:ext uri="{FF2B5EF4-FFF2-40B4-BE49-F238E27FC236}">
              <a16:creationId xmlns:a16="http://schemas.microsoft.com/office/drawing/2014/main" id="{0D18C4E5-235B-4922-B2EA-8D374741AFA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360" name="Text Box 8">
          <a:extLst>
            <a:ext uri="{FF2B5EF4-FFF2-40B4-BE49-F238E27FC236}">
              <a16:creationId xmlns:a16="http://schemas.microsoft.com/office/drawing/2014/main" id="{6526FD04-18E4-4F5C-8766-D886DF02161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361" name="Text Box 9">
          <a:extLst>
            <a:ext uri="{FF2B5EF4-FFF2-40B4-BE49-F238E27FC236}">
              <a16:creationId xmlns:a16="http://schemas.microsoft.com/office/drawing/2014/main" id="{9B4DF95C-314F-47F3-AF83-1D743DA6907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62" name="Text Box 8">
          <a:extLst>
            <a:ext uri="{FF2B5EF4-FFF2-40B4-BE49-F238E27FC236}">
              <a16:creationId xmlns:a16="http://schemas.microsoft.com/office/drawing/2014/main" id="{97C84CEF-6391-4614-B62B-0C0A9A2ACB4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63" name="Text Box 9">
          <a:extLst>
            <a:ext uri="{FF2B5EF4-FFF2-40B4-BE49-F238E27FC236}">
              <a16:creationId xmlns:a16="http://schemas.microsoft.com/office/drawing/2014/main" id="{AA923DAF-1050-49BB-94EA-630CCFADAD4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364" name="Text Box 8">
          <a:extLst>
            <a:ext uri="{FF2B5EF4-FFF2-40B4-BE49-F238E27FC236}">
              <a16:creationId xmlns:a16="http://schemas.microsoft.com/office/drawing/2014/main" id="{51EE6B46-F0FE-4110-82BF-2B7FB93317C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365" name="Text Box 9">
          <a:extLst>
            <a:ext uri="{FF2B5EF4-FFF2-40B4-BE49-F238E27FC236}">
              <a16:creationId xmlns:a16="http://schemas.microsoft.com/office/drawing/2014/main" id="{65B8BFC2-0490-4011-8079-DFCD7DEC428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366" name="Text Box 8">
          <a:extLst>
            <a:ext uri="{FF2B5EF4-FFF2-40B4-BE49-F238E27FC236}">
              <a16:creationId xmlns:a16="http://schemas.microsoft.com/office/drawing/2014/main" id="{5294256E-90FE-46C4-BF75-7DA6E64DD7F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367" name="Text Box 9">
          <a:extLst>
            <a:ext uri="{FF2B5EF4-FFF2-40B4-BE49-F238E27FC236}">
              <a16:creationId xmlns:a16="http://schemas.microsoft.com/office/drawing/2014/main" id="{984C5F3E-3762-4FFB-A6C6-AC9E0288D7A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68" name="Text Box 8">
          <a:extLst>
            <a:ext uri="{FF2B5EF4-FFF2-40B4-BE49-F238E27FC236}">
              <a16:creationId xmlns:a16="http://schemas.microsoft.com/office/drawing/2014/main" id="{0BA5E194-BE60-4930-BC7F-A431B23AA39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69" name="Text Box 9">
          <a:extLst>
            <a:ext uri="{FF2B5EF4-FFF2-40B4-BE49-F238E27FC236}">
              <a16:creationId xmlns:a16="http://schemas.microsoft.com/office/drawing/2014/main" id="{36FF0325-AF1B-4D58-9348-C358348B862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370" name="Text Box 8">
          <a:extLst>
            <a:ext uri="{FF2B5EF4-FFF2-40B4-BE49-F238E27FC236}">
              <a16:creationId xmlns:a16="http://schemas.microsoft.com/office/drawing/2014/main" id="{5AC93136-0301-4443-8414-62CB4859DF0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371" name="Text Box 9">
          <a:extLst>
            <a:ext uri="{FF2B5EF4-FFF2-40B4-BE49-F238E27FC236}">
              <a16:creationId xmlns:a16="http://schemas.microsoft.com/office/drawing/2014/main" id="{844FEC1C-24A5-4B1C-9A59-F95B92035BC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372" name="Text Box 8">
          <a:extLst>
            <a:ext uri="{FF2B5EF4-FFF2-40B4-BE49-F238E27FC236}">
              <a16:creationId xmlns:a16="http://schemas.microsoft.com/office/drawing/2014/main" id="{DBB79A83-6CE5-40F2-9FED-58E13AE3F48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373" name="Text Box 9">
          <a:extLst>
            <a:ext uri="{FF2B5EF4-FFF2-40B4-BE49-F238E27FC236}">
              <a16:creationId xmlns:a16="http://schemas.microsoft.com/office/drawing/2014/main" id="{0FDA397D-8710-46EC-B3BD-AFB15F22A6D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74" name="Text Box 8">
          <a:extLst>
            <a:ext uri="{FF2B5EF4-FFF2-40B4-BE49-F238E27FC236}">
              <a16:creationId xmlns:a16="http://schemas.microsoft.com/office/drawing/2014/main" id="{DA5B5446-31A0-4299-A899-B5F4BDD753A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375" name="Text Box 9">
          <a:extLst>
            <a:ext uri="{FF2B5EF4-FFF2-40B4-BE49-F238E27FC236}">
              <a16:creationId xmlns:a16="http://schemas.microsoft.com/office/drawing/2014/main" id="{6915DBBA-F5AF-4E2B-A1C2-74D989B4D3A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376" name="Text Box 8">
          <a:extLst>
            <a:ext uri="{FF2B5EF4-FFF2-40B4-BE49-F238E27FC236}">
              <a16:creationId xmlns:a16="http://schemas.microsoft.com/office/drawing/2014/main" id="{3645DCA0-6F44-4886-8745-A9FBC31D19C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377" name="Text Box 9">
          <a:extLst>
            <a:ext uri="{FF2B5EF4-FFF2-40B4-BE49-F238E27FC236}">
              <a16:creationId xmlns:a16="http://schemas.microsoft.com/office/drawing/2014/main" id="{83C5CCB0-B8BB-4B69-B53D-8E8E14C8A1A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378" name="Text Box 8">
          <a:extLst>
            <a:ext uri="{FF2B5EF4-FFF2-40B4-BE49-F238E27FC236}">
              <a16:creationId xmlns:a16="http://schemas.microsoft.com/office/drawing/2014/main" id="{148407D1-A5BE-4D4F-B0B2-B961DC9FD7C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379" name="Text Box 9">
          <a:extLst>
            <a:ext uri="{FF2B5EF4-FFF2-40B4-BE49-F238E27FC236}">
              <a16:creationId xmlns:a16="http://schemas.microsoft.com/office/drawing/2014/main" id="{6354F281-6963-477E-B25F-B8BD85AC2C1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742950</xdr:rowOff>
    </xdr:to>
    <xdr:sp macro="" textlink="">
      <xdr:nvSpPr>
        <xdr:cNvPr id="380" name="Text Box 8">
          <a:extLst>
            <a:ext uri="{FF2B5EF4-FFF2-40B4-BE49-F238E27FC236}">
              <a16:creationId xmlns:a16="http://schemas.microsoft.com/office/drawing/2014/main" id="{55851FC5-8E75-4C0F-BF8C-0E79218D8E7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742950</xdr:rowOff>
    </xdr:to>
    <xdr:sp macro="" textlink="">
      <xdr:nvSpPr>
        <xdr:cNvPr id="381" name="Text Box 9">
          <a:extLst>
            <a:ext uri="{FF2B5EF4-FFF2-40B4-BE49-F238E27FC236}">
              <a16:creationId xmlns:a16="http://schemas.microsoft.com/office/drawing/2014/main" id="{1389F923-C0AC-4E79-8B66-63B5173E3AE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382" name="Text Box 8">
          <a:extLst>
            <a:ext uri="{FF2B5EF4-FFF2-40B4-BE49-F238E27FC236}">
              <a16:creationId xmlns:a16="http://schemas.microsoft.com/office/drawing/2014/main" id="{48805647-5EF0-431A-AB2C-7AF7A23333E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383" name="Text Box 9">
          <a:extLst>
            <a:ext uri="{FF2B5EF4-FFF2-40B4-BE49-F238E27FC236}">
              <a16:creationId xmlns:a16="http://schemas.microsoft.com/office/drawing/2014/main" id="{539B7176-49D3-4AC8-93EF-50966AE1239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742950</xdr:rowOff>
    </xdr:to>
    <xdr:sp macro="" textlink="">
      <xdr:nvSpPr>
        <xdr:cNvPr id="384" name="Text Box 8">
          <a:extLst>
            <a:ext uri="{FF2B5EF4-FFF2-40B4-BE49-F238E27FC236}">
              <a16:creationId xmlns:a16="http://schemas.microsoft.com/office/drawing/2014/main" id="{2F760FCC-A76D-4883-933F-78FF0C09458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742950</xdr:rowOff>
    </xdr:to>
    <xdr:sp macro="" textlink="">
      <xdr:nvSpPr>
        <xdr:cNvPr id="385" name="Text Box 9">
          <a:extLst>
            <a:ext uri="{FF2B5EF4-FFF2-40B4-BE49-F238E27FC236}">
              <a16:creationId xmlns:a16="http://schemas.microsoft.com/office/drawing/2014/main" id="{44A33F21-A60A-44BF-9D74-382123A3564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723900</xdr:rowOff>
    </xdr:to>
    <xdr:sp macro="" textlink="">
      <xdr:nvSpPr>
        <xdr:cNvPr id="386" name="Text Box 8">
          <a:extLst>
            <a:ext uri="{FF2B5EF4-FFF2-40B4-BE49-F238E27FC236}">
              <a16:creationId xmlns:a16="http://schemas.microsoft.com/office/drawing/2014/main" id="{F8B4B09B-122A-442D-A02C-005827C4692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723900</xdr:rowOff>
    </xdr:to>
    <xdr:sp macro="" textlink="">
      <xdr:nvSpPr>
        <xdr:cNvPr id="387" name="Text Box 9">
          <a:extLst>
            <a:ext uri="{FF2B5EF4-FFF2-40B4-BE49-F238E27FC236}">
              <a16:creationId xmlns:a16="http://schemas.microsoft.com/office/drawing/2014/main" id="{EB15E647-AE8E-4CE2-AC92-E9B9820F9A4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706755</xdr:rowOff>
    </xdr:to>
    <xdr:sp macro="" textlink="">
      <xdr:nvSpPr>
        <xdr:cNvPr id="388" name="Text Box 8">
          <a:extLst>
            <a:ext uri="{FF2B5EF4-FFF2-40B4-BE49-F238E27FC236}">
              <a16:creationId xmlns:a16="http://schemas.microsoft.com/office/drawing/2014/main" id="{EDEF5710-B762-47A1-B4B3-B75CA511A3A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706755</xdr:rowOff>
    </xdr:to>
    <xdr:sp macro="" textlink="">
      <xdr:nvSpPr>
        <xdr:cNvPr id="389" name="Text Box 9">
          <a:extLst>
            <a:ext uri="{FF2B5EF4-FFF2-40B4-BE49-F238E27FC236}">
              <a16:creationId xmlns:a16="http://schemas.microsoft.com/office/drawing/2014/main" id="{64EBE477-5F7E-455B-BB55-697ECBE5B71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781050</xdr:rowOff>
    </xdr:to>
    <xdr:sp macro="" textlink="">
      <xdr:nvSpPr>
        <xdr:cNvPr id="390" name="Text Box 8">
          <a:extLst>
            <a:ext uri="{FF2B5EF4-FFF2-40B4-BE49-F238E27FC236}">
              <a16:creationId xmlns:a16="http://schemas.microsoft.com/office/drawing/2014/main" id="{FAD96A9D-4133-481B-9F4E-2E157E04442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781050</xdr:rowOff>
    </xdr:to>
    <xdr:sp macro="" textlink="">
      <xdr:nvSpPr>
        <xdr:cNvPr id="391" name="Text Box 9">
          <a:extLst>
            <a:ext uri="{FF2B5EF4-FFF2-40B4-BE49-F238E27FC236}">
              <a16:creationId xmlns:a16="http://schemas.microsoft.com/office/drawing/2014/main" id="{44F06625-F328-49C9-A305-B48996E6DF3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762000</xdr:rowOff>
    </xdr:to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E09046FD-76CB-4C7C-8C43-655F2580C22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762000</xdr:rowOff>
    </xdr:to>
    <xdr:sp macro="" textlink="">
      <xdr:nvSpPr>
        <xdr:cNvPr id="393" name="Text Box 9">
          <a:extLst>
            <a:ext uri="{FF2B5EF4-FFF2-40B4-BE49-F238E27FC236}">
              <a16:creationId xmlns:a16="http://schemas.microsoft.com/office/drawing/2014/main" id="{24FB7FCA-0C02-4C4B-B4F3-9D61A240299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742950</xdr:rowOff>
    </xdr:to>
    <xdr:sp macro="" textlink="">
      <xdr:nvSpPr>
        <xdr:cNvPr id="394" name="Text Box 8">
          <a:extLst>
            <a:ext uri="{FF2B5EF4-FFF2-40B4-BE49-F238E27FC236}">
              <a16:creationId xmlns:a16="http://schemas.microsoft.com/office/drawing/2014/main" id="{6A6CE858-A0FF-409A-8544-1EA966E05FA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742950</xdr:rowOff>
    </xdr:to>
    <xdr:sp macro="" textlink="">
      <xdr:nvSpPr>
        <xdr:cNvPr id="395" name="Text Box 9">
          <a:extLst>
            <a:ext uri="{FF2B5EF4-FFF2-40B4-BE49-F238E27FC236}">
              <a16:creationId xmlns:a16="http://schemas.microsoft.com/office/drawing/2014/main" id="{C63E09A6-28A3-4817-90CF-52CB923DFAC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723900</xdr:rowOff>
    </xdr:to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id="{705F13EF-9F01-4292-8E1A-DF5788097591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723900</xdr:rowOff>
    </xdr:to>
    <xdr:sp macro="" textlink="">
      <xdr:nvSpPr>
        <xdr:cNvPr id="397" name="Text Box 9">
          <a:extLst>
            <a:ext uri="{FF2B5EF4-FFF2-40B4-BE49-F238E27FC236}">
              <a16:creationId xmlns:a16="http://schemas.microsoft.com/office/drawing/2014/main" id="{B13038C1-7E22-4D02-B087-65C7B801940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706755</xdr:rowOff>
    </xdr:to>
    <xdr:sp macro="" textlink="">
      <xdr:nvSpPr>
        <xdr:cNvPr id="398" name="Text Box 8">
          <a:extLst>
            <a:ext uri="{FF2B5EF4-FFF2-40B4-BE49-F238E27FC236}">
              <a16:creationId xmlns:a16="http://schemas.microsoft.com/office/drawing/2014/main" id="{A3FBBE31-B241-48A5-BA7A-25AA360D83F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706755</xdr:rowOff>
    </xdr:to>
    <xdr:sp macro="" textlink="">
      <xdr:nvSpPr>
        <xdr:cNvPr id="399" name="Text Box 9">
          <a:extLst>
            <a:ext uri="{FF2B5EF4-FFF2-40B4-BE49-F238E27FC236}">
              <a16:creationId xmlns:a16="http://schemas.microsoft.com/office/drawing/2014/main" id="{89CF9384-A103-4D08-8AD0-82E50284121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701040</xdr:rowOff>
    </xdr:to>
    <xdr:sp macro="" textlink="">
      <xdr:nvSpPr>
        <xdr:cNvPr id="400" name="Text Box 8">
          <a:extLst>
            <a:ext uri="{FF2B5EF4-FFF2-40B4-BE49-F238E27FC236}">
              <a16:creationId xmlns:a16="http://schemas.microsoft.com/office/drawing/2014/main" id="{27415B29-07C8-4417-90D4-7809500D694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701040</xdr:rowOff>
    </xdr:to>
    <xdr:sp macro="" textlink="">
      <xdr:nvSpPr>
        <xdr:cNvPr id="401" name="Text Box 9">
          <a:extLst>
            <a:ext uri="{FF2B5EF4-FFF2-40B4-BE49-F238E27FC236}">
              <a16:creationId xmlns:a16="http://schemas.microsoft.com/office/drawing/2014/main" id="{BC3CCDDB-ABE1-4E81-B831-BEF69636C01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402" name="Text Box 8">
          <a:extLst>
            <a:ext uri="{FF2B5EF4-FFF2-40B4-BE49-F238E27FC236}">
              <a16:creationId xmlns:a16="http://schemas.microsoft.com/office/drawing/2014/main" id="{B27C91D5-18C7-4ECD-8D38-DCE6DAD9450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id="{D08E5B2A-C5B7-4597-BC2D-57C4E6AE24D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CA84E1CF-2B6B-4511-BE23-677F3C4E835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B66A0237-CB4A-4A44-A8A3-4623828630B1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id="{BC6D5ED6-1843-4DAC-A8A3-E15A9A00E95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07" name="Text Box 9">
          <a:extLst>
            <a:ext uri="{FF2B5EF4-FFF2-40B4-BE49-F238E27FC236}">
              <a16:creationId xmlns:a16="http://schemas.microsoft.com/office/drawing/2014/main" id="{1A550DB9-FF12-4DEB-98F5-1F0BB6C29EE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08" name="Text Box 8">
          <a:extLst>
            <a:ext uri="{FF2B5EF4-FFF2-40B4-BE49-F238E27FC236}">
              <a16:creationId xmlns:a16="http://schemas.microsoft.com/office/drawing/2014/main" id="{040DB5FF-C31E-48C7-9863-0B41BAFE7BF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09" name="Text Box 9">
          <a:extLst>
            <a:ext uri="{FF2B5EF4-FFF2-40B4-BE49-F238E27FC236}">
              <a16:creationId xmlns:a16="http://schemas.microsoft.com/office/drawing/2014/main" id="{56EAB541-4800-4459-AB20-0BF70C42904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156D1FE4-C92D-47E5-A329-36EB109AB3F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11" name="Text Box 9">
          <a:extLst>
            <a:ext uri="{FF2B5EF4-FFF2-40B4-BE49-F238E27FC236}">
              <a16:creationId xmlns:a16="http://schemas.microsoft.com/office/drawing/2014/main" id="{7A8E251B-C9A8-4247-87C7-B836E442489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12" name="Text Box 8">
          <a:extLst>
            <a:ext uri="{FF2B5EF4-FFF2-40B4-BE49-F238E27FC236}">
              <a16:creationId xmlns:a16="http://schemas.microsoft.com/office/drawing/2014/main" id="{5BEE89E9-E2F4-465F-819B-6F887707EBF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13" name="Text Box 9">
          <a:extLst>
            <a:ext uri="{FF2B5EF4-FFF2-40B4-BE49-F238E27FC236}">
              <a16:creationId xmlns:a16="http://schemas.microsoft.com/office/drawing/2014/main" id="{2EB4A95E-4C54-43E0-8027-3949C8A50AD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14" name="Text Box 8">
          <a:extLst>
            <a:ext uri="{FF2B5EF4-FFF2-40B4-BE49-F238E27FC236}">
              <a16:creationId xmlns:a16="http://schemas.microsoft.com/office/drawing/2014/main" id="{DA657BCB-828C-4814-B15F-AE232117A7E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15" name="Text Box 9">
          <a:extLst>
            <a:ext uri="{FF2B5EF4-FFF2-40B4-BE49-F238E27FC236}">
              <a16:creationId xmlns:a16="http://schemas.microsoft.com/office/drawing/2014/main" id="{CDEBAF89-2886-49DD-8C1C-79FA35C9ED2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416" name="Text Box 8">
          <a:extLst>
            <a:ext uri="{FF2B5EF4-FFF2-40B4-BE49-F238E27FC236}">
              <a16:creationId xmlns:a16="http://schemas.microsoft.com/office/drawing/2014/main" id="{0EBA63B4-80FE-4876-B003-5E1481757C5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417" name="Text Box 9">
          <a:extLst>
            <a:ext uri="{FF2B5EF4-FFF2-40B4-BE49-F238E27FC236}">
              <a16:creationId xmlns:a16="http://schemas.microsoft.com/office/drawing/2014/main" id="{AF487516-1337-4783-A416-EEAB68C7D62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418" name="Text Box 8">
          <a:extLst>
            <a:ext uri="{FF2B5EF4-FFF2-40B4-BE49-F238E27FC236}">
              <a16:creationId xmlns:a16="http://schemas.microsoft.com/office/drawing/2014/main" id="{38BD7C8B-51CF-4233-B49F-B5115675C2C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419" name="Text Box 9">
          <a:extLst>
            <a:ext uri="{FF2B5EF4-FFF2-40B4-BE49-F238E27FC236}">
              <a16:creationId xmlns:a16="http://schemas.microsoft.com/office/drawing/2014/main" id="{22FFFBB9-5F39-4728-9634-9E440F2B8D1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420" name="Text Box 8">
          <a:extLst>
            <a:ext uri="{FF2B5EF4-FFF2-40B4-BE49-F238E27FC236}">
              <a16:creationId xmlns:a16="http://schemas.microsoft.com/office/drawing/2014/main" id="{557C7187-8811-4335-AECD-8E2EB616E7E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421" name="Text Box 9">
          <a:extLst>
            <a:ext uri="{FF2B5EF4-FFF2-40B4-BE49-F238E27FC236}">
              <a16:creationId xmlns:a16="http://schemas.microsoft.com/office/drawing/2014/main" id="{FA555A1C-FCA3-45D2-89E3-68DF7FDBF5A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422" name="Text Box 8">
          <a:extLst>
            <a:ext uri="{FF2B5EF4-FFF2-40B4-BE49-F238E27FC236}">
              <a16:creationId xmlns:a16="http://schemas.microsoft.com/office/drawing/2014/main" id="{70AE3EEB-B513-4C6E-A8C2-08BCAAB8FE2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423" name="Text Box 9">
          <a:extLst>
            <a:ext uri="{FF2B5EF4-FFF2-40B4-BE49-F238E27FC236}">
              <a16:creationId xmlns:a16="http://schemas.microsoft.com/office/drawing/2014/main" id="{50277455-99E1-4A9E-8777-031366054B3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24" name="Text Box 8">
          <a:extLst>
            <a:ext uri="{FF2B5EF4-FFF2-40B4-BE49-F238E27FC236}">
              <a16:creationId xmlns:a16="http://schemas.microsoft.com/office/drawing/2014/main" id="{536CCDA3-5C9E-407A-94EA-D1A9C1D720B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25" name="Text Box 9">
          <a:extLst>
            <a:ext uri="{FF2B5EF4-FFF2-40B4-BE49-F238E27FC236}">
              <a16:creationId xmlns:a16="http://schemas.microsoft.com/office/drawing/2014/main" id="{0C80BF9D-FEA7-48A2-8D33-1643C751C46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4A610641-7184-458F-8E6D-7C55BDFAC59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27" name="Text Box 9">
          <a:extLst>
            <a:ext uri="{FF2B5EF4-FFF2-40B4-BE49-F238E27FC236}">
              <a16:creationId xmlns:a16="http://schemas.microsoft.com/office/drawing/2014/main" id="{BA4EA388-BA10-4278-98EA-8D76AAF1B43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28" name="Text Box 8">
          <a:extLst>
            <a:ext uri="{FF2B5EF4-FFF2-40B4-BE49-F238E27FC236}">
              <a16:creationId xmlns:a16="http://schemas.microsoft.com/office/drawing/2014/main" id="{D4EFC8D0-F148-4004-A383-497425F484B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29" name="Text Box 9">
          <a:extLst>
            <a:ext uri="{FF2B5EF4-FFF2-40B4-BE49-F238E27FC236}">
              <a16:creationId xmlns:a16="http://schemas.microsoft.com/office/drawing/2014/main" id="{2FA8A858-F491-44F5-86A2-A97B49ECE39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30" name="Text Box 8">
          <a:extLst>
            <a:ext uri="{FF2B5EF4-FFF2-40B4-BE49-F238E27FC236}">
              <a16:creationId xmlns:a16="http://schemas.microsoft.com/office/drawing/2014/main" id="{C97DD47D-FFB5-4B97-B0D3-06B25E9060F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31" name="Text Box 9">
          <a:extLst>
            <a:ext uri="{FF2B5EF4-FFF2-40B4-BE49-F238E27FC236}">
              <a16:creationId xmlns:a16="http://schemas.microsoft.com/office/drawing/2014/main" id="{356B632E-CEF3-47AF-8B04-BEFF828FACC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32" name="Text Box 8">
          <a:extLst>
            <a:ext uri="{FF2B5EF4-FFF2-40B4-BE49-F238E27FC236}">
              <a16:creationId xmlns:a16="http://schemas.microsoft.com/office/drawing/2014/main" id="{6EFDE883-1511-471E-9D78-99902E347BA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33" name="Text Box 9">
          <a:extLst>
            <a:ext uri="{FF2B5EF4-FFF2-40B4-BE49-F238E27FC236}">
              <a16:creationId xmlns:a16="http://schemas.microsoft.com/office/drawing/2014/main" id="{F8110633-4050-4D3F-8E5B-C93EF90BD27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34" name="Text Box 8">
          <a:extLst>
            <a:ext uri="{FF2B5EF4-FFF2-40B4-BE49-F238E27FC236}">
              <a16:creationId xmlns:a16="http://schemas.microsoft.com/office/drawing/2014/main" id="{A4A468ED-E7EA-4102-9716-79062F7D855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35" name="Text Box 9">
          <a:extLst>
            <a:ext uri="{FF2B5EF4-FFF2-40B4-BE49-F238E27FC236}">
              <a16:creationId xmlns:a16="http://schemas.microsoft.com/office/drawing/2014/main" id="{D88AE0C7-F72A-4A29-AE9D-E348A95D7A1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436" name="Text Box 8">
          <a:extLst>
            <a:ext uri="{FF2B5EF4-FFF2-40B4-BE49-F238E27FC236}">
              <a16:creationId xmlns:a16="http://schemas.microsoft.com/office/drawing/2014/main" id="{9F1EA202-9CB6-41C6-A740-6AF680F62D2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437" name="Text Box 9">
          <a:extLst>
            <a:ext uri="{FF2B5EF4-FFF2-40B4-BE49-F238E27FC236}">
              <a16:creationId xmlns:a16="http://schemas.microsoft.com/office/drawing/2014/main" id="{13FBF5C2-92A9-4164-975B-0B91E9143C8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438" name="Text Box 8">
          <a:extLst>
            <a:ext uri="{FF2B5EF4-FFF2-40B4-BE49-F238E27FC236}">
              <a16:creationId xmlns:a16="http://schemas.microsoft.com/office/drawing/2014/main" id="{B729401E-D165-4ADD-B2D7-C35D11B6F2B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439" name="Text Box 9">
          <a:extLst>
            <a:ext uri="{FF2B5EF4-FFF2-40B4-BE49-F238E27FC236}">
              <a16:creationId xmlns:a16="http://schemas.microsoft.com/office/drawing/2014/main" id="{5A567A5A-AE98-4958-B432-94A22CF910B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40" name="Text Box 8">
          <a:extLst>
            <a:ext uri="{FF2B5EF4-FFF2-40B4-BE49-F238E27FC236}">
              <a16:creationId xmlns:a16="http://schemas.microsoft.com/office/drawing/2014/main" id="{2D68088B-B2FB-4AE0-A20D-D239087F12F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41" name="Text Box 9">
          <a:extLst>
            <a:ext uri="{FF2B5EF4-FFF2-40B4-BE49-F238E27FC236}">
              <a16:creationId xmlns:a16="http://schemas.microsoft.com/office/drawing/2014/main" id="{C64114DD-7BD6-44A2-89C7-CE98EBDC02C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42" name="Text Box 8">
          <a:extLst>
            <a:ext uri="{FF2B5EF4-FFF2-40B4-BE49-F238E27FC236}">
              <a16:creationId xmlns:a16="http://schemas.microsoft.com/office/drawing/2014/main" id="{2281858B-DE49-4B41-B798-57CF577D48B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43" name="Text Box 9">
          <a:extLst>
            <a:ext uri="{FF2B5EF4-FFF2-40B4-BE49-F238E27FC236}">
              <a16:creationId xmlns:a16="http://schemas.microsoft.com/office/drawing/2014/main" id="{4C627E9C-CE79-4151-9E18-7C828880E281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id="{4123123A-93F3-47D3-B58D-42130951C98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45" name="Text Box 9">
          <a:extLst>
            <a:ext uri="{FF2B5EF4-FFF2-40B4-BE49-F238E27FC236}">
              <a16:creationId xmlns:a16="http://schemas.microsoft.com/office/drawing/2014/main" id="{0D832DA6-6CE8-41DB-A466-CFB414B6377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46" name="Text Box 8">
          <a:extLst>
            <a:ext uri="{FF2B5EF4-FFF2-40B4-BE49-F238E27FC236}">
              <a16:creationId xmlns:a16="http://schemas.microsoft.com/office/drawing/2014/main" id="{66B014A7-71C5-42DB-9859-CA0CFCABF42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47" name="Text Box 9">
          <a:extLst>
            <a:ext uri="{FF2B5EF4-FFF2-40B4-BE49-F238E27FC236}">
              <a16:creationId xmlns:a16="http://schemas.microsoft.com/office/drawing/2014/main" id="{B760A42D-FAF5-4073-B4E5-DED9868FEE4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FE0F36DB-9637-466E-B65E-228A3DCDED2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35486E7B-1F9C-484B-B62A-64B1C5E702F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048E89AD-74DD-47AC-A181-69756AF264E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E8BF7856-F883-488A-A5CC-E775C795970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452" name="Text Box 8">
          <a:extLst>
            <a:ext uri="{FF2B5EF4-FFF2-40B4-BE49-F238E27FC236}">
              <a16:creationId xmlns:a16="http://schemas.microsoft.com/office/drawing/2014/main" id="{17A0EAC3-2608-44FB-90DB-D7E984FB567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453" name="Text Box 9">
          <a:extLst>
            <a:ext uri="{FF2B5EF4-FFF2-40B4-BE49-F238E27FC236}">
              <a16:creationId xmlns:a16="http://schemas.microsoft.com/office/drawing/2014/main" id="{4CC60F44-6F7D-4D0D-A33B-3375BEC35CB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742950</xdr:rowOff>
    </xdr:to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55398FCD-C300-485F-8B65-DE4324C39D6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742950</xdr:rowOff>
    </xdr:to>
    <xdr:sp macro="" textlink="">
      <xdr:nvSpPr>
        <xdr:cNvPr id="455" name="Text Box 9">
          <a:extLst>
            <a:ext uri="{FF2B5EF4-FFF2-40B4-BE49-F238E27FC236}">
              <a16:creationId xmlns:a16="http://schemas.microsoft.com/office/drawing/2014/main" id="{C2583230-BC19-401C-B05A-8DEBD8D29CB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B7F33828-0A0C-44B6-A4C5-2177A289E96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457" name="Text Box 9">
          <a:extLst>
            <a:ext uri="{FF2B5EF4-FFF2-40B4-BE49-F238E27FC236}">
              <a16:creationId xmlns:a16="http://schemas.microsoft.com/office/drawing/2014/main" id="{288ACE7D-C304-4957-B79F-826434924A91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742950</xdr:rowOff>
    </xdr:to>
    <xdr:sp macro="" textlink="">
      <xdr:nvSpPr>
        <xdr:cNvPr id="458" name="Text Box 8">
          <a:extLst>
            <a:ext uri="{FF2B5EF4-FFF2-40B4-BE49-F238E27FC236}">
              <a16:creationId xmlns:a16="http://schemas.microsoft.com/office/drawing/2014/main" id="{B0286843-A331-4478-97B8-CEDFB751193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742950</xdr:rowOff>
    </xdr:to>
    <xdr:sp macro="" textlink="">
      <xdr:nvSpPr>
        <xdr:cNvPr id="459" name="Text Box 9">
          <a:extLst>
            <a:ext uri="{FF2B5EF4-FFF2-40B4-BE49-F238E27FC236}">
              <a16:creationId xmlns:a16="http://schemas.microsoft.com/office/drawing/2014/main" id="{AB25C9B6-444E-4F5B-99F1-D79A6E4786B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723900</xdr:rowOff>
    </xdr:to>
    <xdr:sp macro="" textlink="">
      <xdr:nvSpPr>
        <xdr:cNvPr id="460" name="Text Box 8">
          <a:extLst>
            <a:ext uri="{FF2B5EF4-FFF2-40B4-BE49-F238E27FC236}">
              <a16:creationId xmlns:a16="http://schemas.microsoft.com/office/drawing/2014/main" id="{FDFD8352-723E-43D2-A1DB-262F1D97494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723900</xdr:rowOff>
    </xdr:to>
    <xdr:sp macro="" textlink="">
      <xdr:nvSpPr>
        <xdr:cNvPr id="461" name="Text Box 9">
          <a:extLst>
            <a:ext uri="{FF2B5EF4-FFF2-40B4-BE49-F238E27FC236}">
              <a16:creationId xmlns:a16="http://schemas.microsoft.com/office/drawing/2014/main" id="{AA45C453-535E-4DF0-A465-2F0DE789DF8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706755</xdr:rowOff>
    </xdr:to>
    <xdr:sp macro="" textlink="">
      <xdr:nvSpPr>
        <xdr:cNvPr id="462" name="Text Box 8">
          <a:extLst>
            <a:ext uri="{FF2B5EF4-FFF2-40B4-BE49-F238E27FC236}">
              <a16:creationId xmlns:a16="http://schemas.microsoft.com/office/drawing/2014/main" id="{672ADBA6-7CA0-4569-98D6-00398D2FABD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706755</xdr:rowOff>
    </xdr:to>
    <xdr:sp macro="" textlink="">
      <xdr:nvSpPr>
        <xdr:cNvPr id="463" name="Text Box 9">
          <a:extLst>
            <a:ext uri="{FF2B5EF4-FFF2-40B4-BE49-F238E27FC236}">
              <a16:creationId xmlns:a16="http://schemas.microsoft.com/office/drawing/2014/main" id="{FD6FED52-4454-416F-9F22-CD1732D545F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781050</xdr:rowOff>
    </xdr:to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AB83272A-472B-4774-BF39-BBBAC1150B1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781050</xdr:rowOff>
    </xdr:to>
    <xdr:sp macro="" textlink="">
      <xdr:nvSpPr>
        <xdr:cNvPr id="465" name="Text Box 9">
          <a:extLst>
            <a:ext uri="{FF2B5EF4-FFF2-40B4-BE49-F238E27FC236}">
              <a16:creationId xmlns:a16="http://schemas.microsoft.com/office/drawing/2014/main" id="{400631BD-0CF0-4458-8F27-DBDE7A80C38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762000</xdr:rowOff>
    </xdr:to>
    <xdr:sp macro="" textlink="">
      <xdr:nvSpPr>
        <xdr:cNvPr id="466" name="Text Box 8">
          <a:extLst>
            <a:ext uri="{FF2B5EF4-FFF2-40B4-BE49-F238E27FC236}">
              <a16:creationId xmlns:a16="http://schemas.microsoft.com/office/drawing/2014/main" id="{BA3AFCFA-FDBD-4934-A20A-31D590DD7A2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762000</xdr:rowOff>
    </xdr:to>
    <xdr:sp macro="" textlink="">
      <xdr:nvSpPr>
        <xdr:cNvPr id="467" name="Text Box 9">
          <a:extLst>
            <a:ext uri="{FF2B5EF4-FFF2-40B4-BE49-F238E27FC236}">
              <a16:creationId xmlns:a16="http://schemas.microsoft.com/office/drawing/2014/main" id="{00397695-07FE-4C5D-8FF0-3F382E328F0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742950</xdr:rowOff>
    </xdr:to>
    <xdr:sp macro="" textlink="">
      <xdr:nvSpPr>
        <xdr:cNvPr id="468" name="Text Box 8">
          <a:extLst>
            <a:ext uri="{FF2B5EF4-FFF2-40B4-BE49-F238E27FC236}">
              <a16:creationId xmlns:a16="http://schemas.microsoft.com/office/drawing/2014/main" id="{2163095F-4131-4EF2-9825-F9D65AF7C54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742950</xdr:rowOff>
    </xdr:to>
    <xdr:sp macro="" textlink="">
      <xdr:nvSpPr>
        <xdr:cNvPr id="469" name="Text Box 9">
          <a:extLst>
            <a:ext uri="{FF2B5EF4-FFF2-40B4-BE49-F238E27FC236}">
              <a16:creationId xmlns:a16="http://schemas.microsoft.com/office/drawing/2014/main" id="{D5123BB7-6C5B-45B0-B2A2-99017F25E74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723900</xdr:rowOff>
    </xdr:to>
    <xdr:sp macro="" textlink="">
      <xdr:nvSpPr>
        <xdr:cNvPr id="470" name="Text Box 8">
          <a:extLst>
            <a:ext uri="{FF2B5EF4-FFF2-40B4-BE49-F238E27FC236}">
              <a16:creationId xmlns:a16="http://schemas.microsoft.com/office/drawing/2014/main" id="{7B29A37E-9CFB-4C04-BC71-C83ED1CCAE7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723900</xdr:rowOff>
    </xdr:to>
    <xdr:sp macro="" textlink="">
      <xdr:nvSpPr>
        <xdr:cNvPr id="471" name="Text Box 9">
          <a:extLst>
            <a:ext uri="{FF2B5EF4-FFF2-40B4-BE49-F238E27FC236}">
              <a16:creationId xmlns:a16="http://schemas.microsoft.com/office/drawing/2014/main" id="{78D7F1B3-D60F-4F67-86D8-0B92DFD3528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706755</xdr:rowOff>
    </xdr:to>
    <xdr:sp macro="" textlink="">
      <xdr:nvSpPr>
        <xdr:cNvPr id="472" name="Text Box 8">
          <a:extLst>
            <a:ext uri="{FF2B5EF4-FFF2-40B4-BE49-F238E27FC236}">
              <a16:creationId xmlns:a16="http://schemas.microsoft.com/office/drawing/2014/main" id="{060FAE76-3BB0-417B-A3A7-37DA390A0E5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706755</xdr:rowOff>
    </xdr:to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47CA4CEE-537B-4B2D-8A1A-D30797BDE65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701040</xdr:rowOff>
    </xdr:to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C8D13CE0-9695-4D83-9AD1-1CB5E8BAEFD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701040</xdr:rowOff>
    </xdr:to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5198F0E7-0C57-4F2E-B8B3-06A148054F7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476" name="Text Box 8">
          <a:extLst>
            <a:ext uri="{FF2B5EF4-FFF2-40B4-BE49-F238E27FC236}">
              <a16:creationId xmlns:a16="http://schemas.microsoft.com/office/drawing/2014/main" id="{07086BBA-594E-4303-9455-1A0AED43C61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477" name="Text Box 9">
          <a:extLst>
            <a:ext uri="{FF2B5EF4-FFF2-40B4-BE49-F238E27FC236}">
              <a16:creationId xmlns:a16="http://schemas.microsoft.com/office/drawing/2014/main" id="{A3F31C51-D262-48CB-92B8-09A36F9E2E2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44946A4B-D235-457B-B163-66BE470D6691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194027A1-C503-4780-8648-25A7B5135E3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2BDE2E7E-78A8-40CE-855F-5CAA5005673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AE7632D0-70E0-4F59-B8AF-BE9C57AE6E9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3F74AB1D-4A3A-4A60-BA7B-9A958A66A06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83" name="Text Box 9">
          <a:extLst>
            <a:ext uri="{FF2B5EF4-FFF2-40B4-BE49-F238E27FC236}">
              <a16:creationId xmlns:a16="http://schemas.microsoft.com/office/drawing/2014/main" id="{1E861DE5-D049-4F73-827B-A6C3B384B78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03AF55FF-38AE-449E-8294-34B5E4313A6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73149967-2EFD-4663-83C1-72270F1AF87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86" name="Text Box 8">
          <a:extLst>
            <a:ext uri="{FF2B5EF4-FFF2-40B4-BE49-F238E27FC236}">
              <a16:creationId xmlns:a16="http://schemas.microsoft.com/office/drawing/2014/main" id="{F97AA1BB-AD7C-4F59-90A0-7DABD2298861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87" name="Text Box 9">
          <a:extLst>
            <a:ext uri="{FF2B5EF4-FFF2-40B4-BE49-F238E27FC236}">
              <a16:creationId xmlns:a16="http://schemas.microsoft.com/office/drawing/2014/main" id="{64E0AFDE-4A4F-43B9-86B3-8DD267690C2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id="{C5C668B6-405E-41EE-A596-957AD4FF828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id="{D941E93A-2CE1-4EF4-BB7A-C4AB2A57E85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06A61C41-1FD2-45E6-83C6-8103BB260BE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id="{CBE7DD26-787A-46B6-8311-ECEA166505C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A375668F-C18B-4AE3-B88D-12E9515975B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id="{804BC2D9-EFB1-4FD6-9A57-09122AB391A1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494" name="Text Box 8">
          <a:extLst>
            <a:ext uri="{FF2B5EF4-FFF2-40B4-BE49-F238E27FC236}">
              <a16:creationId xmlns:a16="http://schemas.microsoft.com/office/drawing/2014/main" id="{1CAC941F-532B-4E19-AAAD-47A57F74950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495" name="Text Box 9">
          <a:extLst>
            <a:ext uri="{FF2B5EF4-FFF2-40B4-BE49-F238E27FC236}">
              <a16:creationId xmlns:a16="http://schemas.microsoft.com/office/drawing/2014/main" id="{9092EA5B-1253-49DE-9325-223D62489CB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496" name="Text Box 8">
          <a:extLst>
            <a:ext uri="{FF2B5EF4-FFF2-40B4-BE49-F238E27FC236}">
              <a16:creationId xmlns:a16="http://schemas.microsoft.com/office/drawing/2014/main" id="{4455D4FE-A9B6-460F-8B42-321AD1C1BE9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497" name="Text Box 9">
          <a:extLst>
            <a:ext uri="{FF2B5EF4-FFF2-40B4-BE49-F238E27FC236}">
              <a16:creationId xmlns:a16="http://schemas.microsoft.com/office/drawing/2014/main" id="{7B3C3709-B661-4E53-A7AB-1E23588731B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98" name="Text Box 8">
          <a:extLst>
            <a:ext uri="{FF2B5EF4-FFF2-40B4-BE49-F238E27FC236}">
              <a16:creationId xmlns:a16="http://schemas.microsoft.com/office/drawing/2014/main" id="{A603EF45-634A-45F9-BBDE-F650B8E6FF3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499" name="Text Box 9">
          <a:extLst>
            <a:ext uri="{FF2B5EF4-FFF2-40B4-BE49-F238E27FC236}">
              <a16:creationId xmlns:a16="http://schemas.microsoft.com/office/drawing/2014/main" id="{AD742018-B3E6-4104-989F-05C16CB228A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500" name="Text Box 8">
          <a:extLst>
            <a:ext uri="{FF2B5EF4-FFF2-40B4-BE49-F238E27FC236}">
              <a16:creationId xmlns:a16="http://schemas.microsoft.com/office/drawing/2014/main" id="{0CB5715C-9A97-4E83-958A-844165B9CA8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501" name="Text Box 9">
          <a:extLst>
            <a:ext uri="{FF2B5EF4-FFF2-40B4-BE49-F238E27FC236}">
              <a16:creationId xmlns:a16="http://schemas.microsoft.com/office/drawing/2014/main" id="{D36D79E7-7694-4F4B-BEAE-F7519768443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502" name="Text Box 8">
          <a:extLst>
            <a:ext uri="{FF2B5EF4-FFF2-40B4-BE49-F238E27FC236}">
              <a16:creationId xmlns:a16="http://schemas.microsoft.com/office/drawing/2014/main" id="{63A9E644-A35F-4417-894D-0981E02E61A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503" name="Text Box 9">
          <a:extLst>
            <a:ext uri="{FF2B5EF4-FFF2-40B4-BE49-F238E27FC236}">
              <a16:creationId xmlns:a16="http://schemas.microsoft.com/office/drawing/2014/main" id="{C42EFB40-3534-4747-9F43-48E77D4829E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504" name="Text Box 8">
          <a:extLst>
            <a:ext uri="{FF2B5EF4-FFF2-40B4-BE49-F238E27FC236}">
              <a16:creationId xmlns:a16="http://schemas.microsoft.com/office/drawing/2014/main" id="{6D302663-745E-43EE-B859-25A1B8816E4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505" name="Text Box 9">
          <a:extLst>
            <a:ext uri="{FF2B5EF4-FFF2-40B4-BE49-F238E27FC236}">
              <a16:creationId xmlns:a16="http://schemas.microsoft.com/office/drawing/2014/main" id="{1D7E6C57-20BC-4543-9247-F740236E98D1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506" name="Text Box 8">
          <a:extLst>
            <a:ext uri="{FF2B5EF4-FFF2-40B4-BE49-F238E27FC236}">
              <a16:creationId xmlns:a16="http://schemas.microsoft.com/office/drawing/2014/main" id="{38012E17-5DC1-43BA-9AFA-22BA05DCD70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507" name="Text Box 9">
          <a:extLst>
            <a:ext uri="{FF2B5EF4-FFF2-40B4-BE49-F238E27FC236}">
              <a16:creationId xmlns:a16="http://schemas.microsoft.com/office/drawing/2014/main" id="{922FD1C7-6032-425A-94E5-C56FDB9DF86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38AE05C2-8CD3-4E22-A906-0F351FEB7421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EF4CAE89-F20A-4CBE-B25D-BD53C227BB6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id="{5BD294C1-8B77-487A-B05E-F727963FAD0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id="{5E368596-0179-466E-B575-E87633E22C0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512" name="Text Box 8">
          <a:extLst>
            <a:ext uri="{FF2B5EF4-FFF2-40B4-BE49-F238E27FC236}">
              <a16:creationId xmlns:a16="http://schemas.microsoft.com/office/drawing/2014/main" id="{07AFDBC7-E477-4843-956F-04FC8688382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513" name="Text Box 9">
          <a:extLst>
            <a:ext uri="{FF2B5EF4-FFF2-40B4-BE49-F238E27FC236}">
              <a16:creationId xmlns:a16="http://schemas.microsoft.com/office/drawing/2014/main" id="{94BC91E8-7373-4545-82A1-A85EB3D8015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514" name="Text Box 8">
          <a:extLst>
            <a:ext uri="{FF2B5EF4-FFF2-40B4-BE49-F238E27FC236}">
              <a16:creationId xmlns:a16="http://schemas.microsoft.com/office/drawing/2014/main" id="{D74F1963-CD17-482E-861E-86E7D33FDAC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515" name="Text Box 9">
          <a:extLst>
            <a:ext uri="{FF2B5EF4-FFF2-40B4-BE49-F238E27FC236}">
              <a16:creationId xmlns:a16="http://schemas.microsoft.com/office/drawing/2014/main" id="{1D852DB9-10A4-49C7-B923-A8A3AEFF275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id="{B05E0958-E07C-44AF-B04A-B729ABB1F44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517" name="Text Box 9">
          <a:extLst>
            <a:ext uri="{FF2B5EF4-FFF2-40B4-BE49-F238E27FC236}">
              <a16:creationId xmlns:a16="http://schemas.microsoft.com/office/drawing/2014/main" id="{99B57B08-12B5-447F-8C8F-962BE6A9C4E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518" name="Text Box 8">
          <a:extLst>
            <a:ext uri="{FF2B5EF4-FFF2-40B4-BE49-F238E27FC236}">
              <a16:creationId xmlns:a16="http://schemas.microsoft.com/office/drawing/2014/main" id="{A01A64D0-4994-42BE-B632-ACD7BC40C02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519" name="Text Box 9">
          <a:extLst>
            <a:ext uri="{FF2B5EF4-FFF2-40B4-BE49-F238E27FC236}">
              <a16:creationId xmlns:a16="http://schemas.microsoft.com/office/drawing/2014/main" id="{D015E624-19FB-4456-A1B8-A8C42DBFBA2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520" name="Text Box 8">
          <a:extLst>
            <a:ext uri="{FF2B5EF4-FFF2-40B4-BE49-F238E27FC236}">
              <a16:creationId xmlns:a16="http://schemas.microsoft.com/office/drawing/2014/main" id="{0BF34D2B-7717-44F1-83F0-2D9D1FDBC8C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521" name="Text Box 9">
          <a:extLst>
            <a:ext uri="{FF2B5EF4-FFF2-40B4-BE49-F238E27FC236}">
              <a16:creationId xmlns:a16="http://schemas.microsoft.com/office/drawing/2014/main" id="{7D1E8E05-6AAD-409A-970D-38ACEA03A32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1D88BE35-3B6E-4303-B2BF-43B92189B58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666750</xdr:rowOff>
    </xdr:to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id="{C2731F73-49F3-416A-8D06-74CD1A5BD32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744855</xdr:rowOff>
    </xdr:to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id="{C35F86C9-CAA0-41EB-A031-0862DDBFA6A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4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744855</xdr:rowOff>
    </xdr:to>
    <xdr:sp macro="" textlink="">
      <xdr:nvSpPr>
        <xdr:cNvPr id="525" name="Text Box 9">
          <a:extLst>
            <a:ext uri="{FF2B5EF4-FFF2-40B4-BE49-F238E27FC236}">
              <a16:creationId xmlns:a16="http://schemas.microsoft.com/office/drawing/2014/main" id="{2749BCB0-3A64-4F51-BB28-F22B32FC8C1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4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744855</xdr:rowOff>
    </xdr:to>
    <xdr:sp macro="" textlink="">
      <xdr:nvSpPr>
        <xdr:cNvPr id="526" name="Text Box 8">
          <a:extLst>
            <a:ext uri="{FF2B5EF4-FFF2-40B4-BE49-F238E27FC236}">
              <a16:creationId xmlns:a16="http://schemas.microsoft.com/office/drawing/2014/main" id="{FA9E386D-EC1A-4212-8994-47871D03A2E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4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744855</xdr:rowOff>
    </xdr:to>
    <xdr:sp macro="" textlink="">
      <xdr:nvSpPr>
        <xdr:cNvPr id="527" name="Text Box 9">
          <a:extLst>
            <a:ext uri="{FF2B5EF4-FFF2-40B4-BE49-F238E27FC236}">
              <a16:creationId xmlns:a16="http://schemas.microsoft.com/office/drawing/2014/main" id="{DFB48A48-08EF-4E50-B930-C3931BC52EF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4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A6D09C8E-68A3-44BF-BE3B-112F60369E1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C7EDBFBB-B941-422C-A7F7-1900339974D1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744855</xdr:rowOff>
    </xdr:to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4DFC34CC-E2AE-40C1-A303-7EC226CCAE0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4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744855</xdr:rowOff>
    </xdr:to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449ED44B-720A-4D43-9917-F2C5EAFE11B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4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id="{BAA28A27-4B09-4224-ADDA-6DC0E586203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533" name="Text Box 9">
          <a:extLst>
            <a:ext uri="{FF2B5EF4-FFF2-40B4-BE49-F238E27FC236}">
              <a16:creationId xmlns:a16="http://schemas.microsoft.com/office/drawing/2014/main" id="{A25E0AAC-FD51-4BA2-929D-458DA4FD42A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742950</xdr:rowOff>
    </xdr:to>
    <xdr:sp macro="" textlink="">
      <xdr:nvSpPr>
        <xdr:cNvPr id="534" name="Text Box 8">
          <a:extLst>
            <a:ext uri="{FF2B5EF4-FFF2-40B4-BE49-F238E27FC236}">
              <a16:creationId xmlns:a16="http://schemas.microsoft.com/office/drawing/2014/main" id="{B777C54C-F2B8-4EE8-BD0F-C94C9C9B325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742950</xdr:rowOff>
    </xdr:to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59FD0092-0AF9-4F64-85A2-38398652D7E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723900</xdr:rowOff>
    </xdr:to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1ADC69F5-88CC-4A71-B3B7-943FB71FE93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723900</xdr:rowOff>
    </xdr:to>
    <xdr:sp macro="" textlink="">
      <xdr:nvSpPr>
        <xdr:cNvPr id="537" name="Text Box 9">
          <a:extLst>
            <a:ext uri="{FF2B5EF4-FFF2-40B4-BE49-F238E27FC236}">
              <a16:creationId xmlns:a16="http://schemas.microsoft.com/office/drawing/2014/main" id="{78D9FE0C-9A4A-45B3-B256-1AC2CA24DC2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777240</xdr:rowOff>
    </xdr:to>
    <xdr:sp macro="" textlink="">
      <xdr:nvSpPr>
        <xdr:cNvPr id="538" name="Text Box 8">
          <a:extLst>
            <a:ext uri="{FF2B5EF4-FFF2-40B4-BE49-F238E27FC236}">
              <a16:creationId xmlns:a16="http://schemas.microsoft.com/office/drawing/2014/main" id="{C47313D9-0B72-4119-83D7-09B16E8439F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777240</xdr:rowOff>
    </xdr:to>
    <xdr:sp macro="" textlink="">
      <xdr:nvSpPr>
        <xdr:cNvPr id="539" name="Text Box 9">
          <a:extLst>
            <a:ext uri="{FF2B5EF4-FFF2-40B4-BE49-F238E27FC236}">
              <a16:creationId xmlns:a16="http://schemas.microsoft.com/office/drawing/2014/main" id="{A8FC13CF-796D-44BD-AE63-CA3211A328C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781050</xdr:rowOff>
    </xdr:to>
    <xdr:sp macro="" textlink="">
      <xdr:nvSpPr>
        <xdr:cNvPr id="540" name="Text Box 8">
          <a:extLst>
            <a:ext uri="{FF2B5EF4-FFF2-40B4-BE49-F238E27FC236}">
              <a16:creationId xmlns:a16="http://schemas.microsoft.com/office/drawing/2014/main" id="{45489739-6C5E-4FBF-A67E-9940E572FE7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781050</xdr:rowOff>
    </xdr:to>
    <xdr:sp macro="" textlink="">
      <xdr:nvSpPr>
        <xdr:cNvPr id="541" name="Text Box 9">
          <a:extLst>
            <a:ext uri="{FF2B5EF4-FFF2-40B4-BE49-F238E27FC236}">
              <a16:creationId xmlns:a16="http://schemas.microsoft.com/office/drawing/2014/main" id="{23E82390-615C-40D5-9ABE-8D74B5CA721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542" name="Text Box 8">
          <a:extLst>
            <a:ext uri="{FF2B5EF4-FFF2-40B4-BE49-F238E27FC236}">
              <a16:creationId xmlns:a16="http://schemas.microsoft.com/office/drawing/2014/main" id="{4F9639A6-D4AA-47AD-B77A-988F08032D9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543" name="Text Box 9">
          <a:extLst>
            <a:ext uri="{FF2B5EF4-FFF2-40B4-BE49-F238E27FC236}">
              <a16:creationId xmlns:a16="http://schemas.microsoft.com/office/drawing/2014/main" id="{03B6A19C-7D93-4319-8AE9-51051FDC697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742950</xdr:rowOff>
    </xdr:to>
    <xdr:sp macro="" textlink="">
      <xdr:nvSpPr>
        <xdr:cNvPr id="544" name="Text Box 8">
          <a:extLst>
            <a:ext uri="{FF2B5EF4-FFF2-40B4-BE49-F238E27FC236}">
              <a16:creationId xmlns:a16="http://schemas.microsoft.com/office/drawing/2014/main" id="{835E0A7F-E8FF-448F-9DC9-902D89966E3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742950</xdr:rowOff>
    </xdr:to>
    <xdr:sp macro="" textlink="">
      <xdr:nvSpPr>
        <xdr:cNvPr id="545" name="Text Box 9">
          <a:extLst>
            <a:ext uri="{FF2B5EF4-FFF2-40B4-BE49-F238E27FC236}">
              <a16:creationId xmlns:a16="http://schemas.microsoft.com/office/drawing/2014/main" id="{F113C5B3-D1F4-4B4F-AE75-E316D819E91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723900</xdr:rowOff>
    </xdr:to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id="{8FD9697E-13A0-4843-A565-1002D3826A2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723900</xdr:rowOff>
    </xdr:to>
    <xdr:sp macro="" textlink="">
      <xdr:nvSpPr>
        <xdr:cNvPr id="547" name="Text Box 9">
          <a:extLst>
            <a:ext uri="{FF2B5EF4-FFF2-40B4-BE49-F238E27FC236}">
              <a16:creationId xmlns:a16="http://schemas.microsoft.com/office/drawing/2014/main" id="{36EC3C39-304E-4219-A033-B5D63A236DD1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706755</xdr:rowOff>
    </xdr:to>
    <xdr:sp macro="" textlink="">
      <xdr:nvSpPr>
        <xdr:cNvPr id="548" name="Text Box 8">
          <a:extLst>
            <a:ext uri="{FF2B5EF4-FFF2-40B4-BE49-F238E27FC236}">
              <a16:creationId xmlns:a16="http://schemas.microsoft.com/office/drawing/2014/main" id="{8D936E2C-EC5A-4734-8B7C-8ACD015B4AA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706755</xdr:rowOff>
    </xdr:to>
    <xdr:sp macro="" textlink="">
      <xdr:nvSpPr>
        <xdr:cNvPr id="549" name="Text Box 9">
          <a:extLst>
            <a:ext uri="{FF2B5EF4-FFF2-40B4-BE49-F238E27FC236}">
              <a16:creationId xmlns:a16="http://schemas.microsoft.com/office/drawing/2014/main" id="{7BF18679-C95A-4AEB-AA80-7C7A58EFAD9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550" name="Text Box 8">
          <a:extLst>
            <a:ext uri="{FF2B5EF4-FFF2-40B4-BE49-F238E27FC236}">
              <a16:creationId xmlns:a16="http://schemas.microsoft.com/office/drawing/2014/main" id="{6B5F4780-C9E0-4530-B3D1-9B05487D734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551" name="Text Box 9">
          <a:extLst>
            <a:ext uri="{FF2B5EF4-FFF2-40B4-BE49-F238E27FC236}">
              <a16:creationId xmlns:a16="http://schemas.microsoft.com/office/drawing/2014/main" id="{41DAFA3F-097A-4A59-9BA5-5AD5E982DEC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9C267BDE-6962-4961-BFE6-0FBC0C4C4FD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276B8359-6930-49A0-8285-F8B817C641A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742950</xdr:rowOff>
    </xdr:to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AAB31157-31F9-4198-9AD8-5631390A4A2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742950</xdr:rowOff>
    </xdr:to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7102473C-5478-46E0-9410-83B3E42E906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39837056-E33C-4F72-A804-6073921EB40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AF34F5F2-00D2-4923-9722-2184A53F284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742950</xdr:rowOff>
    </xdr:to>
    <xdr:sp macro="" textlink="">
      <xdr:nvSpPr>
        <xdr:cNvPr id="558" name="Text Box 8">
          <a:extLst>
            <a:ext uri="{FF2B5EF4-FFF2-40B4-BE49-F238E27FC236}">
              <a16:creationId xmlns:a16="http://schemas.microsoft.com/office/drawing/2014/main" id="{D623FB1B-657C-4D4B-80BD-9DCEEB3BB5B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742950</xdr:rowOff>
    </xdr:to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id="{7D902EF6-3843-41C3-93A1-4F22B6088B2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723900</xdr:rowOff>
    </xdr:to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B2B0F1A9-2984-4CF9-88B0-02145990D07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723900</xdr:rowOff>
    </xdr:to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E638C69F-5491-4412-8242-BD0C56D94D7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706755</xdr:rowOff>
    </xdr:to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id="{986C2273-09DF-433F-B3F3-C6C9EA8929A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706755</xdr:rowOff>
    </xdr:to>
    <xdr:sp macro="" textlink="">
      <xdr:nvSpPr>
        <xdr:cNvPr id="563" name="Text Box 9">
          <a:extLst>
            <a:ext uri="{FF2B5EF4-FFF2-40B4-BE49-F238E27FC236}">
              <a16:creationId xmlns:a16="http://schemas.microsoft.com/office/drawing/2014/main" id="{06C2D194-49D3-4776-86E2-59DD0605988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781050</xdr:rowOff>
    </xdr:to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id="{D2CCFEC1-96CE-4356-9698-BB3020BDDCA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781050</xdr:rowOff>
    </xdr:to>
    <xdr:sp macro="" textlink="">
      <xdr:nvSpPr>
        <xdr:cNvPr id="565" name="Text Box 9">
          <a:extLst>
            <a:ext uri="{FF2B5EF4-FFF2-40B4-BE49-F238E27FC236}">
              <a16:creationId xmlns:a16="http://schemas.microsoft.com/office/drawing/2014/main" id="{E7A7CF21-0BE9-4957-8B0E-050FB2F6CC9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762000</xdr:rowOff>
    </xdr:to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10C1CF3E-88FB-43F7-AA7C-C9CEADED631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762000</xdr:rowOff>
    </xdr:to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0E173168-AE17-4735-8420-96CE424975C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742950</xdr:rowOff>
    </xdr:to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id="{EE0CB2E7-764F-410F-92DB-9948E1E0DE2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742950</xdr:rowOff>
    </xdr:to>
    <xdr:sp macro="" textlink="">
      <xdr:nvSpPr>
        <xdr:cNvPr id="569" name="Text Box 9">
          <a:extLst>
            <a:ext uri="{FF2B5EF4-FFF2-40B4-BE49-F238E27FC236}">
              <a16:creationId xmlns:a16="http://schemas.microsoft.com/office/drawing/2014/main" id="{90F5EE9F-D7FA-4655-94AE-950E6FB6F00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723900</xdr:rowOff>
    </xdr:to>
    <xdr:sp macro="" textlink="">
      <xdr:nvSpPr>
        <xdr:cNvPr id="570" name="Text Box 8">
          <a:extLst>
            <a:ext uri="{FF2B5EF4-FFF2-40B4-BE49-F238E27FC236}">
              <a16:creationId xmlns:a16="http://schemas.microsoft.com/office/drawing/2014/main" id="{12F5362C-78BA-4F6E-B147-ABD25FFCCC3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723900</xdr:rowOff>
    </xdr:to>
    <xdr:sp macro="" textlink="">
      <xdr:nvSpPr>
        <xdr:cNvPr id="571" name="Text Box 9">
          <a:extLst>
            <a:ext uri="{FF2B5EF4-FFF2-40B4-BE49-F238E27FC236}">
              <a16:creationId xmlns:a16="http://schemas.microsoft.com/office/drawing/2014/main" id="{359BC6D7-1D0B-428B-A751-9F5F4AEC4B1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706755</xdr:rowOff>
    </xdr:to>
    <xdr:sp macro="" textlink="">
      <xdr:nvSpPr>
        <xdr:cNvPr id="572" name="Text Box 8">
          <a:extLst>
            <a:ext uri="{FF2B5EF4-FFF2-40B4-BE49-F238E27FC236}">
              <a16:creationId xmlns:a16="http://schemas.microsoft.com/office/drawing/2014/main" id="{E930A0AD-9742-4431-B7E8-B4A5DFA389C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706755</xdr:rowOff>
    </xdr:to>
    <xdr:sp macro="" textlink="">
      <xdr:nvSpPr>
        <xdr:cNvPr id="573" name="Text Box 9">
          <a:extLst>
            <a:ext uri="{FF2B5EF4-FFF2-40B4-BE49-F238E27FC236}">
              <a16:creationId xmlns:a16="http://schemas.microsoft.com/office/drawing/2014/main" id="{BD9DC4DC-CFDC-4F17-8C4F-B86765BE8CD1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701040</xdr:rowOff>
    </xdr:to>
    <xdr:sp macro="" textlink="">
      <xdr:nvSpPr>
        <xdr:cNvPr id="574" name="Text Box 8">
          <a:extLst>
            <a:ext uri="{FF2B5EF4-FFF2-40B4-BE49-F238E27FC236}">
              <a16:creationId xmlns:a16="http://schemas.microsoft.com/office/drawing/2014/main" id="{C6310BFB-DE30-4F2B-92E8-C76CFEC9E39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701040</xdr:rowOff>
    </xdr:to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C6C47A80-B642-4CA1-B5CA-89DCCF34FB7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576" name="Text Box 8">
          <a:extLst>
            <a:ext uri="{FF2B5EF4-FFF2-40B4-BE49-F238E27FC236}">
              <a16:creationId xmlns:a16="http://schemas.microsoft.com/office/drawing/2014/main" id="{52FB929D-D9F5-4D58-8E2A-E435F31F98A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577" name="Text Box 9">
          <a:extLst>
            <a:ext uri="{FF2B5EF4-FFF2-40B4-BE49-F238E27FC236}">
              <a16:creationId xmlns:a16="http://schemas.microsoft.com/office/drawing/2014/main" id="{CDB8D28A-05CE-4982-8ED6-5E6D8585F5A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578" name="Text Box 8">
          <a:extLst>
            <a:ext uri="{FF2B5EF4-FFF2-40B4-BE49-F238E27FC236}">
              <a16:creationId xmlns:a16="http://schemas.microsoft.com/office/drawing/2014/main" id="{88B45E73-7671-4CE5-8FF9-3321E2AB8A8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579" name="Text Box 9">
          <a:extLst>
            <a:ext uri="{FF2B5EF4-FFF2-40B4-BE49-F238E27FC236}">
              <a16:creationId xmlns:a16="http://schemas.microsoft.com/office/drawing/2014/main" id="{9422F65B-D69D-4E13-A2C0-61F9E255009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580" name="Text Box 8">
          <a:extLst>
            <a:ext uri="{FF2B5EF4-FFF2-40B4-BE49-F238E27FC236}">
              <a16:creationId xmlns:a16="http://schemas.microsoft.com/office/drawing/2014/main" id="{F54CD2BD-CC58-45F0-A6E3-FC32B6D4E43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581" name="Text Box 9">
          <a:extLst>
            <a:ext uri="{FF2B5EF4-FFF2-40B4-BE49-F238E27FC236}">
              <a16:creationId xmlns:a16="http://schemas.microsoft.com/office/drawing/2014/main" id="{4B82051F-3277-41A8-ADB5-B7C97ABE6F9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582" name="Text Box 8">
          <a:extLst>
            <a:ext uri="{FF2B5EF4-FFF2-40B4-BE49-F238E27FC236}">
              <a16:creationId xmlns:a16="http://schemas.microsoft.com/office/drawing/2014/main" id="{463D1B49-8949-40DE-AECB-0E7BFB0D39E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583" name="Text Box 9">
          <a:extLst>
            <a:ext uri="{FF2B5EF4-FFF2-40B4-BE49-F238E27FC236}">
              <a16:creationId xmlns:a16="http://schemas.microsoft.com/office/drawing/2014/main" id="{7CEEFC1D-84F7-4915-B181-3284C279368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B11AF160-41F3-4C00-96DF-A9F0877DF26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585" name="Text Box 9">
          <a:extLst>
            <a:ext uri="{FF2B5EF4-FFF2-40B4-BE49-F238E27FC236}">
              <a16:creationId xmlns:a16="http://schemas.microsoft.com/office/drawing/2014/main" id="{A1C36829-B4F1-4583-8C21-FFF58D91539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B717A8A1-CDC9-4304-B178-BC8763D762E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801D0F5E-EA1E-4D6F-BA43-07CEBB7D1B9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742950</xdr:rowOff>
    </xdr:to>
    <xdr:sp macro="" textlink="">
      <xdr:nvSpPr>
        <xdr:cNvPr id="588" name="Text Box 8">
          <a:extLst>
            <a:ext uri="{FF2B5EF4-FFF2-40B4-BE49-F238E27FC236}">
              <a16:creationId xmlns:a16="http://schemas.microsoft.com/office/drawing/2014/main" id="{F0202F63-D192-4D3C-B974-6A6706772EA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742950</xdr:rowOff>
    </xdr:to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id="{AD54E6E9-50AD-4A9D-A59E-6E1F12AA9A3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9EC8432B-2779-400A-84E8-927BD1A4FCD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739140</xdr:rowOff>
    </xdr:to>
    <xdr:sp macro="" textlink="">
      <xdr:nvSpPr>
        <xdr:cNvPr id="591" name="Text Box 9">
          <a:extLst>
            <a:ext uri="{FF2B5EF4-FFF2-40B4-BE49-F238E27FC236}">
              <a16:creationId xmlns:a16="http://schemas.microsoft.com/office/drawing/2014/main" id="{FEFE082D-2B1C-40FF-857E-BE949049836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742950</xdr:rowOff>
    </xdr:to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58EDF22D-4A41-49F9-BD65-8B62A6E1761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742950</xdr:rowOff>
    </xdr:to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C19FB8DB-22EE-4236-8F96-D4147AF53E7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723900</xdr:rowOff>
    </xdr:to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A5069C48-792C-4803-BA3F-C412E6994DF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723900</xdr:rowOff>
    </xdr:to>
    <xdr:sp macro="" textlink="">
      <xdr:nvSpPr>
        <xdr:cNvPr id="595" name="Text Box 9">
          <a:extLst>
            <a:ext uri="{FF2B5EF4-FFF2-40B4-BE49-F238E27FC236}">
              <a16:creationId xmlns:a16="http://schemas.microsoft.com/office/drawing/2014/main" id="{FAD3D71B-9290-4B87-989B-D017A25DC96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706755</xdr:rowOff>
    </xdr:to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E4E717D1-A952-46DE-96C1-EB83221B8EF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706755</xdr:rowOff>
    </xdr:to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A72BD795-488E-41BC-9E69-8798C015E49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781050</xdr:rowOff>
    </xdr:to>
    <xdr:sp macro="" textlink="">
      <xdr:nvSpPr>
        <xdr:cNvPr id="598" name="Text Box 8">
          <a:extLst>
            <a:ext uri="{FF2B5EF4-FFF2-40B4-BE49-F238E27FC236}">
              <a16:creationId xmlns:a16="http://schemas.microsoft.com/office/drawing/2014/main" id="{34841377-68F7-4719-9DE1-DA4235626D7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781050</xdr:rowOff>
    </xdr:to>
    <xdr:sp macro="" textlink="">
      <xdr:nvSpPr>
        <xdr:cNvPr id="599" name="Text Box 9">
          <a:extLst>
            <a:ext uri="{FF2B5EF4-FFF2-40B4-BE49-F238E27FC236}">
              <a16:creationId xmlns:a16="http://schemas.microsoft.com/office/drawing/2014/main" id="{98A838D5-992C-4906-95C1-AD9DBD7B450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762000</xdr:rowOff>
    </xdr:to>
    <xdr:sp macro="" textlink="">
      <xdr:nvSpPr>
        <xdr:cNvPr id="600" name="Text Box 8">
          <a:extLst>
            <a:ext uri="{FF2B5EF4-FFF2-40B4-BE49-F238E27FC236}">
              <a16:creationId xmlns:a16="http://schemas.microsoft.com/office/drawing/2014/main" id="{C426114E-297D-48E2-82BB-D60509C1C89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762000</xdr:rowOff>
    </xdr:to>
    <xdr:sp macro="" textlink="">
      <xdr:nvSpPr>
        <xdr:cNvPr id="601" name="Text Box 9">
          <a:extLst>
            <a:ext uri="{FF2B5EF4-FFF2-40B4-BE49-F238E27FC236}">
              <a16:creationId xmlns:a16="http://schemas.microsoft.com/office/drawing/2014/main" id="{A1465913-F016-45A1-BC16-5775C532703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742950</xdr:rowOff>
    </xdr:to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057D4E7F-00F7-41BC-900D-9CF91896375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742950</xdr:rowOff>
    </xdr:to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FEF39EC5-CF47-4782-BA85-FCBCD0D839C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723900</xdr:rowOff>
    </xdr:to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7A9B1C4C-2743-4DA6-8304-FF8C5E38CE1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723900</xdr:rowOff>
    </xdr:to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4E049BB3-FEA0-4520-A777-15D83F019D6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706755</xdr:rowOff>
    </xdr:to>
    <xdr:sp macro="" textlink="">
      <xdr:nvSpPr>
        <xdr:cNvPr id="606" name="Text Box 8">
          <a:extLst>
            <a:ext uri="{FF2B5EF4-FFF2-40B4-BE49-F238E27FC236}">
              <a16:creationId xmlns:a16="http://schemas.microsoft.com/office/drawing/2014/main" id="{9269D3FD-5851-4556-A2E2-307130AAFB1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706755</xdr:rowOff>
    </xdr:to>
    <xdr:sp macro="" textlink="">
      <xdr:nvSpPr>
        <xdr:cNvPr id="607" name="Text Box 9">
          <a:extLst>
            <a:ext uri="{FF2B5EF4-FFF2-40B4-BE49-F238E27FC236}">
              <a16:creationId xmlns:a16="http://schemas.microsoft.com/office/drawing/2014/main" id="{5BB64EDA-9B19-461C-88A4-03C4C703E88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701040</xdr:rowOff>
    </xdr:to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403F38EA-6BEB-486D-98D3-168049830E7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609" name="Text Box 8">
          <a:extLst>
            <a:ext uri="{FF2B5EF4-FFF2-40B4-BE49-F238E27FC236}">
              <a16:creationId xmlns:a16="http://schemas.microsoft.com/office/drawing/2014/main" id="{5E0CC280-095A-4E56-83F6-0EBD592B10D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610" name="Text Box 9">
          <a:extLst>
            <a:ext uri="{FF2B5EF4-FFF2-40B4-BE49-F238E27FC236}">
              <a16:creationId xmlns:a16="http://schemas.microsoft.com/office/drawing/2014/main" id="{C95E3891-205A-4345-B81A-276245232DE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611" name="Text Box 8">
          <a:extLst>
            <a:ext uri="{FF2B5EF4-FFF2-40B4-BE49-F238E27FC236}">
              <a16:creationId xmlns:a16="http://schemas.microsoft.com/office/drawing/2014/main" id="{35FE8AAD-BE8C-463D-81D0-0AF9C8F1A36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612" name="Text Box 9">
          <a:extLst>
            <a:ext uri="{FF2B5EF4-FFF2-40B4-BE49-F238E27FC236}">
              <a16:creationId xmlns:a16="http://schemas.microsoft.com/office/drawing/2014/main" id="{996A6004-58D0-4B9A-B3A0-830F10442B1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613" name="Text Box 8">
          <a:extLst>
            <a:ext uri="{FF2B5EF4-FFF2-40B4-BE49-F238E27FC236}">
              <a16:creationId xmlns:a16="http://schemas.microsoft.com/office/drawing/2014/main" id="{35EF22DC-2A81-4A40-BA1D-4E0403DD152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614" name="Text Box 9">
          <a:extLst>
            <a:ext uri="{FF2B5EF4-FFF2-40B4-BE49-F238E27FC236}">
              <a16:creationId xmlns:a16="http://schemas.microsoft.com/office/drawing/2014/main" id="{838A58D5-66B8-4745-ACE2-EDFC1114A19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615" name="Text Box 8">
          <a:extLst>
            <a:ext uri="{FF2B5EF4-FFF2-40B4-BE49-F238E27FC236}">
              <a16:creationId xmlns:a16="http://schemas.microsoft.com/office/drawing/2014/main" id="{26B87B82-35FD-44B7-8D7A-9BCAA72ED3F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605</xdr:row>
      <xdr:rowOff>0</xdr:rowOff>
    </xdr:from>
    <xdr:to>
      <xdr:col>1</xdr:col>
      <xdr:colOff>1314450</xdr:colOff>
      <xdr:row>605</xdr:row>
      <xdr:rowOff>666750</xdr:rowOff>
    </xdr:to>
    <xdr:sp macro="" textlink="">
      <xdr:nvSpPr>
        <xdr:cNvPr id="616" name="Text Box 9">
          <a:extLst>
            <a:ext uri="{FF2B5EF4-FFF2-40B4-BE49-F238E27FC236}">
              <a16:creationId xmlns:a16="http://schemas.microsoft.com/office/drawing/2014/main" id="{F4289C0A-10E8-42D1-AB46-A1AD4313D64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9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605</xdr:row>
      <xdr:rowOff>0</xdr:rowOff>
    </xdr:from>
    <xdr:to>
      <xdr:col>1</xdr:col>
      <xdr:colOff>1390650</xdr:colOff>
      <xdr:row>605</xdr:row>
      <xdr:rowOff>314325</xdr:rowOff>
    </xdr:to>
    <xdr:sp macro="" textlink="">
      <xdr:nvSpPr>
        <xdr:cNvPr id="617" name="Cuadro de texto 47652">
          <a:extLst>
            <a:ext uri="{FF2B5EF4-FFF2-40B4-BE49-F238E27FC236}">
              <a16:creationId xmlns:a16="http://schemas.microsoft.com/office/drawing/2014/main" id="{873CCFC4-104A-4F35-994B-D00D81BD61EB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605</xdr:row>
      <xdr:rowOff>0</xdr:rowOff>
    </xdr:from>
    <xdr:to>
      <xdr:col>1</xdr:col>
      <xdr:colOff>1390650</xdr:colOff>
      <xdr:row>605</xdr:row>
      <xdr:rowOff>314325</xdr:rowOff>
    </xdr:to>
    <xdr:sp macro="" textlink="">
      <xdr:nvSpPr>
        <xdr:cNvPr id="618" name="Cuadro de texto 47653">
          <a:extLst>
            <a:ext uri="{FF2B5EF4-FFF2-40B4-BE49-F238E27FC236}">
              <a16:creationId xmlns:a16="http://schemas.microsoft.com/office/drawing/2014/main" id="{F3E38F28-3F0F-423E-A5E3-A4B0B8F41E9B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605</xdr:row>
      <xdr:rowOff>0</xdr:rowOff>
    </xdr:from>
    <xdr:to>
      <xdr:col>1</xdr:col>
      <xdr:colOff>1390650</xdr:colOff>
      <xdr:row>605</xdr:row>
      <xdr:rowOff>314325</xdr:rowOff>
    </xdr:to>
    <xdr:sp macro="" textlink="">
      <xdr:nvSpPr>
        <xdr:cNvPr id="619" name="Cuadro de texto 47654">
          <a:extLst>
            <a:ext uri="{FF2B5EF4-FFF2-40B4-BE49-F238E27FC236}">
              <a16:creationId xmlns:a16="http://schemas.microsoft.com/office/drawing/2014/main" id="{F4417262-4F34-4752-A048-3B623FF0B8BD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605</xdr:row>
      <xdr:rowOff>0</xdr:rowOff>
    </xdr:from>
    <xdr:to>
      <xdr:col>1</xdr:col>
      <xdr:colOff>1390650</xdr:colOff>
      <xdr:row>605</xdr:row>
      <xdr:rowOff>314325</xdr:rowOff>
    </xdr:to>
    <xdr:sp macro="" textlink="">
      <xdr:nvSpPr>
        <xdr:cNvPr id="620" name="Cuadro de texto 47655">
          <a:extLst>
            <a:ext uri="{FF2B5EF4-FFF2-40B4-BE49-F238E27FC236}">
              <a16:creationId xmlns:a16="http://schemas.microsoft.com/office/drawing/2014/main" id="{AC978D37-8A51-4B8B-8700-E5AFD02FF8E5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605</xdr:row>
      <xdr:rowOff>0</xdr:rowOff>
    </xdr:from>
    <xdr:to>
      <xdr:col>1</xdr:col>
      <xdr:colOff>1390650</xdr:colOff>
      <xdr:row>605</xdr:row>
      <xdr:rowOff>314325</xdr:rowOff>
    </xdr:to>
    <xdr:sp macro="" textlink="">
      <xdr:nvSpPr>
        <xdr:cNvPr id="621" name="Cuadro de texto 47656">
          <a:extLst>
            <a:ext uri="{FF2B5EF4-FFF2-40B4-BE49-F238E27FC236}">
              <a16:creationId xmlns:a16="http://schemas.microsoft.com/office/drawing/2014/main" id="{CFA2988A-54A1-421D-B077-1F7FFE6A210B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605</xdr:row>
      <xdr:rowOff>0</xdr:rowOff>
    </xdr:from>
    <xdr:to>
      <xdr:col>1</xdr:col>
      <xdr:colOff>1390650</xdr:colOff>
      <xdr:row>605</xdr:row>
      <xdr:rowOff>314325</xdr:rowOff>
    </xdr:to>
    <xdr:sp macro="" textlink="">
      <xdr:nvSpPr>
        <xdr:cNvPr id="622" name="Cuadro de texto 47657">
          <a:extLst>
            <a:ext uri="{FF2B5EF4-FFF2-40B4-BE49-F238E27FC236}">
              <a16:creationId xmlns:a16="http://schemas.microsoft.com/office/drawing/2014/main" id="{2978CDEA-3FFE-451A-BD30-472915289986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605</xdr:row>
      <xdr:rowOff>0</xdr:rowOff>
    </xdr:from>
    <xdr:to>
      <xdr:col>1</xdr:col>
      <xdr:colOff>1390650</xdr:colOff>
      <xdr:row>605</xdr:row>
      <xdr:rowOff>314325</xdr:rowOff>
    </xdr:to>
    <xdr:sp macro="" textlink="">
      <xdr:nvSpPr>
        <xdr:cNvPr id="623" name="Cuadro de texto 47658">
          <a:extLst>
            <a:ext uri="{FF2B5EF4-FFF2-40B4-BE49-F238E27FC236}">
              <a16:creationId xmlns:a16="http://schemas.microsoft.com/office/drawing/2014/main" id="{DA7EB825-BBDD-4C78-BEE2-7DB96354CA05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605</xdr:row>
      <xdr:rowOff>0</xdr:rowOff>
    </xdr:from>
    <xdr:to>
      <xdr:col>1</xdr:col>
      <xdr:colOff>1390650</xdr:colOff>
      <xdr:row>605</xdr:row>
      <xdr:rowOff>314325</xdr:rowOff>
    </xdr:to>
    <xdr:sp macro="" textlink="">
      <xdr:nvSpPr>
        <xdr:cNvPr id="624" name="Cuadro de texto 47659">
          <a:extLst>
            <a:ext uri="{FF2B5EF4-FFF2-40B4-BE49-F238E27FC236}">
              <a16:creationId xmlns:a16="http://schemas.microsoft.com/office/drawing/2014/main" id="{9C8C91D2-71E0-42A3-96BC-F6A373275376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605</xdr:row>
      <xdr:rowOff>0</xdr:rowOff>
    </xdr:from>
    <xdr:to>
      <xdr:col>1</xdr:col>
      <xdr:colOff>1390650</xdr:colOff>
      <xdr:row>605</xdr:row>
      <xdr:rowOff>314325</xdr:rowOff>
    </xdr:to>
    <xdr:sp macro="" textlink="">
      <xdr:nvSpPr>
        <xdr:cNvPr id="625" name="Cuadro de texto 47660">
          <a:extLst>
            <a:ext uri="{FF2B5EF4-FFF2-40B4-BE49-F238E27FC236}">
              <a16:creationId xmlns:a16="http://schemas.microsoft.com/office/drawing/2014/main" id="{4F259C5D-5B1F-452A-A002-9644A10B1A34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605</xdr:row>
      <xdr:rowOff>0</xdr:rowOff>
    </xdr:from>
    <xdr:to>
      <xdr:col>1</xdr:col>
      <xdr:colOff>1390650</xdr:colOff>
      <xdr:row>605</xdr:row>
      <xdr:rowOff>314325</xdr:rowOff>
    </xdr:to>
    <xdr:sp macro="" textlink="">
      <xdr:nvSpPr>
        <xdr:cNvPr id="626" name="Cuadro de texto 47661">
          <a:extLst>
            <a:ext uri="{FF2B5EF4-FFF2-40B4-BE49-F238E27FC236}">
              <a16:creationId xmlns:a16="http://schemas.microsoft.com/office/drawing/2014/main" id="{AF8000DE-8BC7-4E38-AC11-85FCCB8DCE56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605</xdr:row>
      <xdr:rowOff>0</xdr:rowOff>
    </xdr:from>
    <xdr:to>
      <xdr:col>1</xdr:col>
      <xdr:colOff>1390650</xdr:colOff>
      <xdr:row>605</xdr:row>
      <xdr:rowOff>314325</xdr:rowOff>
    </xdr:to>
    <xdr:sp macro="" textlink="">
      <xdr:nvSpPr>
        <xdr:cNvPr id="627" name="Cuadro de texto 47662">
          <a:extLst>
            <a:ext uri="{FF2B5EF4-FFF2-40B4-BE49-F238E27FC236}">
              <a16:creationId xmlns:a16="http://schemas.microsoft.com/office/drawing/2014/main" id="{84B3B4EB-D563-44A2-ADE9-06D07E9D2D99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605</xdr:row>
      <xdr:rowOff>0</xdr:rowOff>
    </xdr:from>
    <xdr:to>
      <xdr:col>1</xdr:col>
      <xdr:colOff>1390650</xdr:colOff>
      <xdr:row>605</xdr:row>
      <xdr:rowOff>314325</xdr:rowOff>
    </xdr:to>
    <xdr:sp macro="" textlink="">
      <xdr:nvSpPr>
        <xdr:cNvPr id="628" name="Cuadro de texto 47663">
          <a:extLst>
            <a:ext uri="{FF2B5EF4-FFF2-40B4-BE49-F238E27FC236}">
              <a16:creationId xmlns:a16="http://schemas.microsoft.com/office/drawing/2014/main" id="{A94564F8-A2C3-4156-B7E6-FCDBB950C5B7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605</xdr:row>
      <xdr:rowOff>0</xdr:rowOff>
    </xdr:from>
    <xdr:to>
      <xdr:col>1</xdr:col>
      <xdr:colOff>1390650</xdr:colOff>
      <xdr:row>605</xdr:row>
      <xdr:rowOff>314325</xdr:rowOff>
    </xdr:to>
    <xdr:sp macro="" textlink="">
      <xdr:nvSpPr>
        <xdr:cNvPr id="629" name="Cuadro de texto 47664">
          <a:extLst>
            <a:ext uri="{FF2B5EF4-FFF2-40B4-BE49-F238E27FC236}">
              <a16:creationId xmlns:a16="http://schemas.microsoft.com/office/drawing/2014/main" id="{BCA46BF0-F71D-4C79-91F4-E520B27D7DC7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605</xdr:row>
      <xdr:rowOff>0</xdr:rowOff>
    </xdr:from>
    <xdr:to>
      <xdr:col>1</xdr:col>
      <xdr:colOff>1390650</xdr:colOff>
      <xdr:row>605</xdr:row>
      <xdr:rowOff>314325</xdr:rowOff>
    </xdr:to>
    <xdr:sp macro="" textlink="">
      <xdr:nvSpPr>
        <xdr:cNvPr id="630" name="Cuadro de texto 47665">
          <a:extLst>
            <a:ext uri="{FF2B5EF4-FFF2-40B4-BE49-F238E27FC236}">
              <a16:creationId xmlns:a16="http://schemas.microsoft.com/office/drawing/2014/main" id="{FE001BF6-1A96-4D60-BFB7-497D51581DE4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605</xdr:row>
      <xdr:rowOff>0</xdr:rowOff>
    </xdr:from>
    <xdr:to>
      <xdr:col>1</xdr:col>
      <xdr:colOff>1390650</xdr:colOff>
      <xdr:row>605</xdr:row>
      <xdr:rowOff>314325</xdr:rowOff>
    </xdr:to>
    <xdr:sp macro="" textlink="">
      <xdr:nvSpPr>
        <xdr:cNvPr id="631" name="Cuadro de texto 47666">
          <a:extLst>
            <a:ext uri="{FF2B5EF4-FFF2-40B4-BE49-F238E27FC236}">
              <a16:creationId xmlns:a16="http://schemas.microsoft.com/office/drawing/2014/main" id="{AC3EF429-C4D9-43DB-80EC-FDD1AF44A9C2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605</xdr:row>
      <xdr:rowOff>0</xdr:rowOff>
    </xdr:from>
    <xdr:to>
      <xdr:col>1</xdr:col>
      <xdr:colOff>1390650</xdr:colOff>
      <xdr:row>605</xdr:row>
      <xdr:rowOff>314325</xdr:rowOff>
    </xdr:to>
    <xdr:sp macro="" textlink="">
      <xdr:nvSpPr>
        <xdr:cNvPr id="632" name="Cuadro de texto 47667">
          <a:extLst>
            <a:ext uri="{FF2B5EF4-FFF2-40B4-BE49-F238E27FC236}">
              <a16:creationId xmlns:a16="http://schemas.microsoft.com/office/drawing/2014/main" id="{6D0072F7-217F-4373-A691-D72F4142B9A4}"/>
            </a:ext>
          </a:extLst>
        </xdr:cNvPr>
        <xdr:cNvSpPr txBox="1">
          <a:spLocks noChangeArrowheads="1"/>
        </xdr:cNvSpPr>
      </xdr:nvSpPr>
      <xdr:spPr bwMode="auto">
        <a:xfrm>
          <a:off x="1819275" y="1408938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266700</xdr:rowOff>
    </xdr:to>
    <xdr:sp macro="" textlink="">
      <xdr:nvSpPr>
        <xdr:cNvPr id="633" name="Cuadro de texto 47668">
          <a:extLst>
            <a:ext uri="{FF2B5EF4-FFF2-40B4-BE49-F238E27FC236}">
              <a16:creationId xmlns:a16="http://schemas.microsoft.com/office/drawing/2014/main" id="{1FCA76E0-B891-48E9-9BC5-E451FA42D74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266700</xdr:rowOff>
    </xdr:to>
    <xdr:sp macro="" textlink="">
      <xdr:nvSpPr>
        <xdr:cNvPr id="634" name="Cuadro de texto 47669">
          <a:extLst>
            <a:ext uri="{FF2B5EF4-FFF2-40B4-BE49-F238E27FC236}">
              <a16:creationId xmlns:a16="http://schemas.microsoft.com/office/drawing/2014/main" id="{F0D9A3A2-CC66-4F98-A706-9373E2779A8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266700</xdr:rowOff>
    </xdr:to>
    <xdr:sp macro="" textlink="">
      <xdr:nvSpPr>
        <xdr:cNvPr id="635" name="Cuadro de texto 47670">
          <a:extLst>
            <a:ext uri="{FF2B5EF4-FFF2-40B4-BE49-F238E27FC236}">
              <a16:creationId xmlns:a16="http://schemas.microsoft.com/office/drawing/2014/main" id="{3D306B3B-875A-49B0-8BCC-8730035CDC8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266700</xdr:rowOff>
    </xdr:to>
    <xdr:sp macro="" textlink="">
      <xdr:nvSpPr>
        <xdr:cNvPr id="636" name="Cuadro de texto 47671">
          <a:extLst>
            <a:ext uri="{FF2B5EF4-FFF2-40B4-BE49-F238E27FC236}">
              <a16:creationId xmlns:a16="http://schemas.microsoft.com/office/drawing/2014/main" id="{C2992E01-43C4-4E0A-9CBD-82F6ADDC774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637" name="Cuadro de texto 47672">
          <a:extLst>
            <a:ext uri="{FF2B5EF4-FFF2-40B4-BE49-F238E27FC236}">
              <a16:creationId xmlns:a16="http://schemas.microsoft.com/office/drawing/2014/main" id="{B3AD36E2-EEAC-4DC4-B1EA-E55D3DDCECC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638" name="Cuadro de texto 47673">
          <a:extLst>
            <a:ext uri="{FF2B5EF4-FFF2-40B4-BE49-F238E27FC236}">
              <a16:creationId xmlns:a16="http://schemas.microsoft.com/office/drawing/2014/main" id="{DB5EB66B-3DBB-4B46-8138-3DCED3D3126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266700</xdr:rowOff>
    </xdr:to>
    <xdr:sp macro="" textlink="">
      <xdr:nvSpPr>
        <xdr:cNvPr id="639" name="Cuadro de texto 47674">
          <a:extLst>
            <a:ext uri="{FF2B5EF4-FFF2-40B4-BE49-F238E27FC236}">
              <a16:creationId xmlns:a16="http://schemas.microsoft.com/office/drawing/2014/main" id="{03505FCB-8223-41EE-B8FF-162A949A400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266700</xdr:rowOff>
    </xdr:to>
    <xdr:sp macro="" textlink="">
      <xdr:nvSpPr>
        <xdr:cNvPr id="640" name="Cuadro de texto 47675">
          <a:extLst>
            <a:ext uri="{FF2B5EF4-FFF2-40B4-BE49-F238E27FC236}">
              <a16:creationId xmlns:a16="http://schemas.microsoft.com/office/drawing/2014/main" id="{8ADA0A3B-B4C9-455D-AC1E-F67D1330706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641" name="Cuadro de texto 47676">
          <a:extLst>
            <a:ext uri="{FF2B5EF4-FFF2-40B4-BE49-F238E27FC236}">
              <a16:creationId xmlns:a16="http://schemas.microsoft.com/office/drawing/2014/main" id="{09E47848-6A71-46AE-BBA2-83D3095D500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642" name="Cuadro de texto 47677">
          <a:extLst>
            <a:ext uri="{FF2B5EF4-FFF2-40B4-BE49-F238E27FC236}">
              <a16:creationId xmlns:a16="http://schemas.microsoft.com/office/drawing/2014/main" id="{3BB6DB22-F162-43A1-AE8D-28CC31088AE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247650</xdr:rowOff>
    </xdr:to>
    <xdr:sp macro="" textlink="">
      <xdr:nvSpPr>
        <xdr:cNvPr id="643" name="Cuadro de texto 47678">
          <a:extLst>
            <a:ext uri="{FF2B5EF4-FFF2-40B4-BE49-F238E27FC236}">
              <a16:creationId xmlns:a16="http://schemas.microsoft.com/office/drawing/2014/main" id="{B3F180A5-86B3-4907-9CB1-258B2C046AA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247650</xdr:rowOff>
    </xdr:to>
    <xdr:sp macro="" textlink="">
      <xdr:nvSpPr>
        <xdr:cNvPr id="644" name="Cuadro de texto 47679">
          <a:extLst>
            <a:ext uri="{FF2B5EF4-FFF2-40B4-BE49-F238E27FC236}">
              <a16:creationId xmlns:a16="http://schemas.microsoft.com/office/drawing/2014/main" id="{0E86296B-52FB-4B65-AD2F-563D0808EEE1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238125</xdr:rowOff>
    </xdr:to>
    <xdr:sp macro="" textlink="">
      <xdr:nvSpPr>
        <xdr:cNvPr id="645" name="Cuadro de texto 47680">
          <a:extLst>
            <a:ext uri="{FF2B5EF4-FFF2-40B4-BE49-F238E27FC236}">
              <a16:creationId xmlns:a16="http://schemas.microsoft.com/office/drawing/2014/main" id="{F21AD2E7-DDD6-4B19-B7AC-B9C19CD2E05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238125</xdr:rowOff>
    </xdr:to>
    <xdr:sp macro="" textlink="">
      <xdr:nvSpPr>
        <xdr:cNvPr id="646" name="Cuadro de texto 47681">
          <a:extLst>
            <a:ext uri="{FF2B5EF4-FFF2-40B4-BE49-F238E27FC236}">
              <a16:creationId xmlns:a16="http://schemas.microsoft.com/office/drawing/2014/main" id="{4DD82EE4-ED46-4BE9-AA51-DDB591987C4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295275</xdr:rowOff>
    </xdr:to>
    <xdr:sp macro="" textlink="">
      <xdr:nvSpPr>
        <xdr:cNvPr id="647" name="Cuadro de texto 47682">
          <a:extLst>
            <a:ext uri="{FF2B5EF4-FFF2-40B4-BE49-F238E27FC236}">
              <a16:creationId xmlns:a16="http://schemas.microsoft.com/office/drawing/2014/main" id="{E0AAE3FD-5152-4311-BDAE-81456400F44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295275</xdr:rowOff>
    </xdr:to>
    <xdr:sp macro="" textlink="">
      <xdr:nvSpPr>
        <xdr:cNvPr id="648" name="Cuadro de texto 47683">
          <a:extLst>
            <a:ext uri="{FF2B5EF4-FFF2-40B4-BE49-F238E27FC236}">
              <a16:creationId xmlns:a16="http://schemas.microsoft.com/office/drawing/2014/main" id="{F9CAC62E-9C79-494E-BD11-531119AE8E1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285750</xdr:rowOff>
    </xdr:to>
    <xdr:sp macro="" textlink="">
      <xdr:nvSpPr>
        <xdr:cNvPr id="649" name="Cuadro de texto 47684">
          <a:extLst>
            <a:ext uri="{FF2B5EF4-FFF2-40B4-BE49-F238E27FC236}">
              <a16:creationId xmlns:a16="http://schemas.microsoft.com/office/drawing/2014/main" id="{42C75B21-402C-4194-9FF7-3493E622860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285750</xdr:rowOff>
    </xdr:to>
    <xdr:sp macro="" textlink="">
      <xdr:nvSpPr>
        <xdr:cNvPr id="650" name="Cuadro de texto 47685">
          <a:extLst>
            <a:ext uri="{FF2B5EF4-FFF2-40B4-BE49-F238E27FC236}">
              <a16:creationId xmlns:a16="http://schemas.microsoft.com/office/drawing/2014/main" id="{A2FBBBB0-50D9-4A93-B6AD-5C570E1E773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651" name="Cuadro de texto 47686">
          <a:extLst>
            <a:ext uri="{FF2B5EF4-FFF2-40B4-BE49-F238E27FC236}">
              <a16:creationId xmlns:a16="http://schemas.microsoft.com/office/drawing/2014/main" id="{35B89EB4-7134-455B-B5AB-86E6EE0344E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652" name="Cuadro de texto 47687">
          <a:extLst>
            <a:ext uri="{FF2B5EF4-FFF2-40B4-BE49-F238E27FC236}">
              <a16:creationId xmlns:a16="http://schemas.microsoft.com/office/drawing/2014/main" id="{B656CFD7-C376-4374-BE56-DF9F4A9928F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247650</xdr:rowOff>
    </xdr:to>
    <xdr:sp macro="" textlink="">
      <xdr:nvSpPr>
        <xdr:cNvPr id="653" name="Cuadro de texto 47688">
          <a:extLst>
            <a:ext uri="{FF2B5EF4-FFF2-40B4-BE49-F238E27FC236}">
              <a16:creationId xmlns:a16="http://schemas.microsoft.com/office/drawing/2014/main" id="{DC843204-3E55-409E-91F7-2FC2F66DCD1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247650</xdr:rowOff>
    </xdr:to>
    <xdr:sp macro="" textlink="">
      <xdr:nvSpPr>
        <xdr:cNvPr id="654" name="Cuadro de texto 47689">
          <a:extLst>
            <a:ext uri="{FF2B5EF4-FFF2-40B4-BE49-F238E27FC236}">
              <a16:creationId xmlns:a16="http://schemas.microsoft.com/office/drawing/2014/main" id="{0A6E6258-BC84-4E3C-8218-FA147A29E5C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238125</xdr:rowOff>
    </xdr:to>
    <xdr:sp macro="" textlink="">
      <xdr:nvSpPr>
        <xdr:cNvPr id="655" name="Cuadro de texto 47690">
          <a:extLst>
            <a:ext uri="{FF2B5EF4-FFF2-40B4-BE49-F238E27FC236}">
              <a16:creationId xmlns:a16="http://schemas.microsoft.com/office/drawing/2014/main" id="{76CA224F-0144-4E3A-9DC6-548CE0FD480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238125</xdr:rowOff>
    </xdr:to>
    <xdr:sp macro="" textlink="">
      <xdr:nvSpPr>
        <xdr:cNvPr id="656" name="Cuadro de texto 47691">
          <a:extLst>
            <a:ext uri="{FF2B5EF4-FFF2-40B4-BE49-F238E27FC236}">
              <a16:creationId xmlns:a16="http://schemas.microsoft.com/office/drawing/2014/main" id="{F054B12D-9E0D-4605-B23D-21D0E29036B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228600</xdr:rowOff>
    </xdr:to>
    <xdr:sp macro="" textlink="">
      <xdr:nvSpPr>
        <xdr:cNvPr id="657" name="Cuadro de texto 47692">
          <a:extLst>
            <a:ext uri="{FF2B5EF4-FFF2-40B4-BE49-F238E27FC236}">
              <a16:creationId xmlns:a16="http://schemas.microsoft.com/office/drawing/2014/main" id="{6D6A819C-4989-428B-9035-823D75EE2E1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228600</xdr:rowOff>
    </xdr:to>
    <xdr:sp macro="" textlink="">
      <xdr:nvSpPr>
        <xdr:cNvPr id="658" name="Cuadro de texto 47693">
          <a:extLst>
            <a:ext uri="{FF2B5EF4-FFF2-40B4-BE49-F238E27FC236}">
              <a16:creationId xmlns:a16="http://schemas.microsoft.com/office/drawing/2014/main" id="{1A5C1438-3B6C-4832-9B18-2C8480F01F2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59" name="Cuadro de texto 47694">
          <a:extLst>
            <a:ext uri="{FF2B5EF4-FFF2-40B4-BE49-F238E27FC236}">
              <a16:creationId xmlns:a16="http://schemas.microsoft.com/office/drawing/2014/main" id="{BF48A606-3B93-4609-9619-C3F7DEAC557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60" name="Cuadro de texto 47695">
          <a:extLst>
            <a:ext uri="{FF2B5EF4-FFF2-40B4-BE49-F238E27FC236}">
              <a16:creationId xmlns:a16="http://schemas.microsoft.com/office/drawing/2014/main" id="{A300E9AE-26C5-46AC-9B55-10B5D9E2DA4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61" name="Cuadro de texto 47696">
          <a:extLst>
            <a:ext uri="{FF2B5EF4-FFF2-40B4-BE49-F238E27FC236}">
              <a16:creationId xmlns:a16="http://schemas.microsoft.com/office/drawing/2014/main" id="{F52B270B-1633-4BCE-9AC0-6C320682D22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62" name="Cuadro de texto 47697">
          <a:extLst>
            <a:ext uri="{FF2B5EF4-FFF2-40B4-BE49-F238E27FC236}">
              <a16:creationId xmlns:a16="http://schemas.microsoft.com/office/drawing/2014/main" id="{054B4DF5-5F91-4EE9-84F9-6C875F51C3C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63" name="Cuadro de texto 47698">
          <a:extLst>
            <a:ext uri="{FF2B5EF4-FFF2-40B4-BE49-F238E27FC236}">
              <a16:creationId xmlns:a16="http://schemas.microsoft.com/office/drawing/2014/main" id="{7CAEF210-9BB9-4419-9BDE-32F84A939E41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64" name="Cuadro de texto 47699">
          <a:extLst>
            <a:ext uri="{FF2B5EF4-FFF2-40B4-BE49-F238E27FC236}">
              <a16:creationId xmlns:a16="http://schemas.microsoft.com/office/drawing/2014/main" id="{F6BE7516-2F81-4DA1-BF6D-0F7EE0AEC03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65" name="Cuadro de texto 47700">
          <a:extLst>
            <a:ext uri="{FF2B5EF4-FFF2-40B4-BE49-F238E27FC236}">
              <a16:creationId xmlns:a16="http://schemas.microsoft.com/office/drawing/2014/main" id="{D0DD1A29-DEFC-4B4E-9A20-95A4EE3C77A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66" name="Cuadro de texto 47701">
          <a:extLst>
            <a:ext uri="{FF2B5EF4-FFF2-40B4-BE49-F238E27FC236}">
              <a16:creationId xmlns:a16="http://schemas.microsoft.com/office/drawing/2014/main" id="{642633C2-4222-409C-BD49-96DCA346B5B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67" name="Cuadro de texto 47702">
          <a:extLst>
            <a:ext uri="{FF2B5EF4-FFF2-40B4-BE49-F238E27FC236}">
              <a16:creationId xmlns:a16="http://schemas.microsoft.com/office/drawing/2014/main" id="{5D524A6A-47B3-41BF-B77A-C090C2735E5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68" name="Cuadro de texto 47703">
          <a:extLst>
            <a:ext uri="{FF2B5EF4-FFF2-40B4-BE49-F238E27FC236}">
              <a16:creationId xmlns:a16="http://schemas.microsoft.com/office/drawing/2014/main" id="{529F5495-4352-4F61-851B-41B49F8050A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69" name="Cuadro de texto 47708">
          <a:extLst>
            <a:ext uri="{FF2B5EF4-FFF2-40B4-BE49-F238E27FC236}">
              <a16:creationId xmlns:a16="http://schemas.microsoft.com/office/drawing/2014/main" id="{5FF5CF5E-29E1-4A8C-AAA8-8F50449D09F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70" name="Cuadro de texto 47709">
          <a:extLst>
            <a:ext uri="{FF2B5EF4-FFF2-40B4-BE49-F238E27FC236}">
              <a16:creationId xmlns:a16="http://schemas.microsoft.com/office/drawing/2014/main" id="{BB7EFCF8-D72B-4E26-A76C-CCA92D35529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71" name="Cuadro de texto 47710">
          <a:extLst>
            <a:ext uri="{FF2B5EF4-FFF2-40B4-BE49-F238E27FC236}">
              <a16:creationId xmlns:a16="http://schemas.microsoft.com/office/drawing/2014/main" id="{0778B194-9775-44B7-A2C4-56F1943DE32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72" name="Cuadro de texto 47711">
          <a:extLst>
            <a:ext uri="{FF2B5EF4-FFF2-40B4-BE49-F238E27FC236}">
              <a16:creationId xmlns:a16="http://schemas.microsoft.com/office/drawing/2014/main" id="{E91D8FDF-A3A1-4444-9437-DB221D0DFE7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73" name="Cuadro de texto 47712">
          <a:extLst>
            <a:ext uri="{FF2B5EF4-FFF2-40B4-BE49-F238E27FC236}">
              <a16:creationId xmlns:a16="http://schemas.microsoft.com/office/drawing/2014/main" id="{530EAA8B-50BE-4B50-A09C-2A058E780AB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74" name="Cuadro de texto 47713">
          <a:extLst>
            <a:ext uri="{FF2B5EF4-FFF2-40B4-BE49-F238E27FC236}">
              <a16:creationId xmlns:a16="http://schemas.microsoft.com/office/drawing/2014/main" id="{D90D18FE-F6AD-4576-8CE3-E00BBE6FD15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75" name="Cuadro de texto 47714">
          <a:extLst>
            <a:ext uri="{FF2B5EF4-FFF2-40B4-BE49-F238E27FC236}">
              <a16:creationId xmlns:a16="http://schemas.microsoft.com/office/drawing/2014/main" id="{2503D412-3A57-42F5-B5C3-F7A722B3121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76" name="Cuadro de texto 47715">
          <a:extLst>
            <a:ext uri="{FF2B5EF4-FFF2-40B4-BE49-F238E27FC236}">
              <a16:creationId xmlns:a16="http://schemas.microsoft.com/office/drawing/2014/main" id="{3723A2EB-38EE-45BA-B583-DAE3692BDB9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77" name="Cuadro de texto 47716">
          <a:extLst>
            <a:ext uri="{FF2B5EF4-FFF2-40B4-BE49-F238E27FC236}">
              <a16:creationId xmlns:a16="http://schemas.microsoft.com/office/drawing/2014/main" id="{D027CCBC-E737-482A-ACC2-024876340F4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78" name="Cuadro de texto 47717">
          <a:extLst>
            <a:ext uri="{FF2B5EF4-FFF2-40B4-BE49-F238E27FC236}">
              <a16:creationId xmlns:a16="http://schemas.microsoft.com/office/drawing/2014/main" id="{A3A45982-FBEF-47E9-8ADB-211F38EC23B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79" name="Cuadro de texto 47718">
          <a:extLst>
            <a:ext uri="{FF2B5EF4-FFF2-40B4-BE49-F238E27FC236}">
              <a16:creationId xmlns:a16="http://schemas.microsoft.com/office/drawing/2014/main" id="{45F8A0A3-0159-4F32-A5C5-85A0FC62ED6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80" name="Cuadro de texto 47719">
          <a:extLst>
            <a:ext uri="{FF2B5EF4-FFF2-40B4-BE49-F238E27FC236}">
              <a16:creationId xmlns:a16="http://schemas.microsoft.com/office/drawing/2014/main" id="{F1D928BF-92F8-4D98-8BCF-BA0531F7C7D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81" name="Cuadro de texto 47724">
          <a:extLst>
            <a:ext uri="{FF2B5EF4-FFF2-40B4-BE49-F238E27FC236}">
              <a16:creationId xmlns:a16="http://schemas.microsoft.com/office/drawing/2014/main" id="{159721C9-B8DA-446D-8D2A-30C48C463C4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82" name="Cuadro de texto 47725">
          <a:extLst>
            <a:ext uri="{FF2B5EF4-FFF2-40B4-BE49-F238E27FC236}">
              <a16:creationId xmlns:a16="http://schemas.microsoft.com/office/drawing/2014/main" id="{F0F6393C-4561-4750-A703-BC1FCA2C69C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83" name="Cuadro de texto 47726">
          <a:extLst>
            <a:ext uri="{FF2B5EF4-FFF2-40B4-BE49-F238E27FC236}">
              <a16:creationId xmlns:a16="http://schemas.microsoft.com/office/drawing/2014/main" id="{FCCCC759-7C3C-4580-B651-83AB372A365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84" name="Cuadro de texto 47727">
          <a:extLst>
            <a:ext uri="{FF2B5EF4-FFF2-40B4-BE49-F238E27FC236}">
              <a16:creationId xmlns:a16="http://schemas.microsoft.com/office/drawing/2014/main" id="{B2133DB9-6B24-4C8F-9F70-90937C8C0DB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85" name="Cuadro de texto 47728">
          <a:extLst>
            <a:ext uri="{FF2B5EF4-FFF2-40B4-BE49-F238E27FC236}">
              <a16:creationId xmlns:a16="http://schemas.microsoft.com/office/drawing/2014/main" id="{3F9572ED-EBB1-4D5E-9EA5-3024F3CA34C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86" name="Cuadro de texto 47729">
          <a:extLst>
            <a:ext uri="{FF2B5EF4-FFF2-40B4-BE49-F238E27FC236}">
              <a16:creationId xmlns:a16="http://schemas.microsoft.com/office/drawing/2014/main" id="{1704ED0B-5FB4-4DBE-BDB9-9D1B90B1525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87" name="Cuadro de texto 47730">
          <a:extLst>
            <a:ext uri="{FF2B5EF4-FFF2-40B4-BE49-F238E27FC236}">
              <a16:creationId xmlns:a16="http://schemas.microsoft.com/office/drawing/2014/main" id="{F30D0A3E-6983-4D43-9241-D02BABD24CA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88" name="Cuadro de texto 47731">
          <a:extLst>
            <a:ext uri="{FF2B5EF4-FFF2-40B4-BE49-F238E27FC236}">
              <a16:creationId xmlns:a16="http://schemas.microsoft.com/office/drawing/2014/main" id="{475FBCA1-C22B-4898-A5E6-58481BFED0E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89" name="Cuadro de texto 47732">
          <a:extLst>
            <a:ext uri="{FF2B5EF4-FFF2-40B4-BE49-F238E27FC236}">
              <a16:creationId xmlns:a16="http://schemas.microsoft.com/office/drawing/2014/main" id="{1CED597F-62D4-4638-945C-BE8A9AA2838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90" name="Cuadro de texto 47733">
          <a:extLst>
            <a:ext uri="{FF2B5EF4-FFF2-40B4-BE49-F238E27FC236}">
              <a16:creationId xmlns:a16="http://schemas.microsoft.com/office/drawing/2014/main" id="{D6A6A3F9-53A3-4C00-9497-1695322C16B1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91" name="Cuadro de texto 47734">
          <a:extLst>
            <a:ext uri="{FF2B5EF4-FFF2-40B4-BE49-F238E27FC236}">
              <a16:creationId xmlns:a16="http://schemas.microsoft.com/office/drawing/2014/main" id="{BF449371-33EC-4DA2-B438-8BDBA4A207D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92" name="Cuadro de texto 47735">
          <a:extLst>
            <a:ext uri="{FF2B5EF4-FFF2-40B4-BE49-F238E27FC236}">
              <a16:creationId xmlns:a16="http://schemas.microsoft.com/office/drawing/2014/main" id="{8589FF38-6CB2-47E3-BC31-F28725DBA86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93" name="Cuadro de texto 47736">
          <a:extLst>
            <a:ext uri="{FF2B5EF4-FFF2-40B4-BE49-F238E27FC236}">
              <a16:creationId xmlns:a16="http://schemas.microsoft.com/office/drawing/2014/main" id="{11CA978E-F218-4273-B3A2-6726BEBAD8D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94" name="Cuadro de texto 47737">
          <a:extLst>
            <a:ext uri="{FF2B5EF4-FFF2-40B4-BE49-F238E27FC236}">
              <a16:creationId xmlns:a16="http://schemas.microsoft.com/office/drawing/2014/main" id="{6B79EA6E-26AB-4650-B04E-4DA83A1209F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95" name="Cuadro de texto 47738">
          <a:extLst>
            <a:ext uri="{FF2B5EF4-FFF2-40B4-BE49-F238E27FC236}">
              <a16:creationId xmlns:a16="http://schemas.microsoft.com/office/drawing/2014/main" id="{9EC2C118-F6D0-4EE3-88BA-7A699725175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96" name="Cuadro de texto 47739">
          <a:extLst>
            <a:ext uri="{FF2B5EF4-FFF2-40B4-BE49-F238E27FC236}">
              <a16:creationId xmlns:a16="http://schemas.microsoft.com/office/drawing/2014/main" id="{9301BD54-96C6-48F8-A6C8-D430B3413D1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97" name="Cuadro de texto 47740">
          <a:extLst>
            <a:ext uri="{FF2B5EF4-FFF2-40B4-BE49-F238E27FC236}">
              <a16:creationId xmlns:a16="http://schemas.microsoft.com/office/drawing/2014/main" id="{E9E43C07-91CA-4A17-82A4-60135FEF8FB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98" name="Cuadro de texto 47741">
          <a:extLst>
            <a:ext uri="{FF2B5EF4-FFF2-40B4-BE49-F238E27FC236}">
              <a16:creationId xmlns:a16="http://schemas.microsoft.com/office/drawing/2014/main" id="{107103B0-504F-4B16-A999-CC5D4ABAC54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699" name="Cuadro de texto 47742">
          <a:extLst>
            <a:ext uri="{FF2B5EF4-FFF2-40B4-BE49-F238E27FC236}">
              <a16:creationId xmlns:a16="http://schemas.microsoft.com/office/drawing/2014/main" id="{19E04263-BC13-43C5-A137-EBB67DE90D2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00" name="Cuadro de texto 47743">
          <a:extLst>
            <a:ext uri="{FF2B5EF4-FFF2-40B4-BE49-F238E27FC236}">
              <a16:creationId xmlns:a16="http://schemas.microsoft.com/office/drawing/2014/main" id="{E3BC959B-6AB3-4370-9530-065A5C9F1B1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01" name="Cuadro de texto 47748">
          <a:extLst>
            <a:ext uri="{FF2B5EF4-FFF2-40B4-BE49-F238E27FC236}">
              <a16:creationId xmlns:a16="http://schemas.microsoft.com/office/drawing/2014/main" id="{8B95233D-2060-4A73-BFCF-CE1B23D1A42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02" name="Cuadro de texto 47749">
          <a:extLst>
            <a:ext uri="{FF2B5EF4-FFF2-40B4-BE49-F238E27FC236}">
              <a16:creationId xmlns:a16="http://schemas.microsoft.com/office/drawing/2014/main" id="{C6E0C49B-98E7-439A-B31B-8E7BEE76233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03" name="Cuadro de texto 47750">
          <a:extLst>
            <a:ext uri="{FF2B5EF4-FFF2-40B4-BE49-F238E27FC236}">
              <a16:creationId xmlns:a16="http://schemas.microsoft.com/office/drawing/2014/main" id="{0867D881-7A62-40C1-9521-31A4B762218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04" name="Cuadro de texto 47751">
          <a:extLst>
            <a:ext uri="{FF2B5EF4-FFF2-40B4-BE49-F238E27FC236}">
              <a16:creationId xmlns:a16="http://schemas.microsoft.com/office/drawing/2014/main" id="{5680857F-4D07-414A-A00C-2BFBB649197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05" name="Cuadro de texto 47752">
          <a:extLst>
            <a:ext uri="{FF2B5EF4-FFF2-40B4-BE49-F238E27FC236}">
              <a16:creationId xmlns:a16="http://schemas.microsoft.com/office/drawing/2014/main" id="{02AEBE15-4E0E-46DE-835C-7791B8EE51F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06" name="Cuadro de texto 47753">
          <a:extLst>
            <a:ext uri="{FF2B5EF4-FFF2-40B4-BE49-F238E27FC236}">
              <a16:creationId xmlns:a16="http://schemas.microsoft.com/office/drawing/2014/main" id="{CB333F9B-0E7F-4BBE-907D-DB80FFBDB1D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07" name="Cuadro de texto 47754">
          <a:extLst>
            <a:ext uri="{FF2B5EF4-FFF2-40B4-BE49-F238E27FC236}">
              <a16:creationId xmlns:a16="http://schemas.microsoft.com/office/drawing/2014/main" id="{30C1587E-2F99-4026-BF91-76DAAAD0AF1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08" name="Cuadro de texto 47755">
          <a:extLst>
            <a:ext uri="{FF2B5EF4-FFF2-40B4-BE49-F238E27FC236}">
              <a16:creationId xmlns:a16="http://schemas.microsoft.com/office/drawing/2014/main" id="{4C498EC8-3DC2-4F71-9756-F6EC0C766E4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09" name="Cuadro de texto 47756">
          <a:extLst>
            <a:ext uri="{FF2B5EF4-FFF2-40B4-BE49-F238E27FC236}">
              <a16:creationId xmlns:a16="http://schemas.microsoft.com/office/drawing/2014/main" id="{ED499955-1643-4DD4-B723-A9E46CF09EE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10" name="Cuadro de texto 47757">
          <a:extLst>
            <a:ext uri="{FF2B5EF4-FFF2-40B4-BE49-F238E27FC236}">
              <a16:creationId xmlns:a16="http://schemas.microsoft.com/office/drawing/2014/main" id="{0FB251CB-BA6C-4969-8053-75078C4B3D9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11" name="Cuadro de texto 47758">
          <a:extLst>
            <a:ext uri="{FF2B5EF4-FFF2-40B4-BE49-F238E27FC236}">
              <a16:creationId xmlns:a16="http://schemas.microsoft.com/office/drawing/2014/main" id="{E1C2A804-8CDA-4ABC-9EF9-392784E67F2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12" name="Cuadro de texto 47759">
          <a:extLst>
            <a:ext uri="{FF2B5EF4-FFF2-40B4-BE49-F238E27FC236}">
              <a16:creationId xmlns:a16="http://schemas.microsoft.com/office/drawing/2014/main" id="{1FF80707-7D14-4F94-B445-84773D9726B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13" name="Cuadro de texto 47764">
          <a:extLst>
            <a:ext uri="{FF2B5EF4-FFF2-40B4-BE49-F238E27FC236}">
              <a16:creationId xmlns:a16="http://schemas.microsoft.com/office/drawing/2014/main" id="{6F80C280-7659-48E2-BD58-BA5EA6BCE25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14" name="Cuadro de texto 47765">
          <a:extLst>
            <a:ext uri="{FF2B5EF4-FFF2-40B4-BE49-F238E27FC236}">
              <a16:creationId xmlns:a16="http://schemas.microsoft.com/office/drawing/2014/main" id="{E9DF5215-48C6-41B1-BA2B-ED07D7580F8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15" name="Cuadro de texto 47766">
          <a:extLst>
            <a:ext uri="{FF2B5EF4-FFF2-40B4-BE49-F238E27FC236}">
              <a16:creationId xmlns:a16="http://schemas.microsoft.com/office/drawing/2014/main" id="{62A35AD8-7B5D-4AAE-ADE6-AAE25B032ED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16" name="Cuadro de texto 47767">
          <a:extLst>
            <a:ext uri="{FF2B5EF4-FFF2-40B4-BE49-F238E27FC236}">
              <a16:creationId xmlns:a16="http://schemas.microsoft.com/office/drawing/2014/main" id="{93B6B4E3-5685-4AF9-9985-DDD7DB13AC5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17" name="Cuadro de texto 47768">
          <a:extLst>
            <a:ext uri="{FF2B5EF4-FFF2-40B4-BE49-F238E27FC236}">
              <a16:creationId xmlns:a16="http://schemas.microsoft.com/office/drawing/2014/main" id="{57106827-676B-4544-9563-4AA6A9301A0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18" name="Cuadro de texto 47769">
          <a:extLst>
            <a:ext uri="{FF2B5EF4-FFF2-40B4-BE49-F238E27FC236}">
              <a16:creationId xmlns:a16="http://schemas.microsoft.com/office/drawing/2014/main" id="{24DD64C7-1C43-4DCF-AE5E-148D57A6719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19" name="Cuadro de texto 47770">
          <a:extLst>
            <a:ext uri="{FF2B5EF4-FFF2-40B4-BE49-F238E27FC236}">
              <a16:creationId xmlns:a16="http://schemas.microsoft.com/office/drawing/2014/main" id="{1641AF7A-3746-4BAF-B6F5-2537C41180C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20" name="Cuadro de texto 47771">
          <a:extLst>
            <a:ext uri="{FF2B5EF4-FFF2-40B4-BE49-F238E27FC236}">
              <a16:creationId xmlns:a16="http://schemas.microsoft.com/office/drawing/2014/main" id="{5F5E9490-1CC4-4D2D-AA1B-6279FDC0F17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21" name="Cuadro de texto 47772">
          <a:extLst>
            <a:ext uri="{FF2B5EF4-FFF2-40B4-BE49-F238E27FC236}">
              <a16:creationId xmlns:a16="http://schemas.microsoft.com/office/drawing/2014/main" id="{D42DC050-1F2F-46EA-B94D-17EDF5F2899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22" name="Cuadro de texto 47773">
          <a:extLst>
            <a:ext uri="{FF2B5EF4-FFF2-40B4-BE49-F238E27FC236}">
              <a16:creationId xmlns:a16="http://schemas.microsoft.com/office/drawing/2014/main" id="{D4C903D5-9E3C-4C03-83BC-BB57F2E4D32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23" name="Cuadro de texto 47778">
          <a:extLst>
            <a:ext uri="{FF2B5EF4-FFF2-40B4-BE49-F238E27FC236}">
              <a16:creationId xmlns:a16="http://schemas.microsoft.com/office/drawing/2014/main" id="{E4EDDF60-BD70-4FDD-B276-1F962CE5397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24" name="Cuadro de texto 47779">
          <a:extLst>
            <a:ext uri="{FF2B5EF4-FFF2-40B4-BE49-F238E27FC236}">
              <a16:creationId xmlns:a16="http://schemas.microsoft.com/office/drawing/2014/main" id="{FB960BE4-0266-4BFE-AFFD-B9A2393B2EF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25" name="Cuadro de texto 47784">
          <a:extLst>
            <a:ext uri="{FF2B5EF4-FFF2-40B4-BE49-F238E27FC236}">
              <a16:creationId xmlns:a16="http://schemas.microsoft.com/office/drawing/2014/main" id="{ECCDD1AD-AEC8-4F8E-81FF-0A99BC2B7DC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26" name="Cuadro de texto 47785">
          <a:extLst>
            <a:ext uri="{FF2B5EF4-FFF2-40B4-BE49-F238E27FC236}">
              <a16:creationId xmlns:a16="http://schemas.microsoft.com/office/drawing/2014/main" id="{6066060C-1460-4529-8AA1-DFABF63208D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27" name="Cuadro de texto 47790">
          <a:extLst>
            <a:ext uri="{FF2B5EF4-FFF2-40B4-BE49-F238E27FC236}">
              <a16:creationId xmlns:a16="http://schemas.microsoft.com/office/drawing/2014/main" id="{F304DB72-637A-4A92-92A5-8E12A92CA6E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28" name="Cuadro de texto 47791">
          <a:extLst>
            <a:ext uri="{FF2B5EF4-FFF2-40B4-BE49-F238E27FC236}">
              <a16:creationId xmlns:a16="http://schemas.microsoft.com/office/drawing/2014/main" id="{7CB9E06F-9559-4CC7-905A-D9F2681A42F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729" name="Cuadro de texto 47792">
          <a:extLst>
            <a:ext uri="{FF2B5EF4-FFF2-40B4-BE49-F238E27FC236}">
              <a16:creationId xmlns:a16="http://schemas.microsoft.com/office/drawing/2014/main" id="{506FCC49-E185-46AD-9E0B-AA81A1233F5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730" name="Cuadro de texto 47793">
          <a:extLst>
            <a:ext uri="{FF2B5EF4-FFF2-40B4-BE49-F238E27FC236}">
              <a16:creationId xmlns:a16="http://schemas.microsoft.com/office/drawing/2014/main" id="{4AA4EA39-D7B1-423D-B203-366B508B627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731" name="Cuadro de texto 47794">
          <a:extLst>
            <a:ext uri="{FF2B5EF4-FFF2-40B4-BE49-F238E27FC236}">
              <a16:creationId xmlns:a16="http://schemas.microsoft.com/office/drawing/2014/main" id="{356998D9-185D-4FDC-895C-5A284104BF7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732" name="Cuadro de texto 47795">
          <a:extLst>
            <a:ext uri="{FF2B5EF4-FFF2-40B4-BE49-F238E27FC236}">
              <a16:creationId xmlns:a16="http://schemas.microsoft.com/office/drawing/2014/main" id="{D911D6B3-C2AE-44FC-9F62-DB0F1D13866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247650</xdr:rowOff>
    </xdr:to>
    <xdr:sp macro="" textlink="">
      <xdr:nvSpPr>
        <xdr:cNvPr id="733" name="Cuadro de texto 47796">
          <a:extLst>
            <a:ext uri="{FF2B5EF4-FFF2-40B4-BE49-F238E27FC236}">
              <a16:creationId xmlns:a16="http://schemas.microsoft.com/office/drawing/2014/main" id="{D7A26034-442A-4C2C-998E-72CCBBF4543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247650</xdr:rowOff>
    </xdr:to>
    <xdr:sp macro="" textlink="">
      <xdr:nvSpPr>
        <xdr:cNvPr id="734" name="Cuadro de texto 47797">
          <a:extLst>
            <a:ext uri="{FF2B5EF4-FFF2-40B4-BE49-F238E27FC236}">
              <a16:creationId xmlns:a16="http://schemas.microsoft.com/office/drawing/2014/main" id="{74499477-0D91-4C5E-A978-6E1123C33C6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735" name="Cuadro de texto 47798">
          <a:extLst>
            <a:ext uri="{FF2B5EF4-FFF2-40B4-BE49-F238E27FC236}">
              <a16:creationId xmlns:a16="http://schemas.microsoft.com/office/drawing/2014/main" id="{E6E0A94B-9CFC-4C2E-894A-AFDF64BC946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736" name="Cuadro de texto 47799">
          <a:extLst>
            <a:ext uri="{FF2B5EF4-FFF2-40B4-BE49-F238E27FC236}">
              <a16:creationId xmlns:a16="http://schemas.microsoft.com/office/drawing/2014/main" id="{4DBAE663-BB0C-4D5B-85DD-F8C08FE95351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247650</xdr:rowOff>
    </xdr:to>
    <xdr:sp macro="" textlink="">
      <xdr:nvSpPr>
        <xdr:cNvPr id="737" name="Cuadro de texto 47800">
          <a:extLst>
            <a:ext uri="{FF2B5EF4-FFF2-40B4-BE49-F238E27FC236}">
              <a16:creationId xmlns:a16="http://schemas.microsoft.com/office/drawing/2014/main" id="{48BBAF24-B6B9-4DA3-8163-926A6E2FD00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247650</xdr:rowOff>
    </xdr:to>
    <xdr:sp macro="" textlink="">
      <xdr:nvSpPr>
        <xdr:cNvPr id="738" name="Cuadro de texto 47801">
          <a:extLst>
            <a:ext uri="{FF2B5EF4-FFF2-40B4-BE49-F238E27FC236}">
              <a16:creationId xmlns:a16="http://schemas.microsoft.com/office/drawing/2014/main" id="{3557614A-31FF-4212-B0AD-619F0AB3658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238125</xdr:rowOff>
    </xdr:to>
    <xdr:sp macro="" textlink="">
      <xdr:nvSpPr>
        <xdr:cNvPr id="739" name="Cuadro de texto 47802">
          <a:extLst>
            <a:ext uri="{FF2B5EF4-FFF2-40B4-BE49-F238E27FC236}">
              <a16:creationId xmlns:a16="http://schemas.microsoft.com/office/drawing/2014/main" id="{AF420A99-4E94-4E98-B5FA-15228687752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238125</xdr:rowOff>
    </xdr:to>
    <xdr:sp macro="" textlink="">
      <xdr:nvSpPr>
        <xdr:cNvPr id="740" name="Cuadro de texto 47803">
          <a:extLst>
            <a:ext uri="{FF2B5EF4-FFF2-40B4-BE49-F238E27FC236}">
              <a16:creationId xmlns:a16="http://schemas.microsoft.com/office/drawing/2014/main" id="{694D329D-24A3-41F1-9E7B-A9DDE74CBE0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228600</xdr:rowOff>
    </xdr:to>
    <xdr:sp macro="" textlink="">
      <xdr:nvSpPr>
        <xdr:cNvPr id="741" name="Cuadro de texto 47804">
          <a:extLst>
            <a:ext uri="{FF2B5EF4-FFF2-40B4-BE49-F238E27FC236}">
              <a16:creationId xmlns:a16="http://schemas.microsoft.com/office/drawing/2014/main" id="{2A715B39-A3AC-449B-A17A-7BBB2235FCF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228600</xdr:rowOff>
    </xdr:to>
    <xdr:sp macro="" textlink="">
      <xdr:nvSpPr>
        <xdr:cNvPr id="742" name="Cuadro de texto 47805">
          <a:extLst>
            <a:ext uri="{FF2B5EF4-FFF2-40B4-BE49-F238E27FC236}">
              <a16:creationId xmlns:a16="http://schemas.microsoft.com/office/drawing/2014/main" id="{76A9B18E-35CA-4B98-BD11-DCE325666BA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285750</xdr:rowOff>
    </xdr:to>
    <xdr:sp macro="" textlink="">
      <xdr:nvSpPr>
        <xdr:cNvPr id="743" name="Cuadro de texto 47806">
          <a:extLst>
            <a:ext uri="{FF2B5EF4-FFF2-40B4-BE49-F238E27FC236}">
              <a16:creationId xmlns:a16="http://schemas.microsoft.com/office/drawing/2014/main" id="{D2C9FEBA-3F57-4646-8324-718A78933A3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285750</xdr:rowOff>
    </xdr:to>
    <xdr:sp macro="" textlink="">
      <xdr:nvSpPr>
        <xdr:cNvPr id="744" name="Cuadro de texto 47807">
          <a:extLst>
            <a:ext uri="{FF2B5EF4-FFF2-40B4-BE49-F238E27FC236}">
              <a16:creationId xmlns:a16="http://schemas.microsoft.com/office/drawing/2014/main" id="{F7A14E89-FB53-490B-A27D-AB8636F7592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276225</xdr:rowOff>
    </xdr:to>
    <xdr:sp macro="" textlink="">
      <xdr:nvSpPr>
        <xdr:cNvPr id="745" name="Cuadro de texto 47808">
          <a:extLst>
            <a:ext uri="{FF2B5EF4-FFF2-40B4-BE49-F238E27FC236}">
              <a16:creationId xmlns:a16="http://schemas.microsoft.com/office/drawing/2014/main" id="{32B8FC6E-80B6-4BA7-8962-3120AAAB90F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276225</xdr:rowOff>
    </xdr:to>
    <xdr:sp macro="" textlink="">
      <xdr:nvSpPr>
        <xdr:cNvPr id="746" name="Cuadro de texto 47809">
          <a:extLst>
            <a:ext uri="{FF2B5EF4-FFF2-40B4-BE49-F238E27FC236}">
              <a16:creationId xmlns:a16="http://schemas.microsoft.com/office/drawing/2014/main" id="{8B0EBCE9-1B86-4673-8D1A-4857D537585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247650</xdr:rowOff>
    </xdr:to>
    <xdr:sp macro="" textlink="">
      <xdr:nvSpPr>
        <xdr:cNvPr id="747" name="Cuadro de texto 47810">
          <a:extLst>
            <a:ext uri="{FF2B5EF4-FFF2-40B4-BE49-F238E27FC236}">
              <a16:creationId xmlns:a16="http://schemas.microsoft.com/office/drawing/2014/main" id="{A6201504-1868-4EDA-932B-30DD94EDF34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247650</xdr:rowOff>
    </xdr:to>
    <xdr:sp macro="" textlink="">
      <xdr:nvSpPr>
        <xdr:cNvPr id="748" name="Cuadro de texto 47811">
          <a:extLst>
            <a:ext uri="{FF2B5EF4-FFF2-40B4-BE49-F238E27FC236}">
              <a16:creationId xmlns:a16="http://schemas.microsoft.com/office/drawing/2014/main" id="{CC89E815-859F-47FF-908A-E2C9884B706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238125</xdr:rowOff>
    </xdr:to>
    <xdr:sp macro="" textlink="">
      <xdr:nvSpPr>
        <xdr:cNvPr id="749" name="Cuadro de texto 47812">
          <a:extLst>
            <a:ext uri="{FF2B5EF4-FFF2-40B4-BE49-F238E27FC236}">
              <a16:creationId xmlns:a16="http://schemas.microsoft.com/office/drawing/2014/main" id="{F005593C-E6AA-470C-BE1B-626475FDD04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238125</xdr:rowOff>
    </xdr:to>
    <xdr:sp macro="" textlink="">
      <xdr:nvSpPr>
        <xdr:cNvPr id="750" name="Cuadro de texto 47813">
          <a:extLst>
            <a:ext uri="{FF2B5EF4-FFF2-40B4-BE49-F238E27FC236}">
              <a16:creationId xmlns:a16="http://schemas.microsoft.com/office/drawing/2014/main" id="{19AC6408-ED15-4FEF-B6E8-8561736CF02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228600</xdr:rowOff>
    </xdr:to>
    <xdr:sp macro="" textlink="">
      <xdr:nvSpPr>
        <xdr:cNvPr id="751" name="Cuadro de texto 47814">
          <a:extLst>
            <a:ext uri="{FF2B5EF4-FFF2-40B4-BE49-F238E27FC236}">
              <a16:creationId xmlns:a16="http://schemas.microsoft.com/office/drawing/2014/main" id="{84E55210-A3C4-4429-9CFC-93E0C5D1B1A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228600</xdr:rowOff>
    </xdr:to>
    <xdr:sp macro="" textlink="">
      <xdr:nvSpPr>
        <xdr:cNvPr id="752" name="Cuadro de texto 47815">
          <a:extLst>
            <a:ext uri="{FF2B5EF4-FFF2-40B4-BE49-F238E27FC236}">
              <a16:creationId xmlns:a16="http://schemas.microsoft.com/office/drawing/2014/main" id="{70B9F4A0-A70A-408F-B6B9-D878A14949F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219075</xdr:rowOff>
    </xdr:to>
    <xdr:sp macro="" textlink="">
      <xdr:nvSpPr>
        <xdr:cNvPr id="753" name="Cuadro de texto 47816">
          <a:extLst>
            <a:ext uri="{FF2B5EF4-FFF2-40B4-BE49-F238E27FC236}">
              <a16:creationId xmlns:a16="http://schemas.microsoft.com/office/drawing/2014/main" id="{270CD132-3E14-4C87-B695-7CC70F933A9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219075</xdr:rowOff>
    </xdr:to>
    <xdr:sp macro="" textlink="">
      <xdr:nvSpPr>
        <xdr:cNvPr id="754" name="Cuadro de texto 47817">
          <a:extLst>
            <a:ext uri="{FF2B5EF4-FFF2-40B4-BE49-F238E27FC236}">
              <a16:creationId xmlns:a16="http://schemas.microsoft.com/office/drawing/2014/main" id="{C4DAD019-FA40-41BD-B8E8-EFE72819AA7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55" name="Cuadro de texto 47822">
          <a:extLst>
            <a:ext uri="{FF2B5EF4-FFF2-40B4-BE49-F238E27FC236}">
              <a16:creationId xmlns:a16="http://schemas.microsoft.com/office/drawing/2014/main" id="{9C90F935-AE09-422B-9E66-0367EEB722D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56" name="Cuadro de texto 47823">
          <a:extLst>
            <a:ext uri="{FF2B5EF4-FFF2-40B4-BE49-F238E27FC236}">
              <a16:creationId xmlns:a16="http://schemas.microsoft.com/office/drawing/2014/main" id="{EC4AFAE5-234E-41AA-8755-C1A71593B94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57" name="Cuadro de texto 47824">
          <a:extLst>
            <a:ext uri="{FF2B5EF4-FFF2-40B4-BE49-F238E27FC236}">
              <a16:creationId xmlns:a16="http://schemas.microsoft.com/office/drawing/2014/main" id="{657213A3-1DD5-4670-9767-242ABC6FC1D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58" name="Cuadro de texto 47825">
          <a:extLst>
            <a:ext uri="{FF2B5EF4-FFF2-40B4-BE49-F238E27FC236}">
              <a16:creationId xmlns:a16="http://schemas.microsoft.com/office/drawing/2014/main" id="{C10203C0-0B57-46E7-B2C1-2127BDE2140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59" name="Cuadro de texto 47826">
          <a:extLst>
            <a:ext uri="{FF2B5EF4-FFF2-40B4-BE49-F238E27FC236}">
              <a16:creationId xmlns:a16="http://schemas.microsoft.com/office/drawing/2014/main" id="{A2F53BDB-D4ED-43A0-9E34-6F26E97059F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60" name="Cuadro de texto 47827">
          <a:extLst>
            <a:ext uri="{FF2B5EF4-FFF2-40B4-BE49-F238E27FC236}">
              <a16:creationId xmlns:a16="http://schemas.microsoft.com/office/drawing/2014/main" id="{5C8E1EB3-5A40-4EDC-894E-1674E1E31A0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61" name="Cuadro de texto 47828">
          <a:extLst>
            <a:ext uri="{FF2B5EF4-FFF2-40B4-BE49-F238E27FC236}">
              <a16:creationId xmlns:a16="http://schemas.microsoft.com/office/drawing/2014/main" id="{9CC0013A-A81F-4BE2-8ADA-06D89EA89A1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62" name="Cuadro de texto 47829">
          <a:extLst>
            <a:ext uri="{FF2B5EF4-FFF2-40B4-BE49-F238E27FC236}">
              <a16:creationId xmlns:a16="http://schemas.microsoft.com/office/drawing/2014/main" id="{8ACAF60A-A938-4A79-8C77-233BDEA27EE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63" name="Cuadro de texto 47830">
          <a:extLst>
            <a:ext uri="{FF2B5EF4-FFF2-40B4-BE49-F238E27FC236}">
              <a16:creationId xmlns:a16="http://schemas.microsoft.com/office/drawing/2014/main" id="{EA6C1E1F-5AC4-4FD7-B5A2-BF7A78A6547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64" name="Cuadro de texto 47831">
          <a:extLst>
            <a:ext uri="{FF2B5EF4-FFF2-40B4-BE49-F238E27FC236}">
              <a16:creationId xmlns:a16="http://schemas.microsoft.com/office/drawing/2014/main" id="{DAE153FA-D5BB-48A9-9BF9-F401A9CCDE9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65" name="Cuadro de texto 47840">
          <a:extLst>
            <a:ext uri="{FF2B5EF4-FFF2-40B4-BE49-F238E27FC236}">
              <a16:creationId xmlns:a16="http://schemas.microsoft.com/office/drawing/2014/main" id="{4B4A6354-6057-4C2A-9B10-7FABFC96DA9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66" name="Cuadro de texto 47841">
          <a:extLst>
            <a:ext uri="{FF2B5EF4-FFF2-40B4-BE49-F238E27FC236}">
              <a16:creationId xmlns:a16="http://schemas.microsoft.com/office/drawing/2014/main" id="{1D071DB8-6BF1-4279-A7DA-FB48E711E82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67" name="Cuadro de texto 47842">
          <a:extLst>
            <a:ext uri="{FF2B5EF4-FFF2-40B4-BE49-F238E27FC236}">
              <a16:creationId xmlns:a16="http://schemas.microsoft.com/office/drawing/2014/main" id="{156E3C6B-3D40-40A4-A9E0-D1C0B4C1943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68" name="Cuadro de texto 47843">
          <a:extLst>
            <a:ext uri="{FF2B5EF4-FFF2-40B4-BE49-F238E27FC236}">
              <a16:creationId xmlns:a16="http://schemas.microsoft.com/office/drawing/2014/main" id="{5E051779-377B-4131-A2BE-9238CAD3B63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69" name="Cuadro de texto 47844">
          <a:extLst>
            <a:ext uri="{FF2B5EF4-FFF2-40B4-BE49-F238E27FC236}">
              <a16:creationId xmlns:a16="http://schemas.microsoft.com/office/drawing/2014/main" id="{7859FDB7-053E-4D10-9D5B-8FF79ED54E0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70" name="Cuadro de texto 47845">
          <a:extLst>
            <a:ext uri="{FF2B5EF4-FFF2-40B4-BE49-F238E27FC236}">
              <a16:creationId xmlns:a16="http://schemas.microsoft.com/office/drawing/2014/main" id="{F9BDD032-6B2C-424C-A52A-D200590A625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71" name="Cuadro de texto 47846">
          <a:extLst>
            <a:ext uri="{FF2B5EF4-FFF2-40B4-BE49-F238E27FC236}">
              <a16:creationId xmlns:a16="http://schemas.microsoft.com/office/drawing/2014/main" id="{F699DA6B-D264-4B8E-A9E1-E809732C1AC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72" name="Cuadro de texto 47847">
          <a:extLst>
            <a:ext uri="{FF2B5EF4-FFF2-40B4-BE49-F238E27FC236}">
              <a16:creationId xmlns:a16="http://schemas.microsoft.com/office/drawing/2014/main" id="{AF75FB1E-C9D2-47F4-B998-26CA5CA9F2E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73" name="Cuadro de texto 47848">
          <a:extLst>
            <a:ext uri="{FF2B5EF4-FFF2-40B4-BE49-F238E27FC236}">
              <a16:creationId xmlns:a16="http://schemas.microsoft.com/office/drawing/2014/main" id="{DB9B3B1C-1324-4049-BFD9-7695665E1F0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74" name="Cuadro de texto 47849">
          <a:extLst>
            <a:ext uri="{FF2B5EF4-FFF2-40B4-BE49-F238E27FC236}">
              <a16:creationId xmlns:a16="http://schemas.microsoft.com/office/drawing/2014/main" id="{6200DD18-96D1-45D7-BA48-59AA2DA1B66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75" name="Cuadro de texto 47850">
          <a:extLst>
            <a:ext uri="{FF2B5EF4-FFF2-40B4-BE49-F238E27FC236}">
              <a16:creationId xmlns:a16="http://schemas.microsoft.com/office/drawing/2014/main" id="{4868A6F9-5570-4201-9381-266AB3FDCB6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76" name="Cuadro de texto 47851">
          <a:extLst>
            <a:ext uri="{FF2B5EF4-FFF2-40B4-BE49-F238E27FC236}">
              <a16:creationId xmlns:a16="http://schemas.microsoft.com/office/drawing/2014/main" id="{5F467C44-747B-4167-AAF3-E0BAE27B6E0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77" name="Cuadro de texto 47856">
          <a:extLst>
            <a:ext uri="{FF2B5EF4-FFF2-40B4-BE49-F238E27FC236}">
              <a16:creationId xmlns:a16="http://schemas.microsoft.com/office/drawing/2014/main" id="{F868549E-B63F-4DA9-A586-98899C952A9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78" name="Cuadro de texto 47857">
          <a:extLst>
            <a:ext uri="{FF2B5EF4-FFF2-40B4-BE49-F238E27FC236}">
              <a16:creationId xmlns:a16="http://schemas.microsoft.com/office/drawing/2014/main" id="{216582C1-A64D-45A4-BE3B-70148951831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79" name="Cuadro de texto 47858">
          <a:extLst>
            <a:ext uri="{FF2B5EF4-FFF2-40B4-BE49-F238E27FC236}">
              <a16:creationId xmlns:a16="http://schemas.microsoft.com/office/drawing/2014/main" id="{B44C1408-B7CE-4406-9FED-453C9A61E81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80" name="Cuadro de texto 47859">
          <a:extLst>
            <a:ext uri="{FF2B5EF4-FFF2-40B4-BE49-F238E27FC236}">
              <a16:creationId xmlns:a16="http://schemas.microsoft.com/office/drawing/2014/main" id="{F71A33C8-A841-4D0C-A25C-DF4E4AA1406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81" name="Cuadro de texto 47860">
          <a:extLst>
            <a:ext uri="{FF2B5EF4-FFF2-40B4-BE49-F238E27FC236}">
              <a16:creationId xmlns:a16="http://schemas.microsoft.com/office/drawing/2014/main" id="{A96F8098-AF46-43A2-87C4-4FC53D02E26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82" name="Cuadro de texto 47861">
          <a:extLst>
            <a:ext uri="{FF2B5EF4-FFF2-40B4-BE49-F238E27FC236}">
              <a16:creationId xmlns:a16="http://schemas.microsoft.com/office/drawing/2014/main" id="{BD470211-D3B9-41B0-87ED-29C55ADD1A2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83" name="Cuadro de texto 47862">
          <a:extLst>
            <a:ext uri="{FF2B5EF4-FFF2-40B4-BE49-F238E27FC236}">
              <a16:creationId xmlns:a16="http://schemas.microsoft.com/office/drawing/2014/main" id="{2CC321E3-E38D-46A0-AE85-2CA6EA2A826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84" name="Cuadro de texto 47863">
          <a:extLst>
            <a:ext uri="{FF2B5EF4-FFF2-40B4-BE49-F238E27FC236}">
              <a16:creationId xmlns:a16="http://schemas.microsoft.com/office/drawing/2014/main" id="{AE9C8C4F-B9E9-4A94-900B-8BCC22E4C34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85" name="Cuadro de texto 47864">
          <a:extLst>
            <a:ext uri="{FF2B5EF4-FFF2-40B4-BE49-F238E27FC236}">
              <a16:creationId xmlns:a16="http://schemas.microsoft.com/office/drawing/2014/main" id="{6E5F4C23-F4BA-4E23-BF1B-0D5AB3A61CA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786" name="Cuadro de texto 47865">
          <a:extLst>
            <a:ext uri="{FF2B5EF4-FFF2-40B4-BE49-F238E27FC236}">
              <a16:creationId xmlns:a16="http://schemas.microsoft.com/office/drawing/2014/main" id="{BB3652C8-1ACA-4CEE-9E54-BAEDC690D6C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787" name="Cuadro de texto 47866">
          <a:extLst>
            <a:ext uri="{FF2B5EF4-FFF2-40B4-BE49-F238E27FC236}">
              <a16:creationId xmlns:a16="http://schemas.microsoft.com/office/drawing/2014/main" id="{2EF887AC-D096-49CC-B17E-4D0E0247187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788" name="Cuadro de texto 47867">
          <a:extLst>
            <a:ext uri="{FF2B5EF4-FFF2-40B4-BE49-F238E27FC236}">
              <a16:creationId xmlns:a16="http://schemas.microsoft.com/office/drawing/2014/main" id="{662CE092-7FD5-4D66-9F6E-702DC88964F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789" name="Cuadro de texto 47868">
          <a:extLst>
            <a:ext uri="{FF2B5EF4-FFF2-40B4-BE49-F238E27FC236}">
              <a16:creationId xmlns:a16="http://schemas.microsoft.com/office/drawing/2014/main" id="{35AA2429-88D0-4128-8619-5CBFB1BD877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790" name="Cuadro de texto 47869">
          <a:extLst>
            <a:ext uri="{FF2B5EF4-FFF2-40B4-BE49-F238E27FC236}">
              <a16:creationId xmlns:a16="http://schemas.microsoft.com/office/drawing/2014/main" id="{FABE8EE7-A3E3-40BD-BD83-CD847ABB2C8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247650</xdr:rowOff>
    </xdr:to>
    <xdr:sp macro="" textlink="">
      <xdr:nvSpPr>
        <xdr:cNvPr id="791" name="Cuadro de texto 47870">
          <a:extLst>
            <a:ext uri="{FF2B5EF4-FFF2-40B4-BE49-F238E27FC236}">
              <a16:creationId xmlns:a16="http://schemas.microsoft.com/office/drawing/2014/main" id="{31172445-7F06-46E9-A9D5-A97C05C2073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247650</xdr:rowOff>
    </xdr:to>
    <xdr:sp macro="" textlink="">
      <xdr:nvSpPr>
        <xdr:cNvPr id="792" name="Cuadro de texto 47871">
          <a:extLst>
            <a:ext uri="{FF2B5EF4-FFF2-40B4-BE49-F238E27FC236}">
              <a16:creationId xmlns:a16="http://schemas.microsoft.com/office/drawing/2014/main" id="{34AE03E7-CD98-46D2-B3F3-93CD14B2266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793" name="Cuadro de texto 47872">
          <a:extLst>
            <a:ext uri="{FF2B5EF4-FFF2-40B4-BE49-F238E27FC236}">
              <a16:creationId xmlns:a16="http://schemas.microsoft.com/office/drawing/2014/main" id="{23ED6C04-5ABB-4529-9DC0-2B1A0873F16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794" name="Cuadro de texto 47873">
          <a:extLst>
            <a:ext uri="{FF2B5EF4-FFF2-40B4-BE49-F238E27FC236}">
              <a16:creationId xmlns:a16="http://schemas.microsoft.com/office/drawing/2014/main" id="{22AF3D42-F90F-44F9-BDC8-A0862EEBF90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247650</xdr:rowOff>
    </xdr:to>
    <xdr:sp macro="" textlink="">
      <xdr:nvSpPr>
        <xdr:cNvPr id="795" name="Cuadro de texto 47874">
          <a:extLst>
            <a:ext uri="{FF2B5EF4-FFF2-40B4-BE49-F238E27FC236}">
              <a16:creationId xmlns:a16="http://schemas.microsoft.com/office/drawing/2014/main" id="{3E1A6E6F-E24B-43EA-851C-690C68E4696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247650</xdr:rowOff>
    </xdr:to>
    <xdr:sp macro="" textlink="">
      <xdr:nvSpPr>
        <xdr:cNvPr id="796" name="Cuadro de texto 47875">
          <a:extLst>
            <a:ext uri="{FF2B5EF4-FFF2-40B4-BE49-F238E27FC236}">
              <a16:creationId xmlns:a16="http://schemas.microsoft.com/office/drawing/2014/main" id="{6C378207-5848-44AD-B57A-BE4DEBF14EA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238125</xdr:rowOff>
    </xdr:to>
    <xdr:sp macro="" textlink="">
      <xdr:nvSpPr>
        <xdr:cNvPr id="797" name="Cuadro de texto 47876">
          <a:extLst>
            <a:ext uri="{FF2B5EF4-FFF2-40B4-BE49-F238E27FC236}">
              <a16:creationId xmlns:a16="http://schemas.microsoft.com/office/drawing/2014/main" id="{E735F9DB-E2D3-4A92-85A9-F3A28341379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238125</xdr:rowOff>
    </xdr:to>
    <xdr:sp macro="" textlink="">
      <xdr:nvSpPr>
        <xdr:cNvPr id="798" name="Cuadro de texto 47877">
          <a:extLst>
            <a:ext uri="{FF2B5EF4-FFF2-40B4-BE49-F238E27FC236}">
              <a16:creationId xmlns:a16="http://schemas.microsoft.com/office/drawing/2014/main" id="{3588065B-77D2-4AF1-BFB2-21334836A431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228600</xdr:rowOff>
    </xdr:to>
    <xdr:sp macro="" textlink="">
      <xdr:nvSpPr>
        <xdr:cNvPr id="799" name="Cuadro de texto 47878">
          <a:extLst>
            <a:ext uri="{FF2B5EF4-FFF2-40B4-BE49-F238E27FC236}">
              <a16:creationId xmlns:a16="http://schemas.microsoft.com/office/drawing/2014/main" id="{23FAA416-BA49-41F6-9626-5A54DA6D094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228600</xdr:rowOff>
    </xdr:to>
    <xdr:sp macro="" textlink="">
      <xdr:nvSpPr>
        <xdr:cNvPr id="800" name="Cuadro de texto 47879">
          <a:extLst>
            <a:ext uri="{FF2B5EF4-FFF2-40B4-BE49-F238E27FC236}">
              <a16:creationId xmlns:a16="http://schemas.microsoft.com/office/drawing/2014/main" id="{3DAC8220-DED2-487A-9676-E22F862FB51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285750</xdr:rowOff>
    </xdr:to>
    <xdr:sp macro="" textlink="">
      <xdr:nvSpPr>
        <xdr:cNvPr id="801" name="Cuadro de texto 47880">
          <a:extLst>
            <a:ext uri="{FF2B5EF4-FFF2-40B4-BE49-F238E27FC236}">
              <a16:creationId xmlns:a16="http://schemas.microsoft.com/office/drawing/2014/main" id="{4F4A9411-0AFB-46C2-AF13-FA599C4DC58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285750</xdr:rowOff>
    </xdr:to>
    <xdr:sp macro="" textlink="">
      <xdr:nvSpPr>
        <xdr:cNvPr id="802" name="Cuadro de texto 47881">
          <a:extLst>
            <a:ext uri="{FF2B5EF4-FFF2-40B4-BE49-F238E27FC236}">
              <a16:creationId xmlns:a16="http://schemas.microsoft.com/office/drawing/2014/main" id="{EC863DCB-C7B9-4850-A8D9-8403B1BD8DC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276225</xdr:rowOff>
    </xdr:to>
    <xdr:sp macro="" textlink="">
      <xdr:nvSpPr>
        <xdr:cNvPr id="803" name="Cuadro de texto 47882">
          <a:extLst>
            <a:ext uri="{FF2B5EF4-FFF2-40B4-BE49-F238E27FC236}">
              <a16:creationId xmlns:a16="http://schemas.microsoft.com/office/drawing/2014/main" id="{434173F0-65AC-43F7-AA86-499C2BE4267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276225</xdr:rowOff>
    </xdr:to>
    <xdr:sp macro="" textlink="">
      <xdr:nvSpPr>
        <xdr:cNvPr id="804" name="Cuadro de texto 47883">
          <a:extLst>
            <a:ext uri="{FF2B5EF4-FFF2-40B4-BE49-F238E27FC236}">
              <a16:creationId xmlns:a16="http://schemas.microsoft.com/office/drawing/2014/main" id="{FF964AE5-B812-41C0-8BB2-792FF4A35D3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247650</xdr:rowOff>
    </xdr:to>
    <xdr:sp macro="" textlink="">
      <xdr:nvSpPr>
        <xdr:cNvPr id="805" name="Cuadro de texto 47884">
          <a:extLst>
            <a:ext uri="{FF2B5EF4-FFF2-40B4-BE49-F238E27FC236}">
              <a16:creationId xmlns:a16="http://schemas.microsoft.com/office/drawing/2014/main" id="{EF9FFA71-764F-4C71-9970-4B90961E8BA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247650</xdr:rowOff>
    </xdr:to>
    <xdr:sp macro="" textlink="">
      <xdr:nvSpPr>
        <xdr:cNvPr id="806" name="Cuadro de texto 47885">
          <a:extLst>
            <a:ext uri="{FF2B5EF4-FFF2-40B4-BE49-F238E27FC236}">
              <a16:creationId xmlns:a16="http://schemas.microsoft.com/office/drawing/2014/main" id="{A660AF6E-C2CC-4069-9E1F-2557D177C65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238125</xdr:rowOff>
    </xdr:to>
    <xdr:sp macro="" textlink="">
      <xdr:nvSpPr>
        <xdr:cNvPr id="807" name="Cuadro de texto 47886">
          <a:extLst>
            <a:ext uri="{FF2B5EF4-FFF2-40B4-BE49-F238E27FC236}">
              <a16:creationId xmlns:a16="http://schemas.microsoft.com/office/drawing/2014/main" id="{BC6D4690-C5DE-474F-9393-0F6E22FB48C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238125</xdr:rowOff>
    </xdr:to>
    <xdr:sp macro="" textlink="">
      <xdr:nvSpPr>
        <xdr:cNvPr id="808" name="Cuadro de texto 47887">
          <a:extLst>
            <a:ext uri="{FF2B5EF4-FFF2-40B4-BE49-F238E27FC236}">
              <a16:creationId xmlns:a16="http://schemas.microsoft.com/office/drawing/2014/main" id="{E13B686D-09A3-401D-A85F-9C3D3CFFA4D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228600</xdr:rowOff>
    </xdr:to>
    <xdr:sp macro="" textlink="">
      <xdr:nvSpPr>
        <xdr:cNvPr id="809" name="Cuadro de texto 47888">
          <a:extLst>
            <a:ext uri="{FF2B5EF4-FFF2-40B4-BE49-F238E27FC236}">
              <a16:creationId xmlns:a16="http://schemas.microsoft.com/office/drawing/2014/main" id="{A584BA58-00E4-4A5E-9C4B-40EED4DE90B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228600</xdr:rowOff>
    </xdr:to>
    <xdr:sp macro="" textlink="">
      <xdr:nvSpPr>
        <xdr:cNvPr id="810" name="Cuadro de texto 47889">
          <a:extLst>
            <a:ext uri="{FF2B5EF4-FFF2-40B4-BE49-F238E27FC236}">
              <a16:creationId xmlns:a16="http://schemas.microsoft.com/office/drawing/2014/main" id="{1D6F249E-EFD2-43B3-8411-F1F72C15470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219075</xdr:rowOff>
    </xdr:to>
    <xdr:sp macro="" textlink="">
      <xdr:nvSpPr>
        <xdr:cNvPr id="811" name="Cuadro de texto 47890">
          <a:extLst>
            <a:ext uri="{FF2B5EF4-FFF2-40B4-BE49-F238E27FC236}">
              <a16:creationId xmlns:a16="http://schemas.microsoft.com/office/drawing/2014/main" id="{093E449D-F158-43E6-ADC3-B532F5B91A5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219075</xdr:rowOff>
    </xdr:to>
    <xdr:sp macro="" textlink="">
      <xdr:nvSpPr>
        <xdr:cNvPr id="812" name="Cuadro de texto 47891">
          <a:extLst>
            <a:ext uri="{FF2B5EF4-FFF2-40B4-BE49-F238E27FC236}">
              <a16:creationId xmlns:a16="http://schemas.microsoft.com/office/drawing/2014/main" id="{5E5F9FF9-16D1-4403-8C39-D2C1ACC297A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813" name="Cuadro de texto 47896">
          <a:extLst>
            <a:ext uri="{FF2B5EF4-FFF2-40B4-BE49-F238E27FC236}">
              <a16:creationId xmlns:a16="http://schemas.microsoft.com/office/drawing/2014/main" id="{B32E254E-C9C6-4EB7-8855-065ABB1C57B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814" name="Cuadro de texto 47897">
          <a:extLst>
            <a:ext uri="{FF2B5EF4-FFF2-40B4-BE49-F238E27FC236}">
              <a16:creationId xmlns:a16="http://schemas.microsoft.com/office/drawing/2014/main" id="{0D1F9C3D-0551-49B9-A6C8-AF4F1EE937B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815" name="Cuadro de texto 47898">
          <a:extLst>
            <a:ext uri="{FF2B5EF4-FFF2-40B4-BE49-F238E27FC236}">
              <a16:creationId xmlns:a16="http://schemas.microsoft.com/office/drawing/2014/main" id="{1EA2638E-C974-4D7F-815A-03D4B4024E2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816" name="Cuadro de texto 47899">
          <a:extLst>
            <a:ext uri="{FF2B5EF4-FFF2-40B4-BE49-F238E27FC236}">
              <a16:creationId xmlns:a16="http://schemas.microsoft.com/office/drawing/2014/main" id="{9E01ACA9-DB88-45C5-A66E-720DCAC037F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817" name="Cuadro de texto 47900">
          <a:extLst>
            <a:ext uri="{FF2B5EF4-FFF2-40B4-BE49-F238E27FC236}">
              <a16:creationId xmlns:a16="http://schemas.microsoft.com/office/drawing/2014/main" id="{8B5C804F-4A86-458F-B7E6-29E9F40630E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818" name="Cuadro de texto 47901">
          <a:extLst>
            <a:ext uri="{FF2B5EF4-FFF2-40B4-BE49-F238E27FC236}">
              <a16:creationId xmlns:a16="http://schemas.microsoft.com/office/drawing/2014/main" id="{B92561B5-6F1B-41A0-B6C0-6BA928B54CE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819" name="Cuadro de texto 47902">
          <a:extLst>
            <a:ext uri="{FF2B5EF4-FFF2-40B4-BE49-F238E27FC236}">
              <a16:creationId xmlns:a16="http://schemas.microsoft.com/office/drawing/2014/main" id="{9986285C-FC9B-420C-852C-1D1A5E05BEF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820" name="Cuadro de texto 47903">
          <a:extLst>
            <a:ext uri="{FF2B5EF4-FFF2-40B4-BE49-F238E27FC236}">
              <a16:creationId xmlns:a16="http://schemas.microsoft.com/office/drawing/2014/main" id="{C609DDEF-C2E2-45BA-BF85-AB2DCE63652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821" name="Cuadro de texto 47904">
          <a:extLst>
            <a:ext uri="{FF2B5EF4-FFF2-40B4-BE49-F238E27FC236}">
              <a16:creationId xmlns:a16="http://schemas.microsoft.com/office/drawing/2014/main" id="{C5723F0C-1BD6-4669-99A9-7E5DEC5D6DA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822" name="Cuadro de texto 47905">
          <a:extLst>
            <a:ext uri="{FF2B5EF4-FFF2-40B4-BE49-F238E27FC236}">
              <a16:creationId xmlns:a16="http://schemas.microsoft.com/office/drawing/2014/main" id="{4772B354-1A24-40DF-859A-72728652131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823" name="Cuadro de texto 47914">
          <a:extLst>
            <a:ext uri="{FF2B5EF4-FFF2-40B4-BE49-F238E27FC236}">
              <a16:creationId xmlns:a16="http://schemas.microsoft.com/office/drawing/2014/main" id="{5017727C-4F3B-41FD-A6EA-043DDC51055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824" name="Cuadro de texto 47915">
          <a:extLst>
            <a:ext uri="{FF2B5EF4-FFF2-40B4-BE49-F238E27FC236}">
              <a16:creationId xmlns:a16="http://schemas.microsoft.com/office/drawing/2014/main" id="{CED9BF53-D839-4C7F-9467-BCB821BD6B2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825" name="Cuadro de texto 47916">
          <a:extLst>
            <a:ext uri="{FF2B5EF4-FFF2-40B4-BE49-F238E27FC236}">
              <a16:creationId xmlns:a16="http://schemas.microsoft.com/office/drawing/2014/main" id="{91AAE51A-DD0A-4088-9D47-3F8A7D7A372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826" name="Cuadro de texto 47917">
          <a:extLst>
            <a:ext uri="{FF2B5EF4-FFF2-40B4-BE49-F238E27FC236}">
              <a16:creationId xmlns:a16="http://schemas.microsoft.com/office/drawing/2014/main" id="{E24EFA99-D489-4EA3-BE54-C0754B9F4FD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827" name="Cuadro de texto 47918">
          <a:extLst>
            <a:ext uri="{FF2B5EF4-FFF2-40B4-BE49-F238E27FC236}">
              <a16:creationId xmlns:a16="http://schemas.microsoft.com/office/drawing/2014/main" id="{A2074C66-141A-4A7D-ABB2-74F601874DB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828" name="Cuadro de texto 47919">
          <a:extLst>
            <a:ext uri="{FF2B5EF4-FFF2-40B4-BE49-F238E27FC236}">
              <a16:creationId xmlns:a16="http://schemas.microsoft.com/office/drawing/2014/main" id="{CA2B2E93-AA8F-4F97-AD41-414B97CA189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829" name="Cuadro de texto 47920">
          <a:extLst>
            <a:ext uri="{FF2B5EF4-FFF2-40B4-BE49-F238E27FC236}">
              <a16:creationId xmlns:a16="http://schemas.microsoft.com/office/drawing/2014/main" id="{A0A4E7DC-8FB4-4EBB-9BAC-384E7F9F2F1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830" name="Cuadro de texto 47921">
          <a:extLst>
            <a:ext uri="{FF2B5EF4-FFF2-40B4-BE49-F238E27FC236}">
              <a16:creationId xmlns:a16="http://schemas.microsoft.com/office/drawing/2014/main" id="{17B715A7-0E2C-4D13-9E61-4656BD7C1B6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831" name="Cuadro de texto 47922">
          <a:extLst>
            <a:ext uri="{FF2B5EF4-FFF2-40B4-BE49-F238E27FC236}">
              <a16:creationId xmlns:a16="http://schemas.microsoft.com/office/drawing/2014/main" id="{643F5CE5-7DC6-4D53-A216-C3067CA8B44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832" name="Cuadro de texto 47923">
          <a:extLst>
            <a:ext uri="{FF2B5EF4-FFF2-40B4-BE49-F238E27FC236}">
              <a16:creationId xmlns:a16="http://schemas.microsoft.com/office/drawing/2014/main" id="{AB03D362-20EF-4371-B395-43C29B6EA5A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833" name="Cuadro de texto 47924">
          <a:extLst>
            <a:ext uri="{FF2B5EF4-FFF2-40B4-BE49-F238E27FC236}">
              <a16:creationId xmlns:a16="http://schemas.microsoft.com/office/drawing/2014/main" id="{27ACF87E-0A6C-42BB-B83D-C2D735F6651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834" name="Cuadro de texto 47925">
          <a:extLst>
            <a:ext uri="{FF2B5EF4-FFF2-40B4-BE49-F238E27FC236}">
              <a16:creationId xmlns:a16="http://schemas.microsoft.com/office/drawing/2014/main" id="{C317DAE0-A692-45C0-9139-4D107DD4BFE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835" name="Cuadro de texto 47930">
          <a:extLst>
            <a:ext uri="{FF2B5EF4-FFF2-40B4-BE49-F238E27FC236}">
              <a16:creationId xmlns:a16="http://schemas.microsoft.com/office/drawing/2014/main" id="{1FE347CB-755E-4331-A2C0-68216B7A282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836" name="Cuadro de texto 47931">
          <a:extLst>
            <a:ext uri="{FF2B5EF4-FFF2-40B4-BE49-F238E27FC236}">
              <a16:creationId xmlns:a16="http://schemas.microsoft.com/office/drawing/2014/main" id="{4C4A7F8E-F1F0-4C1E-BED1-7C240AD67AE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837" name="Cuadro de texto 47932">
          <a:extLst>
            <a:ext uri="{FF2B5EF4-FFF2-40B4-BE49-F238E27FC236}">
              <a16:creationId xmlns:a16="http://schemas.microsoft.com/office/drawing/2014/main" id="{F6CBF438-9C98-4C61-87CB-4E7243424EF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838" name="Cuadro de texto 47933">
          <a:extLst>
            <a:ext uri="{FF2B5EF4-FFF2-40B4-BE49-F238E27FC236}">
              <a16:creationId xmlns:a16="http://schemas.microsoft.com/office/drawing/2014/main" id="{51795DC3-4678-4014-9F3C-01095A98320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839" name="Cuadro de texto 47934">
          <a:extLst>
            <a:ext uri="{FF2B5EF4-FFF2-40B4-BE49-F238E27FC236}">
              <a16:creationId xmlns:a16="http://schemas.microsoft.com/office/drawing/2014/main" id="{A0FF0D51-0493-4BE2-9970-95FE7254DB9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840" name="Cuadro de texto 47935">
          <a:extLst>
            <a:ext uri="{FF2B5EF4-FFF2-40B4-BE49-F238E27FC236}">
              <a16:creationId xmlns:a16="http://schemas.microsoft.com/office/drawing/2014/main" id="{35CE7912-0262-49B5-9D2A-BD901D0729A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841" name="Cuadro de texto 47936">
          <a:extLst>
            <a:ext uri="{FF2B5EF4-FFF2-40B4-BE49-F238E27FC236}">
              <a16:creationId xmlns:a16="http://schemas.microsoft.com/office/drawing/2014/main" id="{F798D613-E99F-4375-BB36-505C36BBC5B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842" name="Cuadro de texto 47937">
          <a:extLst>
            <a:ext uri="{FF2B5EF4-FFF2-40B4-BE49-F238E27FC236}">
              <a16:creationId xmlns:a16="http://schemas.microsoft.com/office/drawing/2014/main" id="{0677362B-1893-4CF4-8AEF-378F0F93A7B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843" name="Cuadro de texto 47938">
          <a:extLst>
            <a:ext uri="{FF2B5EF4-FFF2-40B4-BE49-F238E27FC236}">
              <a16:creationId xmlns:a16="http://schemas.microsoft.com/office/drawing/2014/main" id="{FC1C76B8-A7E8-47F3-A4BE-780FCE124CD1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171450</xdr:rowOff>
    </xdr:to>
    <xdr:sp macro="" textlink="">
      <xdr:nvSpPr>
        <xdr:cNvPr id="844" name="Cuadro de texto 47939">
          <a:extLst>
            <a:ext uri="{FF2B5EF4-FFF2-40B4-BE49-F238E27FC236}">
              <a16:creationId xmlns:a16="http://schemas.microsoft.com/office/drawing/2014/main" id="{6A392AD5-3AEF-43A3-8A5B-03AADB0E12D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266700</xdr:rowOff>
    </xdr:to>
    <xdr:sp macro="" textlink="">
      <xdr:nvSpPr>
        <xdr:cNvPr id="845" name="Cuadro de texto 47940">
          <a:extLst>
            <a:ext uri="{FF2B5EF4-FFF2-40B4-BE49-F238E27FC236}">
              <a16:creationId xmlns:a16="http://schemas.microsoft.com/office/drawing/2014/main" id="{FA9687D2-D5C0-4A1B-9DCE-4A670AEC9F31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266700</xdr:rowOff>
    </xdr:to>
    <xdr:sp macro="" textlink="">
      <xdr:nvSpPr>
        <xdr:cNvPr id="846" name="Cuadro de texto 47941">
          <a:extLst>
            <a:ext uri="{FF2B5EF4-FFF2-40B4-BE49-F238E27FC236}">
              <a16:creationId xmlns:a16="http://schemas.microsoft.com/office/drawing/2014/main" id="{EBE323A9-87AB-42A1-97B7-050765B7D9D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266700</xdr:rowOff>
    </xdr:to>
    <xdr:sp macro="" textlink="">
      <xdr:nvSpPr>
        <xdr:cNvPr id="847" name="Cuadro de texto 47942">
          <a:extLst>
            <a:ext uri="{FF2B5EF4-FFF2-40B4-BE49-F238E27FC236}">
              <a16:creationId xmlns:a16="http://schemas.microsoft.com/office/drawing/2014/main" id="{07510710-6B6A-4435-903A-872FC5F904A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266700</xdr:rowOff>
    </xdr:to>
    <xdr:sp macro="" textlink="">
      <xdr:nvSpPr>
        <xdr:cNvPr id="848" name="Cuadro de texto 47943">
          <a:extLst>
            <a:ext uri="{FF2B5EF4-FFF2-40B4-BE49-F238E27FC236}">
              <a16:creationId xmlns:a16="http://schemas.microsoft.com/office/drawing/2014/main" id="{C8AE4BDF-67C6-49C9-916E-6D6BEA41F06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849" name="Cuadro de texto 47944">
          <a:extLst>
            <a:ext uri="{FF2B5EF4-FFF2-40B4-BE49-F238E27FC236}">
              <a16:creationId xmlns:a16="http://schemas.microsoft.com/office/drawing/2014/main" id="{F24AAC45-7DFF-4C7E-A48D-54E4088944D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850" name="Cuadro de texto 47945">
          <a:extLst>
            <a:ext uri="{FF2B5EF4-FFF2-40B4-BE49-F238E27FC236}">
              <a16:creationId xmlns:a16="http://schemas.microsoft.com/office/drawing/2014/main" id="{40E45723-2490-48D4-B23F-76FE2C5733C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266700</xdr:rowOff>
    </xdr:to>
    <xdr:sp macro="" textlink="">
      <xdr:nvSpPr>
        <xdr:cNvPr id="851" name="Cuadro de texto 47946">
          <a:extLst>
            <a:ext uri="{FF2B5EF4-FFF2-40B4-BE49-F238E27FC236}">
              <a16:creationId xmlns:a16="http://schemas.microsoft.com/office/drawing/2014/main" id="{657F994B-14E6-47BC-93A1-C9AB70A5EDA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266700</xdr:rowOff>
    </xdr:to>
    <xdr:sp macro="" textlink="">
      <xdr:nvSpPr>
        <xdr:cNvPr id="852" name="Cuadro de texto 47947">
          <a:extLst>
            <a:ext uri="{FF2B5EF4-FFF2-40B4-BE49-F238E27FC236}">
              <a16:creationId xmlns:a16="http://schemas.microsoft.com/office/drawing/2014/main" id="{8B4C364E-3507-4E38-84AB-B386C605FA7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853" name="Cuadro de texto 47948">
          <a:extLst>
            <a:ext uri="{FF2B5EF4-FFF2-40B4-BE49-F238E27FC236}">
              <a16:creationId xmlns:a16="http://schemas.microsoft.com/office/drawing/2014/main" id="{B01EBB66-CFE6-4DDB-8B28-25384BC4CED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854" name="Cuadro de texto 47949">
          <a:extLst>
            <a:ext uri="{FF2B5EF4-FFF2-40B4-BE49-F238E27FC236}">
              <a16:creationId xmlns:a16="http://schemas.microsoft.com/office/drawing/2014/main" id="{64AD0D76-7A0D-464F-AC87-D068FAF41D4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247650</xdr:rowOff>
    </xdr:to>
    <xdr:sp macro="" textlink="">
      <xdr:nvSpPr>
        <xdr:cNvPr id="855" name="Cuadro de texto 47950">
          <a:extLst>
            <a:ext uri="{FF2B5EF4-FFF2-40B4-BE49-F238E27FC236}">
              <a16:creationId xmlns:a16="http://schemas.microsoft.com/office/drawing/2014/main" id="{93A5D9B4-C88D-4058-A875-42BEDE8A2A2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247650</xdr:rowOff>
    </xdr:to>
    <xdr:sp macro="" textlink="">
      <xdr:nvSpPr>
        <xdr:cNvPr id="856" name="Cuadro de texto 47951">
          <a:extLst>
            <a:ext uri="{FF2B5EF4-FFF2-40B4-BE49-F238E27FC236}">
              <a16:creationId xmlns:a16="http://schemas.microsoft.com/office/drawing/2014/main" id="{D7E72CB4-C548-429D-9496-88676E710EE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238125</xdr:rowOff>
    </xdr:to>
    <xdr:sp macro="" textlink="">
      <xdr:nvSpPr>
        <xdr:cNvPr id="857" name="Cuadro de texto 47952">
          <a:extLst>
            <a:ext uri="{FF2B5EF4-FFF2-40B4-BE49-F238E27FC236}">
              <a16:creationId xmlns:a16="http://schemas.microsoft.com/office/drawing/2014/main" id="{349EC18F-2B4D-4E76-B9D3-B9811D0DACE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238125</xdr:rowOff>
    </xdr:to>
    <xdr:sp macro="" textlink="">
      <xdr:nvSpPr>
        <xdr:cNvPr id="858" name="Cuadro de texto 47953">
          <a:extLst>
            <a:ext uri="{FF2B5EF4-FFF2-40B4-BE49-F238E27FC236}">
              <a16:creationId xmlns:a16="http://schemas.microsoft.com/office/drawing/2014/main" id="{6B50757C-31E6-440C-A61D-CEFA6B8DDB7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295275</xdr:rowOff>
    </xdr:to>
    <xdr:sp macro="" textlink="">
      <xdr:nvSpPr>
        <xdr:cNvPr id="859" name="Cuadro de texto 47954">
          <a:extLst>
            <a:ext uri="{FF2B5EF4-FFF2-40B4-BE49-F238E27FC236}">
              <a16:creationId xmlns:a16="http://schemas.microsoft.com/office/drawing/2014/main" id="{33FBF264-AD73-4C09-BCF9-EF422735A8D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295275</xdr:rowOff>
    </xdr:to>
    <xdr:sp macro="" textlink="">
      <xdr:nvSpPr>
        <xdr:cNvPr id="860" name="Cuadro de texto 47955">
          <a:extLst>
            <a:ext uri="{FF2B5EF4-FFF2-40B4-BE49-F238E27FC236}">
              <a16:creationId xmlns:a16="http://schemas.microsoft.com/office/drawing/2014/main" id="{2B050238-0E45-435D-853D-4274DA9C230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285750</xdr:rowOff>
    </xdr:to>
    <xdr:sp macro="" textlink="">
      <xdr:nvSpPr>
        <xdr:cNvPr id="861" name="Cuadro de texto 47956">
          <a:extLst>
            <a:ext uri="{FF2B5EF4-FFF2-40B4-BE49-F238E27FC236}">
              <a16:creationId xmlns:a16="http://schemas.microsoft.com/office/drawing/2014/main" id="{72978714-C2C8-4BAC-9456-C79232AFF48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285750</xdr:rowOff>
    </xdr:to>
    <xdr:sp macro="" textlink="">
      <xdr:nvSpPr>
        <xdr:cNvPr id="862" name="Cuadro de texto 47957">
          <a:extLst>
            <a:ext uri="{FF2B5EF4-FFF2-40B4-BE49-F238E27FC236}">
              <a16:creationId xmlns:a16="http://schemas.microsoft.com/office/drawing/2014/main" id="{B14CA2CA-CCEC-4FA0-9A22-6A7785F5483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863" name="Cuadro de texto 47958">
          <a:extLst>
            <a:ext uri="{FF2B5EF4-FFF2-40B4-BE49-F238E27FC236}">
              <a16:creationId xmlns:a16="http://schemas.microsoft.com/office/drawing/2014/main" id="{2AD93409-38CC-4DB7-A05A-ED5C88B99D6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864" name="Cuadro de texto 47959">
          <a:extLst>
            <a:ext uri="{FF2B5EF4-FFF2-40B4-BE49-F238E27FC236}">
              <a16:creationId xmlns:a16="http://schemas.microsoft.com/office/drawing/2014/main" id="{A84FA92D-D7ED-45E0-A077-3B2EDBED6DF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247650</xdr:rowOff>
    </xdr:to>
    <xdr:sp macro="" textlink="">
      <xdr:nvSpPr>
        <xdr:cNvPr id="865" name="Cuadro de texto 47960">
          <a:extLst>
            <a:ext uri="{FF2B5EF4-FFF2-40B4-BE49-F238E27FC236}">
              <a16:creationId xmlns:a16="http://schemas.microsoft.com/office/drawing/2014/main" id="{84777A6D-5CBA-4773-BCBA-74E29D16C12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247650</xdr:rowOff>
    </xdr:to>
    <xdr:sp macro="" textlink="">
      <xdr:nvSpPr>
        <xdr:cNvPr id="866" name="Cuadro de texto 47961">
          <a:extLst>
            <a:ext uri="{FF2B5EF4-FFF2-40B4-BE49-F238E27FC236}">
              <a16:creationId xmlns:a16="http://schemas.microsoft.com/office/drawing/2014/main" id="{203636D5-D096-4CF7-95A1-7686E7AD95D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238125</xdr:rowOff>
    </xdr:to>
    <xdr:sp macro="" textlink="">
      <xdr:nvSpPr>
        <xdr:cNvPr id="867" name="Cuadro de texto 47962">
          <a:extLst>
            <a:ext uri="{FF2B5EF4-FFF2-40B4-BE49-F238E27FC236}">
              <a16:creationId xmlns:a16="http://schemas.microsoft.com/office/drawing/2014/main" id="{405E4748-AF90-4912-B2FB-9E94727FF4C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238125</xdr:rowOff>
    </xdr:to>
    <xdr:sp macro="" textlink="">
      <xdr:nvSpPr>
        <xdr:cNvPr id="868" name="Cuadro de texto 47963">
          <a:extLst>
            <a:ext uri="{FF2B5EF4-FFF2-40B4-BE49-F238E27FC236}">
              <a16:creationId xmlns:a16="http://schemas.microsoft.com/office/drawing/2014/main" id="{A0C1976A-D5E4-4543-A47B-1CB0DD03CEA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228600</xdr:rowOff>
    </xdr:to>
    <xdr:sp macro="" textlink="">
      <xdr:nvSpPr>
        <xdr:cNvPr id="869" name="Cuadro de texto 47964">
          <a:extLst>
            <a:ext uri="{FF2B5EF4-FFF2-40B4-BE49-F238E27FC236}">
              <a16:creationId xmlns:a16="http://schemas.microsoft.com/office/drawing/2014/main" id="{3E640CD6-231F-4929-B126-81FCB8C3FE6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228600</xdr:rowOff>
    </xdr:to>
    <xdr:sp macro="" textlink="">
      <xdr:nvSpPr>
        <xdr:cNvPr id="870" name="Cuadro de texto 47965">
          <a:extLst>
            <a:ext uri="{FF2B5EF4-FFF2-40B4-BE49-F238E27FC236}">
              <a16:creationId xmlns:a16="http://schemas.microsoft.com/office/drawing/2014/main" id="{BE54E720-6EDA-44B9-971B-4F517AEBFBE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871" name="Cuadro de texto 47966">
          <a:extLst>
            <a:ext uri="{FF2B5EF4-FFF2-40B4-BE49-F238E27FC236}">
              <a16:creationId xmlns:a16="http://schemas.microsoft.com/office/drawing/2014/main" id="{22A3A06E-8288-4122-A1CC-7951E46F5DF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872" name="Cuadro de texto 47967">
          <a:extLst>
            <a:ext uri="{FF2B5EF4-FFF2-40B4-BE49-F238E27FC236}">
              <a16:creationId xmlns:a16="http://schemas.microsoft.com/office/drawing/2014/main" id="{404C0923-9916-4364-9642-6F2A4FBFE3F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873" name="Cuadro de texto 47968">
          <a:extLst>
            <a:ext uri="{FF2B5EF4-FFF2-40B4-BE49-F238E27FC236}">
              <a16:creationId xmlns:a16="http://schemas.microsoft.com/office/drawing/2014/main" id="{B0BD8C9D-4986-4E0A-8B1E-2407706039A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874" name="Cuadro de texto 47969">
          <a:extLst>
            <a:ext uri="{FF2B5EF4-FFF2-40B4-BE49-F238E27FC236}">
              <a16:creationId xmlns:a16="http://schemas.microsoft.com/office/drawing/2014/main" id="{68DA16DC-F1EC-4F36-B5C7-709853ECDF4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247650</xdr:rowOff>
    </xdr:to>
    <xdr:sp macro="" textlink="">
      <xdr:nvSpPr>
        <xdr:cNvPr id="875" name="Cuadro de texto 47970">
          <a:extLst>
            <a:ext uri="{FF2B5EF4-FFF2-40B4-BE49-F238E27FC236}">
              <a16:creationId xmlns:a16="http://schemas.microsoft.com/office/drawing/2014/main" id="{6ABE04D7-5C5E-4B59-B4CC-DFA1571A8383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247650</xdr:rowOff>
    </xdr:to>
    <xdr:sp macro="" textlink="">
      <xdr:nvSpPr>
        <xdr:cNvPr id="876" name="Cuadro de texto 47971">
          <a:extLst>
            <a:ext uri="{FF2B5EF4-FFF2-40B4-BE49-F238E27FC236}">
              <a16:creationId xmlns:a16="http://schemas.microsoft.com/office/drawing/2014/main" id="{55DB0771-A4E1-4017-8A06-62A4862628D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877" name="Cuadro de texto 47972">
          <a:extLst>
            <a:ext uri="{FF2B5EF4-FFF2-40B4-BE49-F238E27FC236}">
              <a16:creationId xmlns:a16="http://schemas.microsoft.com/office/drawing/2014/main" id="{703A6D15-72F9-46F4-90E8-CAD87E06D41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878" name="Cuadro de texto 47973">
          <a:extLst>
            <a:ext uri="{FF2B5EF4-FFF2-40B4-BE49-F238E27FC236}">
              <a16:creationId xmlns:a16="http://schemas.microsoft.com/office/drawing/2014/main" id="{B2C0D8C1-EE5F-4460-AF7A-53FA7C7E295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247650</xdr:rowOff>
    </xdr:to>
    <xdr:sp macro="" textlink="">
      <xdr:nvSpPr>
        <xdr:cNvPr id="879" name="Cuadro de texto 47974">
          <a:extLst>
            <a:ext uri="{FF2B5EF4-FFF2-40B4-BE49-F238E27FC236}">
              <a16:creationId xmlns:a16="http://schemas.microsoft.com/office/drawing/2014/main" id="{A82C8F70-7D3C-4CBD-B307-EDAF1CB65B2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247650</xdr:rowOff>
    </xdr:to>
    <xdr:sp macro="" textlink="">
      <xdr:nvSpPr>
        <xdr:cNvPr id="880" name="Cuadro de texto 47975">
          <a:extLst>
            <a:ext uri="{FF2B5EF4-FFF2-40B4-BE49-F238E27FC236}">
              <a16:creationId xmlns:a16="http://schemas.microsoft.com/office/drawing/2014/main" id="{DC3A8B30-5CF3-40A4-8946-236436DB3F5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238125</xdr:rowOff>
    </xdr:to>
    <xdr:sp macro="" textlink="">
      <xdr:nvSpPr>
        <xdr:cNvPr id="881" name="Cuadro de texto 47976">
          <a:extLst>
            <a:ext uri="{FF2B5EF4-FFF2-40B4-BE49-F238E27FC236}">
              <a16:creationId xmlns:a16="http://schemas.microsoft.com/office/drawing/2014/main" id="{7C24275F-BE04-4DA4-B127-6CB4657AD24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238125</xdr:rowOff>
    </xdr:to>
    <xdr:sp macro="" textlink="">
      <xdr:nvSpPr>
        <xdr:cNvPr id="882" name="Cuadro de texto 47977">
          <a:extLst>
            <a:ext uri="{FF2B5EF4-FFF2-40B4-BE49-F238E27FC236}">
              <a16:creationId xmlns:a16="http://schemas.microsoft.com/office/drawing/2014/main" id="{75FD1533-7ED8-458E-B48B-128800D7AE0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228600</xdr:rowOff>
    </xdr:to>
    <xdr:sp macro="" textlink="">
      <xdr:nvSpPr>
        <xdr:cNvPr id="883" name="Cuadro de texto 47978">
          <a:extLst>
            <a:ext uri="{FF2B5EF4-FFF2-40B4-BE49-F238E27FC236}">
              <a16:creationId xmlns:a16="http://schemas.microsoft.com/office/drawing/2014/main" id="{BDD871A1-FA5D-49F5-A593-A8A87BAF23E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228600</xdr:rowOff>
    </xdr:to>
    <xdr:sp macro="" textlink="">
      <xdr:nvSpPr>
        <xdr:cNvPr id="884" name="Cuadro de texto 47979">
          <a:extLst>
            <a:ext uri="{FF2B5EF4-FFF2-40B4-BE49-F238E27FC236}">
              <a16:creationId xmlns:a16="http://schemas.microsoft.com/office/drawing/2014/main" id="{7F57880E-820B-4E82-84AE-6A0C9E5E4B3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285750</xdr:rowOff>
    </xdr:to>
    <xdr:sp macro="" textlink="">
      <xdr:nvSpPr>
        <xdr:cNvPr id="885" name="Cuadro de texto 47980">
          <a:extLst>
            <a:ext uri="{FF2B5EF4-FFF2-40B4-BE49-F238E27FC236}">
              <a16:creationId xmlns:a16="http://schemas.microsoft.com/office/drawing/2014/main" id="{635A5AEC-EF2D-4ADB-A702-E7729331136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285750</xdr:rowOff>
    </xdr:to>
    <xdr:sp macro="" textlink="">
      <xdr:nvSpPr>
        <xdr:cNvPr id="886" name="Cuadro de texto 47981">
          <a:extLst>
            <a:ext uri="{FF2B5EF4-FFF2-40B4-BE49-F238E27FC236}">
              <a16:creationId xmlns:a16="http://schemas.microsoft.com/office/drawing/2014/main" id="{59222709-4F4C-4568-9650-EA7030C5A0D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276225</xdr:rowOff>
    </xdr:to>
    <xdr:sp macro="" textlink="">
      <xdr:nvSpPr>
        <xdr:cNvPr id="887" name="Cuadro de texto 47982">
          <a:extLst>
            <a:ext uri="{FF2B5EF4-FFF2-40B4-BE49-F238E27FC236}">
              <a16:creationId xmlns:a16="http://schemas.microsoft.com/office/drawing/2014/main" id="{A6F01B15-3EB7-4510-B000-53947F4911F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276225</xdr:rowOff>
    </xdr:to>
    <xdr:sp macro="" textlink="">
      <xdr:nvSpPr>
        <xdr:cNvPr id="888" name="Cuadro de texto 47983">
          <a:extLst>
            <a:ext uri="{FF2B5EF4-FFF2-40B4-BE49-F238E27FC236}">
              <a16:creationId xmlns:a16="http://schemas.microsoft.com/office/drawing/2014/main" id="{4835D99F-5A52-40D5-B4D3-FBB316DCD639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247650</xdr:rowOff>
    </xdr:to>
    <xdr:sp macro="" textlink="">
      <xdr:nvSpPr>
        <xdr:cNvPr id="889" name="Cuadro de texto 47984">
          <a:extLst>
            <a:ext uri="{FF2B5EF4-FFF2-40B4-BE49-F238E27FC236}">
              <a16:creationId xmlns:a16="http://schemas.microsoft.com/office/drawing/2014/main" id="{FE3FE862-2393-4FEC-9CC7-0F76B3BCDF3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247650</xdr:rowOff>
    </xdr:to>
    <xdr:sp macro="" textlink="">
      <xdr:nvSpPr>
        <xdr:cNvPr id="890" name="Cuadro de texto 47985">
          <a:extLst>
            <a:ext uri="{FF2B5EF4-FFF2-40B4-BE49-F238E27FC236}">
              <a16:creationId xmlns:a16="http://schemas.microsoft.com/office/drawing/2014/main" id="{3F096A17-D606-49DA-9317-EC41E15C657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238125</xdr:rowOff>
    </xdr:to>
    <xdr:sp macro="" textlink="">
      <xdr:nvSpPr>
        <xdr:cNvPr id="891" name="Cuadro de texto 47986">
          <a:extLst>
            <a:ext uri="{FF2B5EF4-FFF2-40B4-BE49-F238E27FC236}">
              <a16:creationId xmlns:a16="http://schemas.microsoft.com/office/drawing/2014/main" id="{2FAD6224-4456-4E3A-90FD-2F76644BDD3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238125</xdr:rowOff>
    </xdr:to>
    <xdr:sp macro="" textlink="">
      <xdr:nvSpPr>
        <xdr:cNvPr id="892" name="Cuadro de texto 47987">
          <a:extLst>
            <a:ext uri="{FF2B5EF4-FFF2-40B4-BE49-F238E27FC236}">
              <a16:creationId xmlns:a16="http://schemas.microsoft.com/office/drawing/2014/main" id="{60CC8847-6440-42CE-B648-F16A8EDED27D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228600</xdr:rowOff>
    </xdr:to>
    <xdr:sp macro="" textlink="">
      <xdr:nvSpPr>
        <xdr:cNvPr id="893" name="Cuadro de texto 47988">
          <a:extLst>
            <a:ext uri="{FF2B5EF4-FFF2-40B4-BE49-F238E27FC236}">
              <a16:creationId xmlns:a16="http://schemas.microsoft.com/office/drawing/2014/main" id="{E451BB2C-07C1-4986-9C52-003B75C1B3D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228600</xdr:rowOff>
    </xdr:to>
    <xdr:sp macro="" textlink="">
      <xdr:nvSpPr>
        <xdr:cNvPr id="894" name="Cuadro de texto 47989">
          <a:extLst>
            <a:ext uri="{FF2B5EF4-FFF2-40B4-BE49-F238E27FC236}">
              <a16:creationId xmlns:a16="http://schemas.microsoft.com/office/drawing/2014/main" id="{1665316A-646B-4F61-9A59-B1D24AD9679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219075</xdr:rowOff>
    </xdr:to>
    <xdr:sp macro="" textlink="">
      <xdr:nvSpPr>
        <xdr:cNvPr id="895" name="Cuadro de texto 47990">
          <a:extLst>
            <a:ext uri="{FF2B5EF4-FFF2-40B4-BE49-F238E27FC236}">
              <a16:creationId xmlns:a16="http://schemas.microsoft.com/office/drawing/2014/main" id="{3A8BDCFC-169E-442B-8000-6E6129289808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219075</xdr:rowOff>
    </xdr:to>
    <xdr:sp macro="" textlink="">
      <xdr:nvSpPr>
        <xdr:cNvPr id="896" name="Cuadro de texto 47991">
          <a:extLst>
            <a:ext uri="{FF2B5EF4-FFF2-40B4-BE49-F238E27FC236}">
              <a16:creationId xmlns:a16="http://schemas.microsoft.com/office/drawing/2014/main" id="{C86569D2-2B68-4AB4-803C-7B282E06015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897" name="Cuadro de texto 48000">
          <a:extLst>
            <a:ext uri="{FF2B5EF4-FFF2-40B4-BE49-F238E27FC236}">
              <a16:creationId xmlns:a16="http://schemas.microsoft.com/office/drawing/2014/main" id="{2FFF5FEA-9F3E-4379-8842-8FB0FA233CD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898" name="Cuadro de texto 48001">
          <a:extLst>
            <a:ext uri="{FF2B5EF4-FFF2-40B4-BE49-F238E27FC236}">
              <a16:creationId xmlns:a16="http://schemas.microsoft.com/office/drawing/2014/main" id="{E7587176-146B-472F-A3D4-AC4E3CB3815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899" name="Cuadro de texto 48002">
          <a:extLst>
            <a:ext uri="{FF2B5EF4-FFF2-40B4-BE49-F238E27FC236}">
              <a16:creationId xmlns:a16="http://schemas.microsoft.com/office/drawing/2014/main" id="{09DE53E3-31A4-46BA-9246-A07F7D566CB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900" name="Cuadro de texto 48003">
          <a:extLst>
            <a:ext uri="{FF2B5EF4-FFF2-40B4-BE49-F238E27FC236}">
              <a16:creationId xmlns:a16="http://schemas.microsoft.com/office/drawing/2014/main" id="{95BD1284-6272-45F9-B49E-F56CC56362C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247650</xdr:rowOff>
    </xdr:to>
    <xdr:sp macro="" textlink="">
      <xdr:nvSpPr>
        <xdr:cNvPr id="901" name="Cuadro de texto 48004">
          <a:extLst>
            <a:ext uri="{FF2B5EF4-FFF2-40B4-BE49-F238E27FC236}">
              <a16:creationId xmlns:a16="http://schemas.microsoft.com/office/drawing/2014/main" id="{7E872909-BF44-4819-B21F-E3FFFC51503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247650</xdr:rowOff>
    </xdr:to>
    <xdr:sp macro="" textlink="">
      <xdr:nvSpPr>
        <xdr:cNvPr id="902" name="Cuadro de texto 48005">
          <a:extLst>
            <a:ext uri="{FF2B5EF4-FFF2-40B4-BE49-F238E27FC236}">
              <a16:creationId xmlns:a16="http://schemas.microsoft.com/office/drawing/2014/main" id="{29DD52BB-C455-4BD7-957A-3DCB2638635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903" name="Cuadro de texto 48006">
          <a:extLst>
            <a:ext uri="{FF2B5EF4-FFF2-40B4-BE49-F238E27FC236}">
              <a16:creationId xmlns:a16="http://schemas.microsoft.com/office/drawing/2014/main" id="{9358C33A-2E05-4E69-990E-30DC3B41E4D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257175</xdr:rowOff>
    </xdr:to>
    <xdr:sp macro="" textlink="">
      <xdr:nvSpPr>
        <xdr:cNvPr id="904" name="Cuadro de texto 48007">
          <a:extLst>
            <a:ext uri="{FF2B5EF4-FFF2-40B4-BE49-F238E27FC236}">
              <a16:creationId xmlns:a16="http://schemas.microsoft.com/office/drawing/2014/main" id="{3A37BBF7-2127-46CD-9B78-2281A989405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247650</xdr:rowOff>
    </xdr:to>
    <xdr:sp macro="" textlink="">
      <xdr:nvSpPr>
        <xdr:cNvPr id="905" name="Cuadro de texto 48008">
          <a:extLst>
            <a:ext uri="{FF2B5EF4-FFF2-40B4-BE49-F238E27FC236}">
              <a16:creationId xmlns:a16="http://schemas.microsoft.com/office/drawing/2014/main" id="{B7313F20-5397-42CF-A1A3-642E94822E0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247650</xdr:rowOff>
    </xdr:to>
    <xdr:sp macro="" textlink="">
      <xdr:nvSpPr>
        <xdr:cNvPr id="906" name="Cuadro de texto 48009">
          <a:extLst>
            <a:ext uri="{FF2B5EF4-FFF2-40B4-BE49-F238E27FC236}">
              <a16:creationId xmlns:a16="http://schemas.microsoft.com/office/drawing/2014/main" id="{2F3F87FA-FA4B-4FEC-A5E5-C4AF472189CA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238125</xdr:rowOff>
    </xdr:to>
    <xdr:sp macro="" textlink="">
      <xdr:nvSpPr>
        <xdr:cNvPr id="907" name="Cuadro de texto 48010">
          <a:extLst>
            <a:ext uri="{FF2B5EF4-FFF2-40B4-BE49-F238E27FC236}">
              <a16:creationId xmlns:a16="http://schemas.microsoft.com/office/drawing/2014/main" id="{108C4B08-E0AF-4DD0-9DC8-6A29A5A83FDE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238125</xdr:rowOff>
    </xdr:to>
    <xdr:sp macro="" textlink="">
      <xdr:nvSpPr>
        <xdr:cNvPr id="908" name="Cuadro de texto 48011">
          <a:extLst>
            <a:ext uri="{FF2B5EF4-FFF2-40B4-BE49-F238E27FC236}">
              <a16:creationId xmlns:a16="http://schemas.microsoft.com/office/drawing/2014/main" id="{588D18E7-CF0B-4D8A-B629-E113B5371C1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228600</xdr:rowOff>
    </xdr:to>
    <xdr:sp macro="" textlink="">
      <xdr:nvSpPr>
        <xdr:cNvPr id="909" name="Cuadro de texto 48012">
          <a:extLst>
            <a:ext uri="{FF2B5EF4-FFF2-40B4-BE49-F238E27FC236}">
              <a16:creationId xmlns:a16="http://schemas.microsoft.com/office/drawing/2014/main" id="{44063C42-DE43-4DD3-89AD-88487E7245E5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228600</xdr:rowOff>
    </xdr:to>
    <xdr:sp macro="" textlink="">
      <xdr:nvSpPr>
        <xdr:cNvPr id="910" name="Cuadro de texto 48013">
          <a:extLst>
            <a:ext uri="{FF2B5EF4-FFF2-40B4-BE49-F238E27FC236}">
              <a16:creationId xmlns:a16="http://schemas.microsoft.com/office/drawing/2014/main" id="{D04C31A6-59D9-4555-903E-02037B89A62B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285750</xdr:rowOff>
    </xdr:to>
    <xdr:sp macro="" textlink="">
      <xdr:nvSpPr>
        <xdr:cNvPr id="911" name="Cuadro de texto 48014">
          <a:extLst>
            <a:ext uri="{FF2B5EF4-FFF2-40B4-BE49-F238E27FC236}">
              <a16:creationId xmlns:a16="http://schemas.microsoft.com/office/drawing/2014/main" id="{EAA55CB8-8221-4BF8-B439-2CA0DBDFC4D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285750</xdr:rowOff>
    </xdr:to>
    <xdr:sp macro="" textlink="">
      <xdr:nvSpPr>
        <xdr:cNvPr id="912" name="Cuadro de texto 48015">
          <a:extLst>
            <a:ext uri="{FF2B5EF4-FFF2-40B4-BE49-F238E27FC236}">
              <a16:creationId xmlns:a16="http://schemas.microsoft.com/office/drawing/2014/main" id="{5D5E1AE5-D4BA-47B9-BD91-C04AC1385254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276225</xdr:rowOff>
    </xdr:to>
    <xdr:sp macro="" textlink="">
      <xdr:nvSpPr>
        <xdr:cNvPr id="913" name="Cuadro de texto 48016">
          <a:extLst>
            <a:ext uri="{FF2B5EF4-FFF2-40B4-BE49-F238E27FC236}">
              <a16:creationId xmlns:a16="http://schemas.microsoft.com/office/drawing/2014/main" id="{5135945C-C56D-4700-A80D-65E4264089D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276225</xdr:rowOff>
    </xdr:to>
    <xdr:sp macro="" textlink="">
      <xdr:nvSpPr>
        <xdr:cNvPr id="914" name="Cuadro de texto 48017">
          <a:extLst>
            <a:ext uri="{FF2B5EF4-FFF2-40B4-BE49-F238E27FC236}">
              <a16:creationId xmlns:a16="http://schemas.microsoft.com/office/drawing/2014/main" id="{E5C514E7-CBEC-4566-9A40-EC335F7AD1F2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247650</xdr:rowOff>
    </xdr:to>
    <xdr:sp macro="" textlink="">
      <xdr:nvSpPr>
        <xdr:cNvPr id="915" name="Cuadro de texto 48018">
          <a:extLst>
            <a:ext uri="{FF2B5EF4-FFF2-40B4-BE49-F238E27FC236}">
              <a16:creationId xmlns:a16="http://schemas.microsoft.com/office/drawing/2014/main" id="{D4282FDC-BF6A-496E-AC9E-092CA058E61C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247650</xdr:rowOff>
    </xdr:to>
    <xdr:sp macro="" textlink="">
      <xdr:nvSpPr>
        <xdr:cNvPr id="916" name="Cuadro de texto 48019">
          <a:extLst>
            <a:ext uri="{FF2B5EF4-FFF2-40B4-BE49-F238E27FC236}">
              <a16:creationId xmlns:a16="http://schemas.microsoft.com/office/drawing/2014/main" id="{239EA633-DF73-4E0D-8177-D86485AD8C50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238125</xdr:rowOff>
    </xdr:to>
    <xdr:sp macro="" textlink="">
      <xdr:nvSpPr>
        <xdr:cNvPr id="917" name="Cuadro de texto 48020">
          <a:extLst>
            <a:ext uri="{FF2B5EF4-FFF2-40B4-BE49-F238E27FC236}">
              <a16:creationId xmlns:a16="http://schemas.microsoft.com/office/drawing/2014/main" id="{5EBC8DE2-D84D-4CB5-B4AC-9948ECB7F35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238125</xdr:rowOff>
    </xdr:to>
    <xdr:sp macro="" textlink="">
      <xdr:nvSpPr>
        <xdr:cNvPr id="918" name="Cuadro de texto 48021">
          <a:extLst>
            <a:ext uri="{FF2B5EF4-FFF2-40B4-BE49-F238E27FC236}">
              <a16:creationId xmlns:a16="http://schemas.microsoft.com/office/drawing/2014/main" id="{238225CA-C12E-4C29-BD61-49A1007B6DF6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228600</xdr:rowOff>
    </xdr:to>
    <xdr:sp macro="" textlink="">
      <xdr:nvSpPr>
        <xdr:cNvPr id="919" name="Cuadro de texto 48022">
          <a:extLst>
            <a:ext uri="{FF2B5EF4-FFF2-40B4-BE49-F238E27FC236}">
              <a16:creationId xmlns:a16="http://schemas.microsoft.com/office/drawing/2014/main" id="{4B851B3A-1B4B-4CCA-90A3-4BFC49CDF47F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605</xdr:row>
      <xdr:rowOff>0</xdr:rowOff>
    </xdr:from>
    <xdr:to>
      <xdr:col>1</xdr:col>
      <xdr:colOff>1409700</xdr:colOff>
      <xdr:row>605</xdr:row>
      <xdr:rowOff>228600</xdr:rowOff>
    </xdr:to>
    <xdr:sp macro="" textlink="">
      <xdr:nvSpPr>
        <xdr:cNvPr id="920" name="Cuadro de texto 48023">
          <a:extLst>
            <a:ext uri="{FF2B5EF4-FFF2-40B4-BE49-F238E27FC236}">
              <a16:creationId xmlns:a16="http://schemas.microsoft.com/office/drawing/2014/main" id="{9CBEF57B-41D0-44D0-B785-DBB229F7D6B7}"/>
            </a:ext>
          </a:extLst>
        </xdr:cNvPr>
        <xdr:cNvSpPr txBox="1">
          <a:spLocks noChangeArrowheads="1"/>
        </xdr:cNvSpPr>
      </xdr:nvSpPr>
      <xdr:spPr bwMode="auto">
        <a:xfrm>
          <a:off x="1828800" y="1408938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228600</xdr:colOff>
      <xdr:row>634</xdr:row>
      <xdr:rowOff>104775</xdr:rowOff>
    </xdr:from>
    <xdr:to>
      <xdr:col>1</xdr:col>
      <xdr:colOff>2581275</xdr:colOff>
      <xdr:row>634</xdr:row>
      <xdr:rowOff>104775</xdr:rowOff>
    </xdr:to>
    <xdr:sp macro="" textlink="">
      <xdr:nvSpPr>
        <xdr:cNvPr id="921" name="Line 1">
          <a:extLst>
            <a:ext uri="{FF2B5EF4-FFF2-40B4-BE49-F238E27FC236}">
              <a16:creationId xmlns:a16="http://schemas.microsoft.com/office/drawing/2014/main" id="{D92D4341-F508-4AE9-B3E9-DCB5686CC52A}"/>
            </a:ext>
          </a:extLst>
        </xdr:cNvPr>
        <xdr:cNvSpPr>
          <a:spLocks noChangeShapeType="1"/>
        </xdr:cNvSpPr>
      </xdr:nvSpPr>
      <xdr:spPr bwMode="auto">
        <a:xfrm flipV="1">
          <a:off x="228600" y="147418425"/>
          <a:ext cx="2876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326748</xdr:colOff>
      <xdr:row>634</xdr:row>
      <xdr:rowOff>104775</xdr:rowOff>
    </xdr:from>
    <xdr:to>
      <xdr:col>5</xdr:col>
      <xdr:colOff>851865</xdr:colOff>
      <xdr:row>634</xdr:row>
      <xdr:rowOff>106845</xdr:rowOff>
    </xdr:to>
    <xdr:sp macro="" textlink="">
      <xdr:nvSpPr>
        <xdr:cNvPr id="922" name="Line 3">
          <a:extLst>
            <a:ext uri="{FF2B5EF4-FFF2-40B4-BE49-F238E27FC236}">
              <a16:creationId xmlns:a16="http://schemas.microsoft.com/office/drawing/2014/main" id="{84245ECB-ABCD-4371-92E9-166A6FDA6CCA}"/>
            </a:ext>
          </a:extLst>
        </xdr:cNvPr>
        <xdr:cNvSpPr>
          <a:spLocks noChangeShapeType="1"/>
        </xdr:cNvSpPr>
      </xdr:nvSpPr>
      <xdr:spPr bwMode="auto">
        <a:xfrm>
          <a:off x="4555848" y="147418425"/>
          <a:ext cx="2553942" cy="20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1304925</xdr:colOff>
      <xdr:row>640</xdr:row>
      <xdr:rowOff>0</xdr:rowOff>
    </xdr:from>
    <xdr:to>
      <xdr:col>1</xdr:col>
      <xdr:colOff>1409700</xdr:colOff>
      <xdr:row>641</xdr:row>
      <xdr:rowOff>0</xdr:rowOff>
    </xdr:to>
    <xdr:sp macro="" textlink="">
      <xdr:nvSpPr>
        <xdr:cNvPr id="923" name="Text Box 9">
          <a:extLst>
            <a:ext uri="{FF2B5EF4-FFF2-40B4-BE49-F238E27FC236}">
              <a16:creationId xmlns:a16="http://schemas.microsoft.com/office/drawing/2014/main" id="{E6D3DD16-45C6-44B1-85F1-364D3000D41A}"/>
            </a:ext>
          </a:extLst>
        </xdr:cNvPr>
        <xdr:cNvSpPr txBox="1">
          <a:spLocks noChangeArrowheads="1"/>
        </xdr:cNvSpPr>
      </xdr:nvSpPr>
      <xdr:spPr bwMode="auto">
        <a:xfrm>
          <a:off x="1828800" y="1483995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640</xdr:row>
      <xdr:rowOff>0</xdr:rowOff>
    </xdr:from>
    <xdr:to>
      <xdr:col>1</xdr:col>
      <xdr:colOff>1409700</xdr:colOff>
      <xdr:row>641</xdr:row>
      <xdr:rowOff>0</xdr:rowOff>
    </xdr:to>
    <xdr:sp macro="" textlink="">
      <xdr:nvSpPr>
        <xdr:cNvPr id="924" name="Text Box 8">
          <a:extLst>
            <a:ext uri="{FF2B5EF4-FFF2-40B4-BE49-F238E27FC236}">
              <a16:creationId xmlns:a16="http://schemas.microsoft.com/office/drawing/2014/main" id="{D8AC4BB7-3193-410D-84C2-0F3D0A4BB4C3}"/>
            </a:ext>
          </a:extLst>
        </xdr:cNvPr>
        <xdr:cNvSpPr txBox="1">
          <a:spLocks noChangeArrowheads="1"/>
        </xdr:cNvSpPr>
      </xdr:nvSpPr>
      <xdr:spPr bwMode="auto">
        <a:xfrm>
          <a:off x="1828800" y="1483995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640</xdr:row>
      <xdr:rowOff>0</xdr:rowOff>
    </xdr:from>
    <xdr:to>
      <xdr:col>1</xdr:col>
      <xdr:colOff>1409700</xdr:colOff>
      <xdr:row>641</xdr:row>
      <xdr:rowOff>0</xdr:rowOff>
    </xdr:to>
    <xdr:sp macro="" textlink="">
      <xdr:nvSpPr>
        <xdr:cNvPr id="925" name="Text Box 9">
          <a:extLst>
            <a:ext uri="{FF2B5EF4-FFF2-40B4-BE49-F238E27FC236}">
              <a16:creationId xmlns:a16="http://schemas.microsoft.com/office/drawing/2014/main" id="{C5437FAA-08D8-419A-B5F3-4B8C7B7830C7}"/>
            </a:ext>
          </a:extLst>
        </xdr:cNvPr>
        <xdr:cNvSpPr txBox="1">
          <a:spLocks noChangeArrowheads="1"/>
        </xdr:cNvSpPr>
      </xdr:nvSpPr>
      <xdr:spPr bwMode="auto">
        <a:xfrm>
          <a:off x="1828800" y="1483995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640</xdr:row>
      <xdr:rowOff>0</xdr:rowOff>
    </xdr:from>
    <xdr:to>
      <xdr:col>1</xdr:col>
      <xdr:colOff>1409700</xdr:colOff>
      <xdr:row>641</xdr:row>
      <xdr:rowOff>0</xdr:rowOff>
    </xdr:to>
    <xdr:sp macro="" textlink="">
      <xdr:nvSpPr>
        <xdr:cNvPr id="926" name="Text Box 8">
          <a:extLst>
            <a:ext uri="{FF2B5EF4-FFF2-40B4-BE49-F238E27FC236}">
              <a16:creationId xmlns:a16="http://schemas.microsoft.com/office/drawing/2014/main" id="{DE8A99CD-12C0-4E87-B3FD-C0D9018A4F5B}"/>
            </a:ext>
          </a:extLst>
        </xdr:cNvPr>
        <xdr:cNvSpPr txBox="1">
          <a:spLocks noChangeArrowheads="1"/>
        </xdr:cNvSpPr>
      </xdr:nvSpPr>
      <xdr:spPr bwMode="auto">
        <a:xfrm>
          <a:off x="1828800" y="1483995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640</xdr:row>
      <xdr:rowOff>0</xdr:rowOff>
    </xdr:from>
    <xdr:to>
      <xdr:col>1</xdr:col>
      <xdr:colOff>1409700</xdr:colOff>
      <xdr:row>641</xdr:row>
      <xdr:rowOff>0</xdr:rowOff>
    </xdr:to>
    <xdr:sp macro="" textlink="">
      <xdr:nvSpPr>
        <xdr:cNvPr id="927" name="Text Box 9">
          <a:extLst>
            <a:ext uri="{FF2B5EF4-FFF2-40B4-BE49-F238E27FC236}">
              <a16:creationId xmlns:a16="http://schemas.microsoft.com/office/drawing/2014/main" id="{663978A0-D29E-4CAF-BDC8-8980429AD06B}"/>
            </a:ext>
          </a:extLst>
        </xdr:cNvPr>
        <xdr:cNvSpPr txBox="1">
          <a:spLocks noChangeArrowheads="1"/>
        </xdr:cNvSpPr>
      </xdr:nvSpPr>
      <xdr:spPr bwMode="auto">
        <a:xfrm>
          <a:off x="1828800" y="1483995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640</xdr:row>
      <xdr:rowOff>0</xdr:rowOff>
    </xdr:from>
    <xdr:to>
      <xdr:col>1</xdr:col>
      <xdr:colOff>1409700</xdr:colOff>
      <xdr:row>641</xdr:row>
      <xdr:rowOff>0</xdr:rowOff>
    </xdr:to>
    <xdr:sp macro="" textlink="">
      <xdr:nvSpPr>
        <xdr:cNvPr id="928" name="Text Box 8">
          <a:extLst>
            <a:ext uri="{FF2B5EF4-FFF2-40B4-BE49-F238E27FC236}">
              <a16:creationId xmlns:a16="http://schemas.microsoft.com/office/drawing/2014/main" id="{30BB8414-9F43-4D05-A0A5-CD642BAD4E6B}"/>
            </a:ext>
          </a:extLst>
        </xdr:cNvPr>
        <xdr:cNvSpPr txBox="1">
          <a:spLocks noChangeArrowheads="1"/>
        </xdr:cNvSpPr>
      </xdr:nvSpPr>
      <xdr:spPr bwMode="auto">
        <a:xfrm>
          <a:off x="1828800" y="1483995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640</xdr:row>
      <xdr:rowOff>0</xdr:rowOff>
    </xdr:from>
    <xdr:to>
      <xdr:col>1</xdr:col>
      <xdr:colOff>1409700</xdr:colOff>
      <xdr:row>641</xdr:row>
      <xdr:rowOff>0</xdr:rowOff>
    </xdr:to>
    <xdr:sp macro="" textlink="">
      <xdr:nvSpPr>
        <xdr:cNvPr id="929" name="Text Box 9">
          <a:extLst>
            <a:ext uri="{FF2B5EF4-FFF2-40B4-BE49-F238E27FC236}">
              <a16:creationId xmlns:a16="http://schemas.microsoft.com/office/drawing/2014/main" id="{20C6D78A-73B7-415B-801F-CC44025C3D2E}"/>
            </a:ext>
          </a:extLst>
        </xdr:cNvPr>
        <xdr:cNvSpPr txBox="1">
          <a:spLocks noChangeArrowheads="1"/>
        </xdr:cNvSpPr>
      </xdr:nvSpPr>
      <xdr:spPr bwMode="auto">
        <a:xfrm>
          <a:off x="1828800" y="1483995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276225</xdr:colOff>
      <xdr:row>643</xdr:row>
      <xdr:rowOff>133350</xdr:rowOff>
    </xdr:from>
    <xdr:to>
      <xdr:col>5</xdr:col>
      <xdr:colOff>809625</xdr:colOff>
      <xdr:row>643</xdr:row>
      <xdr:rowOff>133350</xdr:rowOff>
    </xdr:to>
    <xdr:sp macro="" textlink="">
      <xdr:nvSpPr>
        <xdr:cNvPr id="930" name="Line 4">
          <a:extLst>
            <a:ext uri="{FF2B5EF4-FFF2-40B4-BE49-F238E27FC236}">
              <a16:creationId xmlns:a16="http://schemas.microsoft.com/office/drawing/2014/main" id="{E8E3E14B-D1E1-4762-847A-FD75D97EFB22}"/>
            </a:ext>
          </a:extLst>
        </xdr:cNvPr>
        <xdr:cNvSpPr>
          <a:spLocks noChangeShapeType="1"/>
        </xdr:cNvSpPr>
      </xdr:nvSpPr>
      <xdr:spPr bwMode="auto">
        <a:xfrm>
          <a:off x="4505325" y="149075775"/>
          <a:ext cx="2562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238125</xdr:colOff>
      <xdr:row>643</xdr:row>
      <xdr:rowOff>123825</xdr:rowOff>
    </xdr:from>
    <xdr:to>
      <xdr:col>1</xdr:col>
      <xdr:colOff>2381250</xdr:colOff>
      <xdr:row>643</xdr:row>
      <xdr:rowOff>123825</xdr:rowOff>
    </xdr:to>
    <xdr:sp macro="" textlink="">
      <xdr:nvSpPr>
        <xdr:cNvPr id="931" name="Line 11">
          <a:extLst>
            <a:ext uri="{FF2B5EF4-FFF2-40B4-BE49-F238E27FC236}">
              <a16:creationId xmlns:a16="http://schemas.microsoft.com/office/drawing/2014/main" id="{BB68277B-3E6D-46B7-8FE2-4254617AFDBB}"/>
            </a:ext>
          </a:extLst>
        </xdr:cNvPr>
        <xdr:cNvSpPr>
          <a:spLocks noChangeShapeType="1"/>
        </xdr:cNvSpPr>
      </xdr:nvSpPr>
      <xdr:spPr bwMode="auto">
        <a:xfrm>
          <a:off x="238125" y="149066250"/>
          <a:ext cx="2667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1285875</xdr:colOff>
      <xdr:row>295</xdr:row>
      <xdr:rowOff>0</xdr:rowOff>
    </xdr:from>
    <xdr:to>
      <xdr:col>1</xdr:col>
      <xdr:colOff>1390650</xdr:colOff>
      <xdr:row>296</xdr:row>
      <xdr:rowOff>1784</xdr:rowOff>
    </xdr:to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4A66D91C-3077-439A-BF30-4D7C7C03BC9F}"/>
            </a:ext>
          </a:extLst>
        </xdr:cNvPr>
        <xdr:cNvSpPr txBox="1">
          <a:spLocks noChangeArrowheads="1"/>
        </xdr:cNvSpPr>
      </xdr:nvSpPr>
      <xdr:spPr bwMode="auto">
        <a:xfrm>
          <a:off x="1809750" y="6831330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350</xdr:row>
      <xdr:rowOff>0</xdr:rowOff>
    </xdr:from>
    <xdr:to>
      <xdr:col>1</xdr:col>
      <xdr:colOff>1390650</xdr:colOff>
      <xdr:row>351</xdr:row>
      <xdr:rowOff>1784</xdr:rowOff>
    </xdr:to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93266DD4-66EC-4DD5-836C-7EA0E03B8D17}"/>
            </a:ext>
          </a:extLst>
        </xdr:cNvPr>
        <xdr:cNvSpPr txBox="1">
          <a:spLocks noChangeArrowheads="1"/>
        </xdr:cNvSpPr>
      </xdr:nvSpPr>
      <xdr:spPr bwMode="auto">
        <a:xfrm>
          <a:off x="1809750" y="81391125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174</xdr:row>
      <xdr:rowOff>0</xdr:rowOff>
    </xdr:from>
    <xdr:ext cx="95250" cy="295275"/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44C45AD7-CD6C-4721-8D75-D943C1BF7DDF}"/>
            </a:ext>
          </a:extLst>
        </xdr:cNvPr>
        <xdr:cNvSpPr txBox="1">
          <a:spLocks noChangeArrowheads="1"/>
        </xdr:cNvSpPr>
      </xdr:nvSpPr>
      <xdr:spPr bwMode="auto">
        <a:xfrm>
          <a:off x="1924050" y="389477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174</xdr:row>
      <xdr:rowOff>0</xdr:rowOff>
    </xdr:from>
    <xdr:to>
      <xdr:col>1</xdr:col>
      <xdr:colOff>1495425</xdr:colOff>
      <xdr:row>174</xdr:row>
      <xdr:rowOff>295275</xdr:rowOff>
    </xdr:to>
    <xdr:sp macro="" textlink="">
      <xdr:nvSpPr>
        <xdr:cNvPr id="935" name="Cuadro de texto 1028">
          <a:extLst>
            <a:ext uri="{FF2B5EF4-FFF2-40B4-BE49-F238E27FC236}">
              <a16:creationId xmlns:a16="http://schemas.microsoft.com/office/drawing/2014/main" id="{7211E4AD-2071-4E38-9298-42C069AC62D7}"/>
            </a:ext>
          </a:extLst>
        </xdr:cNvPr>
        <xdr:cNvSpPr txBox="1">
          <a:spLocks noChangeArrowheads="1"/>
        </xdr:cNvSpPr>
      </xdr:nvSpPr>
      <xdr:spPr bwMode="auto">
        <a:xfrm>
          <a:off x="1924050" y="389477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241</xdr:row>
      <xdr:rowOff>0</xdr:rowOff>
    </xdr:from>
    <xdr:ext cx="95250" cy="295275"/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6EBB3295-BF9C-496F-8BC4-299495DD6EDF}"/>
            </a:ext>
          </a:extLst>
        </xdr:cNvPr>
        <xdr:cNvSpPr txBox="1">
          <a:spLocks noChangeArrowheads="1"/>
        </xdr:cNvSpPr>
      </xdr:nvSpPr>
      <xdr:spPr bwMode="auto">
        <a:xfrm>
          <a:off x="1924050" y="54806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241</xdr:row>
      <xdr:rowOff>0</xdr:rowOff>
    </xdr:from>
    <xdr:to>
      <xdr:col>1</xdr:col>
      <xdr:colOff>1495425</xdr:colOff>
      <xdr:row>241</xdr:row>
      <xdr:rowOff>295275</xdr:rowOff>
    </xdr:to>
    <xdr:sp macro="" textlink="">
      <xdr:nvSpPr>
        <xdr:cNvPr id="937" name="Cuadro de texto 1028">
          <a:extLst>
            <a:ext uri="{FF2B5EF4-FFF2-40B4-BE49-F238E27FC236}">
              <a16:creationId xmlns:a16="http://schemas.microsoft.com/office/drawing/2014/main" id="{FD8A735C-C537-4600-BD86-0FFE4F87DD32}"/>
            </a:ext>
          </a:extLst>
        </xdr:cNvPr>
        <xdr:cNvSpPr txBox="1">
          <a:spLocks noChangeArrowheads="1"/>
        </xdr:cNvSpPr>
      </xdr:nvSpPr>
      <xdr:spPr bwMode="auto">
        <a:xfrm>
          <a:off x="1924050" y="54806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294</xdr:row>
      <xdr:rowOff>0</xdr:rowOff>
    </xdr:from>
    <xdr:ext cx="95250" cy="295275"/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1430AA5E-CC5B-4EE7-B1DF-CCBD3CD77853}"/>
            </a:ext>
          </a:extLst>
        </xdr:cNvPr>
        <xdr:cNvSpPr txBox="1">
          <a:spLocks noChangeArrowheads="1"/>
        </xdr:cNvSpPr>
      </xdr:nvSpPr>
      <xdr:spPr bwMode="auto">
        <a:xfrm>
          <a:off x="1924050" y="67503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294</xdr:row>
      <xdr:rowOff>0</xdr:rowOff>
    </xdr:from>
    <xdr:to>
      <xdr:col>1</xdr:col>
      <xdr:colOff>1495425</xdr:colOff>
      <xdr:row>294</xdr:row>
      <xdr:rowOff>295275</xdr:rowOff>
    </xdr:to>
    <xdr:sp macro="" textlink="">
      <xdr:nvSpPr>
        <xdr:cNvPr id="939" name="Cuadro de texto 1028">
          <a:extLst>
            <a:ext uri="{FF2B5EF4-FFF2-40B4-BE49-F238E27FC236}">
              <a16:creationId xmlns:a16="http://schemas.microsoft.com/office/drawing/2014/main" id="{14704079-E691-495D-BD85-9FDDB01B8777}"/>
            </a:ext>
          </a:extLst>
        </xdr:cNvPr>
        <xdr:cNvSpPr txBox="1">
          <a:spLocks noChangeArrowheads="1"/>
        </xdr:cNvSpPr>
      </xdr:nvSpPr>
      <xdr:spPr bwMode="auto">
        <a:xfrm>
          <a:off x="1924050" y="67503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349</xdr:row>
      <xdr:rowOff>0</xdr:rowOff>
    </xdr:from>
    <xdr:ext cx="95250" cy="295275"/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51196619-BE00-46BF-BAD7-C1DE27CC3939}"/>
            </a:ext>
          </a:extLst>
        </xdr:cNvPr>
        <xdr:cNvSpPr txBox="1">
          <a:spLocks noChangeArrowheads="1"/>
        </xdr:cNvSpPr>
      </xdr:nvSpPr>
      <xdr:spPr bwMode="auto">
        <a:xfrm>
          <a:off x="1924050" y="805815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349</xdr:row>
      <xdr:rowOff>0</xdr:rowOff>
    </xdr:from>
    <xdr:to>
      <xdr:col>1</xdr:col>
      <xdr:colOff>1495425</xdr:colOff>
      <xdr:row>349</xdr:row>
      <xdr:rowOff>295275</xdr:rowOff>
    </xdr:to>
    <xdr:sp macro="" textlink="">
      <xdr:nvSpPr>
        <xdr:cNvPr id="941" name="Cuadro de texto 1028">
          <a:extLst>
            <a:ext uri="{FF2B5EF4-FFF2-40B4-BE49-F238E27FC236}">
              <a16:creationId xmlns:a16="http://schemas.microsoft.com/office/drawing/2014/main" id="{CE68F9C6-0E34-4E32-9778-434531F10E07}"/>
            </a:ext>
          </a:extLst>
        </xdr:cNvPr>
        <xdr:cNvSpPr txBox="1">
          <a:spLocks noChangeArrowheads="1"/>
        </xdr:cNvSpPr>
      </xdr:nvSpPr>
      <xdr:spPr bwMode="auto">
        <a:xfrm>
          <a:off x="1924050" y="805815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1285875</xdr:colOff>
      <xdr:row>460</xdr:row>
      <xdr:rowOff>0</xdr:rowOff>
    </xdr:from>
    <xdr:to>
      <xdr:col>1</xdr:col>
      <xdr:colOff>1390650</xdr:colOff>
      <xdr:row>461</xdr:row>
      <xdr:rowOff>1784</xdr:rowOff>
    </xdr:to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4C656BA5-3CC3-4688-BF17-F121A67A5EE2}"/>
            </a:ext>
          </a:extLst>
        </xdr:cNvPr>
        <xdr:cNvSpPr txBox="1">
          <a:spLocks noChangeArrowheads="1"/>
        </xdr:cNvSpPr>
      </xdr:nvSpPr>
      <xdr:spPr bwMode="auto">
        <a:xfrm>
          <a:off x="1809750" y="10719435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524</xdr:row>
      <xdr:rowOff>0</xdr:rowOff>
    </xdr:from>
    <xdr:to>
      <xdr:col>1</xdr:col>
      <xdr:colOff>1390650</xdr:colOff>
      <xdr:row>525</xdr:row>
      <xdr:rowOff>1784</xdr:rowOff>
    </xdr:to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C4A4266F-36A3-4B96-B952-AAD8A23F813C}"/>
            </a:ext>
          </a:extLst>
        </xdr:cNvPr>
        <xdr:cNvSpPr txBox="1">
          <a:spLocks noChangeArrowheads="1"/>
        </xdr:cNvSpPr>
      </xdr:nvSpPr>
      <xdr:spPr bwMode="auto">
        <a:xfrm>
          <a:off x="1809750" y="12201525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595</xdr:row>
      <xdr:rowOff>0</xdr:rowOff>
    </xdr:from>
    <xdr:to>
      <xdr:col>1</xdr:col>
      <xdr:colOff>1390650</xdr:colOff>
      <xdr:row>596</xdr:row>
      <xdr:rowOff>1784</xdr:rowOff>
    </xdr:to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3364FCD4-E38D-4A71-8AA4-8C920C17103E}"/>
            </a:ext>
          </a:extLst>
        </xdr:cNvPr>
        <xdr:cNvSpPr txBox="1">
          <a:spLocks noChangeArrowheads="1"/>
        </xdr:cNvSpPr>
      </xdr:nvSpPr>
      <xdr:spPr bwMode="auto">
        <a:xfrm>
          <a:off x="1809750" y="138674475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99\c\backup%20costos%2003\RECLAMACIONES%202006\ZONA%20II\Rec.%202%20%2373-06%20al%20118-05%20terminacion%20acueducto%20de%20viaja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apagobdo-my.sharepoint.com/Ingenieria/Evaluacion%20y%20Costo/Documentos%20Compartidos%20Evaluacion%20y%20Costo/RAMONA%20MONTAS/2021/2021/monte%20plata/Mejoramiento%20Ac%20Sabana%20Grande%20de%20Boya,%20Prov%20Monte%20Plata,,,,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YECTO\IMBERT_PEAD_21abr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lamacion 1)"/>
      <sheetName val="reclamacion  (2)"/>
      <sheetName val="PRESUPUESTO"/>
      <sheetName val="ANALISIS 05-06  "/>
      <sheetName val="ANALISIS(CAJUELA)"/>
      <sheetName val="PRESUPUESTO modificado"/>
      <sheetName val="reclamacion 1"/>
      <sheetName val="MEMO (2)"/>
      <sheetName val="Módulo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Analisis Unitario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ARA CASETA CLORO"/>
      <sheetName val="pres elaborado"/>
      <sheetName val="con enlace"/>
      <sheetName val="PRESUPUESTO"/>
      <sheetName val="ANALISIS"/>
      <sheetName val="Mov. de Tierra"/>
      <sheetName val="Hoja1"/>
      <sheetName val="Hoja3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9">
          <cell r="D29">
            <v>7218</v>
          </cell>
        </row>
        <row r="33">
          <cell r="J33">
            <v>8777.09</v>
          </cell>
        </row>
        <row r="35">
          <cell r="J35">
            <v>1680.35</v>
          </cell>
        </row>
        <row r="81">
          <cell r="G81">
            <v>9.8699999999999992</v>
          </cell>
        </row>
        <row r="83">
          <cell r="J83">
            <v>8.51</v>
          </cell>
        </row>
        <row r="85">
          <cell r="J85">
            <v>1.63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647"/>
  <sheetViews>
    <sheetView showZeros="0" tabSelected="1" view="pageBreakPreview" zoomScaleNormal="100" zoomScaleSheetLayoutView="100" workbookViewId="0">
      <selection activeCell="F25" sqref="F25"/>
    </sheetView>
  </sheetViews>
  <sheetFormatPr baseColWidth="10" defaultColWidth="11.42578125" defaultRowHeight="14.25" x14ac:dyDescent="0.2"/>
  <cols>
    <col min="1" max="1" width="7.85546875" style="41" customWidth="1"/>
    <col min="2" max="2" width="55.5703125" style="1" customWidth="1"/>
    <col min="3" max="3" width="11.85546875" style="7" bestFit="1" customWidth="1"/>
    <col min="4" max="4" width="8.140625" style="1" customWidth="1"/>
    <col min="5" max="5" width="10.42578125" style="7" customWidth="1"/>
    <col min="6" max="6" width="15.5703125" style="1" bestFit="1" customWidth="1"/>
    <col min="7" max="7" width="14.85546875" style="1" customWidth="1"/>
    <col min="8" max="8" width="11.42578125" style="1" customWidth="1"/>
    <col min="9" max="9" width="12.42578125" style="1" customWidth="1"/>
    <col min="10" max="10" width="14.140625" style="1" customWidth="1"/>
    <col min="11" max="16384" width="11.42578125" style="1"/>
  </cols>
  <sheetData>
    <row r="1" spans="1:9" ht="12.75" customHeight="1" x14ac:dyDescent="0.2">
      <c r="A1" s="371"/>
      <c r="B1" s="371"/>
      <c r="C1" s="371"/>
      <c r="D1" s="371"/>
      <c r="E1" s="371"/>
      <c r="F1" s="371"/>
    </row>
    <row r="2" spans="1:9" ht="15" x14ac:dyDescent="0.2">
      <c r="A2" s="371"/>
      <c r="B2" s="371"/>
      <c r="C2" s="371"/>
      <c r="D2" s="371"/>
      <c r="E2" s="371"/>
      <c r="F2" s="371"/>
    </row>
    <row r="3" spans="1:9" ht="12.75" customHeight="1" x14ac:dyDescent="0.2">
      <c r="A3" s="371"/>
      <c r="B3" s="371"/>
      <c r="C3" s="371"/>
      <c r="D3" s="371"/>
      <c r="E3" s="371"/>
      <c r="F3" s="371"/>
    </row>
    <row r="4" spans="1:9" ht="12.75" customHeight="1" x14ac:dyDescent="0.2">
      <c r="A4" s="371"/>
      <c r="B4" s="371"/>
      <c r="C4" s="371"/>
      <c r="D4" s="371"/>
      <c r="E4" s="371"/>
      <c r="F4" s="371"/>
    </row>
    <row r="5" spans="1:9" ht="15" x14ac:dyDescent="0.2">
      <c r="A5" s="2"/>
      <c r="B5" s="2"/>
      <c r="C5" s="2"/>
      <c r="D5" s="2"/>
      <c r="E5" s="2"/>
      <c r="F5" s="2"/>
    </row>
    <row r="6" spans="1:9" ht="12.75" customHeight="1" x14ac:dyDescent="0.2">
      <c r="A6" s="372"/>
      <c r="B6" s="372"/>
      <c r="C6" s="43"/>
      <c r="D6" s="43"/>
      <c r="E6" s="43"/>
      <c r="F6" s="43"/>
    </row>
    <row r="7" spans="1:9" ht="12.75" customHeight="1" x14ac:dyDescent="0.2">
      <c r="A7" s="373" t="s">
        <v>0</v>
      </c>
      <c r="B7" s="374"/>
      <c r="C7" s="374"/>
      <c r="D7" s="374"/>
      <c r="E7" s="374"/>
      <c r="F7" s="374"/>
    </row>
    <row r="8" spans="1:9" ht="15" x14ac:dyDescent="0.2">
      <c r="A8" s="44" t="s">
        <v>1</v>
      </c>
      <c r="B8" s="45"/>
      <c r="C8" s="45"/>
      <c r="D8" s="45"/>
      <c r="E8" s="46" t="s">
        <v>2</v>
      </c>
      <c r="F8" s="47"/>
    </row>
    <row r="9" spans="1:9" x14ac:dyDescent="0.2">
      <c r="A9" s="48"/>
      <c r="B9" s="49"/>
      <c r="C9" s="49"/>
      <c r="D9" s="50"/>
      <c r="E9" s="51"/>
      <c r="F9" s="52"/>
    </row>
    <row r="10" spans="1:9" ht="15" x14ac:dyDescent="0.2">
      <c r="A10" s="53" t="s">
        <v>3</v>
      </c>
      <c r="B10" s="53" t="s">
        <v>4</v>
      </c>
      <c r="C10" s="54" t="s">
        <v>5</v>
      </c>
      <c r="D10" s="53" t="s">
        <v>6</v>
      </c>
      <c r="E10" s="55" t="s">
        <v>7</v>
      </c>
      <c r="F10" s="54" t="s">
        <v>8</v>
      </c>
    </row>
    <row r="11" spans="1:9" ht="15" x14ac:dyDescent="0.2">
      <c r="A11" s="56"/>
      <c r="B11" s="56"/>
      <c r="C11" s="57"/>
      <c r="D11" s="58"/>
      <c r="E11" s="59"/>
      <c r="F11" s="60"/>
      <c r="G11" s="3"/>
      <c r="I11" s="4"/>
    </row>
    <row r="12" spans="1:9" ht="15" x14ac:dyDescent="0.2">
      <c r="A12" s="114" t="s">
        <v>9</v>
      </c>
      <c r="B12" s="115" t="s">
        <v>10</v>
      </c>
      <c r="C12" s="116"/>
      <c r="D12" s="117"/>
      <c r="E12" s="61"/>
      <c r="F12" s="62"/>
      <c r="G12" s="3"/>
      <c r="I12" s="4"/>
    </row>
    <row r="13" spans="1:9" ht="15" x14ac:dyDescent="0.2">
      <c r="A13" s="114"/>
      <c r="B13" s="118"/>
      <c r="C13" s="116"/>
      <c r="D13" s="117"/>
      <c r="E13" s="61"/>
      <c r="F13" s="62"/>
      <c r="G13" s="3"/>
      <c r="I13" s="4"/>
    </row>
    <row r="14" spans="1:9" ht="15" x14ac:dyDescent="0.2">
      <c r="A14" s="115">
        <v>1</v>
      </c>
      <c r="B14" s="115" t="s">
        <v>11</v>
      </c>
      <c r="C14" s="116">
        <f>+'[23]Mov. de Tierra'!D29</f>
        <v>7218</v>
      </c>
      <c r="D14" s="117" t="s">
        <v>12</v>
      </c>
      <c r="E14" s="63"/>
      <c r="F14" s="64">
        <f>+E14*C14</f>
        <v>0</v>
      </c>
      <c r="G14" s="3"/>
      <c r="I14" s="4"/>
    </row>
    <row r="15" spans="1:9" ht="15" x14ac:dyDescent="0.2">
      <c r="A15" s="114"/>
      <c r="B15" s="118"/>
      <c r="C15" s="116"/>
      <c r="D15" s="117"/>
      <c r="E15" s="61"/>
      <c r="F15" s="64">
        <f t="shared" ref="F15:F78" si="0">+E15*C15</f>
        <v>0</v>
      </c>
      <c r="G15" s="3"/>
      <c r="I15" s="4"/>
    </row>
    <row r="16" spans="1:9" ht="25.5" x14ac:dyDescent="0.2">
      <c r="A16" s="119">
        <v>2</v>
      </c>
      <c r="B16" s="120" t="s">
        <v>13</v>
      </c>
      <c r="C16" s="121"/>
      <c r="D16" s="122"/>
      <c r="E16" s="65"/>
      <c r="F16" s="64">
        <f t="shared" si="0"/>
        <v>0</v>
      </c>
      <c r="G16" s="3"/>
      <c r="I16" s="4"/>
    </row>
    <row r="17" spans="1:9" ht="15" x14ac:dyDescent="0.2">
      <c r="A17" s="123">
        <v>2.1</v>
      </c>
      <c r="B17" s="124" t="s">
        <v>14</v>
      </c>
      <c r="C17" s="125">
        <f>5109.28*2</f>
        <v>10218.56</v>
      </c>
      <c r="D17" s="122" t="s">
        <v>12</v>
      </c>
      <c r="E17" s="66"/>
      <c r="F17" s="64">
        <f t="shared" si="0"/>
        <v>0</v>
      </c>
      <c r="G17" s="3"/>
      <c r="I17" s="4"/>
    </row>
    <row r="18" spans="1:9" ht="15" x14ac:dyDescent="0.2">
      <c r="A18" s="123">
        <v>2.2000000000000002</v>
      </c>
      <c r="B18" s="124" t="s">
        <v>15</v>
      </c>
      <c r="C18" s="125">
        <f>5109.28*1</f>
        <v>5109.28</v>
      </c>
      <c r="D18" s="122" t="s">
        <v>16</v>
      </c>
      <c r="E18" s="66"/>
      <c r="F18" s="64">
        <f t="shared" si="0"/>
        <v>0</v>
      </c>
      <c r="G18" s="3"/>
      <c r="I18" s="4"/>
    </row>
    <row r="19" spans="1:9" ht="15" x14ac:dyDescent="0.2">
      <c r="A19" s="123">
        <v>2.2999999999999998</v>
      </c>
      <c r="B19" s="124" t="s">
        <v>17</v>
      </c>
      <c r="C19" s="125">
        <f>+(C18*0.05)*1.35</f>
        <v>344.87640000000005</v>
      </c>
      <c r="D19" s="122" t="s">
        <v>18</v>
      </c>
      <c r="E19" s="66"/>
      <c r="F19" s="64">
        <f t="shared" si="0"/>
        <v>0</v>
      </c>
      <c r="G19" s="3"/>
      <c r="I19" s="4"/>
    </row>
    <row r="20" spans="1:9" ht="15" x14ac:dyDescent="0.2">
      <c r="A20" s="114"/>
      <c r="B20" s="126"/>
      <c r="C20" s="116"/>
      <c r="D20" s="117"/>
      <c r="E20" s="61"/>
      <c r="F20" s="64">
        <f t="shared" si="0"/>
        <v>0</v>
      </c>
      <c r="G20" s="3"/>
      <c r="I20" s="4"/>
    </row>
    <row r="21" spans="1:9" ht="15" x14ac:dyDescent="0.2">
      <c r="A21" s="115">
        <v>3</v>
      </c>
      <c r="B21" s="127" t="s">
        <v>19</v>
      </c>
      <c r="C21" s="116"/>
      <c r="D21" s="117"/>
      <c r="E21" s="63"/>
      <c r="F21" s="64">
        <f t="shared" si="0"/>
        <v>0</v>
      </c>
      <c r="G21" s="3"/>
      <c r="I21" s="4"/>
    </row>
    <row r="22" spans="1:9" ht="15" x14ac:dyDescent="0.2">
      <c r="A22" s="115">
        <v>3.1</v>
      </c>
      <c r="B22" s="128" t="s">
        <v>20</v>
      </c>
      <c r="C22" s="116"/>
      <c r="D22" s="117"/>
      <c r="E22" s="63"/>
      <c r="F22" s="64">
        <f t="shared" si="0"/>
        <v>0</v>
      </c>
      <c r="G22" s="3"/>
      <c r="I22" s="4"/>
    </row>
    <row r="23" spans="1:9" ht="15" x14ac:dyDescent="0.2">
      <c r="A23" s="123" t="s">
        <v>21</v>
      </c>
      <c r="B23" s="126" t="s">
        <v>22</v>
      </c>
      <c r="C23" s="116">
        <v>7204.08</v>
      </c>
      <c r="D23" s="129" t="s">
        <v>23</v>
      </c>
      <c r="E23" s="63"/>
      <c r="F23" s="64">
        <f t="shared" si="0"/>
        <v>0</v>
      </c>
      <c r="G23" s="3"/>
      <c r="I23" s="4"/>
    </row>
    <row r="24" spans="1:9" ht="15" x14ac:dyDescent="0.2">
      <c r="A24" s="123" t="s">
        <v>24</v>
      </c>
      <c r="B24" s="130" t="s">
        <v>25</v>
      </c>
      <c r="C24" s="116">
        <v>2973.3</v>
      </c>
      <c r="D24" s="129" t="s">
        <v>23</v>
      </c>
      <c r="E24" s="63"/>
      <c r="F24" s="64">
        <f t="shared" si="0"/>
        <v>0</v>
      </c>
      <c r="G24" s="3"/>
      <c r="I24" s="4"/>
    </row>
    <row r="25" spans="1:9" ht="25.5" x14ac:dyDescent="0.2">
      <c r="A25" s="123" t="s">
        <v>26</v>
      </c>
      <c r="B25" s="131" t="s">
        <v>27</v>
      </c>
      <c r="C25" s="116">
        <f>+'[23]Mov. de Tierra'!J33</f>
        <v>8777.09</v>
      </c>
      <c r="D25" s="132" t="s">
        <v>28</v>
      </c>
      <c r="E25" s="63"/>
      <c r="F25" s="64">
        <f t="shared" si="0"/>
        <v>0</v>
      </c>
      <c r="G25" s="3"/>
      <c r="I25" s="4"/>
    </row>
    <row r="26" spans="1:9" ht="25.5" x14ac:dyDescent="0.2">
      <c r="A26" s="123" t="s">
        <v>29</v>
      </c>
      <c r="B26" s="131" t="s">
        <v>30</v>
      </c>
      <c r="C26" s="116">
        <f>+'[23]Mov. de Tierra'!J35</f>
        <v>1680.35</v>
      </c>
      <c r="D26" s="117" t="s">
        <v>31</v>
      </c>
      <c r="E26" s="63"/>
      <c r="F26" s="64">
        <f t="shared" si="0"/>
        <v>0</v>
      </c>
      <c r="G26" s="3"/>
      <c r="I26" s="3"/>
    </row>
    <row r="27" spans="1:9" x14ac:dyDescent="0.2">
      <c r="A27" s="118"/>
      <c r="B27" s="118"/>
      <c r="C27" s="116"/>
      <c r="D27" s="117"/>
      <c r="E27" s="63"/>
      <c r="F27" s="64">
        <f t="shared" si="0"/>
        <v>0</v>
      </c>
      <c r="G27" s="3"/>
      <c r="I27" s="3"/>
    </row>
    <row r="28" spans="1:9" ht="25.5" x14ac:dyDescent="0.2">
      <c r="A28" s="115">
        <v>4</v>
      </c>
      <c r="B28" s="115" t="s">
        <v>32</v>
      </c>
      <c r="C28" s="116"/>
      <c r="D28" s="117"/>
      <c r="E28" s="63"/>
      <c r="F28" s="64">
        <f t="shared" si="0"/>
        <v>0</v>
      </c>
      <c r="G28" s="3"/>
      <c r="I28" s="3"/>
    </row>
    <row r="29" spans="1:9" x14ac:dyDescent="0.2">
      <c r="A29" s="118">
        <v>4.0999999999999996</v>
      </c>
      <c r="B29" s="118" t="s">
        <v>33</v>
      </c>
      <c r="C29" s="116">
        <f>+C14</f>
        <v>7218</v>
      </c>
      <c r="D29" s="117" t="s">
        <v>12</v>
      </c>
      <c r="E29" s="63"/>
      <c r="F29" s="64">
        <f t="shared" si="0"/>
        <v>0</v>
      </c>
      <c r="G29" s="3"/>
      <c r="I29" s="3"/>
    </row>
    <row r="30" spans="1:9" ht="15" x14ac:dyDescent="0.2">
      <c r="A30" s="115"/>
      <c r="B30" s="118"/>
      <c r="C30" s="116"/>
      <c r="D30" s="117"/>
      <c r="E30" s="63"/>
      <c r="F30" s="64">
        <f t="shared" si="0"/>
        <v>0</v>
      </c>
      <c r="G30" s="3"/>
      <c r="I30" s="4"/>
    </row>
    <row r="31" spans="1:9" ht="15" x14ac:dyDescent="0.2">
      <c r="A31" s="115">
        <v>5</v>
      </c>
      <c r="B31" s="115" t="s">
        <v>34</v>
      </c>
      <c r="C31" s="116"/>
      <c r="D31" s="117"/>
      <c r="E31" s="63"/>
      <c r="F31" s="64">
        <f t="shared" si="0"/>
        <v>0</v>
      </c>
      <c r="G31" s="3"/>
      <c r="I31" s="4"/>
    </row>
    <row r="32" spans="1:9" ht="15" x14ac:dyDescent="0.2">
      <c r="A32" s="118">
        <v>5.0999999999999996</v>
      </c>
      <c r="B32" s="118" t="s">
        <v>35</v>
      </c>
      <c r="C32" s="116">
        <f>+C14</f>
        <v>7218</v>
      </c>
      <c r="D32" s="117" t="s">
        <v>12</v>
      </c>
      <c r="E32" s="63"/>
      <c r="F32" s="64">
        <f t="shared" si="0"/>
        <v>0</v>
      </c>
      <c r="G32" s="3"/>
      <c r="I32" s="4"/>
    </row>
    <row r="33" spans="1:9" ht="15" x14ac:dyDescent="0.2">
      <c r="A33" s="114"/>
      <c r="B33" s="118"/>
      <c r="C33" s="116"/>
      <c r="D33" s="117"/>
      <c r="E33" s="61"/>
      <c r="F33" s="64">
        <f t="shared" si="0"/>
        <v>0</v>
      </c>
      <c r="G33" s="3"/>
      <c r="I33" s="4"/>
    </row>
    <row r="34" spans="1:9" ht="25.5" x14ac:dyDescent="0.2">
      <c r="A34" s="115">
        <v>6</v>
      </c>
      <c r="B34" s="115" t="s">
        <v>36</v>
      </c>
      <c r="C34" s="116"/>
      <c r="D34" s="117"/>
      <c r="E34" s="63"/>
      <c r="F34" s="64">
        <f t="shared" si="0"/>
        <v>0</v>
      </c>
      <c r="G34" s="3"/>
      <c r="I34" s="4"/>
    </row>
    <row r="35" spans="1:9" ht="15" x14ac:dyDescent="0.2">
      <c r="A35" s="118">
        <v>6.1</v>
      </c>
      <c r="B35" s="133" t="s">
        <v>37</v>
      </c>
      <c r="C35" s="116">
        <v>52</v>
      </c>
      <c r="D35" s="117" t="s">
        <v>38</v>
      </c>
      <c r="E35" s="63"/>
      <c r="F35" s="64">
        <f t="shared" si="0"/>
        <v>0</v>
      </c>
      <c r="G35" s="3"/>
      <c r="I35" s="4"/>
    </row>
    <row r="36" spans="1:9" ht="15" x14ac:dyDescent="0.2">
      <c r="A36" s="118">
        <v>6.2</v>
      </c>
      <c r="B36" s="133" t="s">
        <v>39</v>
      </c>
      <c r="C36" s="116">
        <v>18</v>
      </c>
      <c r="D36" s="117" t="s">
        <v>38</v>
      </c>
      <c r="E36" s="63"/>
      <c r="F36" s="64">
        <f t="shared" si="0"/>
        <v>0</v>
      </c>
      <c r="G36" s="3"/>
      <c r="I36" s="4"/>
    </row>
    <row r="37" spans="1:9" ht="15" x14ac:dyDescent="0.2">
      <c r="A37" s="118">
        <v>6.3</v>
      </c>
      <c r="B37" s="133" t="s">
        <v>40</v>
      </c>
      <c r="C37" s="116">
        <v>7</v>
      </c>
      <c r="D37" s="117" t="s">
        <v>38</v>
      </c>
      <c r="E37" s="63"/>
      <c r="F37" s="64">
        <f t="shared" si="0"/>
        <v>0</v>
      </c>
      <c r="G37" s="3"/>
      <c r="I37" s="4"/>
    </row>
    <row r="38" spans="1:9" ht="15" x14ac:dyDescent="0.2">
      <c r="A38" s="118">
        <v>6.4</v>
      </c>
      <c r="B38" s="133" t="s">
        <v>41</v>
      </c>
      <c r="C38" s="116">
        <v>14</v>
      </c>
      <c r="D38" s="117" t="s">
        <v>38</v>
      </c>
      <c r="E38" s="63"/>
      <c r="F38" s="64">
        <f t="shared" si="0"/>
        <v>0</v>
      </c>
      <c r="G38" s="3"/>
      <c r="I38" s="4"/>
    </row>
    <row r="39" spans="1:9" ht="15" x14ac:dyDescent="0.2">
      <c r="A39" s="118">
        <v>6.5</v>
      </c>
      <c r="B39" s="133" t="s">
        <v>42</v>
      </c>
      <c r="C39" s="116">
        <v>7</v>
      </c>
      <c r="D39" s="117" t="s">
        <v>38</v>
      </c>
      <c r="E39" s="63"/>
      <c r="F39" s="64">
        <f t="shared" si="0"/>
        <v>0</v>
      </c>
      <c r="G39" s="3"/>
      <c r="I39" s="4"/>
    </row>
    <row r="40" spans="1:9" s="5" customFormat="1" ht="15" x14ac:dyDescent="0.2">
      <c r="A40" s="118">
        <v>6.6</v>
      </c>
      <c r="B40" s="133" t="s">
        <v>43</v>
      </c>
      <c r="C40" s="116">
        <v>3</v>
      </c>
      <c r="D40" s="117" t="s">
        <v>38</v>
      </c>
      <c r="E40" s="63"/>
      <c r="F40" s="64">
        <f t="shared" si="0"/>
        <v>0</v>
      </c>
      <c r="G40" s="3"/>
      <c r="I40" s="6"/>
    </row>
    <row r="41" spans="1:9" ht="15" x14ac:dyDescent="0.2">
      <c r="A41" s="118">
        <v>6.7</v>
      </c>
      <c r="B41" s="133" t="s">
        <v>44</v>
      </c>
      <c r="C41" s="116">
        <v>6</v>
      </c>
      <c r="D41" s="117" t="s">
        <v>38</v>
      </c>
      <c r="E41" s="63"/>
      <c r="F41" s="64">
        <f t="shared" si="0"/>
        <v>0</v>
      </c>
      <c r="G41" s="3"/>
      <c r="I41" s="4"/>
    </row>
    <row r="42" spans="1:9" ht="15" x14ac:dyDescent="0.2">
      <c r="A42" s="118">
        <v>6.8</v>
      </c>
      <c r="B42" s="133" t="s">
        <v>45</v>
      </c>
      <c r="C42" s="116">
        <v>2</v>
      </c>
      <c r="D42" s="117" t="s">
        <v>38</v>
      </c>
      <c r="E42" s="63"/>
      <c r="F42" s="64">
        <f t="shared" si="0"/>
        <v>0</v>
      </c>
      <c r="G42" s="3"/>
      <c r="I42" s="4"/>
    </row>
    <row r="43" spans="1:9" ht="15" x14ac:dyDescent="0.2">
      <c r="A43" s="118">
        <v>6.9</v>
      </c>
      <c r="B43" s="133" t="s">
        <v>46</v>
      </c>
      <c r="C43" s="116">
        <v>1</v>
      </c>
      <c r="D43" s="117" t="s">
        <v>38</v>
      </c>
      <c r="E43" s="63"/>
      <c r="F43" s="64">
        <f t="shared" si="0"/>
        <v>0</v>
      </c>
      <c r="G43" s="3"/>
      <c r="I43" s="4"/>
    </row>
    <row r="44" spans="1:9" ht="15" x14ac:dyDescent="0.2">
      <c r="A44" s="118"/>
      <c r="B44" s="133"/>
      <c r="C44" s="116"/>
      <c r="D44" s="117"/>
      <c r="E44" s="63"/>
      <c r="F44" s="64">
        <f t="shared" si="0"/>
        <v>0</v>
      </c>
      <c r="G44" s="3"/>
      <c r="I44" s="4"/>
    </row>
    <row r="45" spans="1:9" ht="15" x14ac:dyDescent="0.2">
      <c r="A45" s="134">
        <v>7</v>
      </c>
      <c r="B45" s="135" t="s">
        <v>47</v>
      </c>
      <c r="C45" s="116"/>
      <c r="D45" s="117"/>
      <c r="E45" s="67"/>
      <c r="F45" s="64">
        <f t="shared" si="0"/>
        <v>0</v>
      </c>
      <c r="G45" s="3"/>
      <c r="I45" s="4"/>
    </row>
    <row r="46" spans="1:9" ht="25.5" x14ac:dyDescent="0.2">
      <c r="A46" s="136">
        <v>7.1</v>
      </c>
      <c r="B46" s="137" t="s">
        <v>48</v>
      </c>
      <c r="C46" s="138"/>
      <c r="D46" s="139"/>
      <c r="E46" s="68"/>
      <c r="F46" s="64">
        <f t="shared" si="0"/>
        <v>0</v>
      </c>
      <c r="G46" s="3"/>
      <c r="I46" s="4"/>
    </row>
    <row r="47" spans="1:9" ht="15" x14ac:dyDescent="0.2">
      <c r="A47" s="140" t="s">
        <v>49</v>
      </c>
      <c r="B47" s="133" t="s">
        <v>50</v>
      </c>
      <c r="C47" s="141">
        <v>9</v>
      </c>
      <c r="D47" s="142" t="s">
        <v>38</v>
      </c>
      <c r="E47" s="63"/>
      <c r="F47" s="64">
        <f t="shared" si="0"/>
        <v>0</v>
      </c>
      <c r="G47" s="3"/>
      <c r="I47" s="4"/>
    </row>
    <row r="48" spans="1:9" ht="15" x14ac:dyDescent="0.2">
      <c r="A48" s="140" t="s">
        <v>51</v>
      </c>
      <c r="B48" s="133" t="s">
        <v>52</v>
      </c>
      <c r="C48" s="141">
        <v>3</v>
      </c>
      <c r="D48" s="142" t="s">
        <v>38</v>
      </c>
      <c r="E48" s="63"/>
      <c r="F48" s="64">
        <f t="shared" si="0"/>
        <v>0</v>
      </c>
      <c r="G48" s="3"/>
      <c r="I48" s="4"/>
    </row>
    <row r="49" spans="1:9" ht="15" x14ac:dyDescent="0.2">
      <c r="A49" s="140" t="s">
        <v>53</v>
      </c>
      <c r="B49" s="133" t="s">
        <v>54</v>
      </c>
      <c r="C49" s="141">
        <v>6</v>
      </c>
      <c r="D49" s="142" t="s">
        <v>38</v>
      </c>
      <c r="E49" s="63"/>
      <c r="F49" s="64">
        <f t="shared" si="0"/>
        <v>0</v>
      </c>
      <c r="G49" s="3"/>
      <c r="I49" s="4"/>
    </row>
    <row r="50" spans="1:9" ht="15" x14ac:dyDescent="0.2">
      <c r="A50" s="140" t="s">
        <v>55</v>
      </c>
      <c r="B50" s="133" t="s">
        <v>56</v>
      </c>
      <c r="C50" s="141">
        <v>5</v>
      </c>
      <c r="D50" s="142" t="s">
        <v>38</v>
      </c>
      <c r="E50" s="63"/>
      <c r="F50" s="64">
        <f t="shared" si="0"/>
        <v>0</v>
      </c>
      <c r="G50" s="3"/>
      <c r="I50" s="4"/>
    </row>
    <row r="51" spans="1:9" ht="15" x14ac:dyDescent="0.2">
      <c r="A51" s="140" t="s">
        <v>57</v>
      </c>
      <c r="B51" s="133" t="s">
        <v>58</v>
      </c>
      <c r="C51" s="141">
        <v>4</v>
      </c>
      <c r="D51" s="142" t="s">
        <v>38</v>
      </c>
      <c r="E51" s="63"/>
      <c r="F51" s="64">
        <f t="shared" si="0"/>
        <v>0</v>
      </c>
      <c r="G51" s="3"/>
      <c r="I51" s="4"/>
    </row>
    <row r="52" spans="1:9" ht="15" x14ac:dyDescent="0.2">
      <c r="A52" s="140" t="s">
        <v>59</v>
      </c>
      <c r="B52" s="133" t="s">
        <v>60</v>
      </c>
      <c r="C52" s="141">
        <v>3</v>
      </c>
      <c r="D52" s="142" t="s">
        <v>38</v>
      </c>
      <c r="E52" s="63"/>
      <c r="F52" s="64">
        <f t="shared" si="0"/>
        <v>0</v>
      </c>
      <c r="G52" s="3"/>
      <c r="I52" s="4"/>
    </row>
    <row r="53" spans="1:9" ht="15" x14ac:dyDescent="0.2">
      <c r="A53" s="140" t="s">
        <v>61</v>
      </c>
      <c r="B53" s="133" t="s">
        <v>62</v>
      </c>
      <c r="C53" s="141">
        <v>4</v>
      </c>
      <c r="D53" s="142" t="s">
        <v>38</v>
      </c>
      <c r="E53" s="63"/>
      <c r="F53" s="64">
        <f t="shared" si="0"/>
        <v>0</v>
      </c>
      <c r="G53" s="3"/>
      <c r="I53" s="4"/>
    </row>
    <row r="54" spans="1:9" ht="15" x14ac:dyDescent="0.2">
      <c r="A54" s="140" t="s">
        <v>63</v>
      </c>
      <c r="B54" s="133" t="s">
        <v>64</v>
      </c>
      <c r="C54" s="141">
        <v>1</v>
      </c>
      <c r="D54" s="142" t="s">
        <v>38</v>
      </c>
      <c r="E54" s="63"/>
      <c r="F54" s="64">
        <f t="shared" si="0"/>
        <v>0</v>
      </c>
      <c r="G54" s="3"/>
      <c r="I54" s="4"/>
    </row>
    <row r="55" spans="1:9" ht="15" x14ac:dyDescent="0.2">
      <c r="A55" s="143"/>
      <c r="B55" s="133"/>
      <c r="C55" s="141"/>
      <c r="D55" s="142"/>
      <c r="E55" s="63"/>
      <c r="F55" s="64">
        <f t="shared" si="0"/>
        <v>0</v>
      </c>
      <c r="G55" s="3"/>
      <c r="I55" s="4"/>
    </row>
    <row r="56" spans="1:9" ht="25.5" x14ac:dyDescent="0.2">
      <c r="A56" s="144">
        <v>7.2</v>
      </c>
      <c r="B56" s="135" t="s">
        <v>65</v>
      </c>
      <c r="C56" s="116"/>
      <c r="D56" s="117"/>
      <c r="E56" s="67"/>
      <c r="F56" s="64">
        <f t="shared" si="0"/>
        <v>0</v>
      </c>
      <c r="G56" s="3"/>
      <c r="I56" s="4"/>
    </row>
    <row r="57" spans="1:9" ht="15" x14ac:dyDescent="0.2">
      <c r="A57" s="140" t="s">
        <v>66</v>
      </c>
      <c r="B57" s="133" t="s">
        <v>67</v>
      </c>
      <c r="C57" s="141">
        <v>21</v>
      </c>
      <c r="D57" s="142" t="s">
        <v>38</v>
      </c>
      <c r="E57" s="63"/>
      <c r="F57" s="64">
        <f t="shared" si="0"/>
        <v>0</v>
      </c>
      <c r="G57" s="3"/>
      <c r="I57" s="4"/>
    </row>
    <row r="58" spans="1:9" ht="15" x14ac:dyDescent="0.2">
      <c r="A58" s="140" t="s">
        <v>68</v>
      </c>
      <c r="B58" s="133" t="s">
        <v>69</v>
      </c>
      <c r="C58" s="141">
        <v>7</v>
      </c>
      <c r="D58" s="142" t="s">
        <v>38</v>
      </c>
      <c r="E58" s="63"/>
      <c r="F58" s="64">
        <f t="shared" si="0"/>
        <v>0</v>
      </c>
      <c r="G58" s="3"/>
      <c r="I58" s="4"/>
    </row>
    <row r="59" spans="1:9" ht="15" x14ac:dyDescent="0.2">
      <c r="A59" s="140" t="s">
        <v>70</v>
      </c>
      <c r="B59" s="133" t="s">
        <v>54</v>
      </c>
      <c r="C59" s="141">
        <v>1</v>
      </c>
      <c r="D59" s="142" t="s">
        <v>38</v>
      </c>
      <c r="E59" s="63"/>
      <c r="F59" s="64">
        <f t="shared" si="0"/>
        <v>0</v>
      </c>
      <c r="G59" s="3"/>
      <c r="I59" s="4"/>
    </row>
    <row r="60" spans="1:9" ht="15" x14ac:dyDescent="0.2">
      <c r="A60" s="140" t="s">
        <v>71</v>
      </c>
      <c r="B60" s="133" t="s">
        <v>72</v>
      </c>
      <c r="C60" s="141">
        <v>1</v>
      </c>
      <c r="D60" s="142" t="s">
        <v>38</v>
      </c>
      <c r="E60" s="63"/>
      <c r="F60" s="64">
        <f t="shared" si="0"/>
        <v>0</v>
      </c>
      <c r="G60" s="3"/>
      <c r="I60" s="4"/>
    </row>
    <row r="61" spans="1:9" ht="15" x14ac:dyDescent="0.2">
      <c r="A61" s="140" t="s">
        <v>73</v>
      </c>
      <c r="B61" s="133" t="s">
        <v>74</v>
      </c>
      <c r="C61" s="141">
        <v>1</v>
      </c>
      <c r="D61" s="142" t="s">
        <v>38</v>
      </c>
      <c r="E61" s="63"/>
      <c r="F61" s="64">
        <f t="shared" si="0"/>
        <v>0</v>
      </c>
      <c r="G61" s="3"/>
      <c r="I61" s="4"/>
    </row>
    <row r="62" spans="1:9" ht="15" x14ac:dyDescent="0.2">
      <c r="A62" s="140" t="s">
        <v>75</v>
      </c>
      <c r="B62" s="133" t="s">
        <v>62</v>
      </c>
      <c r="C62" s="141">
        <v>2</v>
      </c>
      <c r="D62" s="142" t="s">
        <v>38</v>
      </c>
      <c r="E62" s="63"/>
      <c r="F62" s="64">
        <f t="shared" si="0"/>
        <v>0</v>
      </c>
      <c r="G62" s="3"/>
      <c r="I62" s="4"/>
    </row>
    <row r="63" spans="1:9" ht="15" x14ac:dyDescent="0.2">
      <c r="A63" s="143"/>
      <c r="B63" s="133"/>
      <c r="C63" s="141"/>
      <c r="D63" s="142"/>
      <c r="E63" s="63"/>
      <c r="F63" s="64">
        <f t="shared" si="0"/>
        <v>0</v>
      </c>
      <c r="G63" s="3"/>
      <c r="I63" s="4"/>
    </row>
    <row r="64" spans="1:9" ht="25.5" x14ac:dyDescent="0.2">
      <c r="A64" s="144">
        <v>7.3</v>
      </c>
      <c r="B64" s="135" t="s">
        <v>76</v>
      </c>
      <c r="C64" s="116"/>
      <c r="D64" s="117"/>
      <c r="E64" s="67"/>
      <c r="F64" s="64">
        <f t="shared" si="0"/>
        <v>0</v>
      </c>
      <c r="G64" s="3"/>
      <c r="I64" s="4"/>
    </row>
    <row r="65" spans="1:9" s="5" customFormat="1" ht="15" x14ac:dyDescent="0.2">
      <c r="A65" s="140" t="s">
        <v>77</v>
      </c>
      <c r="B65" s="133" t="s">
        <v>50</v>
      </c>
      <c r="C65" s="141">
        <v>19</v>
      </c>
      <c r="D65" s="142" t="s">
        <v>38</v>
      </c>
      <c r="E65" s="63"/>
      <c r="F65" s="64">
        <f t="shared" si="0"/>
        <v>0</v>
      </c>
      <c r="G65" s="3"/>
      <c r="I65" s="6"/>
    </row>
    <row r="66" spans="1:9" ht="15" x14ac:dyDescent="0.2">
      <c r="A66" s="140" t="s">
        <v>78</v>
      </c>
      <c r="B66" s="133" t="s">
        <v>69</v>
      </c>
      <c r="C66" s="141">
        <v>4</v>
      </c>
      <c r="D66" s="142" t="s">
        <v>38</v>
      </c>
      <c r="E66" s="63"/>
      <c r="F66" s="64">
        <f t="shared" si="0"/>
        <v>0</v>
      </c>
      <c r="G66" s="3"/>
      <c r="I66" s="4"/>
    </row>
    <row r="67" spans="1:9" x14ac:dyDescent="0.2">
      <c r="A67" s="140" t="s">
        <v>79</v>
      </c>
      <c r="B67" s="133" t="s">
        <v>80</v>
      </c>
      <c r="C67" s="141">
        <v>2</v>
      </c>
      <c r="D67" s="142" t="s">
        <v>38</v>
      </c>
      <c r="E67" s="63"/>
      <c r="F67" s="64">
        <f t="shared" si="0"/>
        <v>0</v>
      </c>
      <c r="G67" s="3"/>
    </row>
    <row r="68" spans="1:9" x14ac:dyDescent="0.2">
      <c r="A68" s="143"/>
      <c r="B68" s="133"/>
      <c r="C68" s="141"/>
      <c r="D68" s="142"/>
      <c r="E68" s="63"/>
      <c r="F68" s="64">
        <f t="shared" si="0"/>
        <v>0</v>
      </c>
      <c r="G68" s="3"/>
    </row>
    <row r="69" spans="1:9" ht="25.5" x14ac:dyDescent="0.2">
      <c r="A69" s="144">
        <v>7.4</v>
      </c>
      <c r="B69" s="135" t="s">
        <v>81</v>
      </c>
      <c r="C69" s="141"/>
      <c r="D69" s="117"/>
      <c r="E69" s="67"/>
      <c r="F69" s="64">
        <f t="shared" si="0"/>
        <v>0</v>
      </c>
      <c r="G69" s="3"/>
    </row>
    <row r="70" spans="1:9" x14ac:dyDescent="0.2">
      <c r="A70" s="140" t="s">
        <v>82</v>
      </c>
      <c r="B70" s="133" t="s">
        <v>83</v>
      </c>
      <c r="C70" s="141">
        <v>3</v>
      </c>
      <c r="D70" s="142" t="s">
        <v>38</v>
      </c>
      <c r="E70" s="63"/>
      <c r="F70" s="64">
        <f t="shared" si="0"/>
        <v>0</v>
      </c>
      <c r="G70" s="3"/>
    </row>
    <row r="71" spans="1:9" x14ac:dyDescent="0.2">
      <c r="A71" s="140" t="s">
        <v>84</v>
      </c>
      <c r="B71" s="133" t="s">
        <v>69</v>
      </c>
      <c r="C71" s="141">
        <v>4</v>
      </c>
      <c r="D71" s="142" t="s">
        <v>38</v>
      </c>
      <c r="E71" s="63"/>
      <c r="F71" s="64">
        <f t="shared" si="0"/>
        <v>0</v>
      </c>
      <c r="G71" s="3"/>
    </row>
    <row r="72" spans="1:9" s="5" customFormat="1" x14ac:dyDescent="0.2">
      <c r="A72" s="140" t="s">
        <v>85</v>
      </c>
      <c r="B72" s="133" t="s">
        <v>72</v>
      </c>
      <c r="C72" s="141">
        <v>8</v>
      </c>
      <c r="D72" s="142" t="s">
        <v>38</v>
      </c>
      <c r="E72" s="63"/>
      <c r="F72" s="64">
        <f t="shared" si="0"/>
        <v>0</v>
      </c>
      <c r="G72" s="3"/>
    </row>
    <row r="73" spans="1:9" x14ac:dyDescent="0.2">
      <c r="A73" s="140" t="s">
        <v>86</v>
      </c>
      <c r="B73" s="133" t="s">
        <v>74</v>
      </c>
      <c r="C73" s="141">
        <v>2</v>
      </c>
      <c r="D73" s="142" t="s">
        <v>38</v>
      </c>
      <c r="E73" s="63"/>
      <c r="F73" s="64">
        <f t="shared" si="0"/>
        <v>0</v>
      </c>
      <c r="G73" s="3"/>
    </row>
    <row r="74" spans="1:9" x14ac:dyDescent="0.2">
      <c r="A74" s="143"/>
      <c r="B74" s="133"/>
      <c r="C74" s="141"/>
      <c r="D74" s="142"/>
      <c r="E74" s="63"/>
      <c r="F74" s="64">
        <f t="shared" si="0"/>
        <v>0</v>
      </c>
      <c r="G74" s="3"/>
    </row>
    <row r="75" spans="1:9" x14ac:dyDescent="0.2">
      <c r="A75" s="145">
        <v>8</v>
      </c>
      <c r="B75" s="145" t="s">
        <v>87</v>
      </c>
      <c r="C75" s="141"/>
      <c r="D75" s="142"/>
      <c r="E75" s="61"/>
      <c r="F75" s="64">
        <f t="shared" si="0"/>
        <v>0</v>
      </c>
      <c r="G75" s="3"/>
    </row>
    <row r="76" spans="1:9" ht="43.5" customHeight="1" x14ac:dyDescent="0.2">
      <c r="A76" s="146">
        <v>8.1</v>
      </c>
      <c r="B76" s="147" t="s">
        <v>88</v>
      </c>
      <c r="C76" s="141">
        <v>8</v>
      </c>
      <c r="D76" s="142" t="s">
        <v>38</v>
      </c>
      <c r="E76" s="63"/>
      <c r="F76" s="64">
        <f t="shared" si="0"/>
        <v>0</v>
      </c>
      <c r="G76" s="3"/>
    </row>
    <row r="77" spans="1:9" ht="39.75" customHeight="1" x14ac:dyDescent="0.2">
      <c r="A77" s="146">
        <v>8.1999999999999993</v>
      </c>
      <c r="B77" s="147" t="s">
        <v>89</v>
      </c>
      <c r="C77" s="141">
        <v>2</v>
      </c>
      <c r="D77" s="142" t="s">
        <v>38</v>
      </c>
      <c r="E77" s="63"/>
      <c r="F77" s="64">
        <f t="shared" si="0"/>
        <v>0</v>
      </c>
      <c r="G77" s="3"/>
    </row>
    <row r="78" spans="1:9" ht="42.75" x14ac:dyDescent="0.2">
      <c r="A78" s="148">
        <v>8.3000000000000007</v>
      </c>
      <c r="B78" s="149" t="s">
        <v>90</v>
      </c>
      <c r="C78" s="150">
        <v>8</v>
      </c>
      <c r="D78" s="151" t="s">
        <v>38</v>
      </c>
      <c r="E78" s="69"/>
      <c r="F78" s="64">
        <f t="shared" si="0"/>
        <v>0</v>
      </c>
      <c r="G78" s="3"/>
    </row>
    <row r="79" spans="1:9" ht="42.75" x14ac:dyDescent="0.2">
      <c r="A79" s="146">
        <v>8.4</v>
      </c>
      <c r="B79" s="152" t="s">
        <v>91</v>
      </c>
      <c r="C79" s="141">
        <v>2</v>
      </c>
      <c r="D79" s="142" t="s">
        <v>38</v>
      </c>
      <c r="E79" s="63"/>
      <c r="F79" s="64">
        <f t="shared" ref="F79:F142" si="1">+E79*C79</f>
        <v>0</v>
      </c>
      <c r="G79" s="3"/>
    </row>
    <row r="80" spans="1:9" ht="25.5" x14ac:dyDescent="0.2">
      <c r="A80" s="146">
        <v>8.5</v>
      </c>
      <c r="B80" s="147" t="s">
        <v>92</v>
      </c>
      <c r="C80" s="141">
        <v>1</v>
      </c>
      <c r="D80" s="142" t="s">
        <v>38</v>
      </c>
      <c r="E80" s="63"/>
      <c r="F80" s="64">
        <f t="shared" si="1"/>
        <v>0</v>
      </c>
      <c r="G80" s="3"/>
    </row>
    <row r="81" spans="1:7" ht="42.75" x14ac:dyDescent="0.2">
      <c r="A81" s="146">
        <v>8.6</v>
      </c>
      <c r="B81" s="152" t="s">
        <v>93</v>
      </c>
      <c r="C81" s="153">
        <v>1</v>
      </c>
      <c r="D81" s="154" t="s">
        <v>38</v>
      </c>
      <c r="E81" s="70"/>
      <c r="F81" s="64">
        <f t="shared" si="1"/>
        <v>0</v>
      </c>
      <c r="G81" s="3"/>
    </row>
    <row r="82" spans="1:7" x14ac:dyDescent="0.2">
      <c r="A82" s="146">
        <v>8.6999999999999993</v>
      </c>
      <c r="B82" s="147" t="s">
        <v>94</v>
      </c>
      <c r="C82" s="141">
        <v>10</v>
      </c>
      <c r="D82" s="142" t="s">
        <v>38</v>
      </c>
      <c r="E82" s="63"/>
      <c r="F82" s="64">
        <f t="shared" si="1"/>
        <v>0</v>
      </c>
      <c r="G82" s="7"/>
    </row>
    <row r="83" spans="1:7" ht="42.75" x14ac:dyDescent="0.2">
      <c r="A83" s="146">
        <v>8.8000000000000007</v>
      </c>
      <c r="B83" s="155" t="s">
        <v>95</v>
      </c>
      <c r="C83" s="153">
        <v>12</v>
      </c>
      <c r="D83" s="154" t="s">
        <v>38</v>
      </c>
      <c r="E83" s="70"/>
      <c r="F83" s="64">
        <f t="shared" si="1"/>
        <v>0</v>
      </c>
    </row>
    <row r="84" spans="1:7" x14ac:dyDescent="0.2">
      <c r="A84" s="146"/>
      <c r="B84" s="147"/>
      <c r="C84" s="141"/>
      <c r="D84" s="142"/>
      <c r="E84" s="63"/>
      <c r="F84" s="64">
        <f t="shared" si="1"/>
        <v>0</v>
      </c>
    </row>
    <row r="85" spans="1:7" x14ac:dyDescent="0.2">
      <c r="A85" s="156">
        <v>9</v>
      </c>
      <c r="B85" s="157" t="s">
        <v>96</v>
      </c>
      <c r="C85" s="141"/>
      <c r="D85" s="142"/>
      <c r="E85" s="63"/>
      <c r="F85" s="64">
        <f t="shared" si="1"/>
        <v>0</v>
      </c>
    </row>
    <row r="86" spans="1:7" ht="25.5" x14ac:dyDescent="0.2">
      <c r="A86" s="156">
        <v>9.1</v>
      </c>
      <c r="B86" s="145" t="s">
        <v>97</v>
      </c>
      <c r="C86" s="158"/>
      <c r="D86" s="159"/>
      <c r="E86" s="63"/>
      <c r="F86" s="64">
        <f t="shared" si="1"/>
        <v>0</v>
      </c>
    </row>
    <row r="87" spans="1:7" x14ac:dyDescent="0.2">
      <c r="A87" s="146" t="s">
        <v>98</v>
      </c>
      <c r="B87" s="131" t="s">
        <v>99</v>
      </c>
      <c r="C87" s="160">
        <v>1</v>
      </c>
      <c r="D87" s="159" t="s">
        <v>100</v>
      </c>
      <c r="E87" s="63"/>
      <c r="F87" s="64">
        <f t="shared" si="1"/>
        <v>0</v>
      </c>
    </row>
    <row r="88" spans="1:7" ht="16.149999999999999" customHeight="1" x14ac:dyDescent="0.2">
      <c r="A88" s="161" t="s">
        <v>101</v>
      </c>
      <c r="B88" s="131" t="s">
        <v>102</v>
      </c>
      <c r="C88" s="162">
        <v>7</v>
      </c>
      <c r="D88" s="154" t="s">
        <v>12</v>
      </c>
      <c r="E88" s="70"/>
      <c r="F88" s="64">
        <f t="shared" si="1"/>
        <v>0</v>
      </c>
    </row>
    <row r="89" spans="1:7" x14ac:dyDescent="0.2">
      <c r="A89" s="146" t="s">
        <v>103</v>
      </c>
      <c r="B89" s="131" t="s">
        <v>104</v>
      </c>
      <c r="C89" s="163">
        <v>4</v>
      </c>
      <c r="D89" s="142" t="s">
        <v>38</v>
      </c>
      <c r="E89" s="63"/>
      <c r="F89" s="64">
        <f t="shared" si="1"/>
        <v>0</v>
      </c>
    </row>
    <row r="90" spans="1:7" x14ac:dyDescent="0.2">
      <c r="A90" s="146" t="s">
        <v>105</v>
      </c>
      <c r="B90" s="124" t="s">
        <v>106</v>
      </c>
      <c r="C90" s="163">
        <v>2</v>
      </c>
      <c r="D90" s="142" t="s">
        <v>38</v>
      </c>
      <c r="E90" s="63"/>
      <c r="F90" s="64">
        <f t="shared" si="1"/>
        <v>0</v>
      </c>
    </row>
    <row r="91" spans="1:7" x14ac:dyDescent="0.2">
      <c r="A91" s="146" t="s">
        <v>107</v>
      </c>
      <c r="B91" s="124" t="s">
        <v>108</v>
      </c>
      <c r="C91" s="163">
        <v>2</v>
      </c>
      <c r="D91" s="142" t="s">
        <v>38</v>
      </c>
      <c r="E91" s="63"/>
      <c r="F91" s="64">
        <f t="shared" si="1"/>
        <v>0</v>
      </c>
    </row>
    <row r="92" spans="1:7" x14ac:dyDescent="0.2">
      <c r="A92" s="146" t="s">
        <v>109</v>
      </c>
      <c r="B92" s="124" t="s">
        <v>110</v>
      </c>
      <c r="C92" s="163">
        <f>+'[23]Mov. de Tierra'!G81</f>
        <v>9.8699999999999992</v>
      </c>
      <c r="D92" s="122" t="s">
        <v>18</v>
      </c>
      <c r="E92" s="63"/>
      <c r="F92" s="64">
        <f t="shared" si="1"/>
        <v>0</v>
      </c>
    </row>
    <row r="93" spans="1:7" x14ac:dyDescent="0.2">
      <c r="A93" s="146" t="s">
        <v>111</v>
      </c>
      <c r="B93" s="124" t="s">
        <v>112</v>
      </c>
      <c r="C93" s="163">
        <f>+'[23]Mov. de Tierra'!J83</f>
        <v>8.51</v>
      </c>
      <c r="D93" s="122" t="s">
        <v>18</v>
      </c>
      <c r="E93" s="63"/>
      <c r="F93" s="64">
        <f t="shared" si="1"/>
        <v>0</v>
      </c>
    </row>
    <row r="94" spans="1:7" ht="25.5" x14ac:dyDescent="0.2">
      <c r="A94" s="146" t="s">
        <v>113</v>
      </c>
      <c r="B94" s="131" t="s">
        <v>30</v>
      </c>
      <c r="C94" s="163">
        <f>+'[23]Mov. de Tierra'!J85</f>
        <v>1.63</v>
      </c>
      <c r="D94" s="122" t="s">
        <v>18</v>
      </c>
      <c r="E94" s="63"/>
      <c r="F94" s="64">
        <f t="shared" si="1"/>
        <v>0</v>
      </c>
    </row>
    <row r="95" spans="1:7" x14ac:dyDescent="0.2">
      <c r="A95" s="146" t="s">
        <v>114</v>
      </c>
      <c r="B95" s="124" t="s">
        <v>115</v>
      </c>
      <c r="C95" s="163">
        <v>1</v>
      </c>
      <c r="D95" s="142" t="s">
        <v>38</v>
      </c>
      <c r="E95" s="63"/>
      <c r="F95" s="64">
        <f t="shared" si="1"/>
        <v>0</v>
      </c>
    </row>
    <row r="96" spans="1:7" x14ac:dyDescent="0.2">
      <c r="A96" s="146"/>
      <c r="B96" s="124"/>
      <c r="C96" s="163"/>
      <c r="D96" s="142"/>
      <c r="E96" s="63"/>
      <c r="F96" s="64">
        <f t="shared" si="1"/>
        <v>0</v>
      </c>
    </row>
    <row r="97" spans="1:6" x14ac:dyDescent="0.2">
      <c r="A97" s="156">
        <v>9.1999999999999993</v>
      </c>
      <c r="B97" s="145" t="s">
        <v>116</v>
      </c>
      <c r="C97" s="163"/>
      <c r="D97" s="142"/>
      <c r="E97" s="63"/>
      <c r="F97" s="64">
        <f t="shared" si="1"/>
        <v>0</v>
      </c>
    </row>
    <row r="98" spans="1:6" x14ac:dyDescent="0.2">
      <c r="A98" s="146" t="s">
        <v>117</v>
      </c>
      <c r="B98" s="131" t="s">
        <v>99</v>
      </c>
      <c r="C98" s="160">
        <v>1</v>
      </c>
      <c r="D98" s="159" t="s">
        <v>100</v>
      </c>
      <c r="E98" s="63"/>
      <c r="F98" s="64">
        <f t="shared" si="1"/>
        <v>0</v>
      </c>
    </row>
    <row r="99" spans="1:6" ht="25.5" x14ac:dyDescent="0.2">
      <c r="A99" s="146" t="s">
        <v>118</v>
      </c>
      <c r="B99" s="131" t="s">
        <v>102</v>
      </c>
      <c r="C99" s="164">
        <v>10</v>
      </c>
      <c r="D99" s="165" t="s">
        <v>12</v>
      </c>
      <c r="E99" s="71"/>
      <c r="F99" s="64">
        <f t="shared" si="1"/>
        <v>0</v>
      </c>
    </row>
    <row r="100" spans="1:6" s="8" customFormat="1" ht="12.75" x14ac:dyDescent="0.2">
      <c r="A100" s="146" t="s">
        <v>119</v>
      </c>
      <c r="B100" s="131" t="s">
        <v>104</v>
      </c>
      <c r="C100" s="163">
        <v>2</v>
      </c>
      <c r="D100" s="142" t="s">
        <v>38</v>
      </c>
      <c r="E100" s="63"/>
      <c r="F100" s="64">
        <f t="shared" si="1"/>
        <v>0</v>
      </c>
    </row>
    <row r="101" spans="1:6" s="8" customFormat="1" ht="12.75" x14ac:dyDescent="0.2">
      <c r="A101" s="146" t="s">
        <v>120</v>
      </c>
      <c r="B101" s="124" t="s">
        <v>108</v>
      </c>
      <c r="C101" s="163">
        <v>2</v>
      </c>
      <c r="D101" s="142" t="s">
        <v>38</v>
      </c>
      <c r="E101" s="63"/>
      <c r="F101" s="64">
        <f t="shared" si="1"/>
        <v>0</v>
      </c>
    </row>
    <row r="102" spans="1:6" s="8" customFormat="1" x14ac:dyDescent="0.2">
      <c r="A102" s="146" t="s">
        <v>121</v>
      </c>
      <c r="B102" s="124" t="s">
        <v>110</v>
      </c>
      <c r="C102" s="163">
        <v>10.4</v>
      </c>
      <c r="D102" s="122" t="s">
        <v>18</v>
      </c>
      <c r="E102" s="63"/>
      <c r="F102" s="64">
        <f t="shared" si="1"/>
        <v>0</v>
      </c>
    </row>
    <row r="103" spans="1:6" s="8" customFormat="1" x14ac:dyDescent="0.2">
      <c r="A103" s="146" t="s">
        <v>122</v>
      </c>
      <c r="B103" s="124" t="s">
        <v>112</v>
      </c>
      <c r="C103" s="163">
        <v>12.16</v>
      </c>
      <c r="D103" s="122" t="s">
        <v>18</v>
      </c>
      <c r="E103" s="63"/>
      <c r="F103" s="64">
        <f t="shared" si="1"/>
        <v>0</v>
      </c>
    </row>
    <row r="104" spans="1:6" s="8" customFormat="1" ht="25.5" x14ac:dyDescent="0.2">
      <c r="A104" s="146" t="s">
        <v>123</v>
      </c>
      <c r="B104" s="131" t="s">
        <v>30</v>
      </c>
      <c r="C104" s="163">
        <v>2.33</v>
      </c>
      <c r="D104" s="122" t="s">
        <v>38</v>
      </c>
      <c r="E104" s="63"/>
      <c r="F104" s="64">
        <f t="shared" si="1"/>
        <v>0</v>
      </c>
    </row>
    <row r="105" spans="1:6" s="8" customFormat="1" ht="12.75" x14ac:dyDescent="0.2">
      <c r="A105" s="146" t="s">
        <v>124</v>
      </c>
      <c r="B105" s="124" t="s">
        <v>115</v>
      </c>
      <c r="C105" s="163">
        <v>1</v>
      </c>
      <c r="D105" s="142" t="s">
        <v>38</v>
      </c>
      <c r="E105" s="63"/>
      <c r="F105" s="64">
        <f t="shared" si="1"/>
        <v>0</v>
      </c>
    </row>
    <row r="106" spans="1:6" s="8" customFormat="1" ht="12.75" x14ac:dyDescent="0.2">
      <c r="A106" s="146"/>
      <c r="B106" s="124"/>
      <c r="C106" s="163"/>
      <c r="D106" s="142"/>
      <c r="E106" s="63"/>
      <c r="F106" s="64">
        <f t="shared" si="1"/>
        <v>0</v>
      </c>
    </row>
    <row r="107" spans="1:6" s="8" customFormat="1" ht="12.75" x14ac:dyDescent="0.2">
      <c r="A107" s="166">
        <v>10</v>
      </c>
      <c r="B107" s="167" t="s">
        <v>125</v>
      </c>
      <c r="C107" s="121"/>
      <c r="D107" s="122"/>
      <c r="E107" s="63"/>
      <c r="F107" s="64">
        <f t="shared" si="1"/>
        <v>0</v>
      </c>
    </row>
    <row r="108" spans="1:6" s="8" customFormat="1" ht="25.5" x14ac:dyDescent="0.2">
      <c r="A108" s="168">
        <v>10.1</v>
      </c>
      <c r="B108" s="169" t="s">
        <v>126</v>
      </c>
      <c r="C108" s="170">
        <f>+C14</f>
        <v>7218</v>
      </c>
      <c r="D108" s="171" t="s">
        <v>12</v>
      </c>
      <c r="E108" s="69"/>
      <c r="F108" s="64">
        <f t="shared" si="1"/>
        <v>0</v>
      </c>
    </row>
    <row r="109" spans="1:6" s="8" customFormat="1" ht="51" x14ac:dyDescent="0.2">
      <c r="A109" s="172">
        <v>10.199999999999999</v>
      </c>
      <c r="B109" s="131" t="s">
        <v>127</v>
      </c>
      <c r="C109" s="173">
        <f>C108</f>
        <v>7218</v>
      </c>
      <c r="D109" s="174" t="s">
        <v>12</v>
      </c>
      <c r="E109" s="70"/>
      <c r="F109" s="64">
        <f t="shared" si="1"/>
        <v>0</v>
      </c>
    </row>
    <row r="110" spans="1:6" s="8" customFormat="1" ht="12.75" x14ac:dyDescent="0.2">
      <c r="A110" s="172"/>
      <c r="B110" s="175"/>
      <c r="C110" s="176"/>
      <c r="D110" s="177"/>
      <c r="E110" s="63"/>
      <c r="F110" s="64">
        <f t="shared" si="1"/>
        <v>0</v>
      </c>
    </row>
    <row r="111" spans="1:6" s="8" customFormat="1" ht="12.75" x14ac:dyDescent="0.2">
      <c r="A111" s="166">
        <v>11</v>
      </c>
      <c r="B111" s="178" t="s">
        <v>128</v>
      </c>
      <c r="C111" s="121"/>
      <c r="D111" s="179"/>
      <c r="E111" s="63"/>
      <c r="F111" s="64">
        <f t="shared" si="1"/>
        <v>0</v>
      </c>
    </row>
    <row r="112" spans="1:6" s="8" customFormat="1" x14ac:dyDescent="0.2">
      <c r="A112" s="172">
        <v>11.1</v>
      </c>
      <c r="B112" s="131" t="s">
        <v>129</v>
      </c>
      <c r="C112" s="180">
        <v>5109.28</v>
      </c>
      <c r="D112" s="122" t="s">
        <v>16</v>
      </c>
      <c r="E112" s="63"/>
      <c r="F112" s="64">
        <f t="shared" si="1"/>
        <v>0</v>
      </c>
    </row>
    <row r="113" spans="1:6" s="8" customFormat="1" ht="25.5" x14ac:dyDescent="0.2">
      <c r="A113" s="172">
        <v>11.2</v>
      </c>
      <c r="B113" s="181" t="s">
        <v>130</v>
      </c>
      <c r="C113" s="141">
        <v>5109.28</v>
      </c>
      <c r="D113" s="122" t="s">
        <v>16</v>
      </c>
      <c r="E113" s="63"/>
      <c r="F113" s="64">
        <f t="shared" si="1"/>
        <v>0</v>
      </c>
    </row>
    <row r="114" spans="1:6" s="8" customFormat="1" ht="12.75" x14ac:dyDescent="0.2">
      <c r="A114" s="172">
        <v>11.3</v>
      </c>
      <c r="B114" s="131" t="s">
        <v>131</v>
      </c>
      <c r="C114" s="182">
        <f>+C113*0.058*1.28*50</f>
        <v>18965.647359999999</v>
      </c>
      <c r="D114" s="183" t="s">
        <v>132</v>
      </c>
      <c r="E114" s="72"/>
      <c r="F114" s="64">
        <f t="shared" si="1"/>
        <v>0</v>
      </c>
    </row>
    <row r="115" spans="1:6" s="8" customFormat="1" ht="16.5" customHeight="1" x14ac:dyDescent="0.2">
      <c r="A115" s="172"/>
      <c r="B115" s="126"/>
      <c r="C115" s="176"/>
      <c r="D115" s="177"/>
      <c r="E115" s="63"/>
      <c r="F115" s="64">
        <f t="shared" si="1"/>
        <v>0</v>
      </c>
    </row>
    <row r="116" spans="1:6" s="8" customFormat="1" ht="25.5" x14ac:dyDescent="0.2">
      <c r="A116" s="172">
        <v>12</v>
      </c>
      <c r="B116" s="131" t="s">
        <v>133</v>
      </c>
      <c r="C116" s="125">
        <f>+C14</f>
        <v>7218</v>
      </c>
      <c r="D116" s="122" t="s">
        <v>12</v>
      </c>
      <c r="E116" s="63"/>
      <c r="F116" s="64">
        <f t="shared" si="1"/>
        <v>0</v>
      </c>
    </row>
    <row r="117" spans="1:6" s="8" customFormat="1" ht="12.75" x14ac:dyDescent="0.2">
      <c r="A117" s="184"/>
      <c r="B117" s="184" t="s">
        <v>134</v>
      </c>
      <c r="C117" s="185"/>
      <c r="D117" s="186"/>
      <c r="E117" s="73"/>
      <c r="F117" s="73">
        <f>SUM(F14:F116)</f>
        <v>0</v>
      </c>
    </row>
    <row r="118" spans="1:6" s="8" customFormat="1" ht="12.75" x14ac:dyDescent="0.2">
      <c r="A118" s="187"/>
      <c r="B118" s="187"/>
      <c r="C118" s="188"/>
      <c r="D118" s="189"/>
      <c r="E118" s="74"/>
      <c r="F118" s="64"/>
    </row>
    <row r="119" spans="1:6" s="8" customFormat="1" ht="12.75" x14ac:dyDescent="0.2">
      <c r="A119" s="187"/>
      <c r="B119" s="187"/>
      <c r="C119" s="188"/>
      <c r="D119" s="189"/>
      <c r="E119" s="74"/>
      <c r="F119" s="64">
        <f t="shared" si="1"/>
        <v>0</v>
      </c>
    </row>
    <row r="120" spans="1:6" s="8" customFormat="1" ht="15" x14ac:dyDescent="0.2">
      <c r="A120" s="190" t="s">
        <v>135</v>
      </c>
      <c r="B120" s="191" t="s">
        <v>136</v>
      </c>
      <c r="C120" s="192"/>
      <c r="D120" s="193"/>
      <c r="E120" s="75"/>
      <c r="F120" s="64">
        <f t="shared" si="1"/>
        <v>0</v>
      </c>
    </row>
    <row r="121" spans="1:6" s="8" customFormat="1" x14ac:dyDescent="0.2">
      <c r="A121" s="194"/>
      <c r="B121" s="194"/>
      <c r="C121" s="192"/>
      <c r="D121" s="193"/>
      <c r="E121" s="75"/>
      <c r="F121" s="64">
        <f t="shared" si="1"/>
        <v>0</v>
      </c>
    </row>
    <row r="122" spans="1:6" ht="15" x14ac:dyDescent="0.2">
      <c r="A122" s="195">
        <v>1</v>
      </c>
      <c r="B122" s="196" t="s">
        <v>137</v>
      </c>
      <c r="C122" s="192">
        <v>2679.24</v>
      </c>
      <c r="D122" s="197" t="s">
        <v>12</v>
      </c>
      <c r="E122" s="75"/>
      <c r="F122" s="64">
        <f t="shared" si="1"/>
        <v>0</v>
      </c>
    </row>
    <row r="123" spans="1:6" x14ac:dyDescent="0.2">
      <c r="A123" s="198"/>
      <c r="B123" s="194"/>
      <c r="C123" s="192"/>
      <c r="D123" s="197"/>
      <c r="E123" s="75"/>
      <c r="F123" s="64">
        <f t="shared" si="1"/>
        <v>0</v>
      </c>
    </row>
    <row r="124" spans="1:6" ht="15" x14ac:dyDescent="0.2">
      <c r="A124" s="199">
        <v>2</v>
      </c>
      <c r="B124" s="200" t="s">
        <v>138</v>
      </c>
      <c r="C124" s="192"/>
      <c r="D124" s="201"/>
      <c r="E124" s="75"/>
      <c r="F124" s="64">
        <f t="shared" si="1"/>
        <v>0</v>
      </c>
    </row>
    <row r="125" spans="1:6" x14ac:dyDescent="0.2">
      <c r="A125" s="202">
        <v>2.1</v>
      </c>
      <c r="B125" s="203" t="s">
        <v>14</v>
      </c>
      <c r="C125" s="204">
        <v>1668.88</v>
      </c>
      <c r="D125" s="197" t="s">
        <v>12</v>
      </c>
      <c r="E125" s="75"/>
      <c r="F125" s="64">
        <f t="shared" si="1"/>
        <v>0</v>
      </c>
    </row>
    <row r="126" spans="1:6" ht="15" x14ac:dyDescent="0.2">
      <c r="A126" s="205">
        <v>2.2000000000000002</v>
      </c>
      <c r="B126" s="203" t="s">
        <v>15</v>
      </c>
      <c r="C126" s="204">
        <v>584.10799999999995</v>
      </c>
      <c r="D126" s="206" t="s">
        <v>139</v>
      </c>
      <c r="E126" s="75"/>
      <c r="F126" s="64">
        <f t="shared" si="1"/>
        <v>0</v>
      </c>
    </row>
    <row r="127" spans="1:6" ht="15" x14ac:dyDescent="0.2">
      <c r="A127" s="202">
        <v>2.2999999999999998</v>
      </c>
      <c r="B127" s="203" t="s">
        <v>17</v>
      </c>
      <c r="C127" s="204">
        <v>39.427289999999999</v>
      </c>
      <c r="D127" s="206" t="s">
        <v>140</v>
      </c>
      <c r="E127" s="75"/>
      <c r="F127" s="64">
        <f t="shared" si="1"/>
        <v>0</v>
      </c>
    </row>
    <row r="128" spans="1:6" ht="15" x14ac:dyDescent="0.2">
      <c r="A128" s="191"/>
      <c r="B128" s="207"/>
      <c r="C128" s="192"/>
      <c r="D128" s="201"/>
      <c r="E128" s="75"/>
      <c r="F128" s="64">
        <f t="shared" si="1"/>
        <v>0</v>
      </c>
    </row>
    <row r="129" spans="1:6" ht="15" x14ac:dyDescent="0.2">
      <c r="A129" s="191">
        <v>3</v>
      </c>
      <c r="B129" s="191" t="s">
        <v>19</v>
      </c>
      <c r="C129" s="192"/>
      <c r="D129" s="201"/>
      <c r="E129" s="75"/>
      <c r="F129" s="64">
        <f t="shared" si="1"/>
        <v>0</v>
      </c>
    </row>
    <row r="130" spans="1:6" ht="15" x14ac:dyDescent="0.2">
      <c r="A130" s="191">
        <v>3.1</v>
      </c>
      <c r="B130" s="191" t="s">
        <v>141</v>
      </c>
      <c r="C130" s="192"/>
      <c r="D130" s="201"/>
      <c r="E130" s="75"/>
      <c r="F130" s="64">
        <f t="shared" si="1"/>
        <v>0</v>
      </c>
    </row>
    <row r="131" spans="1:6" ht="15" x14ac:dyDescent="0.2">
      <c r="A131" s="208" t="s">
        <v>21</v>
      </c>
      <c r="B131" s="152" t="s">
        <v>142</v>
      </c>
      <c r="C131" s="192">
        <v>1360.6826800000001</v>
      </c>
      <c r="D131" s="206" t="s">
        <v>140</v>
      </c>
      <c r="E131" s="75"/>
      <c r="F131" s="64">
        <f t="shared" si="1"/>
        <v>0</v>
      </c>
    </row>
    <row r="132" spans="1:6" ht="15" x14ac:dyDescent="0.2">
      <c r="A132" s="208" t="s">
        <v>24</v>
      </c>
      <c r="B132" s="152" t="s">
        <v>143</v>
      </c>
      <c r="C132" s="192">
        <v>583.14972</v>
      </c>
      <c r="D132" s="206" t="s">
        <v>140</v>
      </c>
      <c r="E132" s="75"/>
      <c r="F132" s="64">
        <f t="shared" si="1"/>
        <v>0</v>
      </c>
    </row>
    <row r="133" spans="1:6" ht="15" x14ac:dyDescent="0.2">
      <c r="A133" s="208" t="s">
        <v>26</v>
      </c>
      <c r="B133" s="203" t="s">
        <v>144</v>
      </c>
      <c r="C133" s="192">
        <v>1741.5059999999999</v>
      </c>
      <c r="D133" s="206" t="s">
        <v>139</v>
      </c>
      <c r="E133" s="76"/>
      <c r="F133" s="64">
        <f t="shared" si="1"/>
        <v>0</v>
      </c>
    </row>
    <row r="134" spans="1:6" ht="15" x14ac:dyDescent="0.2">
      <c r="A134" s="208" t="s">
        <v>29</v>
      </c>
      <c r="B134" s="209" t="s">
        <v>145</v>
      </c>
      <c r="C134" s="192">
        <v>177.47840000000002</v>
      </c>
      <c r="D134" s="206" t="s">
        <v>140</v>
      </c>
      <c r="E134" s="75"/>
      <c r="F134" s="64">
        <f t="shared" si="1"/>
        <v>0</v>
      </c>
    </row>
    <row r="135" spans="1:6" ht="28.5" x14ac:dyDescent="0.2">
      <c r="A135" s="208" t="s">
        <v>146</v>
      </c>
      <c r="B135" s="210" t="s">
        <v>27</v>
      </c>
      <c r="C135" s="211">
        <v>1664.1861908935641</v>
      </c>
      <c r="D135" s="212" t="s">
        <v>147</v>
      </c>
      <c r="E135" s="77"/>
      <c r="F135" s="64">
        <f t="shared" si="1"/>
        <v>0</v>
      </c>
    </row>
    <row r="136" spans="1:6" ht="28.5" x14ac:dyDescent="0.2">
      <c r="A136" s="208" t="s">
        <v>148</v>
      </c>
      <c r="B136" s="210" t="s">
        <v>30</v>
      </c>
      <c r="C136" s="192">
        <v>335.57545092772335</v>
      </c>
      <c r="D136" s="206" t="s">
        <v>140</v>
      </c>
      <c r="E136" s="77"/>
      <c r="F136" s="64">
        <f t="shared" si="1"/>
        <v>0</v>
      </c>
    </row>
    <row r="137" spans="1:6" x14ac:dyDescent="0.2">
      <c r="A137" s="213"/>
      <c r="B137" s="194"/>
      <c r="C137" s="214"/>
      <c r="D137" s="197"/>
      <c r="E137" s="79"/>
      <c r="F137" s="64">
        <f t="shared" si="1"/>
        <v>0</v>
      </c>
    </row>
    <row r="138" spans="1:6" ht="15" x14ac:dyDescent="0.2">
      <c r="A138" s="215">
        <v>4</v>
      </c>
      <c r="B138" s="196" t="s">
        <v>149</v>
      </c>
      <c r="C138" s="214"/>
      <c r="D138" s="197"/>
      <c r="E138" s="79"/>
      <c r="F138" s="64">
        <f t="shared" si="1"/>
        <v>0</v>
      </c>
    </row>
    <row r="139" spans="1:6" x14ac:dyDescent="0.2">
      <c r="A139" s="216">
        <v>4.0999999999999996</v>
      </c>
      <c r="B139" s="217" t="s">
        <v>150</v>
      </c>
      <c r="C139" s="192">
        <v>678.87119999999993</v>
      </c>
      <c r="D139" s="197" t="s">
        <v>12</v>
      </c>
      <c r="E139" s="75"/>
      <c r="F139" s="64">
        <f t="shared" si="1"/>
        <v>0</v>
      </c>
    </row>
    <row r="140" spans="1:6" x14ac:dyDescent="0.2">
      <c r="A140" s="216">
        <v>4.2</v>
      </c>
      <c r="B140" s="217" t="s">
        <v>151</v>
      </c>
      <c r="C140" s="192">
        <v>2053.9536000000003</v>
      </c>
      <c r="D140" s="197" t="s">
        <v>12</v>
      </c>
      <c r="E140" s="75"/>
      <c r="F140" s="64">
        <f t="shared" si="1"/>
        <v>0</v>
      </c>
    </row>
    <row r="141" spans="1:6" x14ac:dyDescent="0.2">
      <c r="A141" s="218"/>
      <c r="B141" s="194"/>
      <c r="C141" s="192"/>
      <c r="D141" s="197"/>
      <c r="E141" s="75"/>
      <c r="F141" s="64">
        <f t="shared" si="1"/>
        <v>0</v>
      </c>
    </row>
    <row r="142" spans="1:6" ht="15" x14ac:dyDescent="0.2">
      <c r="A142" s="215">
        <v>5</v>
      </c>
      <c r="B142" s="196" t="s">
        <v>152</v>
      </c>
      <c r="C142" s="192"/>
      <c r="D142" s="197"/>
      <c r="E142" s="75"/>
      <c r="F142" s="64">
        <f t="shared" si="1"/>
        <v>0</v>
      </c>
    </row>
    <row r="143" spans="1:6" x14ac:dyDescent="0.2">
      <c r="A143" s="216">
        <v>5.0999999999999996</v>
      </c>
      <c r="B143" s="217" t="s">
        <v>153</v>
      </c>
      <c r="C143" s="192">
        <v>665.56</v>
      </c>
      <c r="D143" s="197" t="s">
        <v>12</v>
      </c>
      <c r="E143" s="75"/>
      <c r="F143" s="64">
        <f t="shared" ref="F143:F206" si="2">+E143*C143</f>
        <v>0</v>
      </c>
    </row>
    <row r="144" spans="1:6" x14ac:dyDescent="0.2">
      <c r="A144" s="219">
        <v>5.2</v>
      </c>
      <c r="B144" s="220" t="s">
        <v>154</v>
      </c>
      <c r="C144" s="221">
        <v>2013.68</v>
      </c>
      <c r="D144" s="222" t="s">
        <v>12</v>
      </c>
      <c r="E144" s="80"/>
      <c r="F144" s="64">
        <f t="shared" si="2"/>
        <v>0</v>
      </c>
    </row>
    <row r="145" spans="1:6" x14ac:dyDescent="0.2">
      <c r="A145" s="216"/>
      <c r="B145" s="217"/>
      <c r="C145" s="192"/>
      <c r="D145" s="197"/>
      <c r="E145" s="75"/>
      <c r="F145" s="64">
        <f t="shared" si="2"/>
        <v>0</v>
      </c>
    </row>
    <row r="146" spans="1:6" ht="15" x14ac:dyDescent="0.2">
      <c r="A146" s="223">
        <v>6</v>
      </c>
      <c r="B146" s="224" t="s">
        <v>155</v>
      </c>
      <c r="C146" s="192"/>
      <c r="D146" s="197"/>
      <c r="E146" s="75"/>
      <c r="F146" s="64">
        <f t="shared" si="2"/>
        <v>0</v>
      </c>
    </row>
    <row r="147" spans="1:6" x14ac:dyDescent="0.2">
      <c r="A147" s="216">
        <v>6.3</v>
      </c>
      <c r="B147" s="217" t="s">
        <v>153</v>
      </c>
      <c r="C147" s="192">
        <v>665.56</v>
      </c>
      <c r="D147" s="197" t="s">
        <v>12</v>
      </c>
      <c r="E147" s="75"/>
      <c r="F147" s="64">
        <f t="shared" si="2"/>
        <v>0</v>
      </c>
    </row>
    <row r="148" spans="1:6" x14ac:dyDescent="0.2">
      <c r="A148" s="216">
        <v>6.4</v>
      </c>
      <c r="B148" s="217" t="s">
        <v>154</v>
      </c>
      <c r="C148" s="192">
        <v>2013.68</v>
      </c>
      <c r="D148" s="197" t="s">
        <v>12</v>
      </c>
      <c r="E148" s="75"/>
      <c r="F148" s="64">
        <f t="shared" si="2"/>
        <v>0</v>
      </c>
    </row>
    <row r="149" spans="1:6" x14ac:dyDescent="0.2">
      <c r="A149" s="216"/>
      <c r="B149" s="217"/>
      <c r="C149" s="192"/>
      <c r="D149" s="197"/>
      <c r="E149" s="75"/>
      <c r="F149" s="64">
        <f t="shared" si="2"/>
        <v>0</v>
      </c>
    </row>
    <row r="150" spans="1:6" ht="30" x14ac:dyDescent="0.2">
      <c r="A150" s="225">
        <v>7</v>
      </c>
      <c r="B150" s="226" t="s">
        <v>156</v>
      </c>
      <c r="C150" s="192"/>
      <c r="D150" s="197"/>
      <c r="E150" s="78"/>
      <c r="F150" s="64">
        <f t="shared" si="2"/>
        <v>0</v>
      </c>
    </row>
    <row r="151" spans="1:6" x14ac:dyDescent="0.2">
      <c r="A151" s="227">
        <f>0.1+A150</f>
        <v>7.1</v>
      </c>
      <c r="B151" s="228" t="s">
        <v>157</v>
      </c>
      <c r="C151" s="229">
        <v>4</v>
      </c>
      <c r="D151" s="230" t="s">
        <v>38</v>
      </c>
      <c r="E151" s="81"/>
      <c r="F151" s="64">
        <f t="shared" si="2"/>
        <v>0</v>
      </c>
    </row>
    <row r="152" spans="1:6" x14ac:dyDescent="0.2">
      <c r="A152" s="227">
        <f t="shared" ref="A152:A159" si="3">0.1+A151</f>
        <v>7.1999999999999993</v>
      </c>
      <c r="B152" s="228" t="s">
        <v>158</v>
      </c>
      <c r="C152" s="229">
        <v>3</v>
      </c>
      <c r="D152" s="230" t="s">
        <v>38</v>
      </c>
      <c r="E152" s="81"/>
      <c r="F152" s="64">
        <f t="shared" si="2"/>
        <v>0</v>
      </c>
    </row>
    <row r="153" spans="1:6" x14ac:dyDescent="0.2">
      <c r="A153" s="227">
        <f t="shared" si="3"/>
        <v>7.2999999999999989</v>
      </c>
      <c r="B153" s="228" t="s">
        <v>159</v>
      </c>
      <c r="C153" s="231">
        <v>25</v>
      </c>
      <c r="D153" s="230" t="s">
        <v>38</v>
      </c>
      <c r="E153" s="81"/>
      <c r="F153" s="64">
        <f t="shared" si="2"/>
        <v>0</v>
      </c>
    </row>
    <row r="154" spans="1:6" x14ac:dyDescent="0.2">
      <c r="A154" s="227">
        <f t="shared" si="3"/>
        <v>7.3999999999999986</v>
      </c>
      <c r="B154" s="228" t="s">
        <v>160</v>
      </c>
      <c r="C154" s="232">
        <v>14</v>
      </c>
      <c r="D154" s="230" t="s">
        <v>38</v>
      </c>
      <c r="E154" s="81"/>
      <c r="F154" s="64">
        <f t="shared" si="2"/>
        <v>0</v>
      </c>
    </row>
    <row r="155" spans="1:6" x14ac:dyDescent="0.2">
      <c r="A155" s="227">
        <f t="shared" si="3"/>
        <v>7.4999999999999982</v>
      </c>
      <c r="B155" s="228" t="s">
        <v>161</v>
      </c>
      <c r="C155" s="229">
        <v>1</v>
      </c>
      <c r="D155" s="230" t="s">
        <v>38</v>
      </c>
      <c r="E155" s="81"/>
      <c r="F155" s="64">
        <f t="shared" si="2"/>
        <v>0</v>
      </c>
    </row>
    <row r="156" spans="1:6" x14ac:dyDescent="0.2">
      <c r="A156" s="227">
        <f t="shared" si="3"/>
        <v>7.5999999999999979</v>
      </c>
      <c r="B156" s="228" t="s">
        <v>162</v>
      </c>
      <c r="C156" s="232">
        <v>26</v>
      </c>
      <c r="D156" s="230" t="s">
        <v>38</v>
      </c>
      <c r="E156" s="81"/>
      <c r="F156" s="64">
        <f t="shared" si="2"/>
        <v>0</v>
      </c>
    </row>
    <row r="157" spans="1:6" x14ac:dyDescent="0.2">
      <c r="A157" s="227">
        <f t="shared" si="3"/>
        <v>7.6999999999999975</v>
      </c>
      <c r="B157" s="228" t="s">
        <v>163</v>
      </c>
      <c r="C157" s="229">
        <v>4</v>
      </c>
      <c r="D157" s="230" t="s">
        <v>38</v>
      </c>
      <c r="E157" s="81"/>
      <c r="F157" s="64">
        <f t="shared" si="2"/>
        <v>0</v>
      </c>
    </row>
    <row r="158" spans="1:6" x14ac:dyDescent="0.2">
      <c r="A158" s="227">
        <f t="shared" si="3"/>
        <v>7.7999999999999972</v>
      </c>
      <c r="B158" s="228" t="s">
        <v>164</v>
      </c>
      <c r="C158" s="229">
        <v>1</v>
      </c>
      <c r="D158" s="230" t="s">
        <v>38</v>
      </c>
      <c r="E158" s="81"/>
      <c r="F158" s="64">
        <f t="shared" si="2"/>
        <v>0</v>
      </c>
    </row>
    <row r="159" spans="1:6" ht="15" x14ac:dyDescent="0.2">
      <c r="A159" s="227">
        <f t="shared" si="3"/>
        <v>7.8999999999999968</v>
      </c>
      <c r="B159" s="233" t="s">
        <v>165</v>
      </c>
      <c r="C159" s="233">
        <v>3.6500000000000004</v>
      </c>
      <c r="D159" s="230" t="s">
        <v>140</v>
      </c>
      <c r="E159" s="81"/>
      <c r="F159" s="64">
        <f t="shared" si="2"/>
        <v>0</v>
      </c>
    </row>
    <row r="160" spans="1:6" x14ac:dyDescent="0.2">
      <c r="A160" s="234"/>
      <c r="B160" s="235"/>
      <c r="C160" s="236"/>
      <c r="D160" s="237"/>
      <c r="E160" s="83"/>
      <c r="F160" s="64">
        <f t="shared" si="2"/>
        <v>0</v>
      </c>
    </row>
    <row r="161" spans="1:6" ht="15" x14ac:dyDescent="0.2">
      <c r="A161" s="238">
        <v>8</v>
      </c>
      <c r="B161" s="239" t="s">
        <v>166</v>
      </c>
      <c r="C161" s="229"/>
      <c r="D161" s="230"/>
      <c r="E161" s="81"/>
      <c r="F161" s="64">
        <f t="shared" si="2"/>
        <v>0</v>
      </c>
    </row>
    <row r="162" spans="1:6" x14ac:dyDescent="0.2">
      <c r="A162" s="240">
        <v>8.1</v>
      </c>
      <c r="B162" s="228" t="s">
        <v>167</v>
      </c>
      <c r="C162" s="229">
        <v>1</v>
      </c>
      <c r="D162" s="230" t="s">
        <v>38</v>
      </c>
      <c r="E162" s="81"/>
      <c r="F162" s="64">
        <f t="shared" si="2"/>
        <v>0</v>
      </c>
    </row>
    <row r="163" spans="1:6" x14ac:dyDescent="0.2">
      <c r="A163" s="240">
        <v>8.1999999999999993</v>
      </c>
      <c r="B163" s="241" t="s">
        <v>168</v>
      </c>
      <c r="C163" s="229">
        <v>1</v>
      </c>
      <c r="D163" s="230" t="s">
        <v>38</v>
      </c>
      <c r="E163" s="81"/>
      <c r="F163" s="64">
        <f t="shared" si="2"/>
        <v>0</v>
      </c>
    </row>
    <row r="164" spans="1:6" x14ac:dyDescent="0.2">
      <c r="A164" s="242"/>
      <c r="B164" s="152"/>
      <c r="C164" s="243"/>
      <c r="D164" s="206"/>
      <c r="E164" s="76"/>
      <c r="F164" s="64">
        <f t="shared" si="2"/>
        <v>0</v>
      </c>
    </row>
    <row r="165" spans="1:6" ht="15" x14ac:dyDescent="0.2">
      <c r="A165" s="244">
        <v>9</v>
      </c>
      <c r="B165" s="224" t="s">
        <v>169</v>
      </c>
      <c r="C165" s="192"/>
      <c r="D165" s="206"/>
      <c r="E165" s="76"/>
      <c r="F165" s="64">
        <f t="shared" si="2"/>
        <v>0</v>
      </c>
    </row>
    <row r="166" spans="1:6" ht="57" x14ac:dyDescent="0.2">
      <c r="A166" s="242">
        <v>9.1</v>
      </c>
      <c r="B166" s="245" t="s">
        <v>170</v>
      </c>
      <c r="C166" s="246">
        <v>2</v>
      </c>
      <c r="D166" s="206" t="s">
        <v>38</v>
      </c>
      <c r="E166" s="76"/>
      <c r="F166" s="64">
        <f t="shared" si="2"/>
        <v>0</v>
      </c>
    </row>
    <row r="167" spans="1:6" ht="57" x14ac:dyDescent="0.2">
      <c r="A167" s="242">
        <v>9.1999999999999993</v>
      </c>
      <c r="B167" s="245" t="s">
        <v>171</v>
      </c>
      <c r="C167" s="246">
        <v>1</v>
      </c>
      <c r="D167" s="206" t="s">
        <v>38</v>
      </c>
      <c r="E167" s="76"/>
      <c r="F167" s="64">
        <f t="shared" si="2"/>
        <v>0</v>
      </c>
    </row>
    <row r="168" spans="1:6" x14ac:dyDescent="0.2">
      <c r="A168" s="242">
        <v>9.3000000000000007</v>
      </c>
      <c r="B168" s="245" t="s">
        <v>172</v>
      </c>
      <c r="C168" s="243">
        <v>3</v>
      </c>
      <c r="D168" s="206" t="s">
        <v>38</v>
      </c>
      <c r="E168" s="76"/>
      <c r="F168" s="64">
        <f t="shared" si="2"/>
        <v>0</v>
      </c>
    </row>
    <row r="169" spans="1:6" x14ac:dyDescent="0.2">
      <c r="A169" s="242"/>
      <c r="B169" s="152"/>
      <c r="C169" s="243"/>
      <c r="D169" s="206"/>
      <c r="E169" s="76"/>
      <c r="F169" s="64">
        <f t="shared" si="2"/>
        <v>0</v>
      </c>
    </row>
    <row r="170" spans="1:6" ht="15" x14ac:dyDescent="0.2">
      <c r="A170" s="244">
        <v>10</v>
      </c>
      <c r="B170" s="247" t="s">
        <v>173</v>
      </c>
      <c r="C170" s="246"/>
      <c r="D170" s="248"/>
      <c r="E170" s="84"/>
      <c r="F170" s="64">
        <f t="shared" si="2"/>
        <v>0</v>
      </c>
    </row>
    <row r="171" spans="1:6" ht="28.5" x14ac:dyDescent="0.2">
      <c r="A171" s="249">
        <v>11.1</v>
      </c>
      <c r="B171" s="250" t="s">
        <v>174</v>
      </c>
      <c r="C171" s="251">
        <v>130</v>
      </c>
      <c r="D171" s="252" t="s">
        <v>38</v>
      </c>
      <c r="E171" s="85"/>
      <c r="F171" s="64">
        <f t="shared" si="2"/>
        <v>0</v>
      </c>
    </row>
    <row r="172" spans="1:6" x14ac:dyDescent="0.2">
      <c r="A172" s="253"/>
      <c r="B172" s="152"/>
      <c r="C172" s="192"/>
      <c r="D172" s="254"/>
      <c r="E172" s="76"/>
      <c r="F172" s="64">
        <f t="shared" si="2"/>
        <v>0</v>
      </c>
    </row>
    <row r="173" spans="1:6" ht="15" x14ac:dyDescent="0.2">
      <c r="A173" s="255">
        <v>11</v>
      </c>
      <c r="B173" s="256" t="s">
        <v>125</v>
      </c>
      <c r="C173" s="192"/>
      <c r="D173" s="254"/>
      <c r="E173" s="76"/>
      <c r="F173" s="64">
        <f t="shared" si="2"/>
        <v>0</v>
      </c>
    </row>
    <row r="174" spans="1:6" ht="28.5" x14ac:dyDescent="0.2">
      <c r="A174" s="257">
        <v>11.1</v>
      </c>
      <c r="B174" s="149" t="s">
        <v>126</v>
      </c>
      <c r="C174" s="221">
        <v>2679.24</v>
      </c>
      <c r="D174" s="258" t="s">
        <v>12</v>
      </c>
      <c r="E174" s="86"/>
      <c r="F174" s="64">
        <f t="shared" si="2"/>
        <v>0</v>
      </c>
    </row>
    <row r="175" spans="1:6" ht="63.75" x14ac:dyDescent="0.2">
      <c r="A175" s="259">
        <v>11.2</v>
      </c>
      <c r="B175" s="260" t="s">
        <v>175</v>
      </c>
      <c r="C175" s="192">
        <v>2679.24</v>
      </c>
      <c r="D175" s="254" t="s">
        <v>12</v>
      </c>
      <c r="E175" s="76"/>
      <c r="F175" s="64">
        <f t="shared" si="2"/>
        <v>0</v>
      </c>
    </row>
    <row r="176" spans="1:6" ht="15" x14ac:dyDescent="0.2">
      <c r="A176" s="261"/>
      <c r="B176" s="152"/>
      <c r="C176" s="254"/>
      <c r="D176" s="262"/>
      <c r="E176" s="76"/>
      <c r="F176" s="64">
        <f t="shared" si="2"/>
        <v>0</v>
      </c>
    </row>
    <row r="177" spans="1:6" ht="15" x14ac:dyDescent="0.2">
      <c r="A177" s="263">
        <v>12</v>
      </c>
      <c r="B177" s="224" t="s">
        <v>176</v>
      </c>
      <c r="C177" s="264"/>
      <c r="D177" s="201"/>
      <c r="E177" s="76"/>
      <c r="F177" s="64">
        <f t="shared" si="2"/>
        <v>0</v>
      </c>
    </row>
    <row r="178" spans="1:6" ht="16.5" x14ac:dyDescent="0.2">
      <c r="A178" s="242">
        <v>12.1</v>
      </c>
      <c r="B178" s="152" t="s">
        <v>177</v>
      </c>
      <c r="C178" s="265">
        <v>584.10799999999995</v>
      </c>
      <c r="D178" s="266" t="s">
        <v>178</v>
      </c>
      <c r="E178" s="76"/>
      <c r="F178" s="64">
        <f t="shared" si="2"/>
        <v>0</v>
      </c>
    </row>
    <row r="179" spans="1:6" ht="28.5" x14ac:dyDescent="0.2">
      <c r="A179" s="242">
        <v>12.2</v>
      </c>
      <c r="B179" s="152" t="s">
        <v>179</v>
      </c>
      <c r="C179" s="204">
        <v>584.10799999999995</v>
      </c>
      <c r="D179" s="266" t="s">
        <v>178</v>
      </c>
      <c r="E179" s="76"/>
      <c r="F179" s="64">
        <f t="shared" si="2"/>
        <v>0</v>
      </c>
    </row>
    <row r="180" spans="1:6" x14ac:dyDescent="0.2">
      <c r="A180" s="242">
        <v>12.3</v>
      </c>
      <c r="B180" s="152" t="s">
        <v>180</v>
      </c>
      <c r="C180" s="267">
        <f>+C179*0.058*1.28*50</f>
        <v>2168.2088960000001</v>
      </c>
      <c r="D180" s="183" t="s">
        <v>132</v>
      </c>
      <c r="E180" s="88"/>
      <c r="F180" s="64">
        <f t="shared" si="2"/>
        <v>0</v>
      </c>
    </row>
    <row r="181" spans="1:6" x14ac:dyDescent="0.2">
      <c r="A181" s="242"/>
      <c r="B181" s="217"/>
      <c r="C181" s="267"/>
      <c r="D181" s="268"/>
      <c r="E181" s="76"/>
      <c r="F181" s="64">
        <f t="shared" si="2"/>
        <v>0</v>
      </c>
    </row>
    <row r="182" spans="1:6" ht="28.5" x14ac:dyDescent="0.2">
      <c r="A182" s="242">
        <v>13</v>
      </c>
      <c r="B182" s="210" t="s">
        <v>181</v>
      </c>
      <c r="C182" s="192">
        <v>2679.24</v>
      </c>
      <c r="D182" s="254" t="s">
        <v>12</v>
      </c>
      <c r="E182" s="76"/>
      <c r="F182" s="64">
        <f t="shared" si="2"/>
        <v>0</v>
      </c>
    </row>
    <row r="183" spans="1:6" ht="15" x14ac:dyDescent="0.2">
      <c r="A183" s="269"/>
      <c r="B183" s="270" t="s">
        <v>182</v>
      </c>
      <c r="C183" s="271"/>
      <c r="D183" s="272"/>
      <c r="E183" s="89"/>
      <c r="F183" s="89">
        <f>SUM(F119:F182)</f>
        <v>0</v>
      </c>
    </row>
    <row r="184" spans="1:6" ht="15" x14ac:dyDescent="0.2">
      <c r="A184" s="273"/>
      <c r="B184" s="274"/>
      <c r="C184" s="275"/>
      <c r="D184" s="276"/>
      <c r="E184" s="87"/>
      <c r="F184" s="64"/>
    </row>
    <row r="185" spans="1:6" ht="15" x14ac:dyDescent="0.2">
      <c r="A185" s="190" t="s">
        <v>183</v>
      </c>
      <c r="B185" s="191" t="s">
        <v>184</v>
      </c>
      <c r="C185" s="192"/>
      <c r="D185" s="193"/>
      <c r="E185" s="75"/>
      <c r="F185" s="64">
        <f t="shared" si="2"/>
        <v>0</v>
      </c>
    </row>
    <row r="186" spans="1:6" x14ac:dyDescent="0.2">
      <c r="A186" s="277"/>
      <c r="B186" s="277"/>
      <c r="C186" s="231"/>
      <c r="D186" s="278"/>
      <c r="E186" s="90"/>
      <c r="F186" s="64">
        <f t="shared" si="2"/>
        <v>0</v>
      </c>
    </row>
    <row r="187" spans="1:6" ht="15" x14ac:dyDescent="0.2">
      <c r="A187" s="195">
        <v>1</v>
      </c>
      <c r="B187" s="196" t="s">
        <v>137</v>
      </c>
      <c r="C187" s="192">
        <v>2904.92</v>
      </c>
      <c r="D187" s="197" t="s">
        <v>12</v>
      </c>
      <c r="E187" s="75"/>
      <c r="F187" s="64">
        <f t="shared" si="2"/>
        <v>0</v>
      </c>
    </row>
    <row r="188" spans="1:6" x14ac:dyDescent="0.2">
      <c r="A188" s="198"/>
      <c r="B188" s="194"/>
      <c r="C188" s="192"/>
      <c r="D188" s="197"/>
      <c r="E188" s="75"/>
      <c r="F188" s="64">
        <f t="shared" si="2"/>
        <v>0</v>
      </c>
    </row>
    <row r="189" spans="1:6" ht="15" x14ac:dyDescent="0.2">
      <c r="A189" s="199">
        <v>2</v>
      </c>
      <c r="B189" s="200" t="s">
        <v>185</v>
      </c>
      <c r="C189" s="192"/>
      <c r="D189" s="201"/>
      <c r="E189" s="75"/>
      <c r="F189" s="64">
        <f t="shared" si="2"/>
        <v>0</v>
      </c>
    </row>
    <row r="190" spans="1:6" x14ac:dyDescent="0.2">
      <c r="A190" s="202">
        <v>2.1</v>
      </c>
      <c r="B190" s="279" t="s">
        <v>186</v>
      </c>
      <c r="C190" s="204">
        <v>332.48</v>
      </c>
      <c r="D190" s="197" t="s">
        <v>12</v>
      </c>
      <c r="E190" s="75"/>
      <c r="F190" s="64">
        <f t="shared" si="2"/>
        <v>0</v>
      </c>
    </row>
    <row r="191" spans="1:6" x14ac:dyDescent="0.2">
      <c r="A191" s="205">
        <v>2.2000000000000002</v>
      </c>
      <c r="B191" s="279" t="s">
        <v>15</v>
      </c>
      <c r="C191" s="204">
        <v>116.36799999999999</v>
      </c>
      <c r="D191" s="206" t="s">
        <v>187</v>
      </c>
      <c r="E191" s="75"/>
      <c r="F191" s="64">
        <f t="shared" si="2"/>
        <v>0</v>
      </c>
    </row>
    <row r="192" spans="1:6" x14ac:dyDescent="0.2">
      <c r="A192" s="202">
        <v>2.2999999999999998</v>
      </c>
      <c r="B192" s="279" t="s">
        <v>17</v>
      </c>
      <c r="C192" s="204">
        <v>7.8548400000000012</v>
      </c>
      <c r="D192" s="206" t="s">
        <v>188</v>
      </c>
      <c r="E192" s="75"/>
      <c r="F192" s="64">
        <f t="shared" si="2"/>
        <v>0</v>
      </c>
    </row>
    <row r="193" spans="1:6" ht="15" x14ac:dyDescent="0.2">
      <c r="A193" s="191"/>
      <c r="B193" s="207"/>
      <c r="C193" s="192"/>
      <c r="D193" s="201"/>
      <c r="E193" s="75"/>
      <c r="F193" s="64">
        <f t="shared" si="2"/>
        <v>0</v>
      </c>
    </row>
    <row r="194" spans="1:6" ht="15" x14ac:dyDescent="0.2">
      <c r="A194" s="191">
        <v>3</v>
      </c>
      <c r="B194" s="191" t="s">
        <v>19</v>
      </c>
      <c r="C194" s="192"/>
      <c r="D194" s="201"/>
      <c r="E194" s="75"/>
      <c r="F194" s="64">
        <f t="shared" si="2"/>
        <v>0</v>
      </c>
    </row>
    <row r="195" spans="1:6" ht="15" x14ac:dyDescent="0.2">
      <c r="A195" s="191">
        <v>3.1</v>
      </c>
      <c r="B195" s="191" t="s">
        <v>189</v>
      </c>
      <c r="C195" s="192"/>
      <c r="D195" s="201"/>
      <c r="E195" s="75"/>
      <c r="F195" s="64">
        <f t="shared" si="2"/>
        <v>0</v>
      </c>
    </row>
    <row r="196" spans="1:6" x14ac:dyDescent="0.2">
      <c r="A196" s="208" t="s">
        <v>21</v>
      </c>
      <c r="B196" s="152" t="s">
        <v>190</v>
      </c>
      <c r="C196" s="192">
        <v>1785.8247040000003</v>
      </c>
      <c r="D196" s="206" t="s">
        <v>188</v>
      </c>
      <c r="E196" s="75"/>
      <c r="F196" s="64">
        <f t="shared" si="2"/>
        <v>0</v>
      </c>
    </row>
    <row r="197" spans="1:6" x14ac:dyDescent="0.2">
      <c r="A197" s="208" t="s">
        <v>24</v>
      </c>
      <c r="B197" s="152" t="s">
        <v>191</v>
      </c>
      <c r="C197" s="192">
        <v>315.14553600000005</v>
      </c>
      <c r="D197" s="206" t="s">
        <v>188</v>
      </c>
      <c r="E197" s="75"/>
      <c r="F197" s="64">
        <f t="shared" si="2"/>
        <v>0</v>
      </c>
    </row>
    <row r="198" spans="1:6" x14ac:dyDescent="0.2">
      <c r="A198" s="208" t="s">
        <v>26</v>
      </c>
      <c r="B198" s="279" t="s">
        <v>144</v>
      </c>
      <c r="C198" s="192">
        <v>1919.4640000000002</v>
      </c>
      <c r="D198" s="206" t="s">
        <v>187</v>
      </c>
      <c r="E198" s="76"/>
      <c r="F198" s="64">
        <f t="shared" si="2"/>
        <v>0</v>
      </c>
    </row>
    <row r="199" spans="1:6" x14ac:dyDescent="0.2">
      <c r="A199" s="208" t="s">
        <v>29</v>
      </c>
      <c r="B199" s="245" t="s">
        <v>192</v>
      </c>
      <c r="C199" s="192">
        <v>191.94640000000001</v>
      </c>
      <c r="D199" s="206" t="s">
        <v>188</v>
      </c>
      <c r="E199" s="75"/>
      <c r="F199" s="64">
        <f t="shared" si="2"/>
        <v>0</v>
      </c>
    </row>
    <row r="200" spans="1:6" ht="28.5" x14ac:dyDescent="0.2">
      <c r="A200" s="208" t="s">
        <v>146</v>
      </c>
      <c r="B200" s="152" t="s">
        <v>193</v>
      </c>
      <c r="C200" s="280">
        <v>323.79847295556118</v>
      </c>
      <c r="D200" s="281" t="s">
        <v>188</v>
      </c>
      <c r="E200" s="92"/>
      <c r="F200" s="64">
        <f t="shared" si="2"/>
        <v>0</v>
      </c>
    </row>
    <row r="201" spans="1:6" ht="28.5" x14ac:dyDescent="0.2">
      <c r="A201" s="208" t="s">
        <v>148</v>
      </c>
      <c r="B201" s="152" t="s">
        <v>27</v>
      </c>
      <c r="C201" s="211">
        <v>1798.8804053086735</v>
      </c>
      <c r="D201" s="212" t="s">
        <v>194</v>
      </c>
      <c r="E201" s="77"/>
      <c r="F201" s="64">
        <f t="shared" si="2"/>
        <v>0</v>
      </c>
    </row>
    <row r="202" spans="1:6" ht="28.5" x14ac:dyDescent="0.2">
      <c r="A202" s="208" t="s">
        <v>195</v>
      </c>
      <c r="B202" s="152" t="s">
        <v>196</v>
      </c>
      <c r="C202" s="192">
        <v>686.30627458515369</v>
      </c>
      <c r="D202" s="206" t="s">
        <v>188</v>
      </c>
      <c r="E202" s="77"/>
      <c r="F202" s="64">
        <f t="shared" si="2"/>
        <v>0</v>
      </c>
    </row>
    <row r="203" spans="1:6" x14ac:dyDescent="0.2">
      <c r="A203" s="213"/>
      <c r="B203" s="194"/>
      <c r="C203" s="214"/>
      <c r="D203" s="197"/>
      <c r="E203" s="79"/>
      <c r="F203" s="64">
        <f t="shared" si="2"/>
        <v>0</v>
      </c>
    </row>
    <row r="204" spans="1:6" ht="15" x14ac:dyDescent="0.2">
      <c r="A204" s="215">
        <v>4</v>
      </c>
      <c r="B204" s="196" t="s">
        <v>149</v>
      </c>
      <c r="C204" s="214"/>
      <c r="D204" s="197"/>
      <c r="E204" s="79"/>
      <c r="F204" s="64">
        <f t="shared" si="2"/>
        <v>0</v>
      </c>
    </row>
    <row r="205" spans="1:6" x14ac:dyDescent="0.2">
      <c r="A205" s="216">
        <v>4.0999999999999996</v>
      </c>
      <c r="B205" s="217" t="s">
        <v>150</v>
      </c>
      <c r="C205" s="192">
        <v>637.82640000000004</v>
      </c>
      <c r="D205" s="197" t="s">
        <v>12</v>
      </c>
      <c r="E205" s="75"/>
      <c r="F205" s="64">
        <f t="shared" si="2"/>
        <v>0</v>
      </c>
    </row>
    <row r="206" spans="1:6" x14ac:dyDescent="0.2">
      <c r="A206" s="216">
        <v>4.2</v>
      </c>
      <c r="B206" s="217" t="s">
        <v>151</v>
      </c>
      <c r="C206" s="192">
        <v>2325.192</v>
      </c>
      <c r="D206" s="197" t="s">
        <v>12</v>
      </c>
      <c r="E206" s="75"/>
      <c r="F206" s="64">
        <f t="shared" si="2"/>
        <v>0</v>
      </c>
    </row>
    <row r="207" spans="1:6" x14ac:dyDescent="0.2">
      <c r="A207" s="282"/>
      <c r="B207" s="283"/>
      <c r="C207" s="221"/>
      <c r="D207" s="222"/>
      <c r="E207" s="80"/>
      <c r="F207" s="64">
        <f t="shared" ref="F207:F270" si="4">+E207*C207</f>
        <v>0</v>
      </c>
    </row>
    <row r="208" spans="1:6" ht="15" x14ac:dyDescent="0.2">
      <c r="A208" s="215">
        <v>5</v>
      </c>
      <c r="B208" s="196" t="s">
        <v>197</v>
      </c>
      <c r="C208" s="192"/>
      <c r="D208" s="197"/>
      <c r="E208" s="75"/>
      <c r="F208" s="64">
        <f t="shared" si="4"/>
        <v>0</v>
      </c>
    </row>
    <row r="209" spans="1:6" x14ac:dyDescent="0.2">
      <c r="A209" s="216">
        <v>5.0999999999999996</v>
      </c>
      <c r="B209" s="217" t="s">
        <v>153</v>
      </c>
      <c r="C209" s="192">
        <v>625.32000000000005</v>
      </c>
      <c r="D209" s="197" t="s">
        <v>12</v>
      </c>
      <c r="E209" s="75"/>
      <c r="F209" s="64">
        <f t="shared" si="4"/>
        <v>0</v>
      </c>
    </row>
    <row r="210" spans="1:6" x14ac:dyDescent="0.2">
      <c r="A210" s="216">
        <v>5.2</v>
      </c>
      <c r="B210" s="217" t="s">
        <v>154</v>
      </c>
      <c r="C210" s="192">
        <v>2279.6</v>
      </c>
      <c r="D210" s="197" t="s">
        <v>12</v>
      </c>
      <c r="E210" s="75"/>
      <c r="F210" s="64">
        <f t="shared" si="4"/>
        <v>0</v>
      </c>
    </row>
    <row r="211" spans="1:6" x14ac:dyDescent="0.2">
      <c r="A211" s="216"/>
      <c r="B211" s="217"/>
      <c r="C211" s="192"/>
      <c r="D211" s="197"/>
      <c r="E211" s="75"/>
      <c r="F211" s="64">
        <f t="shared" si="4"/>
        <v>0</v>
      </c>
    </row>
    <row r="212" spans="1:6" ht="15" x14ac:dyDescent="0.2">
      <c r="A212" s="223">
        <v>6</v>
      </c>
      <c r="B212" s="224" t="s">
        <v>155</v>
      </c>
      <c r="C212" s="192"/>
      <c r="D212" s="197"/>
      <c r="E212" s="75"/>
      <c r="F212" s="64">
        <f t="shared" si="4"/>
        <v>0</v>
      </c>
    </row>
    <row r="213" spans="1:6" x14ac:dyDescent="0.2">
      <c r="A213" s="216">
        <v>6.3</v>
      </c>
      <c r="B213" s="217" t="s">
        <v>153</v>
      </c>
      <c r="C213" s="192">
        <v>625.32000000000005</v>
      </c>
      <c r="D213" s="197" t="s">
        <v>12</v>
      </c>
      <c r="E213" s="75"/>
      <c r="F213" s="64">
        <f t="shared" si="4"/>
        <v>0</v>
      </c>
    </row>
    <row r="214" spans="1:6" x14ac:dyDescent="0.2">
      <c r="A214" s="216">
        <v>6.4</v>
      </c>
      <c r="B214" s="217" t="s">
        <v>154</v>
      </c>
      <c r="C214" s="192">
        <v>2279.6</v>
      </c>
      <c r="D214" s="197" t="s">
        <v>12</v>
      </c>
      <c r="E214" s="75"/>
      <c r="F214" s="64">
        <f t="shared" si="4"/>
        <v>0</v>
      </c>
    </row>
    <row r="215" spans="1:6" x14ac:dyDescent="0.2">
      <c r="A215" s="216"/>
      <c r="B215" s="217"/>
      <c r="C215" s="192"/>
      <c r="D215" s="197"/>
      <c r="E215" s="75"/>
      <c r="F215" s="64">
        <f t="shared" si="4"/>
        <v>0</v>
      </c>
    </row>
    <row r="216" spans="1:6" ht="30" x14ac:dyDescent="0.2">
      <c r="A216" s="225">
        <v>7</v>
      </c>
      <c r="B216" s="226" t="s">
        <v>198</v>
      </c>
      <c r="C216" s="192"/>
      <c r="D216" s="197"/>
      <c r="E216" s="78"/>
      <c r="F216" s="64">
        <f t="shared" si="4"/>
        <v>0</v>
      </c>
    </row>
    <row r="217" spans="1:6" x14ac:dyDescent="0.2">
      <c r="A217" s="227">
        <v>7.1</v>
      </c>
      <c r="B217" s="228" t="s">
        <v>199</v>
      </c>
      <c r="C217" s="229">
        <v>3</v>
      </c>
      <c r="D217" s="230" t="s">
        <v>38</v>
      </c>
      <c r="E217" s="81"/>
      <c r="F217" s="64">
        <f t="shared" si="4"/>
        <v>0</v>
      </c>
    </row>
    <row r="218" spans="1:6" x14ac:dyDescent="0.2">
      <c r="A218" s="227">
        <v>7.1999999999999993</v>
      </c>
      <c r="B218" s="228" t="s">
        <v>200</v>
      </c>
      <c r="C218" s="229">
        <v>1</v>
      </c>
      <c r="D218" s="230" t="s">
        <v>38</v>
      </c>
      <c r="E218" s="81"/>
      <c r="F218" s="64">
        <f t="shared" si="4"/>
        <v>0</v>
      </c>
    </row>
    <row r="219" spans="1:6" x14ac:dyDescent="0.2">
      <c r="A219" s="227">
        <v>7.2999999999999989</v>
      </c>
      <c r="B219" s="228" t="s">
        <v>201</v>
      </c>
      <c r="C219" s="231">
        <v>2</v>
      </c>
      <c r="D219" s="230" t="s">
        <v>38</v>
      </c>
      <c r="E219" s="81"/>
      <c r="F219" s="64">
        <f t="shared" si="4"/>
        <v>0</v>
      </c>
    </row>
    <row r="220" spans="1:6" x14ac:dyDescent="0.2">
      <c r="A220" s="227">
        <v>7.3999999999999986</v>
      </c>
      <c r="B220" s="228" t="s">
        <v>159</v>
      </c>
      <c r="C220" s="231">
        <v>10</v>
      </c>
      <c r="D220" s="230" t="s">
        <v>38</v>
      </c>
      <c r="E220" s="81"/>
      <c r="F220" s="64">
        <f t="shared" si="4"/>
        <v>0</v>
      </c>
    </row>
    <row r="221" spans="1:6" x14ac:dyDescent="0.2">
      <c r="A221" s="227">
        <v>7.4999999999999982</v>
      </c>
      <c r="B221" s="228" t="s">
        <v>160</v>
      </c>
      <c r="C221" s="232">
        <v>8</v>
      </c>
      <c r="D221" s="230" t="s">
        <v>38</v>
      </c>
      <c r="E221" s="81"/>
      <c r="F221" s="64">
        <f t="shared" si="4"/>
        <v>0</v>
      </c>
    </row>
    <row r="222" spans="1:6" ht="28.5" x14ac:dyDescent="0.2">
      <c r="A222" s="227">
        <v>7.5999999999999979</v>
      </c>
      <c r="B222" s="228" t="s">
        <v>202</v>
      </c>
      <c r="C222" s="232">
        <v>1</v>
      </c>
      <c r="D222" s="230" t="s">
        <v>38</v>
      </c>
      <c r="E222" s="81"/>
      <c r="F222" s="64">
        <f t="shared" si="4"/>
        <v>0</v>
      </c>
    </row>
    <row r="223" spans="1:6" x14ac:dyDescent="0.2">
      <c r="A223" s="227">
        <v>7.6999999999999975</v>
      </c>
      <c r="B223" s="228" t="s">
        <v>203</v>
      </c>
      <c r="C223" s="232">
        <v>7</v>
      </c>
      <c r="D223" s="230" t="s">
        <v>38</v>
      </c>
      <c r="E223" s="81"/>
      <c r="F223" s="64">
        <f t="shared" si="4"/>
        <v>0</v>
      </c>
    </row>
    <row r="224" spans="1:6" x14ac:dyDescent="0.2">
      <c r="A224" s="227">
        <v>7.7999999999999972</v>
      </c>
      <c r="B224" s="228" t="s">
        <v>204</v>
      </c>
      <c r="C224" s="229">
        <v>17</v>
      </c>
      <c r="D224" s="230" t="s">
        <v>38</v>
      </c>
      <c r="E224" s="81"/>
      <c r="F224" s="64">
        <f t="shared" si="4"/>
        <v>0</v>
      </c>
    </row>
    <row r="225" spans="1:6" x14ac:dyDescent="0.2">
      <c r="A225" s="227">
        <v>7.8999999999999968</v>
      </c>
      <c r="B225" s="228" t="s">
        <v>205</v>
      </c>
      <c r="C225" s="229">
        <v>1</v>
      </c>
      <c r="D225" s="230" t="s">
        <v>38</v>
      </c>
      <c r="E225" s="81"/>
      <c r="F225" s="64">
        <f t="shared" si="4"/>
        <v>0</v>
      </c>
    </row>
    <row r="226" spans="1:6" x14ac:dyDescent="0.2">
      <c r="A226" s="284">
        <v>7.1</v>
      </c>
      <c r="B226" s="233" t="s">
        <v>165</v>
      </c>
      <c r="C226" s="233">
        <v>2.4500000000000002</v>
      </c>
      <c r="D226" s="230" t="s">
        <v>188</v>
      </c>
      <c r="E226" s="81"/>
      <c r="F226" s="64">
        <f t="shared" si="4"/>
        <v>0</v>
      </c>
    </row>
    <row r="227" spans="1:6" x14ac:dyDescent="0.2">
      <c r="A227" s="234"/>
      <c r="B227" s="235"/>
      <c r="C227" s="236"/>
      <c r="D227" s="237"/>
      <c r="E227" s="83"/>
      <c r="F227" s="64">
        <f t="shared" si="4"/>
        <v>0</v>
      </c>
    </row>
    <row r="228" spans="1:6" ht="15" x14ac:dyDescent="0.2">
      <c r="A228" s="238">
        <v>8</v>
      </c>
      <c r="B228" s="239" t="s">
        <v>166</v>
      </c>
      <c r="C228" s="229"/>
      <c r="D228" s="230"/>
      <c r="E228" s="81"/>
      <c r="F228" s="64">
        <f t="shared" si="4"/>
        <v>0</v>
      </c>
    </row>
    <row r="229" spans="1:6" x14ac:dyDescent="0.2">
      <c r="A229" s="240">
        <v>8.1</v>
      </c>
      <c r="B229" s="228" t="s">
        <v>206</v>
      </c>
      <c r="C229" s="229">
        <v>6</v>
      </c>
      <c r="D229" s="230" t="s">
        <v>38</v>
      </c>
      <c r="E229" s="81"/>
      <c r="F229" s="64">
        <f t="shared" si="4"/>
        <v>0</v>
      </c>
    </row>
    <row r="230" spans="1:6" x14ac:dyDescent="0.2">
      <c r="A230" s="240">
        <v>8.1999999999999993</v>
      </c>
      <c r="B230" s="241" t="s">
        <v>168</v>
      </c>
      <c r="C230" s="229">
        <v>3</v>
      </c>
      <c r="D230" s="230" t="s">
        <v>38</v>
      </c>
      <c r="E230" s="81"/>
      <c r="F230" s="64">
        <f t="shared" si="4"/>
        <v>0</v>
      </c>
    </row>
    <row r="231" spans="1:6" x14ac:dyDescent="0.2">
      <c r="A231" s="242"/>
      <c r="B231" s="152"/>
      <c r="C231" s="243"/>
      <c r="D231" s="206"/>
      <c r="E231" s="76"/>
      <c r="F231" s="64">
        <f t="shared" si="4"/>
        <v>0</v>
      </c>
    </row>
    <row r="232" spans="1:6" ht="15" x14ac:dyDescent="0.2">
      <c r="A232" s="244">
        <v>9</v>
      </c>
      <c r="B232" s="224" t="s">
        <v>169</v>
      </c>
      <c r="C232" s="192"/>
      <c r="D232" s="206"/>
      <c r="E232" s="76"/>
      <c r="F232" s="64">
        <f t="shared" si="4"/>
        <v>0</v>
      </c>
    </row>
    <row r="233" spans="1:6" ht="57" x14ac:dyDescent="0.2">
      <c r="A233" s="242">
        <v>9.1</v>
      </c>
      <c r="B233" s="245" t="s">
        <v>207</v>
      </c>
      <c r="C233" s="246">
        <v>3</v>
      </c>
      <c r="D233" s="206" t="s">
        <v>38</v>
      </c>
      <c r="E233" s="76"/>
      <c r="F233" s="64">
        <f t="shared" si="4"/>
        <v>0</v>
      </c>
    </row>
    <row r="234" spans="1:6" ht="57" x14ac:dyDescent="0.2">
      <c r="A234" s="242">
        <v>9.1999999999999993</v>
      </c>
      <c r="B234" s="245" t="s">
        <v>208</v>
      </c>
      <c r="C234" s="246">
        <v>2</v>
      </c>
      <c r="D234" s="206" t="s">
        <v>38</v>
      </c>
      <c r="E234" s="76"/>
      <c r="F234" s="64">
        <f t="shared" si="4"/>
        <v>0</v>
      </c>
    </row>
    <row r="235" spans="1:6" x14ac:dyDescent="0.2">
      <c r="A235" s="242">
        <v>9.3000000000000007</v>
      </c>
      <c r="B235" s="245" t="s">
        <v>172</v>
      </c>
      <c r="C235" s="243">
        <v>5</v>
      </c>
      <c r="D235" s="206" t="s">
        <v>38</v>
      </c>
      <c r="E235" s="76"/>
      <c r="F235" s="64">
        <f t="shared" si="4"/>
        <v>0</v>
      </c>
    </row>
    <row r="236" spans="1:6" x14ac:dyDescent="0.2">
      <c r="A236" s="242"/>
      <c r="B236" s="152"/>
      <c r="C236" s="243"/>
      <c r="D236" s="206"/>
      <c r="E236" s="76"/>
      <c r="F236" s="64">
        <f t="shared" si="4"/>
        <v>0</v>
      </c>
    </row>
    <row r="237" spans="1:6" ht="15" x14ac:dyDescent="0.2">
      <c r="A237" s="244">
        <v>10</v>
      </c>
      <c r="B237" s="247" t="s">
        <v>173</v>
      </c>
      <c r="C237" s="246"/>
      <c r="D237" s="248"/>
      <c r="E237" s="84"/>
      <c r="F237" s="64">
        <f t="shared" si="4"/>
        <v>0</v>
      </c>
    </row>
    <row r="238" spans="1:6" ht="42.75" x14ac:dyDescent="0.2">
      <c r="A238" s="285">
        <v>10.1</v>
      </c>
      <c r="B238" s="250" t="s">
        <v>209</v>
      </c>
      <c r="C238" s="251">
        <v>147</v>
      </c>
      <c r="D238" s="252" t="s">
        <v>38</v>
      </c>
      <c r="E238" s="85"/>
      <c r="F238" s="64">
        <f t="shared" si="4"/>
        <v>0</v>
      </c>
    </row>
    <row r="239" spans="1:6" x14ac:dyDescent="0.2">
      <c r="A239" s="286"/>
      <c r="B239" s="149"/>
      <c r="C239" s="221"/>
      <c r="D239" s="258"/>
      <c r="E239" s="86"/>
      <c r="F239" s="64">
        <f t="shared" si="4"/>
        <v>0</v>
      </c>
    </row>
    <row r="240" spans="1:6" ht="15" x14ac:dyDescent="0.2">
      <c r="A240" s="255">
        <v>11</v>
      </c>
      <c r="B240" s="256" t="s">
        <v>125</v>
      </c>
      <c r="C240" s="192"/>
      <c r="D240" s="254"/>
      <c r="E240" s="76"/>
      <c r="F240" s="64">
        <f t="shared" si="4"/>
        <v>0</v>
      </c>
    </row>
    <row r="241" spans="1:6" ht="28.5" x14ac:dyDescent="0.2">
      <c r="A241" s="285">
        <v>11.1</v>
      </c>
      <c r="B241" s="152" t="s">
        <v>126</v>
      </c>
      <c r="C241" s="192">
        <v>2904.92</v>
      </c>
      <c r="D241" s="254" t="s">
        <v>12</v>
      </c>
      <c r="E241" s="76"/>
      <c r="F241" s="64">
        <f t="shared" si="4"/>
        <v>0</v>
      </c>
    </row>
    <row r="242" spans="1:6" ht="63.75" x14ac:dyDescent="0.2">
      <c r="A242" s="285">
        <v>11.2</v>
      </c>
      <c r="B242" s="260" t="s">
        <v>175</v>
      </c>
      <c r="C242" s="192">
        <v>2904.92</v>
      </c>
      <c r="D242" s="254" t="s">
        <v>12</v>
      </c>
      <c r="E242" s="76"/>
      <c r="F242" s="64">
        <f t="shared" si="4"/>
        <v>0</v>
      </c>
    </row>
    <row r="243" spans="1:6" x14ac:dyDescent="0.2">
      <c r="A243" s="285"/>
      <c r="B243" s="152"/>
      <c r="C243" s="192"/>
      <c r="D243" s="254"/>
      <c r="E243" s="76"/>
      <c r="F243" s="64">
        <f t="shared" si="4"/>
        <v>0</v>
      </c>
    </row>
    <row r="244" spans="1:6" ht="15" x14ac:dyDescent="0.2">
      <c r="A244" s="263">
        <v>12</v>
      </c>
      <c r="B244" s="224" t="s">
        <v>210</v>
      </c>
      <c r="C244" s="264"/>
      <c r="D244" s="201"/>
      <c r="E244" s="76"/>
      <c r="F244" s="64">
        <f t="shared" si="4"/>
        <v>0</v>
      </c>
    </row>
    <row r="245" spans="1:6" x14ac:dyDescent="0.2">
      <c r="A245" s="242">
        <v>12.1</v>
      </c>
      <c r="B245" s="152" t="s">
        <v>177</v>
      </c>
      <c r="C245" s="265">
        <v>116.36799999999999</v>
      </c>
      <c r="D245" s="266" t="s">
        <v>211</v>
      </c>
      <c r="E245" s="76"/>
      <c r="F245" s="64">
        <f t="shared" si="4"/>
        <v>0</v>
      </c>
    </row>
    <row r="246" spans="1:6" ht="28.5" x14ac:dyDescent="0.2">
      <c r="A246" s="242">
        <v>12.2</v>
      </c>
      <c r="B246" s="152" t="s">
        <v>179</v>
      </c>
      <c r="C246" s="204">
        <v>116.36799999999999</v>
      </c>
      <c r="D246" s="266" t="s">
        <v>211</v>
      </c>
      <c r="E246" s="76"/>
      <c r="F246" s="64">
        <f t="shared" si="4"/>
        <v>0</v>
      </c>
    </row>
    <row r="247" spans="1:6" x14ac:dyDescent="0.2">
      <c r="A247" s="242">
        <v>12.299999999999999</v>
      </c>
      <c r="B247" s="152" t="s">
        <v>180</v>
      </c>
      <c r="C247" s="267">
        <f>+C246*0.058*1.28*50</f>
        <v>431.95801599999999</v>
      </c>
      <c r="D247" s="183" t="s">
        <v>132</v>
      </c>
      <c r="E247" s="88"/>
      <c r="F247" s="64">
        <f t="shared" si="4"/>
        <v>0</v>
      </c>
    </row>
    <row r="248" spans="1:6" x14ac:dyDescent="0.2">
      <c r="A248" s="242"/>
      <c r="B248" s="217"/>
      <c r="C248" s="267"/>
      <c r="D248" s="268"/>
      <c r="E248" s="76"/>
      <c r="F248" s="64">
        <f t="shared" si="4"/>
        <v>0</v>
      </c>
    </row>
    <row r="249" spans="1:6" ht="28.5" x14ac:dyDescent="0.2">
      <c r="A249" s="242">
        <v>13</v>
      </c>
      <c r="B249" s="152" t="s">
        <v>212</v>
      </c>
      <c r="C249" s="192">
        <v>2904.92</v>
      </c>
      <c r="D249" s="254" t="s">
        <v>12</v>
      </c>
      <c r="E249" s="76"/>
      <c r="F249" s="64">
        <f t="shared" si="4"/>
        <v>0</v>
      </c>
    </row>
    <row r="250" spans="1:6" ht="15" x14ac:dyDescent="0.2">
      <c r="A250" s="287"/>
      <c r="B250" s="288" t="s">
        <v>213</v>
      </c>
      <c r="C250" s="289"/>
      <c r="D250" s="272"/>
      <c r="E250" s="93"/>
      <c r="F250" s="93">
        <f>SUM(F185:F249)</f>
        <v>0</v>
      </c>
    </row>
    <row r="251" spans="1:6" x14ac:dyDescent="0.2">
      <c r="A251" s="242"/>
      <c r="B251" s="217"/>
      <c r="C251" s="267"/>
      <c r="D251" s="268"/>
      <c r="E251" s="76"/>
      <c r="F251" s="64"/>
    </row>
    <row r="252" spans="1:6" ht="15" x14ac:dyDescent="0.2">
      <c r="A252" s="190" t="s">
        <v>214</v>
      </c>
      <c r="B252" s="191" t="s">
        <v>215</v>
      </c>
      <c r="C252" s="192"/>
      <c r="D252" s="193"/>
      <c r="E252" s="75"/>
      <c r="F252" s="64">
        <f t="shared" si="4"/>
        <v>0</v>
      </c>
    </row>
    <row r="253" spans="1:6" x14ac:dyDescent="0.2">
      <c r="A253" s="194"/>
      <c r="B253" s="194"/>
      <c r="C253" s="192"/>
      <c r="D253" s="193"/>
      <c r="E253" s="75"/>
      <c r="F253" s="64">
        <f t="shared" si="4"/>
        <v>0</v>
      </c>
    </row>
    <row r="254" spans="1:6" ht="15" x14ac:dyDescent="0.2">
      <c r="A254" s="195">
        <v>1</v>
      </c>
      <c r="B254" s="196" t="s">
        <v>137</v>
      </c>
      <c r="C254" s="192">
        <v>4183.18</v>
      </c>
      <c r="D254" s="197" t="s">
        <v>12</v>
      </c>
      <c r="E254" s="75"/>
      <c r="F254" s="64">
        <f t="shared" si="4"/>
        <v>0</v>
      </c>
    </row>
    <row r="255" spans="1:6" x14ac:dyDescent="0.2">
      <c r="A255" s="198"/>
      <c r="B255" s="194"/>
      <c r="C255" s="192"/>
      <c r="D255" s="197"/>
      <c r="E255" s="75"/>
      <c r="F255" s="64">
        <f t="shared" si="4"/>
        <v>0</v>
      </c>
    </row>
    <row r="256" spans="1:6" ht="15" x14ac:dyDescent="0.2">
      <c r="A256" s="191">
        <v>2</v>
      </c>
      <c r="B256" s="191" t="s">
        <v>19</v>
      </c>
      <c r="C256" s="192"/>
      <c r="D256" s="201"/>
      <c r="E256" s="75"/>
      <c r="F256" s="64">
        <f t="shared" si="4"/>
        <v>0</v>
      </c>
    </row>
    <row r="257" spans="1:6" x14ac:dyDescent="0.2">
      <c r="A257" s="208">
        <v>2.1</v>
      </c>
      <c r="B257" s="152" t="s">
        <v>216</v>
      </c>
      <c r="C257" s="192">
        <v>3077.6396200000008</v>
      </c>
      <c r="D257" s="206" t="s">
        <v>188</v>
      </c>
      <c r="E257" s="75"/>
      <c r="F257" s="64">
        <f t="shared" si="4"/>
        <v>0</v>
      </c>
    </row>
    <row r="258" spans="1:6" x14ac:dyDescent="0.2">
      <c r="A258" s="208">
        <v>2.2000000000000002</v>
      </c>
      <c r="B258" s="203" t="s">
        <v>144</v>
      </c>
      <c r="C258" s="192">
        <v>2928.2260000000001</v>
      </c>
      <c r="D258" s="206" t="s">
        <v>187</v>
      </c>
      <c r="E258" s="76"/>
      <c r="F258" s="64">
        <f t="shared" si="4"/>
        <v>0</v>
      </c>
    </row>
    <row r="259" spans="1:6" ht="28.5" x14ac:dyDescent="0.2">
      <c r="A259" s="208">
        <v>2.3000000000000003</v>
      </c>
      <c r="B259" s="228" t="s">
        <v>193</v>
      </c>
      <c r="C259" s="233">
        <v>474.08891458365821</v>
      </c>
      <c r="D259" s="290" t="s">
        <v>188</v>
      </c>
      <c r="E259" s="82"/>
      <c r="F259" s="64">
        <f t="shared" si="4"/>
        <v>0</v>
      </c>
    </row>
    <row r="260" spans="1:6" x14ac:dyDescent="0.2">
      <c r="A260" s="208">
        <v>2.4000000000000004</v>
      </c>
      <c r="B260" s="209" t="s">
        <v>192</v>
      </c>
      <c r="C260" s="192">
        <v>280.2174</v>
      </c>
      <c r="D260" s="206" t="s">
        <v>188</v>
      </c>
      <c r="E260" s="75"/>
      <c r="F260" s="64">
        <f t="shared" si="4"/>
        <v>0</v>
      </c>
    </row>
    <row r="261" spans="1:6" ht="28.5" x14ac:dyDescent="0.2">
      <c r="A261" s="208">
        <v>2.5000000000000004</v>
      </c>
      <c r="B261" s="210" t="s">
        <v>27</v>
      </c>
      <c r="C261" s="211">
        <v>2633.8273032425459</v>
      </c>
      <c r="D261" s="212" t="s">
        <v>194</v>
      </c>
      <c r="E261" s="77"/>
      <c r="F261" s="64">
        <f t="shared" si="4"/>
        <v>0</v>
      </c>
    </row>
    <row r="262" spans="1:6" ht="28.5" x14ac:dyDescent="0.2">
      <c r="A262" s="208">
        <v>2.6000000000000005</v>
      </c>
      <c r="B262" s="210" t="s">
        <v>196</v>
      </c>
      <c r="C262" s="192">
        <v>532.5747801089459</v>
      </c>
      <c r="D262" s="206" t="s">
        <v>188</v>
      </c>
      <c r="E262" s="77"/>
      <c r="F262" s="64">
        <f t="shared" si="4"/>
        <v>0</v>
      </c>
    </row>
    <row r="263" spans="1:6" x14ac:dyDescent="0.2">
      <c r="A263" s="213"/>
      <c r="B263" s="194"/>
      <c r="C263" s="214"/>
      <c r="D263" s="197"/>
      <c r="E263" s="79"/>
      <c r="F263" s="64">
        <f t="shared" si="4"/>
        <v>0</v>
      </c>
    </row>
    <row r="264" spans="1:6" ht="15" x14ac:dyDescent="0.2">
      <c r="A264" s="215">
        <v>3</v>
      </c>
      <c r="B264" s="196" t="s">
        <v>149</v>
      </c>
      <c r="C264" s="214"/>
      <c r="D264" s="197"/>
      <c r="E264" s="79"/>
      <c r="F264" s="64">
        <f t="shared" si="4"/>
        <v>0</v>
      </c>
    </row>
    <row r="265" spans="1:6" x14ac:dyDescent="0.2">
      <c r="A265" s="216">
        <v>3.1</v>
      </c>
      <c r="B265" s="217" t="s">
        <v>150</v>
      </c>
      <c r="C265" s="192">
        <v>1695.3828000000001</v>
      </c>
      <c r="D265" s="197" t="s">
        <v>12</v>
      </c>
      <c r="E265" s="75"/>
      <c r="F265" s="64">
        <f t="shared" si="4"/>
        <v>0</v>
      </c>
    </row>
    <row r="266" spans="1:6" x14ac:dyDescent="0.2">
      <c r="A266" s="216">
        <v>3.2</v>
      </c>
      <c r="B266" s="217" t="s">
        <v>151</v>
      </c>
      <c r="C266" s="192">
        <v>2571.4607999999998</v>
      </c>
      <c r="D266" s="197" t="s">
        <v>12</v>
      </c>
      <c r="E266" s="75"/>
      <c r="F266" s="64">
        <f t="shared" si="4"/>
        <v>0</v>
      </c>
    </row>
    <row r="267" spans="1:6" x14ac:dyDescent="0.2">
      <c r="A267" s="218"/>
      <c r="B267" s="194"/>
      <c r="C267" s="192"/>
      <c r="D267" s="197"/>
      <c r="E267" s="75"/>
      <c r="F267" s="64">
        <f t="shared" si="4"/>
        <v>0</v>
      </c>
    </row>
    <row r="268" spans="1:6" ht="15" x14ac:dyDescent="0.2">
      <c r="A268" s="215">
        <v>4</v>
      </c>
      <c r="B268" s="196" t="s">
        <v>152</v>
      </c>
      <c r="C268" s="192"/>
      <c r="D268" s="197"/>
      <c r="E268" s="75"/>
      <c r="F268" s="64">
        <f t="shared" si="4"/>
        <v>0</v>
      </c>
    </row>
    <row r="269" spans="1:6" x14ac:dyDescent="0.2">
      <c r="A269" s="216">
        <v>4.0999999999999996</v>
      </c>
      <c r="B269" s="217" t="s">
        <v>153</v>
      </c>
      <c r="C269" s="192">
        <v>1662.14</v>
      </c>
      <c r="D269" s="197" t="s">
        <v>12</v>
      </c>
      <c r="E269" s="75"/>
      <c r="F269" s="64">
        <f t="shared" si="4"/>
        <v>0</v>
      </c>
    </row>
    <row r="270" spans="1:6" x14ac:dyDescent="0.2">
      <c r="A270" s="216">
        <v>4.2</v>
      </c>
      <c r="B270" s="217" t="s">
        <v>154</v>
      </c>
      <c r="C270" s="192">
        <v>2521.04</v>
      </c>
      <c r="D270" s="197" t="s">
        <v>12</v>
      </c>
      <c r="E270" s="75"/>
      <c r="F270" s="64">
        <f t="shared" si="4"/>
        <v>0</v>
      </c>
    </row>
    <row r="271" spans="1:6" x14ac:dyDescent="0.2">
      <c r="A271" s="219"/>
      <c r="B271" s="220"/>
      <c r="C271" s="221"/>
      <c r="D271" s="222"/>
      <c r="E271" s="80"/>
      <c r="F271" s="64">
        <f t="shared" ref="F271:F334" si="5">+E271*C271</f>
        <v>0</v>
      </c>
    </row>
    <row r="272" spans="1:6" ht="15" x14ac:dyDescent="0.2">
      <c r="A272" s="223">
        <v>5</v>
      </c>
      <c r="B272" s="224" t="s">
        <v>155</v>
      </c>
      <c r="C272" s="192"/>
      <c r="D272" s="197"/>
      <c r="E272" s="75"/>
      <c r="F272" s="64">
        <f t="shared" si="5"/>
        <v>0</v>
      </c>
    </row>
    <row r="273" spans="1:6" x14ac:dyDescent="0.2">
      <c r="A273" s="216">
        <v>5.0999999999999996</v>
      </c>
      <c r="B273" s="217" t="s">
        <v>153</v>
      </c>
      <c r="C273" s="192">
        <v>1662.14</v>
      </c>
      <c r="D273" s="197" t="s">
        <v>12</v>
      </c>
      <c r="E273" s="75"/>
      <c r="F273" s="64">
        <f t="shared" si="5"/>
        <v>0</v>
      </c>
    </row>
    <row r="274" spans="1:6" x14ac:dyDescent="0.2">
      <c r="A274" s="216">
        <v>5.2</v>
      </c>
      <c r="B274" s="217" t="s">
        <v>154</v>
      </c>
      <c r="C274" s="192">
        <v>2521.04</v>
      </c>
      <c r="D274" s="197" t="s">
        <v>12</v>
      </c>
      <c r="E274" s="75"/>
      <c r="F274" s="64">
        <f t="shared" si="5"/>
        <v>0</v>
      </c>
    </row>
    <row r="275" spans="1:6" x14ac:dyDescent="0.2">
      <c r="A275" s="216"/>
      <c r="B275" s="217"/>
      <c r="C275" s="192"/>
      <c r="D275" s="197"/>
      <c r="E275" s="75"/>
      <c r="F275" s="64">
        <f t="shared" si="5"/>
        <v>0</v>
      </c>
    </row>
    <row r="276" spans="1:6" ht="30" x14ac:dyDescent="0.2">
      <c r="A276" s="225">
        <v>6</v>
      </c>
      <c r="B276" s="226" t="s">
        <v>198</v>
      </c>
      <c r="C276" s="192"/>
      <c r="D276" s="197"/>
      <c r="E276" s="78"/>
      <c r="F276" s="64">
        <f t="shared" si="5"/>
        <v>0</v>
      </c>
    </row>
    <row r="277" spans="1:6" x14ac:dyDescent="0.2">
      <c r="A277" s="234">
        <v>6.1</v>
      </c>
      <c r="B277" s="228" t="s">
        <v>157</v>
      </c>
      <c r="C277" s="231">
        <v>1</v>
      </c>
      <c r="D277" s="230" t="s">
        <v>38</v>
      </c>
      <c r="E277" s="94"/>
      <c r="F277" s="64">
        <f t="shared" si="5"/>
        <v>0</v>
      </c>
    </row>
    <row r="278" spans="1:6" x14ac:dyDescent="0.2">
      <c r="A278" s="234">
        <v>6.1999999999999993</v>
      </c>
      <c r="B278" s="228" t="s">
        <v>158</v>
      </c>
      <c r="C278" s="229">
        <v>5</v>
      </c>
      <c r="D278" s="230" t="s">
        <v>38</v>
      </c>
      <c r="E278" s="94"/>
      <c r="F278" s="64">
        <f t="shared" si="5"/>
        <v>0</v>
      </c>
    </row>
    <row r="279" spans="1:6" x14ac:dyDescent="0.2">
      <c r="A279" s="234">
        <v>6.2999999999999989</v>
      </c>
      <c r="B279" s="228" t="s">
        <v>217</v>
      </c>
      <c r="C279" s="231">
        <v>39</v>
      </c>
      <c r="D279" s="230" t="s">
        <v>38</v>
      </c>
      <c r="E279" s="94"/>
      <c r="F279" s="64">
        <f t="shared" si="5"/>
        <v>0</v>
      </c>
    </row>
    <row r="280" spans="1:6" x14ac:dyDescent="0.2">
      <c r="A280" s="234">
        <v>6.3999999999999986</v>
      </c>
      <c r="B280" s="228" t="s">
        <v>160</v>
      </c>
      <c r="C280" s="232">
        <v>11</v>
      </c>
      <c r="D280" s="230" t="s">
        <v>38</v>
      </c>
      <c r="E280" s="94"/>
      <c r="F280" s="64">
        <f t="shared" si="5"/>
        <v>0</v>
      </c>
    </row>
    <row r="281" spans="1:6" x14ac:dyDescent="0.2">
      <c r="A281" s="234">
        <v>6.4999999999999982</v>
      </c>
      <c r="B281" s="228" t="s">
        <v>218</v>
      </c>
      <c r="C281" s="232">
        <v>36</v>
      </c>
      <c r="D281" s="230" t="s">
        <v>38</v>
      </c>
      <c r="E281" s="94"/>
      <c r="F281" s="64">
        <f t="shared" si="5"/>
        <v>0</v>
      </c>
    </row>
    <row r="282" spans="1:6" x14ac:dyDescent="0.2">
      <c r="A282" s="234">
        <v>6.5999999999999979</v>
      </c>
      <c r="B282" s="228" t="s">
        <v>204</v>
      </c>
      <c r="C282" s="229">
        <v>18</v>
      </c>
      <c r="D282" s="230" t="s">
        <v>38</v>
      </c>
      <c r="E282" s="94"/>
      <c r="F282" s="64">
        <f t="shared" si="5"/>
        <v>0</v>
      </c>
    </row>
    <row r="283" spans="1:6" x14ac:dyDescent="0.2">
      <c r="A283" s="234">
        <v>6.6999999999999975</v>
      </c>
      <c r="B283" s="228" t="s">
        <v>205</v>
      </c>
      <c r="C283" s="229">
        <v>1</v>
      </c>
      <c r="D283" s="230" t="s">
        <v>38</v>
      </c>
      <c r="E283" s="94"/>
      <c r="F283" s="64">
        <f t="shared" si="5"/>
        <v>0</v>
      </c>
    </row>
    <row r="284" spans="1:6" x14ac:dyDescent="0.2">
      <c r="A284" s="234">
        <v>6.7999999999999972</v>
      </c>
      <c r="B284" s="233" t="s">
        <v>165</v>
      </c>
      <c r="C284" s="233">
        <v>5.5</v>
      </c>
      <c r="D284" s="230" t="s">
        <v>188</v>
      </c>
      <c r="E284" s="81"/>
      <c r="F284" s="64">
        <f t="shared" si="5"/>
        <v>0</v>
      </c>
    </row>
    <row r="285" spans="1:6" x14ac:dyDescent="0.2">
      <c r="A285" s="291"/>
      <c r="B285" s="292"/>
      <c r="C285" s="293"/>
      <c r="D285" s="197"/>
      <c r="E285" s="78"/>
      <c r="F285" s="64">
        <f t="shared" si="5"/>
        <v>0</v>
      </c>
    </row>
    <row r="286" spans="1:6" ht="15" x14ac:dyDescent="0.2">
      <c r="A286" s="244">
        <v>7</v>
      </c>
      <c r="B286" s="224" t="s">
        <v>169</v>
      </c>
      <c r="C286" s="192"/>
      <c r="D286" s="206"/>
      <c r="E286" s="76"/>
      <c r="F286" s="64">
        <f t="shared" si="5"/>
        <v>0</v>
      </c>
    </row>
    <row r="287" spans="1:6" ht="57" x14ac:dyDescent="0.2">
      <c r="A287" s="234">
        <v>7.1</v>
      </c>
      <c r="B287" s="209" t="s">
        <v>170</v>
      </c>
      <c r="C287" s="246">
        <v>5</v>
      </c>
      <c r="D287" s="206" t="s">
        <v>38</v>
      </c>
      <c r="E287" s="76"/>
      <c r="F287" s="64">
        <f t="shared" si="5"/>
        <v>0</v>
      </c>
    </row>
    <row r="288" spans="1:6" ht="57" x14ac:dyDescent="0.2">
      <c r="A288" s="234">
        <v>7.1999999999999993</v>
      </c>
      <c r="B288" s="209" t="s">
        <v>171</v>
      </c>
      <c r="C288" s="246">
        <v>1</v>
      </c>
      <c r="D288" s="206" t="s">
        <v>38</v>
      </c>
      <c r="E288" s="76"/>
      <c r="F288" s="64">
        <f t="shared" si="5"/>
        <v>0</v>
      </c>
    </row>
    <row r="289" spans="1:6" x14ac:dyDescent="0.2">
      <c r="A289" s="234">
        <v>7.2999999999999989</v>
      </c>
      <c r="B289" s="209" t="s">
        <v>172</v>
      </c>
      <c r="C289" s="243">
        <v>6</v>
      </c>
      <c r="D289" s="206" t="s">
        <v>38</v>
      </c>
      <c r="E289" s="76"/>
      <c r="F289" s="64">
        <f t="shared" si="5"/>
        <v>0</v>
      </c>
    </row>
    <row r="290" spans="1:6" x14ac:dyDescent="0.2">
      <c r="A290" s="242"/>
      <c r="B290" s="152"/>
      <c r="C290" s="243"/>
      <c r="D290" s="206"/>
      <c r="E290" s="76"/>
      <c r="F290" s="64">
        <f t="shared" si="5"/>
        <v>0</v>
      </c>
    </row>
    <row r="291" spans="1:6" ht="15" x14ac:dyDescent="0.2">
      <c r="A291" s="244">
        <v>8</v>
      </c>
      <c r="B291" s="247" t="s">
        <v>173</v>
      </c>
      <c r="C291" s="246"/>
      <c r="D291" s="248"/>
      <c r="E291" s="84"/>
      <c r="F291" s="64">
        <f t="shared" si="5"/>
        <v>0</v>
      </c>
    </row>
    <row r="292" spans="1:6" ht="28.5" x14ac:dyDescent="0.2">
      <c r="A292" s="249">
        <v>8.1</v>
      </c>
      <c r="B292" s="250" t="s">
        <v>174</v>
      </c>
      <c r="C292" s="251">
        <v>363</v>
      </c>
      <c r="D292" s="252" t="s">
        <v>38</v>
      </c>
      <c r="E292" s="85"/>
      <c r="F292" s="64">
        <f t="shared" si="5"/>
        <v>0</v>
      </c>
    </row>
    <row r="293" spans="1:6" x14ac:dyDescent="0.2">
      <c r="A293" s="253"/>
      <c r="B293" s="152"/>
      <c r="C293" s="192"/>
      <c r="D293" s="254"/>
      <c r="E293" s="76"/>
      <c r="F293" s="64">
        <f t="shared" si="5"/>
        <v>0</v>
      </c>
    </row>
    <row r="294" spans="1:6" ht="15" x14ac:dyDescent="0.2">
      <c r="A294" s="255">
        <v>9</v>
      </c>
      <c r="B294" s="294" t="s">
        <v>125</v>
      </c>
      <c r="C294" s="192"/>
      <c r="D294" s="254"/>
      <c r="E294" s="76"/>
      <c r="F294" s="64">
        <f t="shared" si="5"/>
        <v>0</v>
      </c>
    </row>
    <row r="295" spans="1:6" ht="63.75" x14ac:dyDescent="0.2">
      <c r="A295" s="259">
        <v>9.1</v>
      </c>
      <c r="B295" s="260" t="s">
        <v>175</v>
      </c>
      <c r="C295" s="192">
        <v>4183.18</v>
      </c>
      <c r="D295" s="254" t="s">
        <v>12</v>
      </c>
      <c r="E295" s="76"/>
      <c r="F295" s="64">
        <f t="shared" si="5"/>
        <v>0</v>
      </c>
    </row>
    <row r="296" spans="1:6" ht="15" x14ac:dyDescent="0.2">
      <c r="A296" s="261"/>
      <c r="B296" s="152"/>
      <c r="C296" s="254"/>
      <c r="D296" s="262"/>
      <c r="E296" s="76"/>
      <c r="F296" s="64">
        <f t="shared" si="5"/>
        <v>0</v>
      </c>
    </row>
    <row r="297" spans="1:6" ht="28.5" x14ac:dyDescent="0.2">
      <c r="A297" s="242">
        <v>10</v>
      </c>
      <c r="B297" s="210" t="s">
        <v>133</v>
      </c>
      <c r="C297" s="192">
        <v>4183.18</v>
      </c>
      <c r="D297" s="254" t="s">
        <v>12</v>
      </c>
      <c r="E297" s="76"/>
      <c r="F297" s="64">
        <f t="shared" si="5"/>
        <v>0</v>
      </c>
    </row>
    <row r="298" spans="1:6" ht="15" x14ac:dyDescent="0.2">
      <c r="A298" s="269"/>
      <c r="B298" s="270" t="s">
        <v>219</v>
      </c>
      <c r="C298" s="271"/>
      <c r="D298" s="272"/>
      <c r="E298" s="89"/>
      <c r="F298" s="89">
        <f>SUM(F252:F297)</f>
        <v>0</v>
      </c>
    </row>
    <row r="299" spans="1:6" x14ac:dyDescent="0.2">
      <c r="A299" s="242"/>
      <c r="B299" s="217"/>
      <c r="C299" s="267"/>
      <c r="D299" s="268"/>
      <c r="E299" s="76"/>
      <c r="F299" s="64"/>
    </row>
    <row r="300" spans="1:6" ht="15" x14ac:dyDescent="0.2">
      <c r="A300" s="295" t="s">
        <v>220</v>
      </c>
      <c r="B300" s="296" t="s">
        <v>221</v>
      </c>
      <c r="C300" s="221"/>
      <c r="D300" s="297"/>
      <c r="E300" s="80"/>
      <c r="F300" s="64">
        <f t="shared" si="5"/>
        <v>0</v>
      </c>
    </row>
    <row r="301" spans="1:6" x14ac:dyDescent="0.2">
      <c r="A301" s="194"/>
      <c r="B301" s="194"/>
      <c r="C301" s="192"/>
      <c r="D301" s="193"/>
      <c r="E301" s="75"/>
      <c r="F301" s="64">
        <f t="shared" si="5"/>
        <v>0</v>
      </c>
    </row>
    <row r="302" spans="1:6" ht="15" x14ac:dyDescent="0.2">
      <c r="A302" s="195">
        <v>1</v>
      </c>
      <c r="B302" s="196" t="s">
        <v>137</v>
      </c>
      <c r="C302" s="192">
        <v>1320.25</v>
      </c>
      <c r="D302" s="197" t="s">
        <v>12</v>
      </c>
      <c r="E302" s="75"/>
      <c r="F302" s="64">
        <f t="shared" si="5"/>
        <v>0</v>
      </c>
    </row>
    <row r="303" spans="1:6" ht="15" x14ac:dyDescent="0.2">
      <c r="A303" s="191"/>
      <c r="B303" s="207"/>
      <c r="C303" s="192"/>
      <c r="D303" s="201"/>
      <c r="E303" s="75"/>
      <c r="F303" s="64">
        <f t="shared" si="5"/>
        <v>0</v>
      </c>
    </row>
    <row r="304" spans="1:6" ht="15" x14ac:dyDescent="0.2">
      <c r="A304" s="191">
        <v>2</v>
      </c>
      <c r="B304" s="191" t="s">
        <v>19</v>
      </c>
      <c r="C304" s="192"/>
      <c r="D304" s="201"/>
      <c r="E304" s="75"/>
      <c r="F304" s="64">
        <f t="shared" si="5"/>
        <v>0</v>
      </c>
    </row>
    <row r="305" spans="1:6" x14ac:dyDescent="0.2">
      <c r="A305" s="208">
        <v>2.1</v>
      </c>
      <c r="B305" s="152" t="s">
        <v>25</v>
      </c>
      <c r="C305" s="192">
        <v>967.90106000000014</v>
      </c>
      <c r="D305" s="206" t="s">
        <v>188</v>
      </c>
      <c r="E305" s="75"/>
      <c r="F305" s="64">
        <f t="shared" si="5"/>
        <v>0</v>
      </c>
    </row>
    <row r="306" spans="1:6" x14ac:dyDescent="0.2">
      <c r="A306" s="208">
        <v>2.2000000000000002</v>
      </c>
      <c r="B306" s="279" t="s">
        <v>144</v>
      </c>
      <c r="C306" s="192">
        <v>881.88800000000003</v>
      </c>
      <c r="D306" s="206" t="s">
        <v>187</v>
      </c>
      <c r="E306" s="76"/>
      <c r="F306" s="64">
        <f t="shared" si="5"/>
        <v>0</v>
      </c>
    </row>
    <row r="307" spans="1:6" x14ac:dyDescent="0.2">
      <c r="A307" s="208">
        <v>2.3000000000000003</v>
      </c>
      <c r="B307" s="245" t="s">
        <v>192</v>
      </c>
      <c r="C307" s="192">
        <v>88.188800000000015</v>
      </c>
      <c r="D307" s="206" t="s">
        <v>188</v>
      </c>
      <c r="E307" s="75"/>
      <c r="F307" s="64">
        <f t="shared" si="5"/>
        <v>0</v>
      </c>
    </row>
    <row r="308" spans="1:6" ht="28.5" x14ac:dyDescent="0.2">
      <c r="A308" s="208">
        <v>2.4000000000000004</v>
      </c>
      <c r="B308" s="152" t="s">
        <v>193</v>
      </c>
      <c r="C308" s="280">
        <v>149.1134283082977</v>
      </c>
      <c r="D308" s="281" t="s">
        <v>188</v>
      </c>
      <c r="E308" s="92"/>
      <c r="F308" s="64">
        <f t="shared" si="5"/>
        <v>0</v>
      </c>
    </row>
    <row r="309" spans="1:6" ht="28.5" x14ac:dyDescent="0.2">
      <c r="A309" s="208">
        <v>2.5000000000000004</v>
      </c>
      <c r="B309" s="152" t="s">
        <v>27</v>
      </c>
      <c r="C309" s="211">
        <v>828.40793504609837</v>
      </c>
      <c r="D309" s="212" t="s">
        <v>194</v>
      </c>
      <c r="E309" s="77"/>
      <c r="F309" s="64">
        <f t="shared" si="5"/>
        <v>0</v>
      </c>
    </row>
    <row r="310" spans="1:6" ht="28.5" x14ac:dyDescent="0.2">
      <c r="A310" s="208">
        <v>2.6000000000000005</v>
      </c>
      <c r="B310" s="152" t="s">
        <v>196</v>
      </c>
      <c r="C310" s="192">
        <v>316.50517825297982</v>
      </c>
      <c r="D310" s="206" t="s">
        <v>188</v>
      </c>
      <c r="E310" s="77"/>
      <c r="F310" s="64">
        <f t="shared" si="5"/>
        <v>0</v>
      </c>
    </row>
    <row r="311" spans="1:6" x14ac:dyDescent="0.2">
      <c r="A311" s="213"/>
      <c r="B311" s="194"/>
      <c r="C311" s="214"/>
      <c r="D311" s="197"/>
      <c r="E311" s="79"/>
      <c r="F311" s="64">
        <f t="shared" si="5"/>
        <v>0</v>
      </c>
    </row>
    <row r="312" spans="1:6" ht="15" x14ac:dyDescent="0.2">
      <c r="A312" s="215">
        <v>3</v>
      </c>
      <c r="B312" s="196" t="s">
        <v>149</v>
      </c>
      <c r="C312" s="214"/>
      <c r="D312" s="197"/>
      <c r="E312" s="79"/>
      <c r="F312" s="64">
        <f t="shared" si="5"/>
        <v>0</v>
      </c>
    </row>
    <row r="313" spans="1:6" x14ac:dyDescent="0.2">
      <c r="A313" s="208">
        <v>3.1</v>
      </c>
      <c r="B313" s="217" t="s">
        <v>150</v>
      </c>
      <c r="C313" s="192">
        <v>484.00020000000001</v>
      </c>
      <c r="D313" s="197" t="s">
        <v>12</v>
      </c>
      <c r="E313" s="75"/>
      <c r="F313" s="64">
        <f t="shared" si="5"/>
        <v>0</v>
      </c>
    </row>
    <row r="314" spans="1:6" x14ac:dyDescent="0.2">
      <c r="A314" s="208">
        <v>3.2</v>
      </c>
      <c r="B314" s="217" t="s">
        <v>151</v>
      </c>
      <c r="C314" s="192">
        <v>862.65480000000002</v>
      </c>
      <c r="D314" s="197" t="s">
        <v>12</v>
      </c>
      <c r="E314" s="75"/>
      <c r="F314" s="64">
        <f t="shared" si="5"/>
        <v>0</v>
      </c>
    </row>
    <row r="315" spans="1:6" x14ac:dyDescent="0.2">
      <c r="A315" s="218"/>
      <c r="B315" s="194"/>
      <c r="C315" s="192"/>
      <c r="D315" s="197"/>
      <c r="E315" s="75"/>
      <c r="F315" s="64">
        <f t="shared" si="5"/>
        <v>0</v>
      </c>
    </row>
    <row r="316" spans="1:6" ht="15" x14ac:dyDescent="0.2">
      <c r="A316" s="215">
        <v>4</v>
      </c>
      <c r="B316" s="196" t="s">
        <v>152</v>
      </c>
      <c r="C316" s="192"/>
      <c r="D316" s="197"/>
      <c r="E316" s="75"/>
      <c r="F316" s="64">
        <f t="shared" si="5"/>
        <v>0</v>
      </c>
    </row>
    <row r="317" spans="1:6" x14ac:dyDescent="0.2">
      <c r="A317" s="208">
        <v>4.0999999999999996</v>
      </c>
      <c r="B317" s="217" t="s">
        <v>153</v>
      </c>
      <c r="C317" s="192">
        <v>474.51</v>
      </c>
      <c r="D317" s="197" t="s">
        <v>12</v>
      </c>
      <c r="E317" s="75"/>
      <c r="F317" s="64">
        <f t="shared" si="5"/>
        <v>0</v>
      </c>
    </row>
    <row r="318" spans="1:6" x14ac:dyDescent="0.2">
      <c r="A318" s="208">
        <v>4.1999999999999993</v>
      </c>
      <c r="B318" s="217" t="s">
        <v>154</v>
      </c>
      <c r="C318" s="192">
        <v>845.74</v>
      </c>
      <c r="D318" s="197" t="s">
        <v>12</v>
      </c>
      <c r="E318" s="75"/>
      <c r="F318" s="64">
        <f t="shared" si="5"/>
        <v>0</v>
      </c>
    </row>
    <row r="319" spans="1:6" x14ac:dyDescent="0.2">
      <c r="A319" s="216"/>
      <c r="B319" s="217"/>
      <c r="C319" s="192"/>
      <c r="D319" s="197"/>
      <c r="E319" s="75"/>
      <c r="F319" s="64">
        <f t="shared" si="5"/>
        <v>0</v>
      </c>
    </row>
    <row r="320" spans="1:6" ht="15" x14ac:dyDescent="0.2">
      <c r="A320" s="223">
        <v>5</v>
      </c>
      <c r="B320" s="224" t="s">
        <v>155</v>
      </c>
      <c r="C320" s="192"/>
      <c r="D320" s="197"/>
      <c r="E320" s="75"/>
      <c r="F320" s="64">
        <f t="shared" si="5"/>
        <v>0</v>
      </c>
    </row>
    <row r="321" spans="1:6" x14ac:dyDescent="0.2">
      <c r="A321" s="208">
        <v>5.0999999999999996</v>
      </c>
      <c r="B321" s="217" t="s">
        <v>153</v>
      </c>
      <c r="C321" s="192">
        <v>474.51</v>
      </c>
      <c r="D321" s="197" t="s">
        <v>12</v>
      </c>
      <c r="E321" s="75"/>
      <c r="F321" s="64">
        <f t="shared" si="5"/>
        <v>0</v>
      </c>
    </row>
    <row r="322" spans="1:6" x14ac:dyDescent="0.2">
      <c r="A322" s="208">
        <v>5.1999999999999993</v>
      </c>
      <c r="B322" s="217" t="s">
        <v>154</v>
      </c>
      <c r="C322" s="192">
        <v>845.74</v>
      </c>
      <c r="D322" s="197" t="s">
        <v>12</v>
      </c>
      <c r="E322" s="75"/>
      <c r="F322" s="64">
        <f t="shared" si="5"/>
        <v>0</v>
      </c>
    </row>
    <row r="323" spans="1:6" x14ac:dyDescent="0.2">
      <c r="A323" s="216"/>
      <c r="B323" s="217"/>
      <c r="C323" s="192"/>
      <c r="D323" s="197"/>
      <c r="E323" s="75"/>
      <c r="F323" s="64">
        <f t="shared" si="5"/>
        <v>0</v>
      </c>
    </row>
    <row r="324" spans="1:6" ht="30" x14ac:dyDescent="0.2">
      <c r="A324" s="225">
        <v>6</v>
      </c>
      <c r="B324" s="226" t="s">
        <v>198</v>
      </c>
      <c r="C324" s="192"/>
      <c r="D324" s="197"/>
      <c r="E324" s="78"/>
      <c r="F324" s="64">
        <f t="shared" si="5"/>
        <v>0</v>
      </c>
    </row>
    <row r="325" spans="1:6" x14ac:dyDescent="0.2">
      <c r="A325" s="298">
        <v>6.1</v>
      </c>
      <c r="B325" s="228" t="s">
        <v>222</v>
      </c>
      <c r="C325" s="231">
        <v>1</v>
      </c>
      <c r="D325" s="230" t="s">
        <v>38</v>
      </c>
      <c r="E325" s="81"/>
      <c r="F325" s="64">
        <f t="shared" si="5"/>
        <v>0</v>
      </c>
    </row>
    <row r="326" spans="1:6" x14ac:dyDescent="0.2">
      <c r="A326" s="298">
        <v>6.1999999999999993</v>
      </c>
      <c r="B326" s="228" t="s">
        <v>223</v>
      </c>
      <c r="C326" s="231">
        <v>1</v>
      </c>
      <c r="D326" s="230" t="s">
        <v>38</v>
      </c>
      <c r="E326" s="81"/>
      <c r="F326" s="64">
        <f t="shared" si="5"/>
        <v>0</v>
      </c>
    </row>
    <row r="327" spans="1:6" x14ac:dyDescent="0.2">
      <c r="A327" s="298">
        <v>6.2999999999999989</v>
      </c>
      <c r="B327" s="228" t="s">
        <v>158</v>
      </c>
      <c r="C327" s="231">
        <v>4</v>
      </c>
      <c r="D327" s="230" t="s">
        <v>38</v>
      </c>
      <c r="E327" s="81"/>
      <c r="F327" s="64">
        <f t="shared" si="5"/>
        <v>0</v>
      </c>
    </row>
    <row r="328" spans="1:6" x14ac:dyDescent="0.2">
      <c r="A328" s="298">
        <v>6.3999999999999986</v>
      </c>
      <c r="B328" s="228" t="s">
        <v>224</v>
      </c>
      <c r="C328" s="231">
        <v>1</v>
      </c>
      <c r="D328" s="230" t="s">
        <v>38</v>
      </c>
      <c r="E328" s="81"/>
      <c r="F328" s="64">
        <f t="shared" si="5"/>
        <v>0</v>
      </c>
    </row>
    <row r="329" spans="1:6" x14ac:dyDescent="0.2">
      <c r="A329" s="298">
        <v>6.4999999999999982</v>
      </c>
      <c r="B329" s="228" t="s">
        <v>217</v>
      </c>
      <c r="C329" s="232">
        <v>3</v>
      </c>
      <c r="D329" s="230" t="s">
        <v>38</v>
      </c>
      <c r="E329" s="81"/>
      <c r="F329" s="64">
        <f t="shared" si="5"/>
        <v>0</v>
      </c>
    </row>
    <row r="330" spans="1:6" x14ac:dyDescent="0.2">
      <c r="A330" s="298">
        <v>6.5999999999999979</v>
      </c>
      <c r="B330" s="228" t="s">
        <v>160</v>
      </c>
      <c r="C330" s="232">
        <v>6</v>
      </c>
      <c r="D330" s="230" t="s">
        <v>38</v>
      </c>
      <c r="E330" s="81"/>
      <c r="F330" s="64">
        <f t="shared" si="5"/>
        <v>0</v>
      </c>
    </row>
    <row r="331" spans="1:6" ht="28.5" x14ac:dyDescent="0.2">
      <c r="A331" s="298">
        <v>6.6999999999999975</v>
      </c>
      <c r="B331" s="228" t="s">
        <v>225</v>
      </c>
      <c r="C331" s="232">
        <v>1</v>
      </c>
      <c r="D331" s="230" t="s">
        <v>38</v>
      </c>
      <c r="E331" s="81"/>
      <c r="F331" s="64">
        <f t="shared" si="5"/>
        <v>0</v>
      </c>
    </row>
    <row r="332" spans="1:6" x14ac:dyDescent="0.2">
      <c r="A332" s="298">
        <v>6.7999999999999972</v>
      </c>
      <c r="B332" s="228" t="s">
        <v>162</v>
      </c>
      <c r="C332" s="232">
        <v>3</v>
      </c>
      <c r="D332" s="230" t="s">
        <v>38</v>
      </c>
      <c r="E332" s="81"/>
      <c r="F332" s="64">
        <f t="shared" si="5"/>
        <v>0</v>
      </c>
    </row>
    <row r="333" spans="1:6" x14ac:dyDescent="0.2">
      <c r="A333" s="298">
        <v>6.8999999999999968</v>
      </c>
      <c r="B333" s="228" t="s">
        <v>204</v>
      </c>
      <c r="C333" s="229">
        <v>7</v>
      </c>
      <c r="D333" s="230" t="s">
        <v>38</v>
      </c>
      <c r="E333" s="81"/>
      <c r="F333" s="64">
        <f t="shared" si="5"/>
        <v>0</v>
      </c>
    </row>
    <row r="334" spans="1:6" x14ac:dyDescent="0.2">
      <c r="A334" s="299">
        <v>6.1</v>
      </c>
      <c r="B334" s="228" t="s">
        <v>205</v>
      </c>
      <c r="C334" s="229">
        <v>1</v>
      </c>
      <c r="D334" s="230" t="s">
        <v>38</v>
      </c>
      <c r="E334" s="81"/>
      <c r="F334" s="64">
        <f t="shared" si="5"/>
        <v>0</v>
      </c>
    </row>
    <row r="335" spans="1:6" x14ac:dyDescent="0.2">
      <c r="A335" s="300">
        <v>6.11</v>
      </c>
      <c r="B335" s="233" t="s">
        <v>165</v>
      </c>
      <c r="C335" s="233">
        <v>1.35</v>
      </c>
      <c r="D335" s="230" t="s">
        <v>188</v>
      </c>
      <c r="E335" s="81"/>
      <c r="F335" s="64">
        <f t="shared" ref="F335:F398" si="6">+E335*C335</f>
        <v>0</v>
      </c>
    </row>
    <row r="336" spans="1:6" x14ac:dyDescent="0.2">
      <c r="A336" s="301"/>
      <c r="B336" s="302"/>
      <c r="C336" s="303"/>
      <c r="D336" s="304"/>
      <c r="E336" s="95"/>
      <c r="F336" s="64">
        <f t="shared" si="6"/>
        <v>0</v>
      </c>
    </row>
    <row r="337" spans="1:6" ht="15" x14ac:dyDescent="0.2">
      <c r="A337" s="238">
        <v>7</v>
      </c>
      <c r="B337" s="239" t="s">
        <v>166</v>
      </c>
      <c r="C337" s="229"/>
      <c r="D337" s="230"/>
      <c r="E337" s="81"/>
      <c r="F337" s="64">
        <f t="shared" si="6"/>
        <v>0</v>
      </c>
    </row>
    <row r="338" spans="1:6" x14ac:dyDescent="0.2">
      <c r="A338" s="240">
        <v>7.1</v>
      </c>
      <c r="B338" s="241" t="s">
        <v>226</v>
      </c>
      <c r="C338" s="229">
        <v>2</v>
      </c>
      <c r="D338" s="230" t="s">
        <v>38</v>
      </c>
      <c r="E338" s="81"/>
      <c r="F338" s="64">
        <f t="shared" si="6"/>
        <v>0</v>
      </c>
    </row>
    <row r="339" spans="1:6" x14ac:dyDescent="0.2">
      <c r="A339" s="298">
        <v>7.2</v>
      </c>
      <c r="B339" s="241" t="s">
        <v>227</v>
      </c>
      <c r="C339" s="229">
        <v>1</v>
      </c>
      <c r="D339" s="230" t="s">
        <v>38</v>
      </c>
      <c r="E339" s="81"/>
      <c r="F339" s="64">
        <f t="shared" si="6"/>
        <v>0</v>
      </c>
    </row>
    <row r="340" spans="1:6" x14ac:dyDescent="0.2">
      <c r="A340" s="242"/>
      <c r="B340" s="152"/>
      <c r="C340" s="243"/>
      <c r="D340" s="206"/>
      <c r="E340" s="76"/>
      <c r="F340" s="64">
        <f t="shared" si="6"/>
        <v>0</v>
      </c>
    </row>
    <row r="341" spans="1:6" ht="15" x14ac:dyDescent="0.2">
      <c r="A341" s="244">
        <v>8</v>
      </c>
      <c r="B341" s="224" t="s">
        <v>169</v>
      </c>
      <c r="C341" s="192"/>
      <c r="D341" s="206"/>
      <c r="E341" s="76"/>
      <c r="F341" s="64">
        <f t="shared" si="6"/>
        <v>0</v>
      </c>
    </row>
    <row r="342" spans="1:6" ht="57" x14ac:dyDescent="0.2">
      <c r="A342" s="285">
        <v>8.1</v>
      </c>
      <c r="B342" s="245" t="s">
        <v>170</v>
      </c>
      <c r="C342" s="246">
        <v>1</v>
      </c>
      <c r="D342" s="206" t="s">
        <v>38</v>
      </c>
      <c r="E342" s="76"/>
      <c r="F342" s="64">
        <f t="shared" si="6"/>
        <v>0</v>
      </c>
    </row>
    <row r="343" spans="1:6" ht="57" x14ac:dyDescent="0.2">
      <c r="A343" s="285">
        <v>8.1999999999999993</v>
      </c>
      <c r="B343" s="245" t="s">
        <v>171</v>
      </c>
      <c r="C343" s="246">
        <v>1</v>
      </c>
      <c r="D343" s="206" t="s">
        <v>38</v>
      </c>
      <c r="E343" s="76"/>
      <c r="F343" s="64">
        <f t="shared" si="6"/>
        <v>0</v>
      </c>
    </row>
    <row r="344" spans="1:6" x14ac:dyDescent="0.2">
      <c r="A344" s="285">
        <v>8.2999999999999989</v>
      </c>
      <c r="B344" s="245" t="s">
        <v>172</v>
      </c>
      <c r="C344" s="243">
        <v>2</v>
      </c>
      <c r="D344" s="206" t="s">
        <v>38</v>
      </c>
      <c r="E344" s="76"/>
      <c r="F344" s="64">
        <f t="shared" si="6"/>
        <v>0</v>
      </c>
    </row>
    <row r="345" spans="1:6" x14ac:dyDescent="0.2">
      <c r="A345" s="242"/>
      <c r="B345" s="152"/>
      <c r="C345" s="243"/>
      <c r="D345" s="206"/>
      <c r="E345" s="76"/>
      <c r="F345" s="64">
        <f t="shared" si="6"/>
        <v>0</v>
      </c>
    </row>
    <row r="346" spans="1:6" ht="15" x14ac:dyDescent="0.2">
      <c r="A346" s="244">
        <v>9</v>
      </c>
      <c r="B346" s="247" t="s">
        <v>173</v>
      </c>
      <c r="C346" s="246"/>
      <c r="D346" s="248"/>
      <c r="E346" s="84"/>
      <c r="F346" s="64">
        <f t="shared" si="6"/>
        <v>0</v>
      </c>
    </row>
    <row r="347" spans="1:6" ht="28.5" x14ac:dyDescent="0.2">
      <c r="A347" s="285">
        <v>9.1</v>
      </c>
      <c r="B347" s="250" t="s">
        <v>174</v>
      </c>
      <c r="C347" s="251">
        <v>101</v>
      </c>
      <c r="D347" s="252" t="s">
        <v>38</v>
      </c>
      <c r="E347" s="85"/>
      <c r="F347" s="64">
        <f t="shared" si="6"/>
        <v>0</v>
      </c>
    </row>
    <row r="348" spans="1:6" x14ac:dyDescent="0.2">
      <c r="A348" s="253"/>
      <c r="B348" s="152"/>
      <c r="C348" s="192"/>
      <c r="D348" s="254"/>
      <c r="E348" s="76"/>
      <c r="F348" s="64">
        <f t="shared" si="6"/>
        <v>0</v>
      </c>
    </row>
    <row r="349" spans="1:6" ht="15" x14ac:dyDescent="0.2">
      <c r="A349" s="255">
        <v>10</v>
      </c>
      <c r="B349" s="256" t="s">
        <v>125</v>
      </c>
      <c r="C349" s="192"/>
      <c r="D349" s="254"/>
      <c r="E349" s="76"/>
      <c r="F349" s="64">
        <f t="shared" si="6"/>
        <v>0</v>
      </c>
    </row>
    <row r="350" spans="1:6" ht="63.75" x14ac:dyDescent="0.2">
      <c r="A350" s="285">
        <v>10.1</v>
      </c>
      <c r="B350" s="260" t="s">
        <v>175</v>
      </c>
      <c r="C350" s="192">
        <v>1320.25</v>
      </c>
      <c r="D350" s="254" t="s">
        <v>12</v>
      </c>
      <c r="E350" s="76"/>
      <c r="F350" s="64">
        <f t="shared" si="6"/>
        <v>0</v>
      </c>
    </row>
    <row r="351" spans="1:6" ht="15" x14ac:dyDescent="0.2">
      <c r="A351" s="261"/>
      <c r="B351" s="152"/>
      <c r="C351" s="254"/>
      <c r="D351" s="262"/>
      <c r="E351" s="76"/>
      <c r="F351" s="64">
        <f t="shared" si="6"/>
        <v>0</v>
      </c>
    </row>
    <row r="352" spans="1:6" ht="28.5" x14ac:dyDescent="0.2">
      <c r="A352" s="242">
        <v>11</v>
      </c>
      <c r="B352" s="152" t="s">
        <v>212</v>
      </c>
      <c r="C352" s="192">
        <v>1320.25</v>
      </c>
      <c r="D352" s="254" t="s">
        <v>12</v>
      </c>
      <c r="E352" s="76"/>
      <c r="F352" s="64">
        <f t="shared" si="6"/>
        <v>0</v>
      </c>
    </row>
    <row r="353" spans="1:6" ht="15" x14ac:dyDescent="0.2">
      <c r="A353" s="287"/>
      <c r="B353" s="288" t="s">
        <v>228</v>
      </c>
      <c r="C353" s="289"/>
      <c r="D353" s="272"/>
      <c r="E353" s="93"/>
      <c r="F353" s="93">
        <f>SUM(F300:F352)</f>
        <v>0</v>
      </c>
    </row>
    <row r="354" spans="1:6" x14ac:dyDescent="0.2">
      <c r="A354" s="242"/>
      <c r="B354" s="217"/>
      <c r="C354" s="267"/>
      <c r="D354" s="268"/>
      <c r="E354" s="76"/>
      <c r="F354" s="64"/>
    </row>
    <row r="355" spans="1:6" ht="15" x14ac:dyDescent="0.2">
      <c r="A355" s="190" t="s">
        <v>229</v>
      </c>
      <c r="B355" s="191" t="s">
        <v>230</v>
      </c>
      <c r="C355" s="192"/>
      <c r="D355" s="193"/>
      <c r="E355" s="75"/>
      <c r="F355" s="64">
        <f t="shared" si="6"/>
        <v>0</v>
      </c>
    </row>
    <row r="356" spans="1:6" x14ac:dyDescent="0.2">
      <c r="A356" s="194"/>
      <c r="B356" s="194"/>
      <c r="C356" s="192"/>
      <c r="D356" s="193"/>
      <c r="E356" s="75"/>
      <c r="F356" s="64">
        <f t="shared" si="6"/>
        <v>0</v>
      </c>
    </row>
    <row r="357" spans="1:6" ht="15" x14ac:dyDescent="0.2">
      <c r="A357" s="195">
        <v>1</v>
      </c>
      <c r="B357" s="196" t="s">
        <v>137</v>
      </c>
      <c r="C357" s="192">
        <v>2480.46</v>
      </c>
      <c r="D357" s="197" t="s">
        <v>12</v>
      </c>
      <c r="E357" s="75"/>
      <c r="F357" s="64">
        <f t="shared" si="6"/>
        <v>0</v>
      </c>
    </row>
    <row r="358" spans="1:6" ht="15" x14ac:dyDescent="0.2">
      <c r="A358" s="191"/>
      <c r="B358" s="207"/>
      <c r="C358" s="192"/>
      <c r="D358" s="201"/>
      <c r="E358" s="75"/>
      <c r="F358" s="64">
        <f t="shared" si="6"/>
        <v>0</v>
      </c>
    </row>
    <row r="359" spans="1:6" ht="15" x14ac:dyDescent="0.2">
      <c r="A359" s="191">
        <v>2</v>
      </c>
      <c r="B359" s="191" t="s">
        <v>19</v>
      </c>
      <c r="C359" s="192"/>
      <c r="D359" s="201"/>
      <c r="E359" s="75"/>
      <c r="F359" s="64">
        <f t="shared" si="6"/>
        <v>0</v>
      </c>
    </row>
    <row r="360" spans="1:6" x14ac:dyDescent="0.2">
      <c r="A360" s="208">
        <v>2.1</v>
      </c>
      <c r="B360" s="152" t="s">
        <v>25</v>
      </c>
      <c r="C360" s="192">
        <v>1791.4250650000004</v>
      </c>
      <c r="D360" s="206" t="s">
        <v>188</v>
      </c>
      <c r="E360" s="75"/>
      <c r="F360" s="64">
        <f t="shared" si="6"/>
        <v>0</v>
      </c>
    </row>
    <row r="361" spans="1:6" x14ac:dyDescent="0.2">
      <c r="A361" s="208">
        <v>2.2000000000000002</v>
      </c>
      <c r="B361" s="279" t="s">
        <v>144</v>
      </c>
      <c r="C361" s="192">
        <v>1637.1305</v>
      </c>
      <c r="D361" s="206" t="s">
        <v>187</v>
      </c>
      <c r="E361" s="76"/>
      <c r="F361" s="64">
        <f t="shared" si="6"/>
        <v>0</v>
      </c>
    </row>
    <row r="362" spans="1:6" x14ac:dyDescent="0.2">
      <c r="A362" s="208">
        <v>2.3000000000000003</v>
      </c>
      <c r="B362" s="245" t="s">
        <v>192</v>
      </c>
      <c r="C362" s="192">
        <v>163.71305000000001</v>
      </c>
      <c r="D362" s="206" t="s">
        <v>188</v>
      </c>
      <c r="E362" s="75"/>
      <c r="F362" s="64">
        <f t="shared" si="6"/>
        <v>0</v>
      </c>
    </row>
    <row r="363" spans="1:6" ht="28.5" x14ac:dyDescent="0.2">
      <c r="A363" s="208">
        <v>2.4000000000000004</v>
      </c>
      <c r="B363" s="152" t="s">
        <v>193</v>
      </c>
      <c r="C363" s="280">
        <v>276.10320962521496</v>
      </c>
      <c r="D363" s="281" t="s">
        <v>188</v>
      </c>
      <c r="E363" s="92"/>
      <c r="F363" s="64">
        <f t="shared" si="6"/>
        <v>0</v>
      </c>
    </row>
    <row r="364" spans="1:6" ht="28.5" x14ac:dyDescent="0.2">
      <c r="A364" s="305">
        <v>2.5000000000000004</v>
      </c>
      <c r="B364" s="149" t="s">
        <v>27</v>
      </c>
      <c r="C364" s="306">
        <v>1533.9067201400833</v>
      </c>
      <c r="D364" s="307" t="s">
        <v>194</v>
      </c>
      <c r="E364" s="96"/>
      <c r="F364" s="64">
        <f t="shared" si="6"/>
        <v>0</v>
      </c>
    </row>
    <row r="365" spans="1:6" ht="28.5" x14ac:dyDescent="0.2">
      <c r="A365" s="208">
        <v>2.6000000000000005</v>
      </c>
      <c r="B365" s="152" t="s">
        <v>196</v>
      </c>
      <c r="C365" s="192">
        <v>585.12522345711545</v>
      </c>
      <c r="D365" s="206" t="s">
        <v>188</v>
      </c>
      <c r="E365" s="77"/>
      <c r="F365" s="64">
        <f t="shared" si="6"/>
        <v>0</v>
      </c>
    </row>
    <row r="366" spans="1:6" x14ac:dyDescent="0.2">
      <c r="A366" s="213"/>
      <c r="B366" s="194"/>
      <c r="C366" s="214"/>
      <c r="D366" s="197"/>
      <c r="E366" s="79"/>
      <c r="F366" s="64">
        <f t="shared" si="6"/>
        <v>0</v>
      </c>
    </row>
    <row r="367" spans="1:6" ht="15" x14ac:dyDescent="0.2">
      <c r="A367" s="215">
        <v>3</v>
      </c>
      <c r="B367" s="196" t="s">
        <v>149</v>
      </c>
      <c r="C367" s="214"/>
      <c r="D367" s="197"/>
      <c r="E367" s="79"/>
      <c r="F367" s="64">
        <f t="shared" si="6"/>
        <v>0</v>
      </c>
    </row>
    <row r="368" spans="1:6" x14ac:dyDescent="0.2">
      <c r="A368" s="208">
        <v>3.1</v>
      </c>
      <c r="B368" s="217" t="s">
        <v>150</v>
      </c>
      <c r="C368" s="192">
        <v>506.56259999999997</v>
      </c>
      <c r="D368" s="197" t="s">
        <v>12</v>
      </c>
      <c r="E368" s="75"/>
      <c r="F368" s="64">
        <f t="shared" si="6"/>
        <v>0</v>
      </c>
    </row>
    <row r="369" spans="1:6" x14ac:dyDescent="0.2">
      <c r="A369" s="208">
        <v>3.2</v>
      </c>
      <c r="B369" s="217" t="s">
        <v>151</v>
      </c>
      <c r="C369" s="192">
        <v>2023.5065999999999</v>
      </c>
      <c r="D369" s="197" t="s">
        <v>12</v>
      </c>
      <c r="E369" s="75"/>
      <c r="F369" s="64">
        <f t="shared" si="6"/>
        <v>0</v>
      </c>
    </row>
    <row r="370" spans="1:6" x14ac:dyDescent="0.2">
      <c r="A370" s="218"/>
      <c r="B370" s="194"/>
      <c r="C370" s="192"/>
      <c r="D370" s="197"/>
      <c r="E370" s="75"/>
      <c r="F370" s="64">
        <f t="shared" si="6"/>
        <v>0</v>
      </c>
    </row>
    <row r="371" spans="1:6" ht="15" x14ac:dyDescent="0.2">
      <c r="A371" s="215">
        <v>4</v>
      </c>
      <c r="B371" s="196" t="s">
        <v>152</v>
      </c>
      <c r="C371" s="192"/>
      <c r="D371" s="197"/>
      <c r="E371" s="75"/>
      <c r="F371" s="64">
        <f t="shared" si="6"/>
        <v>0</v>
      </c>
    </row>
    <row r="372" spans="1:6" x14ac:dyDescent="0.2">
      <c r="A372" s="208">
        <v>4.0999999999999996</v>
      </c>
      <c r="B372" s="217" t="s">
        <v>153</v>
      </c>
      <c r="C372" s="192">
        <v>496.63</v>
      </c>
      <c r="D372" s="197" t="s">
        <v>12</v>
      </c>
      <c r="E372" s="75"/>
      <c r="F372" s="64">
        <f t="shared" si="6"/>
        <v>0</v>
      </c>
    </row>
    <row r="373" spans="1:6" x14ac:dyDescent="0.2">
      <c r="A373" s="208">
        <v>4.1999999999999993</v>
      </c>
      <c r="B373" s="217" t="s">
        <v>154</v>
      </c>
      <c r="C373" s="192">
        <v>1983.83</v>
      </c>
      <c r="D373" s="197" t="s">
        <v>12</v>
      </c>
      <c r="E373" s="75"/>
      <c r="F373" s="64">
        <f t="shared" si="6"/>
        <v>0</v>
      </c>
    </row>
    <row r="374" spans="1:6" x14ac:dyDescent="0.2">
      <c r="A374" s="216"/>
      <c r="B374" s="217"/>
      <c r="C374" s="192"/>
      <c r="D374" s="197"/>
      <c r="E374" s="75"/>
      <c r="F374" s="64">
        <f t="shared" si="6"/>
        <v>0</v>
      </c>
    </row>
    <row r="375" spans="1:6" ht="15" x14ac:dyDescent="0.2">
      <c r="A375" s="223">
        <v>5</v>
      </c>
      <c r="B375" s="224" t="s">
        <v>155</v>
      </c>
      <c r="C375" s="192"/>
      <c r="D375" s="197"/>
      <c r="E375" s="75"/>
      <c r="F375" s="64">
        <f t="shared" si="6"/>
        <v>0</v>
      </c>
    </row>
    <row r="376" spans="1:6" x14ac:dyDescent="0.2">
      <c r="A376" s="208">
        <v>5.0999999999999996</v>
      </c>
      <c r="B376" s="217" t="s">
        <v>153</v>
      </c>
      <c r="C376" s="192">
        <v>496.63</v>
      </c>
      <c r="D376" s="197" t="s">
        <v>12</v>
      </c>
      <c r="E376" s="75"/>
      <c r="F376" s="64">
        <f t="shared" si="6"/>
        <v>0</v>
      </c>
    </row>
    <row r="377" spans="1:6" x14ac:dyDescent="0.2">
      <c r="A377" s="208">
        <v>5.1999999999999993</v>
      </c>
      <c r="B377" s="217" t="s">
        <v>154</v>
      </c>
      <c r="C377" s="192">
        <v>1983.83</v>
      </c>
      <c r="D377" s="197" t="s">
        <v>12</v>
      </c>
      <c r="E377" s="75"/>
      <c r="F377" s="64">
        <f t="shared" si="6"/>
        <v>0</v>
      </c>
    </row>
    <row r="378" spans="1:6" x14ac:dyDescent="0.2">
      <c r="A378" s="216"/>
      <c r="B378" s="217"/>
      <c r="C378" s="192"/>
      <c r="D378" s="197"/>
      <c r="E378" s="75"/>
      <c r="F378" s="64">
        <f t="shared" si="6"/>
        <v>0</v>
      </c>
    </row>
    <row r="379" spans="1:6" ht="30" x14ac:dyDescent="0.2">
      <c r="A379" s="225">
        <v>6</v>
      </c>
      <c r="B379" s="226" t="s">
        <v>198</v>
      </c>
      <c r="C379" s="192"/>
      <c r="D379" s="197"/>
      <c r="E379" s="78"/>
      <c r="F379" s="64">
        <f t="shared" si="6"/>
        <v>0</v>
      </c>
    </row>
    <row r="380" spans="1:6" x14ac:dyDescent="0.2">
      <c r="A380" s="227">
        <v>6.1</v>
      </c>
      <c r="B380" s="228" t="s">
        <v>222</v>
      </c>
      <c r="C380" s="229">
        <v>2</v>
      </c>
      <c r="D380" s="230" t="s">
        <v>38</v>
      </c>
      <c r="E380" s="81"/>
      <c r="F380" s="64">
        <f t="shared" si="6"/>
        <v>0</v>
      </c>
    </row>
    <row r="381" spans="1:6" x14ac:dyDescent="0.2">
      <c r="A381" s="227">
        <v>6.1999999999999993</v>
      </c>
      <c r="B381" s="228" t="s">
        <v>223</v>
      </c>
      <c r="C381" s="229">
        <v>1</v>
      </c>
      <c r="D381" s="230" t="s">
        <v>38</v>
      </c>
      <c r="E381" s="81"/>
      <c r="F381" s="64">
        <f t="shared" si="6"/>
        <v>0</v>
      </c>
    </row>
    <row r="382" spans="1:6" x14ac:dyDescent="0.2">
      <c r="A382" s="227">
        <v>6.2999999999999989</v>
      </c>
      <c r="B382" s="228" t="s">
        <v>158</v>
      </c>
      <c r="C382" s="229">
        <v>3</v>
      </c>
      <c r="D382" s="230" t="s">
        <v>38</v>
      </c>
      <c r="E382" s="81"/>
      <c r="F382" s="64">
        <f t="shared" si="6"/>
        <v>0</v>
      </c>
    </row>
    <row r="383" spans="1:6" x14ac:dyDescent="0.2">
      <c r="A383" s="227">
        <v>6.3999999999999986</v>
      </c>
      <c r="B383" s="228" t="s">
        <v>231</v>
      </c>
      <c r="C383" s="231">
        <v>4</v>
      </c>
      <c r="D383" s="230" t="s">
        <v>38</v>
      </c>
      <c r="E383" s="81"/>
      <c r="F383" s="64">
        <f t="shared" si="6"/>
        <v>0</v>
      </c>
    </row>
    <row r="384" spans="1:6" x14ac:dyDescent="0.2">
      <c r="A384" s="227">
        <v>6.4999999999999982</v>
      </c>
      <c r="B384" s="228" t="s">
        <v>217</v>
      </c>
      <c r="C384" s="231">
        <v>8</v>
      </c>
      <c r="D384" s="230" t="s">
        <v>38</v>
      </c>
      <c r="E384" s="81"/>
      <c r="F384" s="64">
        <f t="shared" si="6"/>
        <v>0</v>
      </c>
    </row>
    <row r="385" spans="1:6" x14ac:dyDescent="0.2">
      <c r="A385" s="227">
        <v>6.5999999999999979</v>
      </c>
      <c r="B385" s="228" t="s">
        <v>160</v>
      </c>
      <c r="C385" s="232">
        <v>11</v>
      </c>
      <c r="D385" s="230" t="s">
        <v>38</v>
      </c>
      <c r="E385" s="81"/>
      <c r="F385" s="64">
        <f t="shared" si="6"/>
        <v>0</v>
      </c>
    </row>
    <row r="386" spans="1:6" x14ac:dyDescent="0.2">
      <c r="A386" s="227">
        <v>6.6999999999999975</v>
      </c>
      <c r="B386" s="228" t="s">
        <v>203</v>
      </c>
      <c r="C386" s="229">
        <v>8</v>
      </c>
      <c r="D386" s="230" t="s">
        <v>38</v>
      </c>
      <c r="E386" s="81"/>
      <c r="F386" s="64">
        <f t="shared" si="6"/>
        <v>0</v>
      </c>
    </row>
    <row r="387" spans="1:6" x14ac:dyDescent="0.2">
      <c r="A387" s="227">
        <v>6.7999999999999972</v>
      </c>
      <c r="B387" s="228" t="s">
        <v>204</v>
      </c>
      <c r="C387" s="229">
        <v>13</v>
      </c>
      <c r="D387" s="230" t="s">
        <v>38</v>
      </c>
      <c r="E387" s="81"/>
      <c r="F387" s="64">
        <f t="shared" si="6"/>
        <v>0</v>
      </c>
    </row>
    <row r="388" spans="1:6" x14ac:dyDescent="0.2">
      <c r="A388" s="227">
        <v>6.8999999999999968</v>
      </c>
      <c r="B388" s="228" t="s">
        <v>205</v>
      </c>
      <c r="C388" s="229">
        <v>1</v>
      </c>
      <c r="D388" s="230" t="s">
        <v>38</v>
      </c>
      <c r="E388" s="81"/>
      <c r="F388" s="64">
        <f t="shared" si="6"/>
        <v>0</v>
      </c>
    </row>
    <row r="389" spans="1:6" x14ac:dyDescent="0.2">
      <c r="A389" s="284">
        <v>6.1</v>
      </c>
      <c r="B389" s="233" t="s">
        <v>165</v>
      </c>
      <c r="C389" s="233">
        <v>2.5</v>
      </c>
      <c r="D389" s="230" t="s">
        <v>188</v>
      </c>
      <c r="E389" s="81"/>
      <c r="F389" s="64">
        <f t="shared" si="6"/>
        <v>0</v>
      </c>
    </row>
    <row r="390" spans="1:6" x14ac:dyDescent="0.2">
      <c r="A390" s="234"/>
      <c r="B390" s="235"/>
      <c r="C390" s="236"/>
      <c r="D390" s="237"/>
      <c r="E390" s="83"/>
      <c r="F390" s="64">
        <f t="shared" si="6"/>
        <v>0</v>
      </c>
    </row>
    <row r="391" spans="1:6" ht="15" x14ac:dyDescent="0.2">
      <c r="A391" s="238">
        <v>7</v>
      </c>
      <c r="B391" s="239" t="s">
        <v>166</v>
      </c>
      <c r="C391" s="229"/>
      <c r="D391" s="230"/>
      <c r="E391" s="81"/>
      <c r="F391" s="64">
        <f t="shared" si="6"/>
        <v>0</v>
      </c>
    </row>
    <row r="392" spans="1:6" x14ac:dyDescent="0.2">
      <c r="A392" s="227">
        <v>7.1</v>
      </c>
      <c r="B392" s="228" t="s">
        <v>232</v>
      </c>
      <c r="C392" s="229">
        <v>8</v>
      </c>
      <c r="D392" s="230" t="s">
        <v>38</v>
      </c>
      <c r="E392" s="81"/>
      <c r="F392" s="64">
        <f t="shared" si="6"/>
        <v>0</v>
      </c>
    </row>
    <row r="393" spans="1:6" x14ac:dyDescent="0.2">
      <c r="A393" s="227">
        <v>7.1999999999999993</v>
      </c>
      <c r="B393" s="241" t="s">
        <v>227</v>
      </c>
      <c r="C393" s="229">
        <v>4</v>
      </c>
      <c r="D393" s="230" t="s">
        <v>38</v>
      </c>
      <c r="E393" s="81"/>
      <c r="F393" s="64">
        <f t="shared" si="6"/>
        <v>0</v>
      </c>
    </row>
    <row r="394" spans="1:6" x14ac:dyDescent="0.2">
      <c r="A394" s="242"/>
      <c r="B394" s="152"/>
      <c r="C394" s="243"/>
      <c r="D394" s="206"/>
      <c r="E394" s="76"/>
      <c r="F394" s="64">
        <f t="shared" si="6"/>
        <v>0</v>
      </c>
    </row>
    <row r="395" spans="1:6" ht="15" x14ac:dyDescent="0.2">
      <c r="A395" s="244">
        <v>8</v>
      </c>
      <c r="B395" s="224" t="s">
        <v>169</v>
      </c>
      <c r="C395" s="192"/>
      <c r="D395" s="206"/>
      <c r="E395" s="76"/>
      <c r="F395" s="64">
        <f t="shared" si="6"/>
        <v>0</v>
      </c>
    </row>
    <row r="396" spans="1:6" ht="57" x14ac:dyDescent="0.2">
      <c r="A396" s="285">
        <v>8.1</v>
      </c>
      <c r="B396" s="245" t="s">
        <v>170</v>
      </c>
      <c r="C396" s="246">
        <v>3</v>
      </c>
      <c r="D396" s="206" t="s">
        <v>38</v>
      </c>
      <c r="E396" s="76"/>
      <c r="F396" s="64">
        <f t="shared" si="6"/>
        <v>0</v>
      </c>
    </row>
    <row r="397" spans="1:6" ht="57" x14ac:dyDescent="0.2">
      <c r="A397" s="285">
        <v>8.1999999999999993</v>
      </c>
      <c r="B397" s="245" t="s">
        <v>171</v>
      </c>
      <c r="C397" s="246">
        <v>3</v>
      </c>
      <c r="D397" s="206" t="s">
        <v>38</v>
      </c>
      <c r="E397" s="76"/>
      <c r="F397" s="64">
        <f t="shared" si="6"/>
        <v>0</v>
      </c>
    </row>
    <row r="398" spans="1:6" x14ac:dyDescent="0.2">
      <c r="A398" s="308">
        <v>8.2999999999999989</v>
      </c>
      <c r="B398" s="309" t="s">
        <v>172</v>
      </c>
      <c r="C398" s="310">
        <v>6</v>
      </c>
      <c r="D398" s="311" t="s">
        <v>38</v>
      </c>
      <c r="E398" s="86"/>
      <c r="F398" s="64">
        <f t="shared" si="6"/>
        <v>0</v>
      </c>
    </row>
    <row r="399" spans="1:6" x14ac:dyDescent="0.2">
      <c r="A399" s="242"/>
      <c r="B399" s="152"/>
      <c r="C399" s="243"/>
      <c r="D399" s="206"/>
      <c r="E399" s="76"/>
      <c r="F399" s="64">
        <f t="shared" ref="F399:F462" si="7">+E399*C399</f>
        <v>0</v>
      </c>
    </row>
    <row r="400" spans="1:6" ht="15" x14ac:dyDescent="0.2">
      <c r="A400" s="244">
        <v>9</v>
      </c>
      <c r="B400" s="247" t="s">
        <v>173</v>
      </c>
      <c r="C400" s="246"/>
      <c r="D400" s="248"/>
      <c r="E400" s="84"/>
      <c r="F400" s="64">
        <f t="shared" si="7"/>
        <v>0</v>
      </c>
    </row>
    <row r="401" spans="1:6" ht="28.5" x14ac:dyDescent="0.2">
      <c r="A401" s="285">
        <v>9.1</v>
      </c>
      <c r="B401" s="250" t="s">
        <v>174</v>
      </c>
      <c r="C401" s="251">
        <v>123</v>
      </c>
      <c r="D401" s="252" t="s">
        <v>38</v>
      </c>
      <c r="E401" s="85"/>
      <c r="F401" s="64">
        <f t="shared" si="7"/>
        <v>0</v>
      </c>
    </row>
    <row r="402" spans="1:6" x14ac:dyDescent="0.2">
      <c r="A402" s="253"/>
      <c r="B402" s="152"/>
      <c r="C402" s="192"/>
      <c r="D402" s="254"/>
      <c r="E402" s="76"/>
      <c r="F402" s="64">
        <f t="shared" si="7"/>
        <v>0</v>
      </c>
    </row>
    <row r="403" spans="1:6" ht="15" x14ac:dyDescent="0.2">
      <c r="A403" s="255">
        <v>10</v>
      </c>
      <c r="B403" s="256" t="s">
        <v>125</v>
      </c>
      <c r="C403" s="192"/>
      <c r="D403" s="254"/>
      <c r="E403" s="76"/>
      <c r="F403" s="64">
        <f t="shared" si="7"/>
        <v>0</v>
      </c>
    </row>
    <row r="404" spans="1:6" ht="85.5" x14ac:dyDescent="0.2">
      <c r="A404" s="285">
        <v>10.1</v>
      </c>
      <c r="B404" s="152" t="str">
        <f>+B350</f>
        <v>Señalización, control y manejo del tránsito (incluye: letreros con base, conos refractarios, cinta de peligro,  malla de seguridad naranja, tanques de 55 gl pintados amarillo tráfico con cinta lumínica, pasarelas de madera y hombres con banderolas, chalecos y cascos de seguridad)</v>
      </c>
      <c r="C404" s="192">
        <v>2480.46</v>
      </c>
      <c r="D404" s="254" t="s">
        <v>12</v>
      </c>
      <c r="E404" s="76"/>
      <c r="F404" s="64">
        <f t="shared" si="7"/>
        <v>0</v>
      </c>
    </row>
    <row r="405" spans="1:6" ht="15" x14ac:dyDescent="0.2">
      <c r="A405" s="261"/>
      <c r="B405" s="152"/>
      <c r="C405" s="254"/>
      <c r="D405" s="262"/>
      <c r="E405" s="76"/>
      <c r="F405" s="64">
        <f t="shared" si="7"/>
        <v>0</v>
      </c>
    </row>
    <row r="406" spans="1:6" ht="28.5" x14ac:dyDescent="0.2">
      <c r="A406" s="242">
        <v>11</v>
      </c>
      <c r="B406" s="152" t="s">
        <v>212</v>
      </c>
      <c r="C406" s="192">
        <v>2480.46</v>
      </c>
      <c r="D406" s="254" t="s">
        <v>12</v>
      </c>
      <c r="E406" s="76"/>
      <c r="F406" s="64">
        <f t="shared" si="7"/>
        <v>0</v>
      </c>
    </row>
    <row r="407" spans="1:6" ht="15" x14ac:dyDescent="0.2">
      <c r="A407" s="287"/>
      <c r="B407" s="288" t="s">
        <v>233</v>
      </c>
      <c r="C407" s="289"/>
      <c r="D407" s="272"/>
      <c r="E407" s="93"/>
      <c r="F407" s="93">
        <f>SUM(F355:F406)</f>
        <v>0</v>
      </c>
    </row>
    <row r="408" spans="1:6" x14ac:dyDescent="0.2">
      <c r="A408" s="242"/>
      <c r="B408" s="217"/>
      <c r="C408" s="267"/>
      <c r="D408" s="268"/>
      <c r="E408" s="76"/>
      <c r="F408" s="64"/>
    </row>
    <row r="409" spans="1:6" ht="30" x14ac:dyDescent="0.2">
      <c r="A409" s="190" t="s">
        <v>234</v>
      </c>
      <c r="B409" s="191" t="s">
        <v>235</v>
      </c>
      <c r="C409" s="192"/>
      <c r="D409" s="193"/>
      <c r="E409" s="75"/>
      <c r="F409" s="64">
        <f t="shared" si="7"/>
        <v>0</v>
      </c>
    </row>
    <row r="410" spans="1:6" x14ac:dyDescent="0.2">
      <c r="A410" s="194"/>
      <c r="B410" s="194"/>
      <c r="C410" s="192"/>
      <c r="D410" s="193"/>
      <c r="E410" s="75"/>
      <c r="F410" s="64">
        <f t="shared" si="7"/>
        <v>0</v>
      </c>
    </row>
    <row r="411" spans="1:6" ht="15" x14ac:dyDescent="0.2">
      <c r="A411" s="195">
        <v>1</v>
      </c>
      <c r="B411" s="196" t="s">
        <v>137</v>
      </c>
      <c r="C411" s="192">
        <v>2190.8000000000002</v>
      </c>
      <c r="D411" s="197" t="s">
        <v>12</v>
      </c>
      <c r="E411" s="75"/>
      <c r="F411" s="64">
        <f t="shared" si="7"/>
        <v>0</v>
      </c>
    </row>
    <row r="412" spans="1:6" x14ac:dyDescent="0.2">
      <c r="A412" s="198"/>
      <c r="B412" s="194"/>
      <c r="C412" s="192"/>
      <c r="D412" s="197"/>
      <c r="E412" s="75"/>
      <c r="F412" s="64">
        <f t="shared" si="7"/>
        <v>0</v>
      </c>
    </row>
    <row r="413" spans="1:6" ht="15" x14ac:dyDescent="0.2">
      <c r="A413" s="191">
        <v>2</v>
      </c>
      <c r="B413" s="191" t="s">
        <v>19</v>
      </c>
      <c r="C413" s="192"/>
      <c r="D413" s="201"/>
      <c r="E413" s="75"/>
      <c r="F413" s="64">
        <f t="shared" si="7"/>
        <v>0</v>
      </c>
    </row>
    <row r="414" spans="1:6" x14ac:dyDescent="0.2">
      <c r="A414" s="208">
        <v>2.1</v>
      </c>
      <c r="B414" s="152" t="s">
        <v>25</v>
      </c>
      <c r="C414" s="192">
        <v>1589.8424150000003</v>
      </c>
      <c r="D414" s="206" t="s">
        <v>188</v>
      </c>
      <c r="E414" s="75"/>
      <c r="F414" s="64">
        <f t="shared" si="7"/>
        <v>0</v>
      </c>
    </row>
    <row r="415" spans="1:6" x14ac:dyDescent="0.2">
      <c r="A415" s="208">
        <v>2.2000000000000002</v>
      </c>
      <c r="B415" s="279" t="s">
        <v>144</v>
      </c>
      <c r="C415" s="192">
        <v>1424.0200000000002</v>
      </c>
      <c r="D415" s="206" t="s">
        <v>187</v>
      </c>
      <c r="E415" s="76"/>
      <c r="F415" s="64">
        <f t="shared" si="7"/>
        <v>0</v>
      </c>
    </row>
    <row r="416" spans="1:6" ht="28.5" x14ac:dyDescent="0.2">
      <c r="A416" s="208">
        <v>2.3000000000000003</v>
      </c>
      <c r="B416" s="152" t="s">
        <v>193</v>
      </c>
      <c r="C416" s="280">
        <v>245.00033642947318</v>
      </c>
      <c r="D416" s="281" t="s">
        <v>188</v>
      </c>
      <c r="E416" s="92"/>
      <c r="F416" s="64">
        <f t="shared" si="7"/>
        <v>0</v>
      </c>
    </row>
    <row r="417" spans="1:6" x14ac:dyDescent="0.2">
      <c r="A417" s="208">
        <v>2.4000000000000004</v>
      </c>
      <c r="B417" s="245" t="s">
        <v>192</v>
      </c>
      <c r="C417" s="192">
        <v>145.15094999999999</v>
      </c>
      <c r="D417" s="206" t="s">
        <v>188</v>
      </c>
      <c r="E417" s="75"/>
      <c r="F417" s="64">
        <f t="shared" si="7"/>
        <v>0</v>
      </c>
    </row>
    <row r="418" spans="1:6" ht="28.5" x14ac:dyDescent="0.2">
      <c r="A418" s="208">
        <v>2.5000000000000004</v>
      </c>
      <c r="B418" s="152" t="s">
        <v>27</v>
      </c>
      <c r="C418" s="211">
        <v>1361.1129801637398</v>
      </c>
      <c r="D418" s="212" t="s">
        <v>194</v>
      </c>
      <c r="E418" s="77"/>
      <c r="F418" s="64">
        <f t="shared" si="7"/>
        <v>0</v>
      </c>
    </row>
    <row r="419" spans="1:6" ht="28.5" x14ac:dyDescent="0.2">
      <c r="A419" s="208">
        <v>2.6000000000000005</v>
      </c>
      <c r="B419" s="152" t="s">
        <v>30</v>
      </c>
      <c r="C419" s="192">
        <v>519.47565823298578</v>
      </c>
      <c r="D419" s="206" t="s">
        <v>188</v>
      </c>
      <c r="E419" s="77"/>
      <c r="F419" s="64">
        <f t="shared" si="7"/>
        <v>0</v>
      </c>
    </row>
    <row r="420" spans="1:6" x14ac:dyDescent="0.2">
      <c r="A420" s="213"/>
      <c r="B420" s="194"/>
      <c r="C420" s="214"/>
      <c r="D420" s="197"/>
      <c r="E420" s="79"/>
      <c r="F420" s="64">
        <f t="shared" si="7"/>
        <v>0</v>
      </c>
    </row>
    <row r="421" spans="1:6" ht="15" x14ac:dyDescent="0.2">
      <c r="A421" s="215">
        <v>3</v>
      </c>
      <c r="B421" s="196" t="s">
        <v>149</v>
      </c>
      <c r="C421" s="214"/>
      <c r="D421" s="197"/>
      <c r="E421" s="79"/>
      <c r="F421" s="64">
        <f t="shared" si="7"/>
        <v>0</v>
      </c>
    </row>
    <row r="422" spans="1:6" x14ac:dyDescent="0.2">
      <c r="A422" s="208">
        <v>3.1</v>
      </c>
      <c r="B422" s="217" t="s">
        <v>150</v>
      </c>
      <c r="C422" s="192">
        <v>560.78579999999999</v>
      </c>
      <c r="D422" s="197" t="s">
        <v>12</v>
      </c>
      <c r="E422" s="75"/>
      <c r="F422" s="64">
        <f t="shared" si="7"/>
        <v>0</v>
      </c>
    </row>
    <row r="423" spans="1:6" x14ac:dyDescent="0.2">
      <c r="A423" s="208">
        <v>3.2</v>
      </c>
      <c r="B423" s="217" t="s">
        <v>151</v>
      </c>
      <c r="C423" s="192">
        <v>1673.8301999999999</v>
      </c>
      <c r="D423" s="197" t="s">
        <v>12</v>
      </c>
      <c r="E423" s="75"/>
      <c r="F423" s="64">
        <f t="shared" si="7"/>
        <v>0</v>
      </c>
    </row>
    <row r="424" spans="1:6" x14ac:dyDescent="0.2">
      <c r="A424" s="218"/>
      <c r="B424" s="194"/>
      <c r="C424" s="192"/>
      <c r="D424" s="197"/>
      <c r="E424" s="75"/>
      <c r="F424" s="64">
        <f t="shared" si="7"/>
        <v>0</v>
      </c>
    </row>
    <row r="425" spans="1:6" ht="15" x14ac:dyDescent="0.2">
      <c r="A425" s="215">
        <v>4</v>
      </c>
      <c r="B425" s="196" t="s">
        <v>152</v>
      </c>
      <c r="C425" s="192"/>
      <c r="D425" s="197"/>
      <c r="E425" s="75"/>
      <c r="F425" s="64">
        <f t="shared" si="7"/>
        <v>0</v>
      </c>
    </row>
    <row r="426" spans="1:6" x14ac:dyDescent="0.2">
      <c r="A426" s="208">
        <v>4.0999999999999996</v>
      </c>
      <c r="B426" s="217" t="s">
        <v>153</v>
      </c>
      <c r="C426" s="192">
        <v>549.79</v>
      </c>
      <c r="D426" s="197" t="s">
        <v>12</v>
      </c>
      <c r="E426" s="75"/>
      <c r="F426" s="64">
        <f t="shared" si="7"/>
        <v>0</v>
      </c>
    </row>
    <row r="427" spans="1:6" x14ac:dyDescent="0.2">
      <c r="A427" s="208">
        <v>4.1999999999999993</v>
      </c>
      <c r="B427" s="217" t="s">
        <v>154</v>
      </c>
      <c r="C427" s="192">
        <v>1641.01</v>
      </c>
      <c r="D427" s="197" t="s">
        <v>12</v>
      </c>
      <c r="E427" s="75"/>
      <c r="F427" s="64">
        <f t="shared" si="7"/>
        <v>0</v>
      </c>
    </row>
    <row r="428" spans="1:6" x14ac:dyDescent="0.2">
      <c r="A428" s="219"/>
      <c r="B428" s="220"/>
      <c r="C428" s="221"/>
      <c r="D428" s="222"/>
      <c r="E428" s="80"/>
      <c r="F428" s="64">
        <f t="shared" si="7"/>
        <v>0</v>
      </c>
    </row>
    <row r="429" spans="1:6" ht="15" x14ac:dyDescent="0.2">
      <c r="A429" s="223">
        <v>5</v>
      </c>
      <c r="B429" s="224" t="s">
        <v>155</v>
      </c>
      <c r="C429" s="192"/>
      <c r="D429" s="197"/>
      <c r="E429" s="75"/>
      <c r="F429" s="64">
        <f t="shared" si="7"/>
        <v>0</v>
      </c>
    </row>
    <row r="430" spans="1:6" x14ac:dyDescent="0.2">
      <c r="A430" s="208">
        <v>5.0999999999999996</v>
      </c>
      <c r="B430" s="217" t="s">
        <v>153</v>
      </c>
      <c r="C430" s="192">
        <v>549.79</v>
      </c>
      <c r="D430" s="197" t="s">
        <v>12</v>
      </c>
      <c r="E430" s="75"/>
      <c r="F430" s="64">
        <f t="shared" si="7"/>
        <v>0</v>
      </c>
    </row>
    <row r="431" spans="1:6" x14ac:dyDescent="0.2">
      <c r="A431" s="208">
        <v>5.1999999999999993</v>
      </c>
      <c r="B431" s="217" t="s">
        <v>154</v>
      </c>
      <c r="C431" s="192">
        <v>1641.01</v>
      </c>
      <c r="D431" s="197" t="s">
        <v>12</v>
      </c>
      <c r="E431" s="75"/>
      <c r="F431" s="64">
        <f t="shared" si="7"/>
        <v>0</v>
      </c>
    </row>
    <row r="432" spans="1:6" x14ac:dyDescent="0.2">
      <c r="A432" s="216"/>
      <c r="B432" s="217"/>
      <c r="C432" s="192"/>
      <c r="D432" s="197"/>
      <c r="E432" s="75"/>
      <c r="F432" s="64">
        <f t="shared" si="7"/>
        <v>0</v>
      </c>
    </row>
    <row r="433" spans="1:6" ht="30" x14ac:dyDescent="0.2">
      <c r="A433" s="225">
        <v>6</v>
      </c>
      <c r="B433" s="226" t="s">
        <v>236</v>
      </c>
      <c r="C433" s="192"/>
      <c r="D433" s="197"/>
      <c r="E433" s="78"/>
      <c r="F433" s="64">
        <f t="shared" si="7"/>
        <v>0</v>
      </c>
    </row>
    <row r="434" spans="1:6" x14ac:dyDescent="0.2">
      <c r="A434" s="227">
        <v>6.1</v>
      </c>
      <c r="B434" s="228" t="s">
        <v>237</v>
      </c>
      <c r="C434" s="229">
        <v>2</v>
      </c>
      <c r="D434" s="230" t="s">
        <v>38</v>
      </c>
      <c r="E434" s="81"/>
      <c r="F434" s="64">
        <f t="shared" si="7"/>
        <v>0</v>
      </c>
    </row>
    <row r="435" spans="1:6" x14ac:dyDescent="0.2">
      <c r="A435" s="227">
        <v>6.1999999999999993</v>
      </c>
      <c r="B435" s="228" t="s">
        <v>199</v>
      </c>
      <c r="C435" s="229">
        <v>3</v>
      </c>
      <c r="D435" s="230" t="s">
        <v>38</v>
      </c>
      <c r="E435" s="81"/>
      <c r="F435" s="64">
        <f t="shared" si="7"/>
        <v>0</v>
      </c>
    </row>
    <row r="436" spans="1:6" x14ac:dyDescent="0.2">
      <c r="A436" s="227">
        <v>6.2999999999999989</v>
      </c>
      <c r="B436" s="228" t="s">
        <v>224</v>
      </c>
      <c r="C436" s="229">
        <v>1</v>
      </c>
      <c r="D436" s="230" t="s">
        <v>38</v>
      </c>
      <c r="E436" s="81"/>
      <c r="F436" s="64">
        <f t="shared" si="7"/>
        <v>0</v>
      </c>
    </row>
    <row r="437" spans="1:6" x14ac:dyDescent="0.2">
      <c r="A437" s="227">
        <v>6.3999999999999986</v>
      </c>
      <c r="B437" s="228" t="s">
        <v>231</v>
      </c>
      <c r="C437" s="229">
        <v>2</v>
      </c>
      <c r="D437" s="230" t="s">
        <v>38</v>
      </c>
      <c r="E437" s="81"/>
      <c r="F437" s="64">
        <f t="shared" si="7"/>
        <v>0</v>
      </c>
    </row>
    <row r="438" spans="1:6" x14ac:dyDescent="0.2">
      <c r="A438" s="227">
        <v>6.4999999999999982</v>
      </c>
      <c r="B438" s="228" t="s">
        <v>238</v>
      </c>
      <c r="C438" s="229">
        <v>1</v>
      </c>
      <c r="D438" s="230" t="s">
        <v>38</v>
      </c>
      <c r="E438" s="81"/>
      <c r="F438" s="64">
        <f t="shared" si="7"/>
        <v>0</v>
      </c>
    </row>
    <row r="439" spans="1:6" x14ac:dyDescent="0.2">
      <c r="A439" s="227">
        <v>6.5999999999999979</v>
      </c>
      <c r="B439" s="228" t="s">
        <v>159</v>
      </c>
      <c r="C439" s="231">
        <v>11</v>
      </c>
      <c r="D439" s="230" t="s">
        <v>38</v>
      </c>
      <c r="E439" s="81"/>
      <c r="F439" s="64">
        <f t="shared" si="7"/>
        <v>0</v>
      </c>
    </row>
    <row r="440" spans="1:6" x14ac:dyDescent="0.2">
      <c r="A440" s="227">
        <v>6.6999999999999975</v>
      </c>
      <c r="B440" s="228" t="s">
        <v>160</v>
      </c>
      <c r="C440" s="232">
        <v>7</v>
      </c>
      <c r="D440" s="230" t="s">
        <v>38</v>
      </c>
      <c r="E440" s="81"/>
      <c r="F440" s="64">
        <f t="shared" si="7"/>
        <v>0</v>
      </c>
    </row>
    <row r="441" spans="1:6" ht="28.5" x14ac:dyDescent="0.2">
      <c r="A441" s="227">
        <v>6.7999999999999972</v>
      </c>
      <c r="B441" s="228" t="s">
        <v>239</v>
      </c>
      <c r="C441" s="229">
        <v>1</v>
      </c>
      <c r="D441" s="230" t="s">
        <v>38</v>
      </c>
      <c r="E441" s="81"/>
      <c r="F441" s="64">
        <f t="shared" si="7"/>
        <v>0</v>
      </c>
    </row>
    <row r="442" spans="1:6" x14ac:dyDescent="0.2">
      <c r="A442" s="227">
        <v>6.8999999999999968</v>
      </c>
      <c r="B442" s="228" t="s">
        <v>162</v>
      </c>
      <c r="C442" s="232">
        <v>9</v>
      </c>
      <c r="D442" s="230" t="s">
        <v>38</v>
      </c>
      <c r="E442" s="81"/>
      <c r="F442" s="64">
        <f t="shared" si="7"/>
        <v>0</v>
      </c>
    </row>
    <row r="443" spans="1:6" x14ac:dyDescent="0.2">
      <c r="A443" s="284">
        <v>6.1</v>
      </c>
      <c r="B443" s="228" t="s">
        <v>204</v>
      </c>
      <c r="C443" s="229">
        <v>9</v>
      </c>
      <c r="D443" s="230" t="s">
        <v>38</v>
      </c>
      <c r="E443" s="81"/>
      <c r="F443" s="64">
        <f t="shared" si="7"/>
        <v>0</v>
      </c>
    </row>
    <row r="444" spans="1:6" x14ac:dyDescent="0.2">
      <c r="A444" s="284">
        <v>6.1099999999999994</v>
      </c>
      <c r="B444" s="228" t="s">
        <v>205</v>
      </c>
      <c r="C444" s="229">
        <v>1</v>
      </c>
      <c r="D444" s="230" t="s">
        <v>38</v>
      </c>
      <c r="E444" s="81"/>
      <c r="F444" s="64">
        <f t="shared" si="7"/>
        <v>0</v>
      </c>
    </row>
    <row r="445" spans="1:6" x14ac:dyDescent="0.2">
      <c r="A445" s="284">
        <v>6.1199999999999992</v>
      </c>
      <c r="B445" s="233" t="s">
        <v>165</v>
      </c>
      <c r="C445" s="233">
        <v>2.3000000000000003</v>
      </c>
      <c r="D445" s="230" t="s">
        <v>188</v>
      </c>
      <c r="E445" s="81"/>
      <c r="F445" s="64">
        <f t="shared" si="7"/>
        <v>0</v>
      </c>
    </row>
    <row r="446" spans="1:6" x14ac:dyDescent="0.2">
      <c r="A446" s="234"/>
      <c r="B446" s="235"/>
      <c r="C446" s="236"/>
      <c r="D446" s="237"/>
      <c r="E446" s="83"/>
      <c r="F446" s="64">
        <f t="shared" si="7"/>
        <v>0</v>
      </c>
    </row>
    <row r="447" spans="1:6" ht="15" x14ac:dyDescent="0.2">
      <c r="A447" s="238">
        <v>7</v>
      </c>
      <c r="B447" s="239" t="s">
        <v>166</v>
      </c>
      <c r="C447" s="229"/>
      <c r="D447" s="230"/>
      <c r="E447" s="81"/>
      <c r="F447" s="64">
        <f t="shared" si="7"/>
        <v>0</v>
      </c>
    </row>
    <row r="448" spans="1:6" x14ac:dyDescent="0.2">
      <c r="A448" s="227">
        <v>7.1</v>
      </c>
      <c r="B448" s="228" t="s">
        <v>206</v>
      </c>
      <c r="C448" s="229">
        <v>8</v>
      </c>
      <c r="D448" s="230" t="s">
        <v>38</v>
      </c>
      <c r="E448" s="81"/>
      <c r="F448" s="64">
        <f t="shared" si="7"/>
        <v>0</v>
      </c>
    </row>
    <row r="449" spans="1:6" x14ac:dyDescent="0.2">
      <c r="A449" s="227">
        <v>7.1999999999999993</v>
      </c>
      <c r="B449" s="241" t="s">
        <v>168</v>
      </c>
      <c r="C449" s="229">
        <v>2</v>
      </c>
      <c r="D449" s="230" t="s">
        <v>38</v>
      </c>
      <c r="E449" s="81"/>
      <c r="F449" s="64">
        <f t="shared" si="7"/>
        <v>0</v>
      </c>
    </row>
    <row r="450" spans="1:6" x14ac:dyDescent="0.2">
      <c r="A450" s="227">
        <v>7.2999999999999989</v>
      </c>
      <c r="B450" s="228" t="s">
        <v>240</v>
      </c>
      <c r="C450" s="229">
        <v>3</v>
      </c>
      <c r="D450" s="230" t="s">
        <v>38</v>
      </c>
      <c r="E450" s="81"/>
      <c r="F450" s="64">
        <f t="shared" si="7"/>
        <v>0</v>
      </c>
    </row>
    <row r="451" spans="1:6" x14ac:dyDescent="0.2">
      <c r="A451" s="242"/>
      <c r="B451" s="152"/>
      <c r="C451" s="243"/>
      <c r="D451" s="206"/>
      <c r="E451" s="76"/>
      <c r="F451" s="64">
        <f t="shared" si="7"/>
        <v>0</v>
      </c>
    </row>
    <row r="452" spans="1:6" ht="15" x14ac:dyDescent="0.2">
      <c r="A452" s="244">
        <v>8</v>
      </c>
      <c r="B452" s="224" t="s">
        <v>169</v>
      </c>
      <c r="C452" s="192"/>
      <c r="D452" s="206"/>
      <c r="E452" s="76"/>
      <c r="F452" s="64">
        <f t="shared" si="7"/>
        <v>0</v>
      </c>
    </row>
    <row r="453" spans="1:6" ht="57" x14ac:dyDescent="0.2">
      <c r="A453" s="227">
        <v>8.1</v>
      </c>
      <c r="B453" s="245" t="s">
        <v>170</v>
      </c>
      <c r="C453" s="246">
        <v>2</v>
      </c>
      <c r="D453" s="206" t="s">
        <v>38</v>
      </c>
      <c r="E453" s="76"/>
      <c r="F453" s="64">
        <f t="shared" si="7"/>
        <v>0</v>
      </c>
    </row>
    <row r="454" spans="1:6" x14ac:dyDescent="0.2">
      <c r="A454" s="227">
        <v>8.1999999999999993</v>
      </c>
      <c r="B454" s="245" t="s">
        <v>172</v>
      </c>
      <c r="C454" s="243">
        <v>2</v>
      </c>
      <c r="D454" s="206" t="s">
        <v>38</v>
      </c>
      <c r="E454" s="76"/>
      <c r="F454" s="64">
        <f t="shared" si="7"/>
        <v>0</v>
      </c>
    </row>
    <row r="455" spans="1:6" x14ac:dyDescent="0.2">
      <c r="A455" s="242"/>
      <c r="B455" s="152"/>
      <c r="C455" s="243"/>
      <c r="D455" s="206"/>
      <c r="E455" s="76"/>
      <c r="F455" s="64">
        <f t="shared" si="7"/>
        <v>0</v>
      </c>
    </row>
    <row r="456" spans="1:6" ht="15" x14ac:dyDescent="0.2">
      <c r="A456" s="244">
        <v>9</v>
      </c>
      <c r="B456" s="247" t="s">
        <v>173</v>
      </c>
      <c r="C456" s="246"/>
      <c r="D456" s="248"/>
      <c r="E456" s="84"/>
      <c r="F456" s="64">
        <f t="shared" si="7"/>
        <v>0</v>
      </c>
    </row>
    <row r="457" spans="1:6" ht="28.5" x14ac:dyDescent="0.2">
      <c r="A457" s="227">
        <v>9.1</v>
      </c>
      <c r="B457" s="250" t="s">
        <v>174</v>
      </c>
      <c r="C457" s="251">
        <v>121</v>
      </c>
      <c r="D457" s="252" t="s">
        <v>38</v>
      </c>
      <c r="E457" s="85"/>
      <c r="F457" s="64">
        <f t="shared" si="7"/>
        <v>0</v>
      </c>
    </row>
    <row r="458" spans="1:6" x14ac:dyDescent="0.2">
      <c r="A458" s="253"/>
      <c r="B458" s="152"/>
      <c r="C458" s="192"/>
      <c r="D458" s="254"/>
      <c r="E458" s="76"/>
      <c r="F458" s="64">
        <f t="shared" si="7"/>
        <v>0</v>
      </c>
    </row>
    <row r="459" spans="1:6" ht="15" x14ac:dyDescent="0.2">
      <c r="A459" s="255">
        <v>10</v>
      </c>
      <c r="B459" s="256" t="s">
        <v>125</v>
      </c>
      <c r="C459" s="192"/>
      <c r="D459" s="254"/>
      <c r="E459" s="76"/>
      <c r="F459" s="64">
        <f t="shared" si="7"/>
        <v>0</v>
      </c>
    </row>
    <row r="460" spans="1:6" ht="57" x14ac:dyDescent="0.2">
      <c r="A460" s="227">
        <v>10.1</v>
      </c>
      <c r="B460" s="152" t="s">
        <v>241</v>
      </c>
      <c r="C460" s="192">
        <v>2190.8000000000002</v>
      </c>
      <c r="D460" s="254" t="s">
        <v>12</v>
      </c>
      <c r="E460" s="76"/>
      <c r="F460" s="64">
        <f t="shared" si="7"/>
        <v>0</v>
      </c>
    </row>
    <row r="461" spans="1:6" ht="15" x14ac:dyDescent="0.2">
      <c r="A461" s="312"/>
      <c r="B461" s="149"/>
      <c r="C461" s="258"/>
      <c r="D461" s="313"/>
      <c r="E461" s="86"/>
      <c r="F461" s="64">
        <f t="shared" si="7"/>
        <v>0</v>
      </c>
    </row>
    <row r="462" spans="1:6" ht="28.5" x14ac:dyDescent="0.2">
      <c r="A462" s="242">
        <v>11</v>
      </c>
      <c r="B462" s="152" t="s">
        <v>133</v>
      </c>
      <c r="C462" s="192">
        <v>2190.8000000000002</v>
      </c>
      <c r="D462" s="254" t="s">
        <v>12</v>
      </c>
      <c r="E462" s="76"/>
      <c r="F462" s="64">
        <f t="shared" si="7"/>
        <v>0</v>
      </c>
    </row>
    <row r="463" spans="1:6" ht="15" x14ac:dyDescent="0.2">
      <c r="A463" s="269"/>
      <c r="B463" s="270" t="s">
        <v>242</v>
      </c>
      <c r="C463" s="271"/>
      <c r="D463" s="272"/>
      <c r="E463" s="89"/>
      <c r="F463" s="89">
        <f>SUM(F409:F462)</f>
        <v>0</v>
      </c>
    </row>
    <row r="464" spans="1:6" x14ac:dyDescent="0.2">
      <c r="A464" s="242"/>
      <c r="B464" s="217"/>
      <c r="C464" s="267"/>
      <c r="D464" s="268"/>
      <c r="E464" s="76"/>
      <c r="F464" s="64"/>
    </row>
    <row r="465" spans="1:6" ht="15" x14ac:dyDescent="0.2">
      <c r="A465" s="190" t="s">
        <v>243</v>
      </c>
      <c r="B465" s="191" t="s">
        <v>244</v>
      </c>
      <c r="C465" s="192"/>
      <c r="D465" s="193"/>
      <c r="E465" s="75"/>
      <c r="F465" s="64">
        <f t="shared" ref="F465:F526" si="8">+E465*C465</f>
        <v>0</v>
      </c>
    </row>
    <row r="466" spans="1:6" x14ac:dyDescent="0.2">
      <c r="A466" s="194"/>
      <c r="B466" s="194"/>
      <c r="C466" s="192"/>
      <c r="D466" s="193"/>
      <c r="E466" s="75"/>
      <c r="F466" s="64">
        <f t="shared" si="8"/>
        <v>0</v>
      </c>
    </row>
    <row r="467" spans="1:6" ht="15" x14ac:dyDescent="0.2">
      <c r="A467" s="195">
        <v>1</v>
      </c>
      <c r="B467" s="196" t="s">
        <v>137</v>
      </c>
      <c r="C467" s="192">
        <v>7422.4</v>
      </c>
      <c r="D467" s="197" t="s">
        <v>12</v>
      </c>
      <c r="E467" s="75"/>
      <c r="F467" s="64">
        <f t="shared" si="8"/>
        <v>0</v>
      </c>
    </row>
    <row r="468" spans="1:6" ht="15" x14ac:dyDescent="0.2">
      <c r="A468" s="191"/>
      <c r="B468" s="207"/>
      <c r="C468" s="192"/>
      <c r="D468" s="201"/>
      <c r="E468" s="75"/>
      <c r="F468" s="64">
        <f t="shared" si="8"/>
        <v>0</v>
      </c>
    </row>
    <row r="469" spans="1:6" ht="15" x14ac:dyDescent="0.2">
      <c r="A469" s="199">
        <v>2</v>
      </c>
      <c r="B469" s="200" t="s">
        <v>245</v>
      </c>
      <c r="C469" s="192"/>
      <c r="D469" s="201"/>
      <c r="E469" s="75"/>
      <c r="F469" s="64">
        <f t="shared" si="8"/>
        <v>0</v>
      </c>
    </row>
    <row r="470" spans="1:6" x14ac:dyDescent="0.2">
      <c r="A470" s="202">
        <v>2.1</v>
      </c>
      <c r="B470" s="314" t="s">
        <v>14</v>
      </c>
      <c r="C470" s="204">
        <v>223.2</v>
      </c>
      <c r="D470" s="197" t="s">
        <v>12</v>
      </c>
      <c r="E470" s="75"/>
      <c r="F470" s="64">
        <f t="shared" si="8"/>
        <v>0</v>
      </c>
    </row>
    <row r="471" spans="1:6" x14ac:dyDescent="0.2">
      <c r="A471" s="205">
        <v>2.2000000000000002</v>
      </c>
      <c r="B471" s="314" t="s">
        <v>15</v>
      </c>
      <c r="C471" s="204">
        <v>78.11999999999999</v>
      </c>
      <c r="D471" s="206" t="s">
        <v>187</v>
      </c>
      <c r="E471" s="75"/>
      <c r="F471" s="64">
        <f t="shared" si="8"/>
        <v>0</v>
      </c>
    </row>
    <row r="472" spans="1:6" x14ac:dyDescent="0.2">
      <c r="A472" s="202">
        <v>2.2999999999999998</v>
      </c>
      <c r="B472" s="314" t="s">
        <v>17</v>
      </c>
      <c r="C472" s="204">
        <v>5.2731000000000003</v>
      </c>
      <c r="D472" s="206" t="s">
        <v>188</v>
      </c>
      <c r="E472" s="75"/>
      <c r="F472" s="64">
        <f t="shared" si="8"/>
        <v>0</v>
      </c>
    </row>
    <row r="473" spans="1:6" ht="15" x14ac:dyDescent="0.2">
      <c r="A473" s="191"/>
      <c r="B473" s="207"/>
      <c r="C473" s="192"/>
      <c r="D473" s="201"/>
      <c r="E473" s="75"/>
      <c r="F473" s="64">
        <f t="shared" si="8"/>
        <v>0</v>
      </c>
    </row>
    <row r="474" spans="1:6" ht="15" x14ac:dyDescent="0.2">
      <c r="A474" s="191">
        <v>3</v>
      </c>
      <c r="B474" s="191" t="s">
        <v>19</v>
      </c>
      <c r="C474" s="192"/>
      <c r="D474" s="201"/>
      <c r="E474" s="75"/>
      <c r="F474" s="64">
        <f t="shared" si="8"/>
        <v>0</v>
      </c>
    </row>
    <row r="475" spans="1:6" x14ac:dyDescent="0.2">
      <c r="A475" s="208">
        <v>3.1</v>
      </c>
      <c r="B475" s="152" t="s">
        <v>25</v>
      </c>
      <c r="C475" s="192">
        <v>5406.3098100000007</v>
      </c>
      <c r="D475" s="206" t="s">
        <v>188</v>
      </c>
      <c r="E475" s="75"/>
      <c r="F475" s="64">
        <f t="shared" si="8"/>
        <v>0</v>
      </c>
    </row>
    <row r="476" spans="1:6" x14ac:dyDescent="0.2">
      <c r="A476" s="208">
        <v>3.2</v>
      </c>
      <c r="B476" s="314" t="s">
        <v>144</v>
      </c>
      <c r="C476" s="192">
        <v>4932.2530000000006</v>
      </c>
      <c r="D476" s="206" t="s">
        <v>187</v>
      </c>
      <c r="E476" s="76"/>
      <c r="F476" s="64">
        <f t="shared" si="8"/>
        <v>0</v>
      </c>
    </row>
    <row r="477" spans="1:6" x14ac:dyDescent="0.2">
      <c r="A477" s="208">
        <v>3.3000000000000003</v>
      </c>
      <c r="B477" s="315" t="s">
        <v>192</v>
      </c>
      <c r="C477" s="192">
        <v>493.22530000000006</v>
      </c>
      <c r="D477" s="206" t="s">
        <v>188</v>
      </c>
      <c r="E477" s="75"/>
      <c r="F477" s="64">
        <f t="shared" si="8"/>
        <v>0</v>
      </c>
    </row>
    <row r="478" spans="1:6" ht="28.5" x14ac:dyDescent="0.2">
      <c r="A478" s="208">
        <v>3.4000000000000004</v>
      </c>
      <c r="B478" s="152" t="s">
        <v>193</v>
      </c>
      <c r="C478" s="316">
        <v>833.04289955828767</v>
      </c>
      <c r="D478" s="317" t="s">
        <v>188</v>
      </c>
      <c r="E478" s="97"/>
      <c r="F478" s="64">
        <f t="shared" si="8"/>
        <v>0</v>
      </c>
    </row>
    <row r="479" spans="1:6" ht="28.5" x14ac:dyDescent="0.2">
      <c r="A479" s="208">
        <v>3.5000000000000004</v>
      </c>
      <c r="B479" s="155" t="s">
        <v>27</v>
      </c>
      <c r="C479" s="318">
        <v>4628.0161086571543</v>
      </c>
      <c r="D479" s="319" t="s">
        <v>194</v>
      </c>
      <c r="E479" s="98"/>
      <c r="F479" s="64">
        <f t="shared" si="8"/>
        <v>0</v>
      </c>
    </row>
    <row r="480" spans="1:6" ht="28.5" x14ac:dyDescent="0.2">
      <c r="A480" s="208">
        <v>3.6000000000000005</v>
      </c>
      <c r="B480" s="155" t="s">
        <v>196</v>
      </c>
      <c r="C480" s="320">
        <v>1766.9953411697034</v>
      </c>
      <c r="D480" s="321" t="s">
        <v>188</v>
      </c>
      <c r="E480" s="98"/>
      <c r="F480" s="64">
        <f t="shared" si="8"/>
        <v>0</v>
      </c>
    </row>
    <row r="481" spans="1:6" x14ac:dyDescent="0.2">
      <c r="A481" s="213"/>
      <c r="B481" s="194"/>
      <c r="C481" s="214"/>
      <c r="D481" s="197"/>
      <c r="E481" s="79"/>
      <c r="F481" s="64">
        <f t="shared" si="8"/>
        <v>0</v>
      </c>
    </row>
    <row r="482" spans="1:6" ht="15" x14ac:dyDescent="0.2">
      <c r="A482" s="215">
        <v>4</v>
      </c>
      <c r="B482" s="196" t="s">
        <v>149</v>
      </c>
      <c r="C482" s="214"/>
      <c r="D482" s="197"/>
      <c r="E482" s="79"/>
      <c r="F482" s="64">
        <f t="shared" si="8"/>
        <v>0</v>
      </c>
    </row>
    <row r="483" spans="1:6" x14ac:dyDescent="0.2">
      <c r="A483" s="208">
        <v>4.0999999999999996</v>
      </c>
      <c r="B483" s="217" t="s">
        <v>150</v>
      </c>
      <c r="C483" s="192">
        <v>2196.9372000000003</v>
      </c>
      <c r="D483" s="197" t="s">
        <v>12</v>
      </c>
      <c r="E483" s="75"/>
      <c r="F483" s="64">
        <f t="shared" si="8"/>
        <v>0</v>
      </c>
    </row>
    <row r="484" spans="1:6" x14ac:dyDescent="0.2">
      <c r="A484" s="208">
        <v>4.1999999999999993</v>
      </c>
      <c r="B484" s="217" t="s">
        <v>151</v>
      </c>
      <c r="C484" s="192">
        <v>5373.9107999999997</v>
      </c>
      <c r="D484" s="197" t="s">
        <v>12</v>
      </c>
      <c r="E484" s="75"/>
      <c r="F484" s="64">
        <f t="shared" si="8"/>
        <v>0</v>
      </c>
    </row>
    <row r="485" spans="1:6" x14ac:dyDescent="0.2">
      <c r="A485" s="218"/>
      <c r="B485" s="194"/>
      <c r="C485" s="192"/>
      <c r="D485" s="197"/>
      <c r="E485" s="75"/>
      <c r="F485" s="64">
        <f t="shared" si="8"/>
        <v>0</v>
      </c>
    </row>
    <row r="486" spans="1:6" ht="15" x14ac:dyDescent="0.2">
      <c r="A486" s="215">
        <v>5</v>
      </c>
      <c r="B486" s="196" t="s">
        <v>152</v>
      </c>
      <c r="C486" s="192"/>
      <c r="D486" s="197"/>
      <c r="E486" s="75"/>
      <c r="F486" s="64">
        <f t="shared" si="8"/>
        <v>0</v>
      </c>
    </row>
    <row r="487" spans="1:6" x14ac:dyDescent="0.2">
      <c r="A487" s="208">
        <v>5.0999999999999996</v>
      </c>
      <c r="B487" s="217" t="s">
        <v>153</v>
      </c>
      <c r="C487" s="192">
        <v>2153.86</v>
      </c>
      <c r="D487" s="197" t="s">
        <v>12</v>
      </c>
      <c r="E487" s="75"/>
      <c r="F487" s="64">
        <f t="shared" si="8"/>
        <v>0</v>
      </c>
    </row>
    <row r="488" spans="1:6" x14ac:dyDescent="0.2">
      <c r="A488" s="208">
        <v>5.1999999999999993</v>
      </c>
      <c r="B488" s="217" t="s">
        <v>154</v>
      </c>
      <c r="C488" s="192">
        <v>5268.54</v>
      </c>
      <c r="D488" s="197" t="s">
        <v>12</v>
      </c>
      <c r="E488" s="75"/>
      <c r="F488" s="64">
        <f t="shared" si="8"/>
        <v>0</v>
      </c>
    </row>
    <row r="489" spans="1:6" x14ac:dyDescent="0.2">
      <c r="A489" s="216"/>
      <c r="B489" s="217"/>
      <c r="C489" s="192"/>
      <c r="D489" s="197"/>
      <c r="E489" s="75"/>
      <c r="F489" s="64">
        <f t="shared" si="8"/>
        <v>0</v>
      </c>
    </row>
    <row r="490" spans="1:6" ht="15" x14ac:dyDescent="0.2">
      <c r="A490" s="223">
        <v>6</v>
      </c>
      <c r="B490" s="224" t="s">
        <v>155</v>
      </c>
      <c r="C490" s="192"/>
      <c r="D490" s="197"/>
      <c r="E490" s="75"/>
      <c r="F490" s="64">
        <f t="shared" si="8"/>
        <v>0</v>
      </c>
    </row>
    <row r="491" spans="1:6" x14ac:dyDescent="0.2">
      <c r="A491" s="208">
        <v>6.1</v>
      </c>
      <c r="B491" s="217" t="s">
        <v>153</v>
      </c>
      <c r="C491" s="192">
        <v>2153.86</v>
      </c>
      <c r="D491" s="197" t="s">
        <v>12</v>
      </c>
      <c r="E491" s="75"/>
      <c r="F491" s="64">
        <f t="shared" si="8"/>
        <v>0</v>
      </c>
    </row>
    <row r="492" spans="1:6" x14ac:dyDescent="0.2">
      <c r="A492" s="208">
        <v>6.1999999999999993</v>
      </c>
      <c r="B492" s="217" t="s">
        <v>154</v>
      </c>
      <c r="C492" s="192">
        <v>5268.54</v>
      </c>
      <c r="D492" s="197" t="s">
        <v>12</v>
      </c>
      <c r="E492" s="75"/>
      <c r="F492" s="64">
        <f t="shared" si="8"/>
        <v>0</v>
      </c>
    </row>
    <row r="493" spans="1:6" x14ac:dyDescent="0.2">
      <c r="A493" s="216"/>
      <c r="B493" s="217"/>
      <c r="C493" s="192"/>
      <c r="D493" s="197"/>
      <c r="E493" s="75"/>
      <c r="F493" s="64">
        <f t="shared" si="8"/>
        <v>0</v>
      </c>
    </row>
    <row r="494" spans="1:6" ht="30" x14ac:dyDescent="0.2">
      <c r="A494" s="225">
        <v>7</v>
      </c>
      <c r="B494" s="226" t="s">
        <v>198</v>
      </c>
      <c r="C494" s="192"/>
      <c r="D494" s="197"/>
      <c r="E494" s="78"/>
      <c r="F494" s="64">
        <f t="shared" si="8"/>
        <v>0</v>
      </c>
    </row>
    <row r="495" spans="1:6" x14ac:dyDescent="0.2">
      <c r="A495" s="227">
        <v>7.1</v>
      </c>
      <c r="B495" s="228" t="s">
        <v>237</v>
      </c>
      <c r="C495" s="229">
        <v>3</v>
      </c>
      <c r="D495" s="230" t="s">
        <v>38</v>
      </c>
      <c r="E495" s="81"/>
      <c r="F495" s="64">
        <f t="shared" si="8"/>
        <v>0</v>
      </c>
    </row>
    <row r="496" spans="1:6" x14ac:dyDescent="0.2">
      <c r="A496" s="227">
        <v>7.1999999999999993</v>
      </c>
      <c r="B496" s="228" t="s">
        <v>223</v>
      </c>
      <c r="C496" s="229">
        <v>5</v>
      </c>
      <c r="D496" s="230" t="s">
        <v>38</v>
      </c>
      <c r="E496" s="81"/>
      <c r="F496" s="64">
        <f t="shared" si="8"/>
        <v>0</v>
      </c>
    </row>
    <row r="497" spans="1:6" x14ac:dyDescent="0.2">
      <c r="A497" s="322">
        <v>7.2999999999999989</v>
      </c>
      <c r="B497" s="323" t="s">
        <v>199</v>
      </c>
      <c r="C497" s="324">
        <v>13</v>
      </c>
      <c r="D497" s="325" t="s">
        <v>38</v>
      </c>
      <c r="E497" s="99"/>
      <c r="F497" s="64">
        <f t="shared" si="8"/>
        <v>0</v>
      </c>
    </row>
    <row r="498" spans="1:6" x14ac:dyDescent="0.2">
      <c r="A498" s="227">
        <v>7.4999999999999982</v>
      </c>
      <c r="B498" s="228" t="s">
        <v>246</v>
      </c>
      <c r="C498" s="229">
        <v>1</v>
      </c>
      <c r="D498" s="230" t="s">
        <v>38</v>
      </c>
      <c r="E498" s="81"/>
      <c r="F498" s="64">
        <f t="shared" si="8"/>
        <v>0</v>
      </c>
    </row>
    <row r="499" spans="1:6" x14ac:dyDescent="0.2">
      <c r="A499" s="227">
        <v>7.3999999999999986</v>
      </c>
      <c r="B499" s="228" t="s">
        <v>247</v>
      </c>
      <c r="C499" s="229">
        <v>2</v>
      </c>
      <c r="D499" s="230" t="s">
        <v>38</v>
      </c>
      <c r="E499" s="81"/>
      <c r="F499" s="64">
        <f t="shared" si="8"/>
        <v>0</v>
      </c>
    </row>
    <row r="500" spans="1:6" x14ac:dyDescent="0.2">
      <c r="A500" s="227">
        <v>7.5999999999999979</v>
      </c>
      <c r="B500" s="228" t="s">
        <v>217</v>
      </c>
      <c r="C500" s="231">
        <v>38</v>
      </c>
      <c r="D500" s="230" t="s">
        <v>38</v>
      </c>
      <c r="E500" s="81"/>
      <c r="F500" s="64">
        <f t="shared" si="8"/>
        <v>0</v>
      </c>
    </row>
    <row r="501" spans="1:6" x14ac:dyDescent="0.2">
      <c r="A501" s="227">
        <v>7.6999999999999975</v>
      </c>
      <c r="B501" s="228" t="s">
        <v>160</v>
      </c>
      <c r="C501" s="232">
        <v>23</v>
      </c>
      <c r="D501" s="230" t="s">
        <v>38</v>
      </c>
      <c r="E501" s="81"/>
      <c r="F501" s="64">
        <f t="shared" si="8"/>
        <v>0</v>
      </c>
    </row>
    <row r="502" spans="1:6" ht="28.5" x14ac:dyDescent="0.2">
      <c r="A502" s="227">
        <v>7.7999999999999972</v>
      </c>
      <c r="B502" s="228" t="s">
        <v>248</v>
      </c>
      <c r="C502" s="326">
        <v>2</v>
      </c>
      <c r="D502" s="327" t="s">
        <v>38</v>
      </c>
      <c r="E502" s="81"/>
      <c r="F502" s="64">
        <f t="shared" si="8"/>
        <v>0</v>
      </c>
    </row>
    <row r="503" spans="1:6" x14ac:dyDescent="0.2">
      <c r="A503" s="227">
        <v>7.8999999999999968</v>
      </c>
      <c r="B503" s="228" t="s">
        <v>203</v>
      </c>
      <c r="C503" s="229">
        <v>33</v>
      </c>
      <c r="D503" s="230" t="s">
        <v>38</v>
      </c>
      <c r="E503" s="81"/>
      <c r="F503" s="64">
        <f t="shared" si="8"/>
        <v>0</v>
      </c>
    </row>
    <row r="504" spans="1:6" x14ac:dyDescent="0.2">
      <c r="A504" s="284">
        <v>7.1</v>
      </c>
      <c r="B504" s="228" t="s">
        <v>249</v>
      </c>
      <c r="C504" s="229">
        <v>1</v>
      </c>
      <c r="D504" s="230" t="s">
        <v>38</v>
      </c>
      <c r="E504" s="81"/>
      <c r="F504" s="64">
        <f t="shared" si="8"/>
        <v>0</v>
      </c>
    </row>
    <row r="505" spans="1:6" x14ac:dyDescent="0.2">
      <c r="A505" s="284">
        <v>7.1099999999999994</v>
      </c>
      <c r="B505" s="228" t="s">
        <v>204</v>
      </c>
      <c r="C505" s="229">
        <v>37</v>
      </c>
      <c r="D505" s="230" t="s">
        <v>38</v>
      </c>
      <c r="E505" s="81"/>
      <c r="F505" s="64">
        <f t="shared" si="8"/>
        <v>0</v>
      </c>
    </row>
    <row r="506" spans="1:6" x14ac:dyDescent="0.2">
      <c r="A506" s="284">
        <v>7.1199999999999992</v>
      </c>
      <c r="B506" s="228" t="s">
        <v>205</v>
      </c>
      <c r="C506" s="229">
        <v>1</v>
      </c>
      <c r="D506" s="230" t="s">
        <v>38</v>
      </c>
      <c r="E506" s="81"/>
      <c r="F506" s="64">
        <f t="shared" si="8"/>
        <v>0</v>
      </c>
    </row>
    <row r="507" spans="1:6" x14ac:dyDescent="0.2">
      <c r="A507" s="284">
        <v>7.129999999999999</v>
      </c>
      <c r="B507" s="233" t="s">
        <v>165</v>
      </c>
      <c r="C507" s="328">
        <v>7.9</v>
      </c>
      <c r="D507" s="230" t="s">
        <v>188</v>
      </c>
      <c r="E507" s="81"/>
      <c r="F507" s="64">
        <f t="shared" si="8"/>
        <v>0</v>
      </c>
    </row>
    <row r="508" spans="1:6" x14ac:dyDescent="0.2">
      <c r="A508" s="234"/>
      <c r="B508" s="235"/>
      <c r="C508" s="236"/>
      <c r="D508" s="237"/>
      <c r="E508" s="83"/>
      <c r="F508" s="64">
        <f t="shared" si="8"/>
        <v>0</v>
      </c>
    </row>
    <row r="509" spans="1:6" ht="15" x14ac:dyDescent="0.2">
      <c r="A509" s="238">
        <v>8</v>
      </c>
      <c r="B509" s="239" t="s">
        <v>166</v>
      </c>
      <c r="C509" s="229"/>
      <c r="D509" s="230"/>
      <c r="E509" s="81"/>
      <c r="F509" s="64">
        <f t="shared" si="8"/>
        <v>0</v>
      </c>
    </row>
    <row r="510" spans="1:6" x14ac:dyDescent="0.2">
      <c r="A510" s="227">
        <v>8.1</v>
      </c>
      <c r="B510" s="228" t="s">
        <v>250</v>
      </c>
      <c r="C510" s="229">
        <v>2</v>
      </c>
      <c r="D510" s="230" t="s">
        <v>38</v>
      </c>
      <c r="E510" s="81"/>
      <c r="F510" s="64">
        <f t="shared" si="8"/>
        <v>0</v>
      </c>
    </row>
    <row r="511" spans="1:6" x14ac:dyDescent="0.2">
      <c r="A511" s="227">
        <v>8.1999999999999993</v>
      </c>
      <c r="B511" s="228" t="s">
        <v>167</v>
      </c>
      <c r="C511" s="229">
        <v>8</v>
      </c>
      <c r="D511" s="230" t="s">
        <v>38</v>
      </c>
      <c r="E511" s="81"/>
      <c r="F511" s="64">
        <f t="shared" si="8"/>
        <v>0</v>
      </c>
    </row>
    <row r="512" spans="1:6" x14ac:dyDescent="0.2">
      <c r="A512" s="227">
        <v>8.2999999999999989</v>
      </c>
      <c r="B512" s="241" t="s">
        <v>168</v>
      </c>
      <c r="C512" s="229">
        <v>4</v>
      </c>
      <c r="D512" s="230" t="s">
        <v>38</v>
      </c>
      <c r="E512" s="81"/>
      <c r="F512" s="64">
        <f t="shared" si="8"/>
        <v>0</v>
      </c>
    </row>
    <row r="513" spans="1:6" x14ac:dyDescent="0.2">
      <c r="A513" s="227">
        <v>8.3999999999999986</v>
      </c>
      <c r="B513" s="228" t="s">
        <v>240</v>
      </c>
      <c r="C513" s="229">
        <v>1</v>
      </c>
      <c r="D513" s="230" t="s">
        <v>38</v>
      </c>
      <c r="E513" s="81"/>
      <c r="F513" s="64">
        <f t="shared" si="8"/>
        <v>0</v>
      </c>
    </row>
    <row r="514" spans="1:6" x14ac:dyDescent="0.2">
      <c r="A514" s="242"/>
      <c r="B514" s="152"/>
      <c r="C514" s="243"/>
      <c r="D514" s="206"/>
      <c r="E514" s="76"/>
      <c r="F514" s="64">
        <f t="shared" si="8"/>
        <v>0</v>
      </c>
    </row>
    <row r="515" spans="1:6" ht="15" x14ac:dyDescent="0.2">
      <c r="A515" s="244">
        <v>9</v>
      </c>
      <c r="B515" s="224" t="s">
        <v>169</v>
      </c>
      <c r="C515" s="192"/>
      <c r="D515" s="206"/>
      <c r="E515" s="76"/>
      <c r="F515" s="64">
        <f t="shared" si="8"/>
        <v>0</v>
      </c>
    </row>
    <row r="516" spans="1:6" ht="57" x14ac:dyDescent="0.2">
      <c r="A516" s="285">
        <v>9.1</v>
      </c>
      <c r="B516" s="245" t="s">
        <v>170</v>
      </c>
      <c r="C516" s="329">
        <v>4</v>
      </c>
      <c r="D516" s="321" t="s">
        <v>38</v>
      </c>
      <c r="E516" s="100"/>
      <c r="F516" s="64">
        <f t="shared" si="8"/>
        <v>0</v>
      </c>
    </row>
    <row r="517" spans="1:6" ht="57" x14ac:dyDescent="0.2">
      <c r="A517" s="285">
        <v>9.1999999999999993</v>
      </c>
      <c r="B517" s="245" t="s">
        <v>171</v>
      </c>
      <c r="C517" s="329">
        <v>7</v>
      </c>
      <c r="D517" s="321" t="s">
        <v>38</v>
      </c>
      <c r="E517" s="100"/>
      <c r="F517" s="64">
        <f t="shared" si="8"/>
        <v>0</v>
      </c>
    </row>
    <row r="518" spans="1:6" x14ac:dyDescent="0.2">
      <c r="A518" s="285">
        <v>9.2999999999999989</v>
      </c>
      <c r="B518" s="245" t="s">
        <v>172</v>
      </c>
      <c r="C518" s="243">
        <v>11</v>
      </c>
      <c r="D518" s="206" t="s">
        <v>38</v>
      </c>
      <c r="E518" s="76"/>
      <c r="F518" s="64">
        <f t="shared" si="8"/>
        <v>0</v>
      </c>
    </row>
    <row r="519" spans="1:6" x14ac:dyDescent="0.2">
      <c r="A519" s="242"/>
      <c r="B519" s="152"/>
      <c r="C519" s="243"/>
      <c r="D519" s="206"/>
      <c r="E519" s="76"/>
      <c r="F519" s="64">
        <f t="shared" si="8"/>
        <v>0</v>
      </c>
    </row>
    <row r="520" spans="1:6" ht="15" x14ac:dyDescent="0.2">
      <c r="A520" s="244">
        <v>10</v>
      </c>
      <c r="B520" s="247" t="s">
        <v>173</v>
      </c>
      <c r="C520" s="246"/>
      <c r="D520" s="248"/>
      <c r="E520" s="84"/>
      <c r="F520" s="64">
        <f t="shared" si="8"/>
        <v>0</v>
      </c>
    </row>
    <row r="521" spans="1:6" ht="28.5" x14ac:dyDescent="0.2">
      <c r="A521" s="285">
        <v>10.1</v>
      </c>
      <c r="B521" s="250" t="s">
        <v>174</v>
      </c>
      <c r="C521" s="251">
        <v>535</v>
      </c>
      <c r="D521" s="252" t="s">
        <v>38</v>
      </c>
      <c r="E521" s="85"/>
      <c r="F521" s="64">
        <f t="shared" si="8"/>
        <v>0</v>
      </c>
    </row>
    <row r="522" spans="1:6" x14ac:dyDescent="0.2">
      <c r="A522" s="253"/>
      <c r="B522" s="152"/>
      <c r="C522" s="192"/>
      <c r="D522" s="254"/>
      <c r="E522" s="76"/>
      <c r="F522" s="64">
        <f t="shared" si="8"/>
        <v>0</v>
      </c>
    </row>
    <row r="523" spans="1:6" ht="15" x14ac:dyDescent="0.2">
      <c r="A523" s="255">
        <v>11</v>
      </c>
      <c r="B523" s="256" t="s">
        <v>125</v>
      </c>
      <c r="C523" s="192"/>
      <c r="D523" s="254"/>
      <c r="E523" s="76"/>
      <c r="F523" s="64">
        <f t="shared" si="8"/>
        <v>0</v>
      </c>
    </row>
    <row r="524" spans="1:6" ht="71.25" x14ac:dyDescent="0.2">
      <c r="A524" s="285">
        <v>11.1</v>
      </c>
      <c r="B524" s="155" t="s">
        <v>127</v>
      </c>
      <c r="C524" s="320">
        <v>7422.4</v>
      </c>
      <c r="D524" s="330" t="s">
        <v>12</v>
      </c>
      <c r="E524" s="100"/>
      <c r="F524" s="64">
        <f t="shared" si="8"/>
        <v>0</v>
      </c>
    </row>
    <row r="525" spans="1:6" x14ac:dyDescent="0.2">
      <c r="A525" s="285"/>
      <c r="B525" s="155"/>
      <c r="C525" s="320"/>
      <c r="D525" s="330"/>
      <c r="E525" s="100"/>
      <c r="F525" s="64">
        <f t="shared" si="8"/>
        <v>0</v>
      </c>
    </row>
    <row r="526" spans="1:6" ht="15" x14ac:dyDescent="0.2">
      <c r="A526" s="263">
        <v>12</v>
      </c>
      <c r="B526" s="224" t="s">
        <v>251</v>
      </c>
      <c r="C526" s="264"/>
      <c r="D526" s="201"/>
      <c r="E526" s="76"/>
      <c r="F526" s="64">
        <f t="shared" si="8"/>
        <v>0</v>
      </c>
    </row>
    <row r="527" spans="1:6" x14ac:dyDescent="0.2">
      <c r="A527" s="331">
        <v>12.1</v>
      </c>
      <c r="B527" s="149" t="s">
        <v>177</v>
      </c>
      <c r="C527" s="332">
        <v>78.11999999999999</v>
      </c>
      <c r="D527" s="333" t="s">
        <v>211</v>
      </c>
      <c r="E527" s="86"/>
      <c r="F527" s="64">
        <f t="shared" ref="F527:F590" si="9">+E527*C527</f>
        <v>0</v>
      </c>
    </row>
    <row r="528" spans="1:6" ht="28.5" x14ac:dyDescent="0.2">
      <c r="A528" s="242">
        <v>12.2</v>
      </c>
      <c r="B528" s="152" t="s">
        <v>179</v>
      </c>
      <c r="C528" s="204">
        <v>78.11999999999999</v>
      </c>
      <c r="D528" s="266" t="s">
        <v>211</v>
      </c>
      <c r="E528" s="76"/>
      <c r="F528" s="64">
        <f t="shared" si="9"/>
        <v>0</v>
      </c>
    </row>
    <row r="529" spans="1:6" x14ac:dyDescent="0.2">
      <c r="A529" s="242">
        <v>12.3</v>
      </c>
      <c r="B529" s="152" t="s">
        <v>180</v>
      </c>
      <c r="C529" s="334">
        <f>+C528*1.28*0.058*50</f>
        <v>289.98143999999996</v>
      </c>
      <c r="D529" s="335" t="s">
        <v>252</v>
      </c>
      <c r="E529" s="100"/>
      <c r="F529" s="64">
        <f t="shared" si="9"/>
        <v>0</v>
      </c>
    </row>
    <row r="530" spans="1:6" ht="15" x14ac:dyDescent="0.2">
      <c r="A530" s="261"/>
      <c r="B530" s="152"/>
      <c r="C530" s="330"/>
      <c r="D530" s="336"/>
      <c r="E530" s="100"/>
      <c r="F530" s="64">
        <f t="shared" si="9"/>
        <v>0</v>
      </c>
    </row>
    <row r="531" spans="1:6" ht="28.5" x14ac:dyDescent="0.2">
      <c r="A531" s="242">
        <v>13</v>
      </c>
      <c r="B531" s="155" t="s">
        <v>181</v>
      </c>
      <c r="C531" s="320">
        <v>7422.4</v>
      </c>
      <c r="D531" s="330" t="s">
        <v>12</v>
      </c>
      <c r="E531" s="100"/>
      <c r="F531" s="64">
        <f t="shared" si="9"/>
        <v>0</v>
      </c>
    </row>
    <row r="532" spans="1:6" ht="15" x14ac:dyDescent="0.2">
      <c r="A532" s="287"/>
      <c r="B532" s="288" t="s">
        <v>253</v>
      </c>
      <c r="C532" s="289"/>
      <c r="D532" s="272"/>
      <c r="E532" s="93"/>
      <c r="F532" s="93">
        <f>SUM(F465:F531)</f>
        <v>0</v>
      </c>
    </row>
    <row r="533" spans="1:6" ht="15" x14ac:dyDescent="0.2">
      <c r="A533" s="261"/>
      <c r="B533" s="152"/>
      <c r="C533" s="254"/>
      <c r="D533" s="262"/>
      <c r="E533" s="76"/>
      <c r="F533" s="64"/>
    </row>
    <row r="534" spans="1:6" ht="30" x14ac:dyDescent="0.2">
      <c r="A534" s="190" t="s">
        <v>254</v>
      </c>
      <c r="B534" s="191" t="s">
        <v>255</v>
      </c>
      <c r="C534" s="192"/>
      <c r="D534" s="193"/>
      <c r="E534" s="75"/>
      <c r="F534" s="64">
        <f t="shared" si="9"/>
        <v>0</v>
      </c>
    </row>
    <row r="535" spans="1:6" x14ac:dyDescent="0.2">
      <c r="A535" s="194"/>
      <c r="B535" s="194"/>
      <c r="C535" s="192"/>
      <c r="D535" s="193"/>
      <c r="E535" s="75"/>
      <c r="F535" s="64">
        <f t="shared" si="9"/>
        <v>0</v>
      </c>
    </row>
    <row r="536" spans="1:6" ht="15" x14ac:dyDescent="0.2">
      <c r="A536" s="195">
        <v>1</v>
      </c>
      <c r="B536" s="196" t="s">
        <v>137</v>
      </c>
      <c r="C536" s="192">
        <v>11020.47</v>
      </c>
      <c r="D536" s="197" t="s">
        <v>12</v>
      </c>
      <c r="E536" s="75"/>
      <c r="F536" s="64">
        <f t="shared" si="9"/>
        <v>0</v>
      </c>
    </row>
    <row r="537" spans="1:6" ht="15" x14ac:dyDescent="0.2">
      <c r="A537" s="191"/>
      <c r="B537" s="207"/>
      <c r="C537" s="192"/>
      <c r="D537" s="201"/>
      <c r="E537" s="75"/>
      <c r="F537" s="64">
        <f t="shared" si="9"/>
        <v>0</v>
      </c>
    </row>
    <row r="538" spans="1:6" ht="15" x14ac:dyDescent="0.2">
      <c r="A538" s="199">
        <v>2</v>
      </c>
      <c r="B538" s="200" t="s">
        <v>256</v>
      </c>
      <c r="C538" s="192"/>
      <c r="D538" s="201"/>
      <c r="E538" s="75"/>
      <c r="F538" s="64">
        <f t="shared" si="9"/>
        <v>0</v>
      </c>
    </row>
    <row r="539" spans="1:6" x14ac:dyDescent="0.2">
      <c r="A539" s="202">
        <v>2.1</v>
      </c>
      <c r="B539" s="314" t="s">
        <v>14</v>
      </c>
      <c r="C539" s="204">
        <v>1735.42</v>
      </c>
      <c r="D539" s="197" t="s">
        <v>12</v>
      </c>
      <c r="E539" s="75"/>
      <c r="F539" s="64">
        <f t="shared" si="9"/>
        <v>0</v>
      </c>
    </row>
    <row r="540" spans="1:6" x14ac:dyDescent="0.2">
      <c r="A540" s="205">
        <v>2.2000000000000002</v>
      </c>
      <c r="B540" s="314" t="s">
        <v>15</v>
      </c>
      <c r="C540" s="204">
        <v>607.39699999999993</v>
      </c>
      <c r="D540" s="206" t="s">
        <v>187</v>
      </c>
      <c r="E540" s="75"/>
      <c r="F540" s="64">
        <f t="shared" si="9"/>
        <v>0</v>
      </c>
    </row>
    <row r="541" spans="1:6" x14ac:dyDescent="0.2">
      <c r="A541" s="202">
        <v>2.2999999999999998</v>
      </c>
      <c r="B541" s="314" t="s">
        <v>17</v>
      </c>
      <c r="C541" s="204">
        <v>40.999297500000004</v>
      </c>
      <c r="D541" s="206" t="s">
        <v>188</v>
      </c>
      <c r="E541" s="75"/>
      <c r="F541" s="64">
        <f t="shared" si="9"/>
        <v>0</v>
      </c>
    </row>
    <row r="542" spans="1:6" ht="15" x14ac:dyDescent="0.2">
      <c r="A542" s="191"/>
      <c r="B542" s="207"/>
      <c r="C542" s="192"/>
      <c r="D542" s="201"/>
      <c r="E542" s="75"/>
      <c r="F542" s="64">
        <f t="shared" si="9"/>
        <v>0</v>
      </c>
    </row>
    <row r="543" spans="1:6" ht="15" x14ac:dyDescent="0.2">
      <c r="A543" s="191">
        <v>3</v>
      </c>
      <c r="B543" s="191" t="s">
        <v>19</v>
      </c>
      <c r="C543" s="192"/>
      <c r="D543" s="201"/>
      <c r="E543" s="75"/>
      <c r="F543" s="64">
        <f t="shared" si="9"/>
        <v>0</v>
      </c>
    </row>
    <row r="544" spans="1:6" x14ac:dyDescent="0.2">
      <c r="A544" s="208">
        <v>3.1</v>
      </c>
      <c r="B544" s="152" t="s">
        <v>142</v>
      </c>
      <c r="C544" s="192">
        <v>5607.0138390000002</v>
      </c>
      <c r="D544" s="206" t="s">
        <v>188</v>
      </c>
      <c r="E544" s="75"/>
      <c r="F544" s="64">
        <f t="shared" si="9"/>
        <v>0</v>
      </c>
    </row>
    <row r="545" spans="1:6" x14ac:dyDescent="0.2">
      <c r="A545" s="208">
        <v>3.2</v>
      </c>
      <c r="B545" s="152" t="s">
        <v>143</v>
      </c>
      <c r="C545" s="192">
        <v>2403.0059310000001</v>
      </c>
      <c r="D545" s="206" t="s">
        <v>188</v>
      </c>
      <c r="E545" s="75"/>
      <c r="F545" s="64">
        <f t="shared" si="9"/>
        <v>0</v>
      </c>
    </row>
    <row r="546" spans="1:6" x14ac:dyDescent="0.2">
      <c r="A546" s="208">
        <v>3.3000000000000003</v>
      </c>
      <c r="B546" s="314" t="s">
        <v>144</v>
      </c>
      <c r="C546" s="192">
        <v>7310.7630000000008</v>
      </c>
      <c r="D546" s="206" t="s">
        <v>187</v>
      </c>
      <c r="E546" s="76"/>
      <c r="F546" s="64">
        <f t="shared" si="9"/>
        <v>0</v>
      </c>
    </row>
    <row r="547" spans="1:6" x14ac:dyDescent="0.2">
      <c r="A547" s="208">
        <v>3.4000000000000004</v>
      </c>
      <c r="B547" s="315" t="s">
        <v>192</v>
      </c>
      <c r="C547" s="192">
        <v>731.07630000000006</v>
      </c>
      <c r="D547" s="206" t="s">
        <v>188</v>
      </c>
      <c r="E547" s="75"/>
      <c r="F547" s="64">
        <f t="shared" si="9"/>
        <v>0</v>
      </c>
    </row>
    <row r="548" spans="1:6" ht="28.5" x14ac:dyDescent="0.2">
      <c r="A548" s="208">
        <v>3.5000000000000004</v>
      </c>
      <c r="B548" s="152" t="s">
        <v>193</v>
      </c>
      <c r="C548" s="316">
        <v>1234.3165506387347</v>
      </c>
      <c r="D548" s="317" t="s">
        <v>188</v>
      </c>
      <c r="E548" s="97"/>
      <c r="F548" s="64">
        <f t="shared" si="9"/>
        <v>0</v>
      </c>
    </row>
    <row r="549" spans="1:6" ht="28.5" x14ac:dyDescent="0.2">
      <c r="A549" s="208">
        <v>3.6000000000000005</v>
      </c>
      <c r="B549" s="155" t="s">
        <v>27</v>
      </c>
      <c r="C549" s="318">
        <v>6857.3141702151943</v>
      </c>
      <c r="D549" s="319" t="s">
        <v>194</v>
      </c>
      <c r="E549" s="98"/>
      <c r="F549" s="64">
        <f t="shared" si="9"/>
        <v>0</v>
      </c>
    </row>
    <row r="550" spans="1:6" ht="28.5" x14ac:dyDescent="0.2">
      <c r="A550" s="208">
        <v>3.7000000000000006</v>
      </c>
      <c r="B550" s="155" t="s">
        <v>196</v>
      </c>
      <c r="C550" s="320">
        <v>2617.5632703805022</v>
      </c>
      <c r="D550" s="321" t="s">
        <v>188</v>
      </c>
      <c r="E550" s="98"/>
      <c r="F550" s="64">
        <f t="shared" si="9"/>
        <v>0</v>
      </c>
    </row>
    <row r="551" spans="1:6" x14ac:dyDescent="0.2">
      <c r="A551" s="213"/>
      <c r="B551" s="194"/>
      <c r="C551" s="214"/>
      <c r="D551" s="197"/>
      <c r="E551" s="79"/>
      <c r="F551" s="64">
        <f t="shared" si="9"/>
        <v>0</v>
      </c>
    </row>
    <row r="552" spans="1:6" ht="15" x14ac:dyDescent="0.2">
      <c r="A552" s="215">
        <v>4</v>
      </c>
      <c r="B552" s="196" t="s">
        <v>149</v>
      </c>
      <c r="C552" s="214"/>
      <c r="D552" s="197"/>
      <c r="E552" s="79"/>
      <c r="F552" s="64">
        <f t="shared" si="9"/>
        <v>0</v>
      </c>
    </row>
    <row r="553" spans="1:6" x14ac:dyDescent="0.2">
      <c r="A553" s="208">
        <v>4.0999999999999996</v>
      </c>
      <c r="B553" s="217" t="s">
        <v>150</v>
      </c>
      <c r="C553" s="192">
        <v>3008.1330000000003</v>
      </c>
      <c r="D553" s="197" t="s">
        <v>12</v>
      </c>
      <c r="E553" s="75"/>
      <c r="F553" s="64">
        <f t="shared" si="9"/>
        <v>0</v>
      </c>
    </row>
    <row r="554" spans="1:6" x14ac:dyDescent="0.2">
      <c r="A554" s="208">
        <v>4.1999999999999993</v>
      </c>
      <c r="B554" s="217" t="s">
        <v>151</v>
      </c>
      <c r="C554" s="192">
        <v>8232.7464</v>
      </c>
      <c r="D554" s="197" t="s">
        <v>12</v>
      </c>
      <c r="E554" s="75"/>
      <c r="F554" s="64">
        <f t="shared" si="9"/>
        <v>0</v>
      </c>
    </row>
    <row r="555" spans="1:6" x14ac:dyDescent="0.2">
      <c r="A555" s="218"/>
      <c r="B555" s="194"/>
      <c r="C555" s="192"/>
      <c r="D555" s="197"/>
      <c r="E555" s="75"/>
      <c r="F555" s="64">
        <f t="shared" si="9"/>
        <v>0</v>
      </c>
    </row>
    <row r="556" spans="1:6" ht="15" x14ac:dyDescent="0.2">
      <c r="A556" s="215">
        <v>5</v>
      </c>
      <c r="B556" s="196" t="s">
        <v>152</v>
      </c>
      <c r="C556" s="192"/>
      <c r="D556" s="197"/>
      <c r="E556" s="75"/>
      <c r="F556" s="64">
        <f t="shared" si="9"/>
        <v>0</v>
      </c>
    </row>
    <row r="557" spans="1:6" x14ac:dyDescent="0.2">
      <c r="A557" s="208">
        <v>5.0999999999999996</v>
      </c>
      <c r="B557" s="217" t="s">
        <v>153</v>
      </c>
      <c r="C557" s="192">
        <v>2949.15</v>
      </c>
      <c r="D557" s="197" t="s">
        <v>12</v>
      </c>
      <c r="E557" s="75"/>
      <c r="F557" s="64">
        <f t="shared" si="9"/>
        <v>0</v>
      </c>
    </row>
    <row r="558" spans="1:6" x14ac:dyDescent="0.2">
      <c r="A558" s="208">
        <v>5.1999999999999993</v>
      </c>
      <c r="B558" s="217" t="s">
        <v>154</v>
      </c>
      <c r="C558" s="192">
        <v>8071.32</v>
      </c>
      <c r="D558" s="197" t="s">
        <v>12</v>
      </c>
      <c r="E558" s="75"/>
      <c r="F558" s="64">
        <f t="shared" si="9"/>
        <v>0</v>
      </c>
    </row>
    <row r="559" spans="1:6" x14ac:dyDescent="0.2">
      <c r="A559" s="216"/>
      <c r="B559" s="217"/>
      <c r="C559" s="192"/>
      <c r="D559" s="197"/>
      <c r="E559" s="75"/>
      <c r="F559" s="64">
        <f t="shared" si="9"/>
        <v>0</v>
      </c>
    </row>
    <row r="560" spans="1:6" ht="15" x14ac:dyDescent="0.2">
      <c r="A560" s="223">
        <v>6</v>
      </c>
      <c r="B560" s="224" t="s">
        <v>155</v>
      </c>
      <c r="C560" s="192"/>
      <c r="D560" s="197"/>
      <c r="E560" s="75"/>
      <c r="F560" s="64">
        <f t="shared" si="9"/>
        <v>0</v>
      </c>
    </row>
    <row r="561" spans="1:6" x14ac:dyDescent="0.2">
      <c r="A561" s="208">
        <v>6.1</v>
      </c>
      <c r="B561" s="217" t="s">
        <v>153</v>
      </c>
      <c r="C561" s="192">
        <v>2949.15</v>
      </c>
      <c r="D561" s="197" t="s">
        <v>12</v>
      </c>
      <c r="E561" s="75"/>
      <c r="F561" s="64">
        <f t="shared" si="9"/>
        <v>0</v>
      </c>
    </row>
    <row r="562" spans="1:6" x14ac:dyDescent="0.2">
      <c r="A562" s="305">
        <v>6.1999999999999993</v>
      </c>
      <c r="B562" s="220" t="s">
        <v>154</v>
      </c>
      <c r="C562" s="221">
        <v>8071.32</v>
      </c>
      <c r="D562" s="222" t="s">
        <v>12</v>
      </c>
      <c r="E562" s="80"/>
      <c r="F562" s="64">
        <f t="shared" si="9"/>
        <v>0</v>
      </c>
    </row>
    <row r="563" spans="1:6" x14ac:dyDescent="0.2">
      <c r="A563" s="216"/>
      <c r="B563" s="217"/>
      <c r="C563" s="192"/>
      <c r="D563" s="197"/>
      <c r="E563" s="75"/>
      <c r="F563" s="64">
        <f t="shared" si="9"/>
        <v>0</v>
      </c>
    </row>
    <row r="564" spans="1:6" ht="30" x14ac:dyDescent="0.2">
      <c r="A564" s="225">
        <v>7</v>
      </c>
      <c r="B564" s="226" t="s">
        <v>198</v>
      </c>
      <c r="C564" s="192"/>
      <c r="D564" s="197"/>
      <c r="E564" s="78"/>
      <c r="F564" s="64">
        <f t="shared" si="9"/>
        <v>0</v>
      </c>
    </row>
    <row r="565" spans="1:6" x14ac:dyDescent="0.2">
      <c r="A565" s="227">
        <v>7.1</v>
      </c>
      <c r="B565" s="228" t="s">
        <v>257</v>
      </c>
      <c r="C565" s="229">
        <v>1</v>
      </c>
      <c r="D565" s="230" t="s">
        <v>38</v>
      </c>
      <c r="E565" s="81"/>
      <c r="F565" s="64">
        <f t="shared" si="9"/>
        <v>0</v>
      </c>
    </row>
    <row r="566" spans="1:6" x14ac:dyDescent="0.2">
      <c r="A566" s="227">
        <v>7.1999999999999993</v>
      </c>
      <c r="B566" s="228" t="s">
        <v>222</v>
      </c>
      <c r="C566" s="229">
        <v>6</v>
      </c>
      <c r="D566" s="230" t="s">
        <v>38</v>
      </c>
      <c r="E566" s="81"/>
      <c r="F566" s="64">
        <f t="shared" si="9"/>
        <v>0</v>
      </c>
    </row>
    <row r="567" spans="1:6" x14ac:dyDescent="0.2">
      <c r="A567" s="227">
        <v>7.2999999999999989</v>
      </c>
      <c r="B567" s="228" t="s">
        <v>223</v>
      </c>
      <c r="C567" s="229">
        <v>4</v>
      </c>
      <c r="D567" s="230" t="s">
        <v>38</v>
      </c>
      <c r="E567" s="81"/>
      <c r="F567" s="64">
        <f t="shared" si="9"/>
        <v>0</v>
      </c>
    </row>
    <row r="568" spans="1:6" x14ac:dyDescent="0.2">
      <c r="A568" s="227">
        <v>7.3999999999999986</v>
      </c>
      <c r="B568" s="228" t="s">
        <v>199</v>
      </c>
      <c r="C568" s="229">
        <v>10</v>
      </c>
      <c r="D568" s="230" t="s">
        <v>38</v>
      </c>
      <c r="E568" s="81"/>
      <c r="F568" s="64">
        <f t="shared" si="9"/>
        <v>0</v>
      </c>
    </row>
    <row r="569" spans="1:6" x14ac:dyDescent="0.2">
      <c r="A569" s="227">
        <v>7.4999999999999982</v>
      </c>
      <c r="B569" s="228" t="s">
        <v>258</v>
      </c>
      <c r="C569" s="229">
        <v>1</v>
      </c>
      <c r="D569" s="230" t="s">
        <v>38</v>
      </c>
      <c r="E569" s="81"/>
      <c r="F569" s="64">
        <f t="shared" si="9"/>
        <v>0</v>
      </c>
    </row>
    <row r="570" spans="1:6" x14ac:dyDescent="0.2">
      <c r="A570" s="227">
        <v>7.5999999999999979</v>
      </c>
      <c r="B570" s="228" t="s">
        <v>247</v>
      </c>
      <c r="C570" s="229">
        <v>1</v>
      </c>
      <c r="D570" s="230" t="s">
        <v>38</v>
      </c>
      <c r="E570" s="81"/>
      <c r="F570" s="64">
        <f t="shared" si="9"/>
        <v>0</v>
      </c>
    </row>
    <row r="571" spans="1:6" x14ac:dyDescent="0.2">
      <c r="A571" s="227">
        <v>7.6999999999999975</v>
      </c>
      <c r="B571" s="228" t="s">
        <v>217</v>
      </c>
      <c r="C571" s="231">
        <v>41</v>
      </c>
      <c r="D571" s="230" t="s">
        <v>38</v>
      </c>
      <c r="E571" s="81"/>
      <c r="F571" s="64">
        <f t="shared" si="9"/>
        <v>0</v>
      </c>
    </row>
    <row r="572" spans="1:6" x14ac:dyDescent="0.2">
      <c r="A572" s="227">
        <v>7.7999999999999972</v>
      </c>
      <c r="B572" s="228" t="s">
        <v>160</v>
      </c>
      <c r="C572" s="232">
        <v>44</v>
      </c>
      <c r="D572" s="230" t="s">
        <v>38</v>
      </c>
      <c r="E572" s="81"/>
      <c r="F572" s="64">
        <f t="shared" si="9"/>
        <v>0</v>
      </c>
    </row>
    <row r="573" spans="1:6" ht="28.5" x14ac:dyDescent="0.2">
      <c r="A573" s="227">
        <v>7.8999999999999968</v>
      </c>
      <c r="B573" s="228" t="s">
        <v>259</v>
      </c>
      <c r="C573" s="326">
        <v>4</v>
      </c>
      <c r="D573" s="327" t="s">
        <v>38</v>
      </c>
      <c r="E573" s="81"/>
      <c r="F573" s="64">
        <f t="shared" si="9"/>
        <v>0</v>
      </c>
    </row>
    <row r="574" spans="1:6" x14ac:dyDescent="0.2">
      <c r="A574" s="284">
        <v>7.1</v>
      </c>
      <c r="B574" s="228" t="s">
        <v>162</v>
      </c>
      <c r="C574" s="229">
        <v>37</v>
      </c>
      <c r="D574" s="230" t="s">
        <v>38</v>
      </c>
      <c r="E574" s="81"/>
      <c r="F574" s="64">
        <f t="shared" si="9"/>
        <v>0</v>
      </c>
    </row>
    <row r="575" spans="1:6" x14ac:dyDescent="0.2">
      <c r="A575" s="284">
        <v>7.1099999999999994</v>
      </c>
      <c r="B575" s="228" t="s">
        <v>249</v>
      </c>
      <c r="C575" s="229">
        <v>1</v>
      </c>
      <c r="D575" s="230" t="s">
        <v>38</v>
      </c>
      <c r="E575" s="81"/>
      <c r="F575" s="64">
        <f t="shared" si="9"/>
        <v>0</v>
      </c>
    </row>
    <row r="576" spans="1:6" x14ac:dyDescent="0.2">
      <c r="A576" s="284">
        <v>7.1199999999999992</v>
      </c>
      <c r="B576" s="228" t="s">
        <v>204</v>
      </c>
      <c r="C576" s="229">
        <v>51</v>
      </c>
      <c r="D576" s="230" t="s">
        <v>38</v>
      </c>
      <c r="E576" s="81"/>
      <c r="F576" s="64">
        <f t="shared" si="9"/>
        <v>0</v>
      </c>
    </row>
    <row r="577" spans="1:6" x14ac:dyDescent="0.2">
      <c r="A577" s="284">
        <v>7.129999999999999</v>
      </c>
      <c r="B577" s="228" t="s">
        <v>205</v>
      </c>
      <c r="C577" s="229">
        <v>1</v>
      </c>
      <c r="D577" s="230" t="s">
        <v>38</v>
      </c>
      <c r="E577" s="81"/>
      <c r="F577" s="64">
        <f t="shared" si="9"/>
        <v>0</v>
      </c>
    </row>
    <row r="578" spans="1:6" x14ac:dyDescent="0.2">
      <c r="A578" s="284">
        <v>7.1399999999999988</v>
      </c>
      <c r="B578" s="233" t="s">
        <v>165</v>
      </c>
      <c r="C578" s="328">
        <v>10.050000000000001</v>
      </c>
      <c r="D578" s="230" t="s">
        <v>188</v>
      </c>
      <c r="E578" s="81"/>
      <c r="F578" s="64">
        <f t="shared" si="9"/>
        <v>0</v>
      </c>
    </row>
    <row r="579" spans="1:6" x14ac:dyDescent="0.2">
      <c r="A579" s="234"/>
      <c r="B579" s="235"/>
      <c r="C579" s="236"/>
      <c r="D579" s="237"/>
      <c r="E579" s="83"/>
      <c r="F579" s="64">
        <f t="shared" si="9"/>
        <v>0</v>
      </c>
    </row>
    <row r="580" spans="1:6" ht="15" x14ac:dyDescent="0.2">
      <c r="A580" s="238">
        <v>8</v>
      </c>
      <c r="B580" s="239" t="s">
        <v>166</v>
      </c>
      <c r="C580" s="229"/>
      <c r="D580" s="230"/>
      <c r="E580" s="81"/>
      <c r="F580" s="64">
        <f t="shared" si="9"/>
        <v>0</v>
      </c>
    </row>
    <row r="581" spans="1:6" x14ac:dyDescent="0.2">
      <c r="A581" s="227">
        <v>8.1</v>
      </c>
      <c r="B581" s="228" t="s">
        <v>250</v>
      </c>
      <c r="C581" s="229">
        <v>2</v>
      </c>
      <c r="D581" s="230" t="s">
        <v>38</v>
      </c>
      <c r="E581" s="81"/>
      <c r="F581" s="64">
        <f t="shared" si="9"/>
        <v>0</v>
      </c>
    </row>
    <row r="582" spans="1:6" x14ac:dyDescent="0.2">
      <c r="A582" s="227">
        <v>8.1999999999999993</v>
      </c>
      <c r="B582" s="228" t="s">
        <v>167</v>
      </c>
      <c r="C582" s="229">
        <v>8</v>
      </c>
      <c r="D582" s="230" t="s">
        <v>38</v>
      </c>
      <c r="E582" s="81"/>
      <c r="F582" s="64">
        <f t="shared" si="9"/>
        <v>0</v>
      </c>
    </row>
    <row r="583" spans="1:6" x14ac:dyDescent="0.2">
      <c r="A583" s="227">
        <v>8.2999999999999989</v>
      </c>
      <c r="B583" s="241" t="s">
        <v>168</v>
      </c>
      <c r="C583" s="229">
        <v>5</v>
      </c>
      <c r="D583" s="230" t="s">
        <v>38</v>
      </c>
      <c r="E583" s="81"/>
      <c r="F583" s="64">
        <f t="shared" si="9"/>
        <v>0</v>
      </c>
    </row>
    <row r="584" spans="1:6" x14ac:dyDescent="0.2">
      <c r="A584" s="242"/>
      <c r="B584" s="152"/>
      <c r="C584" s="243"/>
      <c r="D584" s="206"/>
      <c r="E584" s="76"/>
      <c r="F584" s="64">
        <f t="shared" si="9"/>
        <v>0</v>
      </c>
    </row>
    <row r="585" spans="1:6" ht="15" x14ac:dyDescent="0.2">
      <c r="A585" s="244">
        <v>9</v>
      </c>
      <c r="B585" s="224" t="s">
        <v>169</v>
      </c>
      <c r="C585" s="192"/>
      <c r="D585" s="206"/>
      <c r="E585" s="76"/>
      <c r="F585" s="64">
        <f t="shared" si="9"/>
        <v>0</v>
      </c>
    </row>
    <row r="586" spans="1:6" ht="57" x14ac:dyDescent="0.2">
      <c r="A586" s="285">
        <v>9.1</v>
      </c>
      <c r="B586" s="245" t="s">
        <v>170</v>
      </c>
      <c r="C586" s="329">
        <v>12</v>
      </c>
      <c r="D586" s="321" t="s">
        <v>38</v>
      </c>
      <c r="E586" s="100"/>
      <c r="F586" s="64">
        <f t="shared" si="9"/>
        <v>0</v>
      </c>
    </row>
    <row r="587" spans="1:6" ht="57" x14ac:dyDescent="0.2">
      <c r="A587" s="285">
        <v>9.1999999999999993</v>
      </c>
      <c r="B587" s="245" t="s">
        <v>171</v>
      </c>
      <c r="C587" s="329">
        <v>3</v>
      </c>
      <c r="D587" s="321" t="s">
        <v>38</v>
      </c>
      <c r="E587" s="100"/>
      <c r="F587" s="64">
        <f t="shared" si="9"/>
        <v>0</v>
      </c>
    </row>
    <row r="588" spans="1:6" x14ac:dyDescent="0.2">
      <c r="A588" s="285">
        <v>9.2999999999999989</v>
      </c>
      <c r="B588" s="245" t="s">
        <v>172</v>
      </c>
      <c r="C588" s="243">
        <v>15</v>
      </c>
      <c r="D588" s="206" t="s">
        <v>38</v>
      </c>
      <c r="E588" s="76"/>
      <c r="F588" s="64">
        <f t="shared" si="9"/>
        <v>0</v>
      </c>
    </row>
    <row r="589" spans="1:6" x14ac:dyDescent="0.2">
      <c r="A589" s="242"/>
      <c r="B589" s="152"/>
      <c r="C589" s="243"/>
      <c r="D589" s="206"/>
      <c r="E589" s="76"/>
      <c r="F589" s="64">
        <f t="shared" si="9"/>
        <v>0</v>
      </c>
    </row>
    <row r="590" spans="1:6" ht="15" x14ac:dyDescent="0.2">
      <c r="A590" s="244">
        <v>10</v>
      </c>
      <c r="B590" s="247" t="s">
        <v>173</v>
      </c>
      <c r="C590" s="246"/>
      <c r="D590" s="248"/>
      <c r="E590" s="84"/>
      <c r="F590" s="64">
        <f t="shared" si="9"/>
        <v>0</v>
      </c>
    </row>
    <row r="591" spans="1:6" ht="28.5" x14ac:dyDescent="0.2">
      <c r="A591" s="285">
        <v>10.1</v>
      </c>
      <c r="B591" s="250" t="s">
        <v>174</v>
      </c>
      <c r="C591" s="251">
        <v>315</v>
      </c>
      <c r="D591" s="252" t="s">
        <v>38</v>
      </c>
      <c r="E591" s="85"/>
      <c r="F591" s="64">
        <f t="shared" ref="F591:F607" si="10">+E591*C591</f>
        <v>0</v>
      </c>
    </row>
    <row r="592" spans="1:6" x14ac:dyDescent="0.2">
      <c r="A592" s="253"/>
      <c r="B592" s="152"/>
      <c r="C592" s="192"/>
      <c r="D592" s="254"/>
      <c r="E592" s="76"/>
      <c r="F592" s="64">
        <f t="shared" si="10"/>
        <v>0</v>
      </c>
    </row>
    <row r="593" spans="1:6" ht="15" x14ac:dyDescent="0.2">
      <c r="A593" s="255">
        <v>11</v>
      </c>
      <c r="B593" s="256" t="s">
        <v>125</v>
      </c>
      <c r="C593" s="192"/>
      <c r="D593" s="254"/>
      <c r="E593" s="76"/>
      <c r="F593" s="64">
        <f t="shared" si="10"/>
        <v>0</v>
      </c>
    </row>
    <row r="594" spans="1:6" ht="28.5" x14ac:dyDescent="0.2">
      <c r="A594" s="308">
        <v>11.1</v>
      </c>
      <c r="B594" s="337" t="s">
        <v>126</v>
      </c>
      <c r="C594" s="338">
        <v>11020.47</v>
      </c>
      <c r="D594" s="339" t="s">
        <v>12</v>
      </c>
      <c r="E594" s="101"/>
      <c r="F594" s="64">
        <f t="shared" si="10"/>
        <v>0</v>
      </c>
    </row>
    <row r="595" spans="1:6" ht="71.25" x14ac:dyDescent="0.2">
      <c r="A595" s="285">
        <v>11.2</v>
      </c>
      <c r="B595" s="155" t="s">
        <v>127</v>
      </c>
      <c r="C595" s="340">
        <v>11020.47</v>
      </c>
      <c r="D595" s="330" t="s">
        <v>12</v>
      </c>
      <c r="E595" s="100"/>
      <c r="F595" s="64">
        <f t="shared" si="10"/>
        <v>0</v>
      </c>
    </row>
    <row r="596" spans="1:6" x14ac:dyDescent="0.2">
      <c r="A596" s="285"/>
      <c r="B596" s="155"/>
      <c r="C596" s="320"/>
      <c r="D596" s="330"/>
      <c r="E596" s="100"/>
      <c r="F596" s="64">
        <f t="shared" si="10"/>
        <v>0</v>
      </c>
    </row>
    <row r="597" spans="1:6" ht="15" x14ac:dyDescent="0.2">
      <c r="A597" s="263">
        <v>12</v>
      </c>
      <c r="B597" s="224" t="s">
        <v>260</v>
      </c>
      <c r="C597" s="264"/>
      <c r="D597" s="201"/>
      <c r="E597" s="76"/>
      <c r="F597" s="64">
        <f t="shared" si="10"/>
        <v>0</v>
      </c>
    </row>
    <row r="598" spans="1:6" x14ac:dyDescent="0.2">
      <c r="A598" s="242">
        <v>12.1</v>
      </c>
      <c r="B598" s="152" t="s">
        <v>177</v>
      </c>
      <c r="C598" s="265">
        <v>607.39699999999993</v>
      </c>
      <c r="D598" s="266" t="s">
        <v>211</v>
      </c>
      <c r="E598" s="76"/>
      <c r="F598" s="64">
        <f t="shared" si="10"/>
        <v>0</v>
      </c>
    </row>
    <row r="599" spans="1:6" ht="28.5" x14ac:dyDescent="0.2">
      <c r="A599" s="242">
        <v>12.2</v>
      </c>
      <c r="B599" s="152" t="s">
        <v>179</v>
      </c>
      <c r="C599" s="204">
        <v>607.39699999999993</v>
      </c>
      <c r="D599" s="266" t="s">
        <v>211</v>
      </c>
      <c r="E599" s="76"/>
      <c r="F599" s="64">
        <f t="shared" si="10"/>
        <v>0</v>
      </c>
    </row>
    <row r="600" spans="1:6" x14ac:dyDescent="0.2">
      <c r="A600" s="242">
        <v>12.3</v>
      </c>
      <c r="B600" s="152" t="s">
        <v>261</v>
      </c>
      <c r="C600" s="267">
        <f>+C599*0.058*1.28*50</f>
        <v>2254.6576639999998</v>
      </c>
      <c r="D600" s="268" t="s">
        <v>262</v>
      </c>
      <c r="E600" s="76"/>
      <c r="F600" s="64">
        <f t="shared" si="10"/>
        <v>0</v>
      </c>
    </row>
    <row r="601" spans="1:6" ht="15" x14ac:dyDescent="0.2">
      <c r="A601" s="261"/>
      <c r="B601" s="152"/>
      <c r="C601" s="254"/>
      <c r="D601" s="262"/>
      <c r="E601" s="76"/>
      <c r="F601" s="64">
        <f t="shared" si="10"/>
        <v>0</v>
      </c>
    </row>
    <row r="602" spans="1:6" ht="28.5" x14ac:dyDescent="0.2">
      <c r="A602" s="242">
        <v>13</v>
      </c>
      <c r="B602" s="155" t="s">
        <v>181</v>
      </c>
      <c r="C602" s="320">
        <v>11020.47</v>
      </c>
      <c r="D602" s="330" t="s">
        <v>12</v>
      </c>
      <c r="E602" s="100"/>
      <c r="F602" s="64">
        <f t="shared" si="10"/>
        <v>0</v>
      </c>
    </row>
    <row r="603" spans="1:6" ht="15" x14ac:dyDescent="0.2">
      <c r="A603" s="287"/>
      <c r="B603" s="288" t="s">
        <v>263</v>
      </c>
      <c r="C603" s="289"/>
      <c r="D603" s="272"/>
      <c r="E603" s="93"/>
      <c r="F603" s="93">
        <f>SUM(F534:F602)</f>
        <v>0</v>
      </c>
    </row>
    <row r="604" spans="1:6" ht="15" x14ac:dyDescent="0.2">
      <c r="A604" s="261"/>
      <c r="B604" s="152"/>
      <c r="C604" s="254"/>
      <c r="D604" s="262"/>
      <c r="E604" s="76"/>
      <c r="F604" s="64"/>
    </row>
    <row r="605" spans="1:6" ht="15" x14ac:dyDescent="0.2">
      <c r="A605" s="273" t="s">
        <v>264</v>
      </c>
      <c r="B605" s="274" t="s">
        <v>265</v>
      </c>
      <c r="C605" s="264"/>
      <c r="D605" s="197"/>
      <c r="E605" s="9"/>
      <c r="F605" s="64">
        <f t="shared" si="10"/>
        <v>0</v>
      </c>
    </row>
    <row r="606" spans="1:6" ht="71.25" x14ac:dyDescent="0.2">
      <c r="A606" s="242">
        <v>1</v>
      </c>
      <c r="B606" s="209" t="s">
        <v>266</v>
      </c>
      <c r="C606" s="214">
        <v>14</v>
      </c>
      <c r="D606" s="197" t="s">
        <v>38</v>
      </c>
      <c r="E606" s="42"/>
      <c r="F606" s="64">
        <f t="shared" si="10"/>
        <v>0</v>
      </c>
    </row>
    <row r="607" spans="1:6" ht="28.5" x14ac:dyDescent="0.2">
      <c r="A607" s="242">
        <v>2</v>
      </c>
      <c r="B607" s="341" t="s">
        <v>267</v>
      </c>
      <c r="C607" s="214">
        <v>8</v>
      </c>
      <c r="D607" s="197" t="s">
        <v>268</v>
      </c>
      <c r="E607" s="9"/>
      <c r="F607" s="64">
        <f t="shared" si="10"/>
        <v>0</v>
      </c>
    </row>
    <row r="608" spans="1:6" ht="15" x14ac:dyDescent="0.2">
      <c r="A608" s="287"/>
      <c r="B608" s="288" t="s">
        <v>269</v>
      </c>
      <c r="C608" s="289"/>
      <c r="D608" s="272"/>
      <c r="E608" s="93"/>
      <c r="F608" s="102">
        <f>SUM(F605:F607)</f>
        <v>0</v>
      </c>
    </row>
    <row r="609" spans="1:6" ht="15" x14ac:dyDescent="0.2">
      <c r="A609" s="342"/>
      <c r="B609" s="343"/>
      <c r="C609" s="275"/>
      <c r="D609" s="276"/>
      <c r="E609" s="87"/>
      <c r="F609" s="103"/>
    </row>
    <row r="610" spans="1:6" ht="15" x14ac:dyDescent="0.2">
      <c r="A610" s="344"/>
      <c r="B610" s="345" t="s">
        <v>270</v>
      </c>
      <c r="C610" s="346"/>
      <c r="D610" s="347"/>
      <c r="E610" s="104"/>
      <c r="F610" s="105">
        <f>+F608+F603+F532+F463+F407+F353+F298+F250+F183+F117</f>
        <v>0</v>
      </c>
    </row>
    <row r="611" spans="1:6" ht="15" x14ac:dyDescent="0.2">
      <c r="A611" s="348"/>
      <c r="B611" s="349" t="s">
        <v>270</v>
      </c>
      <c r="C611" s="350"/>
      <c r="D611" s="351"/>
      <c r="E611" s="106"/>
      <c r="F611" s="107"/>
    </row>
    <row r="612" spans="1:6" ht="15" x14ac:dyDescent="0.2">
      <c r="A612" s="218"/>
      <c r="B612" s="352"/>
      <c r="C612" s="353"/>
      <c r="D612" s="354"/>
      <c r="E612" s="108"/>
      <c r="F612" s="109"/>
    </row>
    <row r="613" spans="1:6" ht="15" x14ac:dyDescent="0.2">
      <c r="A613" s="10"/>
      <c r="B613" s="244" t="s">
        <v>271</v>
      </c>
      <c r="C613" s="355"/>
      <c r="D613" s="279"/>
      <c r="E613" s="91"/>
      <c r="F613" s="91"/>
    </row>
    <row r="614" spans="1:6" x14ac:dyDescent="0.2">
      <c r="A614" s="10"/>
      <c r="B614" s="356" t="s">
        <v>272</v>
      </c>
      <c r="C614" s="357">
        <v>0.03</v>
      </c>
      <c r="D614" s="279"/>
      <c r="E614" s="91"/>
      <c r="F614" s="110">
        <f>+$F$611*C614</f>
        <v>0</v>
      </c>
    </row>
    <row r="615" spans="1:6" x14ac:dyDescent="0.2">
      <c r="A615" s="10"/>
      <c r="B615" s="356" t="s">
        <v>273</v>
      </c>
      <c r="C615" s="357">
        <v>0.1</v>
      </c>
      <c r="D615" s="279"/>
      <c r="E615" s="91"/>
      <c r="F615" s="110">
        <f t="shared" ref="F615:F624" si="11">+$F$611*C615</f>
        <v>0</v>
      </c>
    </row>
    <row r="616" spans="1:6" x14ac:dyDescent="0.2">
      <c r="A616" s="10"/>
      <c r="B616" s="356" t="s">
        <v>274</v>
      </c>
      <c r="C616" s="357">
        <v>0.04</v>
      </c>
      <c r="D616" s="279"/>
      <c r="E616" s="91"/>
      <c r="F616" s="110">
        <f t="shared" si="11"/>
        <v>0</v>
      </c>
    </row>
    <row r="617" spans="1:6" x14ac:dyDescent="0.2">
      <c r="A617" s="10"/>
      <c r="B617" s="356" t="s">
        <v>275</v>
      </c>
      <c r="C617" s="357">
        <v>0.05</v>
      </c>
      <c r="D617" s="279"/>
      <c r="E617" s="91"/>
      <c r="F617" s="110">
        <f t="shared" si="11"/>
        <v>0</v>
      </c>
    </row>
    <row r="618" spans="1:6" x14ac:dyDescent="0.2">
      <c r="A618" s="10"/>
      <c r="B618" s="356" t="s">
        <v>276</v>
      </c>
      <c r="C618" s="357">
        <v>0.03</v>
      </c>
      <c r="D618" s="279"/>
      <c r="E618" s="91"/>
      <c r="F618" s="110">
        <f t="shared" si="11"/>
        <v>0</v>
      </c>
    </row>
    <row r="619" spans="1:6" x14ac:dyDescent="0.2">
      <c r="A619" s="10"/>
      <c r="B619" s="356" t="s">
        <v>277</v>
      </c>
      <c r="C619" s="357">
        <v>0.01</v>
      </c>
      <c r="D619" s="279"/>
      <c r="E619" s="91"/>
      <c r="F619" s="110">
        <f t="shared" si="11"/>
        <v>0</v>
      </c>
    </row>
    <row r="620" spans="1:6" x14ac:dyDescent="0.2">
      <c r="A620" s="279"/>
      <c r="B620" s="356" t="s">
        <v>278</v>
      </c>
      <c r="C620" s="357">
        <v>1E-3</v>
      </c>
      <c r="D620" s="279"/>
      <c r="E620" s="91"/>
      <c r="F620" s="110">
        <f t="shared" si="11"/>
        <v>0</v>
      </c>
    </row>
    <row r="621" spans="1:6" x14ac:dyDescent="0.2">
      <c r="A621" s="279"/>
      <c r="B621" s="358" t="s">
        <v>279</v>
      </c>
      <c r="C621" s="359">
        <v>0.18</v>
      </c>
      <c r="D621" s="279"/>
      <c r="E621" s="91"/>
      <c r="F621" s="110">
        <f>+$F$615*C621</f>
        <v>0</v>
      </c>
    </row>
    <row r="622" spans="1:6" x14ac:dyDescent="0.2">
      <c r="A622" s="279"/>
      <c r="B622" s="356" t="s">
        <v>280</v>
      </c>
      <c r="C622" s="357">
        <v>0.1</v>
      </c>
      <c r="D622" s="279"/>
      <c r="E622" s="91"/>
      <c r="F622" s="110">
        <f t="shared" si="11"/>
        <v>0</v>
      </c>
    </row>
    <row r="623" spans="1:6" ht="28.5" x14ac:dyDescent="0.2">
      <c r="A623" s="279"/>
      <c r="B623" s="360" t="s">
        <v>281</v>
      </c>
      <c r="C623" s="361">
        <v>0.03</v>
      </c>
      <c r="D623" s="279"/>
      <c r="E623" s="91"/>
      <c r="F623" s="110">
        <f t="shared" si="11"/>
        <v>0</v>
      </c>
    </row>
    <row r="624" spans="1:6" x14ac:dyDescent="0.2">
      <c r="A624" s="279"/>
      <c r="B624" s="356" t="s">
        <v>282</v>
      </c>
      <c r="C624" s="357">
        <v>0.05</v>
      </c>
      <c r="D624" s="276"/>
      <c r="E624" s="111"/>
      <c r="F624" s="110">
        <f t="shared" si="11"/>
        <v>0</v>
      </c>
    </row>
    <row r="625" spans="1:6" ht="15" x14ac:dyDescent="0.2">
      <c r="A625" s="11"/>
      <c r="B625" s="261" t="s">
        <v>283</v>
      </c>
      <c r="C625" s="362"/>
      <c r="D625" s="363"/>
      <c r="E625" s="85"/>
      <c r="F625" s="112">
        <f>SUM(F614:F624)</f>
        <v>0</v>
      </c>
    </row>
    <row r="626" spans="1:6" ht="15" x14ac:dyDescent="0.2">
      <c r="A626" s="194"/>
      <c r="B626" s="218"/>
      <c r="C626" s="364"/>
      <c r="D626" s="365"/>
      <c r="E626" s="78"/>
      <c r="F626" s="109"/>
    </row>
    <row r="627" spans="1:6" ht="15" x14ac:dyDescent="0.2">
      <c r="A627" s="366"/>
      <c r="B627" s="367" t="s">
        <v>284</v>
      </c>
      <c r="C627" s="368"/>
      <c r="D627" s="369"/>
      <c r="E627" s="113"/>
      <c r="F627" s="105">
        <f>+F625+F611</f>
        <v>0</v>
      </c>
    </row>
    <row r="628" spans="1:6" x14ac:dyDescent="0.2">
      <c r="A628" s="12"/>
      <c r="B628" s="13"/>
      <c r="C628" s="14"/>
      <c r="D628" s="15"/>
      <c r="E628" s="14"/>
      <c r="F628" s="16"/>
    </row>
    <row r="629" spans="1:6" x14ac:dyDescent="0.2">
      <c r="A629" s="12"/>
      <c r="B629" s="13"/>
      <c r="C629" s="14"/>
      <c r="D629" s="15"/>
      <c r="E629" s="14"/>
      <c r="F629" s="16"/>
    </row>
    <row r="630" spans="1:6" x14ac:dyDescent="0.2">
      <c r="A630" s="12"/>
      <c r="B630" s="13"/>
      <c r="C630" s="14"/>
      <c r="D630" s="15"/>
      <c r="E630" s="14"/>
      <c r="F630" s="16"/>
    </row>
    <row r="631" spans="1:6" x14ac:dyDescent="0.2">
      <c r="A631" s="12"/>
      <c r="B631" s="13"/>
      <c r="C631" s="14"/>
      <c r="D631" s="15"/>
      <c r="E631" s="14"/>
      <c r="F631" s="16"/>
    </row>
    <row r="632" spans="1:6" x14ac:dyDescent="0.2">
      <c r="A632" s="17"/>
      <c r="B632" s="17"/>
      <c r="C632" s="375"/>
      <c r="D632" s="375"/>
      <c r="E632" s="375"/>
      <c r="F632" s="375"/>
    </row>
    <row r="633" spans="1:6" x14ac:dyDescent="0.2">
      <c r="A633" s="12"/>
      <c r="B633" s="13"/>
      <c r="C633" s="14"/>
      <c r="D633" s="15"/>
      <c r="E633" s="14"/>
      <c r="F633" s="18"/>
    </row>
    <row r="634" spans="1:6" x14ac:dyDescent="0.2">
      <c r="A634" s="17"/>
      <c r="B634" s="17"/>
      <c r="C634" s="19"/>
      <c r="D634" s="17"/>
      <c r="E634" s="19"/>
      <c r="F634" s="19"/>
    </row>
    <row r="635" spans="1:6" x14ac:dyDescent="0.2">
      <c r="A635" s="17"/>
      <c r="B635" s="17"/>
      <c r="C635" s="19"/>
      <c r="D635" s="20"/>
      <c r="E635" s="19"/>
      <c r="F635" s="19"/>
    </row>
    <row r="636" spans="1:6" x14ac:dyDescent="0.2">
      <c r="A636" s="21"/>
      <c r="B636" s="22"/>
      <c r="C636" s="376"/>
      <c r="D636" s="377"/>
      <c r="E636" s="377"/>
      <c r="F636" s="377"/>
    </row>
    <row r="637" spans="1:6" x14ac:dyDescent="0.2">
      <c r="A637" s="23"/>
      <c r="B637" s="23"/>
      <c r="C637" s="378"/>
      <c r="D637" s="379"/>
      <c r="E637" s="379"/>
      <c r="F637" s="379"/>
    </row>
    <row r="638" spans="1:6" x14ac:dyDescent="0.2">
      <c r="A638" s="23"/>
      <c r="B638" s="23"/>
      <c r="C638" s="24"/>
      <c r="D638" s="25"/>
      <c r="E638" s="25"/>
      <c r="F638" s="25"/>
    </row>
    <row r="639" spans="1:6" x14ac:dyDescent="0.2">
      <c r="A639" s="23"/>
      <c r="B639" s="23"/>
      <c r="C639" s="24"/>
      <c r="D639" s="25"/>
      <c r="E639" s="25"/>
      <c r="F639" s="25"/>
    </row>
    <row r="640" spans="1:6" x14ac:dyDescent="0.2">
      <c r="A640" s="17"/>
      <c r="B640" s="17"/>
      <c r="C640" s="19"/>
      <c r="D640" s="17"/>
      <c r="E640" s="19"/>
      <c r="F640" s="19"/>
    </row>
    <row r="641" spans="1:6" x14ac:dyDescent="0.2">
      <c r="A641" s="26"/>
      <c r="B641" s="26"/>
      <c r="C641" s="26"/>
      <c r="D641" s="27"/>
      <c r="E641" s="28"/>
      <c r="F641" s="26"/>
    </row>
    <row r="642" spans="1:6" x14ac:dyDescent="0.2">
      <c r="A642" s="29"/>
      <c r="B642" s="30"/>
      <c r="C642" s="380"/>
      <c r="D642" s="380"/>
      <c r="E642" s="380"/>
      <c r="F642" s="380"/>
    </row>
    <row r="643" spans="1:6" x14ac:dyDescent="0.2">
      <c r="A643" s="31"/>
      <c r="B643" s="30"/>
      <c r="C643" s="32"/>
      <c r="D643" s="30"/>
      <c r="E643" s="33"/>
      <c r="F643" s="32"/>
    </row>
    <row r="644" spans="1:6" x14ac:dyDescent="0.2">
      <c r="A644" s="31"/>
      <c r="B644" s="30"/>
      <c r="C644" s="32"/>
      <c r="D644" s="30"/>
      <c r="E644" s="33"/>
      <c r="F644" s="32"/>
    </row>
    <row r="645" spans="1:6" x14ac:dyDescent="0.2">
      <c r="A645" s="34"/>
      <c r="B645" s="35"/>
      <c r="C645" s="381"/>
      <c r="D645" s="381"/>
      <c r="E645" s="381"/>
      <c r="F645" s="381"/>
    </row>
    <row r="646" spans="1:6" x14ac:dyDescent="0.2">
      <c r="A646" s="36"/>
      <c r="B646" s="26"/>
      <c r="C646" s="370"/>
      <c r="D646" s="370"/>
      <c r="E646" s="370"/>
      <c r="F646" s="370"/>
    </row>
    <row r="647" spans="1:6" x14ac:dyDescent="0.2">
      <c r="A647" s="37"/>
      <c r="B647" s="38"/>
      <c r="C647" s="38"/>
      <c r="D647" s="39"/>
      <c r="E647" s="40"/>
      <c r="F647" s="40"/>
    </row>
  </sheetData>
  <sheetProtection algorithmName="SHA-512" hashValue="Wv3qKqx7sGEcXyfOjM13/GWVtPDeBsrLs9SGxsiyP7OKLJNuO340EAHKCAEPMsJ40HQS7U32F50LCwvLwG8PvA==" saltValue="mH2FNE+yWwezDPbZgZAlbQ==" spinCount="100000" sheet="1" objects="1" scenarios="1"/>
  <mergeCells count="12">
    <mergeCell ref="C646:F646"/>
    <mergeCell ref="A1:F1"/>
    <mergeCell ref="A2:F2"/>
    <mergeCell ref="A3:F3"/>
    <mergeCell ref="A4:F4"/>
    <mergeCell ref="A6:B6"/>
    <mergeCell ref="A7:F7"/>
    <mergeCell ref="C632:F632"/>
    <mergeCell ref="C636:F636"/>
    <mergeCell ref="C637:F637"/>
    <mergeCell ref="C642:F642"/>
    <mergeCell ref="C645:F645"/>
  </mergeCells>
  <dataValidations disablePrompts="1" count="2">
    <dataValidation type="list" allowBlank="1" showInputMessage="1" showErrorMessage="1" sqref="C609:F609" xr:uid="{00000000-0002-0000-0000-000000000000}">
      <formula1>$HY$441:$HY$457</formula1>
    </dataValidation>
    <dataValidation type="list" allowBlank="1" showInputMessage="1" showErrorMessage="1" sqref="C635:F635" xr:uid="{00000000-0002-0000-0000-000001000000}">
      <formula1>$HY$555:$HY$571</formula1>
    </dataValidation>
  </dataValidations>
  <printOptions horizontalCentered="1"/>
  <pageMargins left="0.23622047244094491" right="0.23622047244094491" top="0.74803149606299213" bottom="0.74803149606299213" header="0.31496062992125984" footer="0.47244094488188981"/>
  <pageSetup scale="95" orientation="portrait" r:id="rId1"/>
  <headerFooter alignWithMargins="0">
    <oddFooter>&amp;C&amp;"+,Normal"&amp;8Página &amp;P de &amp;N&amp;R&amp;"+,Normal"&amp;8Mejoramiento Acueducto 
Sabana Grande de Boyá</oddFooter>
  </headerFooter>
  <rowBreaks count="1" manualBreakCount="1">
    <brk id="61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Mejoramiento Ac SGdB lis</vt:lpstr>
      <vt:lpstr>'Mejoramiento Ac SGdB lis'!Área_de_impresión</vt:lpstr>
      <vt:lpstr>'Mejoramiento Ac SGdB lis'!Títulos_a_imprimir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Jabib Suárez Holguín Veras</dc:creator>
  <cp:lastModifiedBy>Sasha María Aquino</cp:lastModifiedBy>
  <dcterms:created xsi:type="dcterms:W3CDTF">2021-12-07T15:49:56Z</dcterms:created>
  <dcterms:modified xsi:type="dcterms:W3CDTF">2022-02-03T21:15:54Z</dcterms:modified>
</cp:coreProperties>
</file>