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Z:\Divicion de Licitaciones\DOCUMENTOS Y CARPETAS AÑO 2021\COMPARACION PRECIOS DE OBRAS\INAPA-CCC-CP-2021-00   LAS CEJAS-MATANCITAS\"/>
    </mc:Choice>
  </mc:AlternateContent>
  <xr:revisionPtr revIDLastSave="0" documentId="8_{21C2D42E-559A-4BBC-8807-7E6938DC97DB}" xr6:coauthVersionLast="47" xr6:coauthVersionMax="47" xr10:uidLastSave="{00000000-0000-0000-0000-000000000000}"/>
  <bookViews>
    <workbookView xWindow="-120" yWindow="-120" windowWidth="29040" windowHeight="15840" tabRatio="938" xr2:uid="{00000000-000D-0000-FFFF-FFFF00000000}"/>
  </bookViews>
  <sheets>
    <sheet name="PRESUPUESTO-2021 PARA IMPRI lis" sheetId="6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>#N/A</definedName>
    <definedName name="\d">#N/A</definedName>
    <definedName name="\f" localSheetId="0">#REF!</definedName>
    <definedName name="\f">#REF!</definedName>
    <definedName name="\i" localSheetId="0">#REF!</definedName>
    <definedName name="\i">#REF!</definedName>
    <definedName name="\m" localSheetId="0">#REF!</definedName>
    <definedName name="\m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[1]PRESUPUESTO!#REF!</definedName>
    <definedName name="\z">[1]PRESUPUESTO!#REF!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F" localSheetId="0">#REF!</definedName>
    <definedName name="_______F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[2]PVC!#REF!</definedName>
    <definedName name="a">[2]PVC!#REF!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'[3]M.O.'!#REF!</definedName>
    <definedName name="AA">'[3]M.O.'!#REF!</definedName>
    <definedName name="aa_3">"$#REF!.$B$109"</definedName>
    <definedName name="AC38G40">'[4]LISTADO INSUMOS DEL 2000'!$I$29</definedName>
    <definedName name="acero" localSheetId="0">#REF!</definedName>
    <definedName name="acero">#REF!</definedName>
    <definedName name="Acero_2">#N/A</definedName>
    <definedName name="Acero_3">#N/A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[5]INS!#REF!</definedName>
    <definedName name="ACUEDUCTO">[5]INS!#REF!</definedName>
    <definedName name="ACUEDUCTO_8" localSheetId="0">#REF!</definedName>
    <definedName name="ACUEDUCTO_8">#REF!</definedName>
    <definedName name="ADA" localSheetId="0">'[6]CUB-10181-3(Rescision)'!#REF!</definedName>
    <definedName name="ADA">'[6]CUB-10181-3(Rescision)'!#REF!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bre_3">#N/A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'[7]M.O.'!$C$12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na" localSheetId="0">#REF!</definedName>
    <definedName name="ana">#REF!</definedName>
    <definedName name="ana_6" localSheetId="0">#REF!</definedName>
    <definedName name="ana_6">#REF!</definedName>
    <definedName name="analiis" localSheetId="0">'[7]M.O.'!#REF!</definedName>
    <definedName name="analiis">'[7]M.O.'!#REF!</definedName>
    <definedName name="analisis" localSheetId="0">#REF!</definedName>
    <definedName name="analisis">#REF!</definedName>
    <definedName name="ANALISSSSS" localSheetId="0">#REF!</definedName>
    <definedName name="ANALISSSSS">#REF!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_xlnm.Extract" localSheetId="0">#REF!</definedName>
    <definedName name="_xlnm.Extract">#REF!</definedName>
    <definedName name="_xlnm.Print_Area" localSheetId="0">'PRESUPUESTO-2021 PARA IMPRI lis'!$A$1:$F$436</definedName>
    <definedName name="_xlnm.Print_Area">#REF!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'[8]M.O.'!#REF!</definedName>
    <definedName name="as">'[8]M.O.'!#REF!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[5]INS!#REF!</definedName>
    <definedName name="AYCARP">[5]INS!#REF!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[9]ADDENDA!#REF!</definedName>
    <definedName name="b">[9]ADDENDA!#REF!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[10]INSU!$B$42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'[7]M.O.'!$C$9</definedName>
    <definedName name="BRIGADATOPOGRAFICA_6" localSheetId="0">#REF!</definedName>
    <definedName name="BRIGADATOPOGRAFICA_6">#REF!</definedName>
    <definedName name="BVNBVNBV" localSheetId="0">'[11]M.O.'!#REF!</definedName>
    <definedName name="BVNBVNBV">'[11]M.O.'!#REF!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[12]precios!#REF!</definedName>
    <definedName name="caballeteasbecto">[12]precios!#REF!</definedName>
    <definedName name="caballeteasbecto_8" localSheetId="0">#REF!</definedName>
    <definedName name="caballeteasbecto_8">#REF!</definedName>
    <definedName name="caballeteasbeto" localSheetId="0">[12]precios!#REF!</definedName>
    <definedName name="caballeteasbeto">[12]precios!#REF!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ACOL" localSheetId="0">'[7]M.O.'!#REF!</definedName>
    <definedName name="CARACOL">'[7]M.O.'!#REF!</definedName>
    <definedName name="CARANTEPECHO" localSheetId="0">'[7]M.O.'!#REF!</definedName>
    <definedName name="CARANTEPECHO">'[7]M.O.'!#REF!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'[7]M.O.'!#REF!</definedName>
    <definedName name="CARCOL30">'[7]M.O.'!#REF!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'[7]M.O.'!#REF!</definedName>
    <definedName name="CARCOL50">'[7]M.O.'!#REF!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'[7]M.O.'!#REF!</definedName>
    <definedName name="CARCOL51">'[7]M.O.'!#REF!</definedName>
    <definedName name="CARCOLAMARRE" localSheetId="0">'[7]M.O.'!#REF!</definedName>
    <definedName name="CARCOLAMARRE">'[7]M.O.'!#REF!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'[7]M.O.'!#REF!</definedName>
    <definedName name="CARLOSAPLA">'[7]M.O.'!#REF!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'[7]M.O.'!#REF!</definedName>
    <definedName name="CARLOSAVARIASAGUAS">'[7]M.O.'!#REF!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'[7]M.O.'!#REF!</definedName>
    <definedName name="CARMURO">'[7]M.O.'!#REF!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[5]INS!#REF!</definedName>
    <definedName name="CARP1">[5]INS!#REF!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[5]INS!#REF!</definedName>
    <definedName name="CARP2">[5]INS!#REF!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'[7]M.O.'!#REF!</definedName>
    <definedName name="CARPDINTEL">'[7]M.O.'!#REF!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'[7]M.O.'!#REF!</definedName>
    <definedName name="CARPVIGA2040">'[7]M.O.'!#REF!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'[7]M.O.'!#REF!</definedName>
    <definedName name="CARPVIGA3050">'[7]M.O.'!#REF!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'[7]M.O.'!#REF!</definedName>
    <definedName name="CARPVIGA3060">'[7]M.O.'!#REF!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'[7]M.O.'!#REF!</definedName>
    <definedName name="CARPVIGA4080">'[7]M.O.'!#REF!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'[7]M.O.'!#REF!</definedName>
    <definedName name="CARRAMPA">'[7]M.O.'!#REF!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'[7]M.O.'!#REF!</definedName>
    <definedName name="CASABE">'[7]M.O.'!#REF!</definedName>
    <definedName name="CASABE_8" localSheetId="0">#REF!</definedName>
    <definedName name="CASABE_8">#REF!</definedName>
    <definedName name="CASBESTO" localSheetId="0">'[7]M.O.'!#REF!</definedName>
    <definedName name="CASBESTO">'[7]M.O.'!#REF!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BLOCK10" localSheetId="0">[5]INS!#REF!</definedName>
    <definedName name="CBLOCK10">[5]INS!#REF!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'[13]LISTADO INSUMOS DEL 2000'!$I$29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HAZO">[10]INSU!$B$104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ZINC">[14]INS!$D$767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[15]INSU!$D$284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[15]INSU!$D$298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[5]INS!#REF!</definedName>
    <definedName name="COPIA">[5]INS!#REF!</definedName>
    <definedName name="COPIA_8" localSheetId="0">#REF!</definedName>
    <definedName name="COPIA_8">#REF!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[9]ADDENDA!#REF!</definedName>
    <definedName name="cuadro">[9]ADDENDA!#REF!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'[7]M.O.'!#REF!</definedName>
    <definedName name="CZINC">'[7]M.O.'!#REF!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educciones_3">"$#REF!.$M$62"</definedName>
    <definedName name="derop" localSheetId="0">'[8]M.O.'!#REF!</definedName>
    <definedName name="derop">'[8]M.O.'!#REF!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[16]INS!#REF!</definedName>
    <definedName name="donatelo">[16]INS!#REF!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[9]ADDENDA!#REF!</definedName>
    <definedName name="expl">[9]ADDENDA!#REF!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FUNCION">[17]FUNCION!$C$16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[5]INS!$D$561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'[3]M.O.'!#REF!</definedName>
    <definedName name="H">'[3]M.O.'!#REF!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ORACIO_3">"$#REF!.$L$66:$W$66"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'[14]HORM. Y MORTEROS.'!$H$212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'[7]M.O.'!#REF!</definedName>
    <definedName name="ilma">'[7]M.O.'!#REF!</definedName>
    <definedName name="impresion_2" localSheetId="0">[18]Directos!#REF!</definedName>
    <definedName name="impresion_2">[18]Directos!#REF!</definedName>
    <definedName name="Imprimir_área_IM" localSheetId="0">#REF!</definedName>
    <definedName name="Imprimir_área_IM">#REF!</definedName>
    <definedName name="Imprimir_área_IM_6" localSheetId="0">#REF!</definedName>
    <definedName name="Imprimir_área_IM_6">#REF!</definedName>
    <definedName name="ingeniera">'[8]M.O.'!$C$10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#REF!</definedName>
    <definedName name="J">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[15]INSU!$D$231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[15]INSU!$D$234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'[7]M.O.'!#REF!</definedName>
    <definedName name="k">'[7]M.O.'!#REF!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[10]INSU!$B$41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A">'[7]M.O.'!$C$10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[5]INS!#REF!</definedName>
    <definedName name="MAESTROCARP">[5]INS!#REF!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[5]INS!#REF!</definedName>
    <definedName name="MOPISOCERAMICA">[5]INS!#REF!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[19]Insumos!#REF!</definedName>
    <definedName name="NADA">[19]Insumos!#REF!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[19]Insumos!#REF!</definedName>
    <definedName name="NINGUNA">[19]Insumos!#REF!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[14]SALARIOS!$C$10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[20]peso!#REF!</definedName>
    <definedName name="p">[20]peso!#REF!</definedName>
    <definedName name="P.U.Amercoat_385ASA_2">#N/A</definedName>
    <definedName name="P.U.Amercoat_385ASA_3">#N/A</definedName>
    <definedName name="P.U.Dimecote9_2">#N/A</definedName>
    <definedName name="P.U.Dimecote9_3">#N/A</definedName>
    <definedName name="P.U.Thinner1000_2">#N/A</definedName>
    <definedName name="P.U.Thinner1000_3">#N/A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[10]MO!$B$11</definedName>
    <definedName name="PEONCARP" localSheetId="0">[5]INS!#REF!</definedName>
    <definedName name="PEONCARP">[5]INS!#REF!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[10]INSU!$B$91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[14]INS!$D$770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[10]INSU!$B$103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[10]INSU!$B$90</definedName>
    <definedName name="PLIGADORA2">[5]INS!$D$563</definedName>
    <definedName name="PLIGADORA2_6" localSheetId="0">#REF!</definedName>
    <definedName name="PLIGADORA2_6">#REF!</definedName>
    <definedName name="PLOMERO" localSheetId="0">[5]INS!#REF!</definedName>
    <definedName name="PLOMERO">[5]INS!#REF!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[5]INS!#REF!</definedName>
    <definedName name="PLOMEROAYUDANTE">[5]INS!#REF!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[5]INS!#REF!</definedName>
    <definedName name="PLOMEROOFICIAL">[5]INS!#REF!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[12]precios!#REF!</definedName>
    <definedName name="pmadera2162">[12]precios!#REF!</definedName>
    <definedName name="pmadera2162_8" localSheetId="0">#REF!</definedName>
    <definedName name="pmadera2162_8">#REF!</definedName>
    <definedName name="po">[21]PRESUPUESTO!$O$9:$O$236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[22]Precios!$A$4:$F$1576</definedName>
    <definedName name="premodificado" localSheetId="0">#REF!</definedName>
    <definedName name="premodificado">#REF!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WINCHE2000K">[5]INS!$D$568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[23]INS!#REF!</definedName>
    <definedName name="QQ">[23]INS!#REF!</definedName>
    <definedName name="QQQ" localSheetId="0">'[3]M.O.'!#REF!</definedName>
    <definedName name="QQQ">'[3]M.O.'!#REF!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[21]PRESUPUESTO!$M$10:$AH$731</definedName>
    <definedName name="qwe">[24]INSU!$D$133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[25]COF!$G$733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'[7]M.O.'!$C$12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'PRESUPUESTO-2021 PARA IMPRI lis'!$1:$10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O_ACERO_16">[15]INSU!$D$242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[15]INSU!$D$244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[23]INS!$D$561</definedName>
    <definedName name="XXX" localSheetId="0">#REF!</definedName>
    <definedName name="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6" i="63" l="1"/>
  <c r="F415" i="63"/>
  <c r="F414" i="63"/>
  <c r="F411" i="63"/>
  <c r="F410" i="63"/>
  <c r="F409" i="63"/>
  <c r="F408" i="63"/>
  <c r="F407" i="63"/>
  <c r="F406" i="63"/>
  <c r="F405" i="63"/>
  <c r="F404" i="63"/>
  <c r="F403" i="63"/>
  <c r="F402" i="63"/>
  <c r="F401" i="63"/>
  <c r="F400" i="63"/>
  <c r="F399" i="63"/>
  <c r="F398" i="63"/>
  <c r="F397" i="63"/>
  <c r="F396" i="63"/>
  <c r="F395" i="63"/>
  <c r="F394" i="63"/>
  <c r="F393" i="63"/>
  <c r="F392" i="63"/>
  <c r="F391" i="63"/>
  <c r="F390" i="63"/>
  <c r="F389" i="63"/>
  <c r="F388" i="63"/>
  <c r="F387" i="63"/>
  <c r="F386" i="63"/>
  <c r="F385" i="63"/>
  <c r="F384" i="63"/>
  <c r="F383" i="63"/>
  <c r="F380" i="63"/>
  <c r="F379" i="63"/>
  <c r="F378" i="63"/>
  <c r="F377" i="63"/>
  <c r="F376" i="63"/>
  <c r="F375" i="63"/>
  <c r="F374" i="63"/>
  <c r="F373" i="63"/>
  <c r="F372" i="63"/>
  <c r="F371" i="63"/>
  <c r="F370" i="63"/>
  <c r="F369" i="63"/>
  <c r="F368" i="63"/>
  <c r="F367" i="63"/>
  <c r="F366" i="63"/>
  <c r="F365" i="63"/>
  <c r="F364" i="63"/>
  <c r="F363" i="63"/>
  <c r="F362" i="63"/>
  <c r="F361" i="63"/>
  <c r="F360" i="63"/>
  <c r="F359" i="63"/>
  <c r="F358" i="63"/>
  <c r="F357" i="63"/>
  <c r="F356" i="63"/>
  <c r="F355" i="63"/>
  <c r="F354" i="63"/>
  <c r="F353" i="63"/>
  <c r="F352" i="63"/>
  <c r="F351" i="63"/>
  <c r="F350" i="63"/>
  <c r="F349" i="63"/>
  <c r="F348" i="63"/>
  <c r="F347" i="63"/>
  <c r="F346" i="63"/>
  <c r="F345" i="63"/>
  <c r="F344" i="63"/>
  <c r="F343" i="63"/>
  <c r="F342" i="63"/>
  <c r="F341" i="63"/>
  <c r="F340" i="63"/>
  <c r="F339" i="63"/>
  <c r="F338" i="63"/>
  <c r="F337" i="63"/>
  <c r="F336" i="63"/>
  <c r="F335" i="63"/>
  <c r="F334" i="63"/>
  <c r="F333" i="63"/>
  <c r="F332" i="63"/>
  <c r="F331" i="63"/>
  <c r="F330" i="63"/>
  <c r="F329" i="63"/>
  <c r="F328" i="63"/>
  <c r="F327" i="63"/>
  <c r="F326" i="63"/>
  <c r="F325" i="63"/>
  <c r="F324" i="63"/>
  <c r="F323" i="63"/>
  <c r="F322" i="63"/>
  <c r="F321" i="63"/>
  <c r="F320" i="63"/>
  <c r="F319" i="63"/>
  <c r="F318" i="63"/>
  <c r="F317" i="63"/>
  <c r="F316" i="63"/>
  <c r="F315" i="63"/>
  <c r="F314" i="63"/>
  <c r="F313" i="63"/>
  <c r="F312" i="63"/>
  <c r="F311" i="63"/>
  <c r="F310" i="63"/>
  <c r="F309" i="63"/>
  <c r="F308" i="63"/>
  <c r="F307" i="63"/>
  <c r="F306" i="63"/>
  <c r="F305" i="63"/>
  <c r="F304" i="63"/>
  <c r="F303" i="63"/>
  <c r="F302" i="63"/>
  <c r="F301" i="63"/>
  <c r="F300" i="63"/>
  <c r="F299" i="63"/>
  <c r="F298" i="63"/>
  <c r="F297" i="63"/>
  <c r="F296" i="63"/>
  <c r="F295" i="63"/>
  <c r="F294" i="63"/>
  <c r="F293" i="63"/>
  <c r="F292" i="63"/>
  <c r="F291" i="63"/>
  <c r="F290" i="63"/>
  <c r="F289" i="63"/>
  <c r="F288" i="63"/>
  <c r="F287" i="63"/>
  <c r="F286" i="63"/>
  <c r="F285" i="63"/>
  <c r="F284" i="63"/>
  <c r="F283" i="63"/>
  <c r="F282" i="63"/>
  <c r="F279" i="63"/>
  <c r="F278" i="63"/>
  <c r="F277" i="63"/>
  <c r="F275" i="63"/>
  <c r="F274" i="63"/>
  <c r="F273" i="63"/>
  <c r="F272" i="63"/>
  <c r="F271" i="63"/>
  <c r="F270" i="63"/>
  <c r="F269" i="63"/>
  <c r="F268" i="63"/>
  <c r="F267" i="63"/>
  <c r="F266" i="63"/>
  <c r="F265" i="63"/>
  <c r="F264" i="63"/>
  <c r="F263" i="63"/>
  <c r="F262" i="63"/>
  <c r="F261" i="63"/>
  <c r="F260" i="63"/>
  <c r="F259" i="63"/>
  <c r="F258" i="63"/>
  <c r="F257" i="63"/>
  <c r="F256" i="63"/>
  <c r="F255" i="63"/>
  <c r="F254" i="63"/>
  <c r="F253" i="63"/>
  <c r="F252" i="63"/>
  <c r="F251" i="63"/>
  <c r="F250" i="63"/>
  <c r="F249" i="63"/>
  <c r="F248" i="63"/>
  <c r="F247" i="63"/>
  <c r="F246" i="63"/>
  <c r="F245" i="63"/>
  <c r="F244" i="63"/>
  <c r="F243" i="63"/>
  <c r="F242" i="63"/>
  <c r="F241" i="63"/>
  <c r="F240" i="63"/>
  <c r="F239" i="63"/>
  <c r="F238" i="63"/>
  <c r="F237" i="63"/>
  <c r="F236" i="63"/>
  <c r="F235" i="63"/>
  <c r="F234" i="63"/>
  <c r="F233" i="63"/>
  <c r="F232" i="63"/>
  <c r="F231" i="63"/>
  <c r="F230" i="63"/>
  <c r="F229" i="63"/>
  <c r="F228" i="63"/>
  <c r="F227" i="63"/>
  <c r="F226" i="63"/>
  <c r="F225" i="63"/>
  <c r="F224" i="63"/>
  <c r="F223" i="63"/>
  <c r="F222" i="63"/>
  <c r="F221" i="63"/>
  <c r="F220" i="63"/>
  <c r="F219" i="63"/>
  <c r="F218" i="63"/>
  <c r="F217" i="63"/>
  <c r="F216" i="63"/>
  <c r="F215" i="63"/>
  <c r="F214" i="63"/>
  <c r="F211" i="63"/>
  <c r="F210" i="63"/>
  <c r="F209" i="63"/>
  <c r="F208" i="63"/>
  <c r="F207" i="63"/>
  <c r="F206" i="63"/>
  <c r="F205" i="63"/>
  <c r="F204" i="63"/>
  <c r="F203" i="63"/>
  <c r="F202" i="63"/>
  <c r="F201" i="63"/>
  <c r="F200" i="63"/>
  <c r="F199" i="63"/>
  <c r="F198" i="63"/>
  <c r="F197" i="63"/>
  <c r="F196" i="63"/>
  <c r="F195" i="63"/>
  <c r="F194" i="63"/>
  <c r="F193" i="63"/>
  <c r="F192" i="63"/>
  <c r="F191" i="63"/>
  <c r="F190" i="63"/>
  <c r="F189" i="63"/>
  <c r="F188" i="63"/>
  <c r="F187" i="63"/>
  <c r="F186" i="63"/>
  <c r="F185" i="63"/>
  <c r="F184" i="63"/>
  <c r="F183" i="63"/>
  <c r="F182" i="63"/>
  <c r="F181" i="63"/>
  <c r="F180" i="63"/>
  <c r="F179" i="63"/>
  <c r="F178" i="63"/>
  <c r="F177" i="63"/>
  <c r="F176" i="63"/>
  <c r="F175" i="63"/>
  <c r="F174" i="63"/>
  <c r="F173" i="63"/>
  <c r="F172" i="63"/>
  <c r="F171" i="63"/>
  <c r="F170" i="63"/>
  <c r="F169" i="63"/>
  <c r="F168" i="63"/>
  <c r="F167" i="63"/>
  <c r="F166" i="63"/>
  <c r="F165" i="63"/>
  <c r="F164" i="63"/>
  <c r="F163" i="63"/>
  <c r="F212" i="63" s="1"/>
  <c r="F160" i="63"/>
  <c r="F159" i="63"/>
  <c r="F158" i="63"/>
  <c r="F157" i="63"/>
  <c r="F156" i="63"/>
  <c r="F155" i="63"/>
  <c r="F154" i="63"/>
  <c r="F153" i="63"/>
  <c r="F152" i="63"/>
  <c r="F151" i="63"/>
  <c r="F150" i="63"/>
  <c r="F149" i="63"/>
  <c r="F148" i="63"/>
  <c r="F147" i="63"/>
  <c r="F146" i="63"/>
  <c r="F145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4" i="63"/>
  <c r="F123" i="63"/>
  <c r="F122" i="63"/>
  <c r="F121" i="63"/>
  <c r="F120" i="63"/>
  <c r="F119" i="63"/>
  <c r="F118" i="63"/>
  <c r="F117" i="63"/>
  <c r="F116" i="63"/>
  <c r="F115" i="63"/>
  <c r="F114" i="63"/>
  <c r="F113" i="63"/>
  <c r="F112" i="63"/>
  <c r="F111" i="63"/>
  <c r="F110" i="63"/>
  <c r="F109" i="63"/>
  <c r="F108" i="63"/>
  <c r="F107" i="63"/>
  <c r="F106" i="63"/>
  <c r="F105" i="63"/>
  <c r="F104" i="63"/>
  <c r="F103" i="63"/>
  <c r="F102" i="63"/>
  <c r="F101" i="63"/>
  <c r="F100" i="63"/>
  <c r="F99" i="63"/>
  <c r="F98" i="63"/>
  <c r="F97" i="63"/>
  <c r="F96" i="63"/>
  <c r="F95" i="63"/>
  <c r="F94" i="63"/>
  <c r="F93" i="63"/>
  <c r="F92" i="63"/>
  <c r="F91" i="63"/>
  <c r="F90" i="63"/>
  <c r="F89" i="63"/>
  <c r="F88" i="63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1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7" i="63"/>
  <c r="F56" i="63"/>
  <c r="F55" i="63"/>
  <c r="F54" i="63"/>
  <c r="F53" i="63"/>
  <c r="F52" i="63"/>
  <c r="F51" i="63"/>
  <c r="F48" i="63"/>
  <c r="F47" i="63"/>
  <c r="F46" i="63"/>
  <c r="F44" i="63"/>
  <c r="F43" i="63"/>
  <c r="F42" i="63"/>
  <c r="F41" i="63"/>
  <c r="F40" i="63"/>
  <c r="F39" i="63"/>
  <c r="F38" i="63"/>
  <c r="F37" i="63"/>
  <c r="F36" i="63"/>
  <c r="F35" i="63"/>
  <c r="F34" i="63"/>
  <c r="F33" i="63"/>
  <c r="F32" i="63"/>
  <c r="F31" i="63"/>
  <c r="F30" i="63"/>
  <c r="F29" i="63"/>
  <c r="F28" i="63"/>
  <c r="F27" i="63"/>
  <c r="F26" i="63"/>
  <c r="F25" i="63"/>
  <c r="F24" i="63"/>
  <c r="F23" i="63"/>
  <c r="F22" i="63"/>
  <c r="F21" i="63"/>
  <c r="F20" i="63"/>
  <c r="F19" i="63"/>
  <c r="F18" i="63"/>
  <c r="F17" i="63"/>
  <c r="F16" i="63"/>
  <c r="F15" i="63"/>
  <c r="F417" i="63" l="1"/>
  <c r="F419" i="63" s="1"/>
  <c r="F381" i="63"/>
  <c r="F161" i="63"/>
  <c r="F412" i="63"/>
  <c r="A405" i="63"/>
  <c r="A406" i="63" s="1"/>
  <c r="A407" i="63" s="1"/>
  <c r="A408" i="63" s="1"/>
  <c r="A338" i="63"/>
  <c r="A339" i="63" s="1"/>
  <c r="A340" i="63" s="1"/>
  <c r="A341" i="63" s="1"/>
  <c r="A342" i="63" s="1"/>
  <c r="A333" i="63"/>
  <c r="A334" i="63" s="1"/>
  <c r="A335" i="63" s="1"/>
  <c r="A323" i="63"/>
  <c r="A324" i="63" s="1"/>
  <c r="A325" i="63" s="1"/>
  <c r="A326" i="63" s="1"/>
  <c r="A327" i="63" s="1"/>
  <c r="A328" i="63" s="1"/>
  <c r="A329" i="63" s="1"/>
  <c r="A330" i="63" s="1"/>
  <c r="A331" i="63" s="1"/>
  <c r="A319" i="63"/>
  <c r="A320" i="63" s="1"/>
  <c r="A307" i="63"/>
  <c r="A308" i="63" s="1"/>
  <c r="A309" i="63" s="1"/>
  <c r="A310" i="63" s="1"/>
  <c r="A311" i="63" s="1"/>
  <c r="A312" i="63" s="1"/>
  <c r="A313" i="63" s="1"/>
  <c r="A314" i="63" s="1"/>
  <c r="A315" i="63" s="1"/>
  <c r="A295" i="63"/>
  <c r="A296" i="63" s="1"/>
  <c r="A297" i="63" s="1"/>
  <c r="A298" i="63" s="1"/>
  <c r="A299" i="63" s="1"/>
  <c r="A300" i="63" s="1"/>
  <c r="A301" i="63" s="1"/>
  <c r="A302" i="63" s="1"/>
  <c r="A303" i="63" s="1"/>
  <c r="A289" i="63"/>
  <c r="A290" i="63" s="1"/>
  <c r="A291" i="63" s="1"/>
  <c r="A292" i="63" s="1"/>
  <c r="C276" i="63"/>
  <c r="F276" i="63" s="1"/>
  <c r="F280" i="63" s="1"/>
  <c r="A270" i="63"/>
  <c r="A271" i="63" s="1"/>
  <c r="A272" i="63" s="1"/>
  <c r="A273" i="63" s="1"/>
  <c r="A274" i="63" s="1"/>
  <c r="A275" i="63" s="1"/>
  <c r="A276" i="63" s="1"/>
  <c r="A252" i="63"/>
  <c r="A253" i="63" s="1"/>
  <c r="A254" i="63" s="1"/>
  <c r="A241" i="63"/>
  <c r="A242" i="63" s="1"/>
  <c r="A243" i="63" s="1"/>
  <c r="A244" i="63" s="1"/>
  <c r="A245" i="63" s="1"/>
  <c r="A246" i="63" s="1"/>
  <c r="A247" i="63" s="1"/>
  <c r="A248" i="63" s="1"/>
  <c r="A226" i="63"/>
  <c r="A227" i="63" s="1"/>
  <c r="A228" i="63" s="1"/>
  <c r="A203" i="63"/>
  <c r="A204" i="63" s="1"/>
  <c r="A205" i="63" s="1"/>
  <c r="A206" i="63" s="1"/>
  <c r="A194" i="63"/>
  <c r="A195" i="63" s="1"/>
  <c r="A196" i="63" s="1"/>
  <c r="A197" i="63" s="1"/>
  <c r="A198" i="63" s="1"/>
  <c r="A199" i="63" s="1"/>
  <c r="A200" i="63" s="1"/>
  <c r="A201" i="63" s="1"/>
  <c r="A81" i="63"/>
  <c r="A82" i="63" s="1"/>
  <c r="A83" i="63" s="1"/>
  <c r="A84" i="63" s="1"/>
  <c r="A85" i="63" s="1"/>
  <c r="A86" i="63" s="1"/>
  <c r="A87" i="63" s="1"/>
  <c r="A72" i="63"/>
  <c r="A73" i="63" s="1"/>
  <c r="A74" i="63" s="1"/>
  <c r="A75" i="63" s="1"/>
  <c r="A62" i="63"/>
  <c r="A63" i="63" s="1"/>
  <c r="A64" i="63" s="1"/>
  <c r="A65" i="63" s="1"/>
  <c r="A66" i="63" s="1"/>
  <c r="A67" i="63" s="1"/>
  <c r="A68" i="63" s="1"/>
  <c r="C45" i="63"/>
  <c r="F45" i="63" s="1"/>
  <c r="F49" i="63" s="1"/>
  <c r="A39" i="63"/>
  <c r="A40" i="63" s="1"/>
  <c r="A41" i="63" s="1"/>
  <c r="A42" i="63" s="1"/>
  <c r="A43" i="63" s="1"/>
  <c r="A44" i="63" s="1"/>
  <c r="A45" i="63" s="1"/>
  <c r="F429" i="63" l="1"/>
  <c r="F422" i="63"/>
  <c r="F427" i="63"/>
  <c r="F433" i="63"/>
  <c r="F426" i="63"/>
  <c r="F432" i="63"/>
  <c r="F425" i="63"/>
  <c r="F431" i="63"/>
  <c r="F424" i="63"/>
  <c r="F430" i="63"/>
  <c r="F423" i="63"/>
  <c r="F428" i="63" l="1"/>
  <c r="F434" i="63" s="1"/>
  <c r="F436" i="63" s="1"/>
</calcChain>
</file>

<file path=xl/sharedStrings.xml><?xml version="1.0" encoding="utf-8"?>
<sst xmlns="http://schemas.openxmlformats.org/spreadsheetml/2006/main" count="690" uniqueCount="383">
  <si>
    <t>P.U. (RD$)</t>
  </si>
  <si>
    <t>SUB-TOTAL GENERAL</t>
  </si>
  <si>
    <t>A</t>
  </si>
  <si>
    <t>PRELIMINARES</t>
  </si>
  <si>
    <t>M</t>
  </si>
  <si>
    <t>TOTAL GASTOS INDIRECTOS</t>
  </si>
  <si>
    <t>VARIOS</t>
  </si>
  <si>
    <t>TOTAL A CONTRATAR RD$</t>
  </si>
  <si>
    <t>UD</t>
  </si>
  <si>
    <t>GASTOS INDIRECTOS</t>
  </si>
  <si>
    <t>MOVIMIENTO DE TIERRA</t>
  </si>
  <si>
    <t>B</t>
  </si>
  <si>
    <t>C</t>
  </si>
  <si>
    <t>Zona : III</t>
  </si>
  <si>
    <t>M3/KM</t>
  </si>
  <si>
    <t>SUB-TOTAL FASE A</t>
  </si>
  <si>
    <t xml:space="preserve">PRELIMINARES </t>
  </si>
  <si>
    <t>TERMINACIÓN DE SUPERFICIE</t>
  </si>
  <si>
    <t xml:space="preserve">PORTAJE </t>
  </si>
  <si>
    <t xml:space="preserve">CASETA DE BOMBEO </t>
  </si>
  <si>
    <t xml:space="preserve">MUROS DE BLOCK </t>
  </si>
  <si>
    <t>LOGO Y LETRERO DE INAPA</t>
  </si>
  <si>
    <t>LIMPIEZA FINAL</t>
  </si>
  <si>
    <t>SUB-TOTAL FASE C</t>
  </si>
  <si>
    <t>D</t>
  </si>
  <si>
    <t>SUB-TOTAL FASE D</t>
  </si>
  <si>
    <t>CANTIDAD</t>
  </si>
  <si>
    <t>E</t>
  </si>
  <si>
    <t>G</t>
  </si>
  <si>
    <t>MUROS</t>
  </si>
  <si>
    <t/>
  </si>
  <si>
    <t>SUB-TOTAL FASE E</t>
  </si>
  <si>
    <t>F</t>
  </si>
  <si>
    <t>SUB -TOTAL FASE  F</t>
  </si>
  <si>
    <t xml:space="preserve">ESCALERA EXTERIOR </t>
  </si>
  <si>
    <t>M³</t>
  </si>
  <si>
    <t>M³C</t>
  </si>
  <si>
    <t>M³E</t>
  </si>
  <si>
    <t>TERMINACIÓN DE SUPERFICIE:</t>
  </si>
  <si>
    <t>M²</t>
  </si>
  <si>
    <t>INSTALACIÓN, ENTRADA, SALIDA, DESAGÜE, REBOSE Y BY-PASS</t>
  </si>
  <si>
    <t>MOVIMIENTO DE TIERRA PARA TUBERÍA DE ENTRADA Y SALIDA</t>
  </si>
  <si>
    <t>INSTALACIÓN DE:</t>
  </si>
  <si>
    <t>OTROS</t>
  </si>
  <si>
    <t>MOVIMIENTO DE TIERRA:</t>
  </si>
  <si>
    <t>10.1.1</t>
  </si>
  <si>
    <t>10.2.1</t>
  </si>
  <si>
    <t>10.2.2</t>
  </si>
  <si>
    <t>10.2.3</t>
  </si>
  <si>
    <t>10.2.4</t>
  </si>
  <si>
    <t>10.2.5</t>
  </si>
  <si>
    <t>10.2.6</t>
  </si>
  <si>
    <t>10.3.1</t>
  </si>
  <si>
    <t>10.3.2</t>
  </si>
  <si>
    <t>PINTURA</t>
  </si>
  <si>
    <t>SUB - TOTAL FASE B</t>
  </si>
  <si>
    <t xml:space="preserve">M³
</t>
  </si>
  <si>
    <t>7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</si>
  <si>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</si>
  <si>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</si>
  <si>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</si>
  <si>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</si>
  <si>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</si>
  <si>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</si>
  <si>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</si>
  <si>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</si>
  <si>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</si>
  <si>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 xml:space="preserve">ÁREA PERIFÉRICA </t>
  </si>
  <si>
    <t xml:space="preserve">VERJA EN BLOQUES DE 6" VIOLINADOS, SEGÚN DETALLE </t>
  </si>
  <si>
    <t>ELECTRIFICACIÓN CASETA DE BOMBAS</t>
  </si>
  <si>
    <t>SUMINISTRO E INSTALACIÓN EQUIPOS BOMBEO</t>
  </si>
  <si>
    <t xml:space="preserve">ELECTRIFICACIÓN PRIMARIA </t>
  </si>
  <si>
    <t xml:space="preserve">ELECTRIFICACIÓN PRIMARIA, SECUNDARIA Y EQUIPOS DE BOMBEO </t>
  </si>
  <si>
    <t>DESCRIPCIÓN</t>
  </si>
  <si>
    <t>11.1.1</t>
  </si>
  <si>
    <t>11.1.2</t>
  </si>
  <si>
    <t>11.1.2.1</t>
  </si>
  <si>
    <t>11.1.2.2</t>
  </si>
  <si>
    <t>11.1.2.3</t>
  </si>
  <si>
    <t>11.1.3</t>
  </si>
  <si>
    <t>11.1.3.1</t>
  </si>
  <si>
    <t>11.1.3.2</t>
  </si>
  <si>
    <t>11.1.3.3</t>
  </si>
  <si>
    <t>11.1.3.4</t>
  </si>
  <si>
    <t>11.1.3.5</t>
  </si>
  <si>
    <t>11.1.3.6</t>
  </si>
  <si>
    <t>11.1.4</t>
  </si>
  <si>
    <t>11.1.4.1</t>
  </si>
  <si>
    <t>11.1.4.2</t>
  </si>
  <si>
    <t>11.1.5</t>
  </si>
  <si>
    <t>11.1.5.1</t>
  </si>
  <si>
    <t>11.1.5.2</t>
  </si>
  <si>
    <t>11.1.6</t>
  </si>
  <si>
    <t>11.1.6.1</t>
  </si>
  <si>
    <t>11.1.6.2</t>
  </si>
  <si>
    <t>11.1.7</t>
  </si>
  <si>
    <t>11.1.8</t>
  </si>
  <si>
    <t>11.1.9</t>
  </si>
  <si>
    <t>11.1.9.1</t>
  </si>
  <si>
    <t>11.1.10</t>
  </si>
  <si>
    <t xml:space="preserve">LÍNEA DE CONDUCCIÓN  A EMPALMAR A TUBERÍA  Ø6" PVC EXISTENTE </t>
  </si>
  <si>
    <t>CORTE Y EXTRACCIÓN DE ASFALTO L= 40 M.</t>
  </si>
  <si>
    <t>SUMINISTRO DE TUBERÍA DE:</t>
  </si>
  <si>
    <t>COLOCACIÓN DE TUBERÍAS</t>
  </si>
  <si>
    <t>PRUEBAS HIDROSTÁTICA EN TUBERÍAS DE</t>
  </si>
  <si>
    <t>RESPOCIÓN DE ASFALTO</t>
  </si>
  <si>
    <t xml:space="preserve">ÁREA EXTERIOR CASETA DE BOMBEO </t>
  </si>
  <si>
    <t>ELECTRIFICACIÓN SECUNDARIA</t>
  </si>
  <si>
    <t>SUMINISTRO DE TUBERÍA</t>
  </si>
  <si>
    <t>COLOCACIÓN DE TUBERÍA</t>
  </si>
  <si>
    <t>SUMINISTRO Y COLOCACIÓN DE PIEZAS ESPECIALES EN ACERO CON PROTECCIÓN ANTICORROSIVA</t>
  </si>
  <si>
    <t xml:space="preserve">SUMINISTRO Y COLOCACIÓN DE VÁLVULAS </t>
  </si>
  <si>
    <t>TERMINACIÓN DE SUPERFICIE :</t>
  </si>
  <si>
    <t>ENTRADA, SALIDA, REBOSE, BY-PASS Y DESAGÜE</t>
  </si>
  <si>
    <t xml:space="preserve">MOVIMIENTO DE TIERRA PARA COLOCACIÓN DE TUBERÍA </t>
  </si>
  <si>
    <t>LÍNEA MATRIZ DE Ø 6" PVC</t>
  </si>
  <si>
    <t>SUMINISTRO Y COLOCACIÓN DE PIEZAS ESPECIALES</t>
  </si>
  <si>
    <t>SUB-TOTAL FASE  G</t>
  </si>
  <si>
    <t>P²</t>
  </si>
  <si>
    <t>HORMIGÓN ARMADO F'c= 280 KG/CM² INDUSTRIAL EN:</t>
  </si>
  <si>
    <t>HORMIGÓN ARMADO EN F'C =280 KG/CM²</t>
  </si>
  <si>
    <t>HORMIGÓN ARMADO F'c= 210 KG/CM² EN:</t>
  </si>
  <si>
    <t xml:space="preserve">M³E
</t>
  </si>
  <si>
    <t xml:space="preserve">M³C
</t>
  </si>
  <si>
    <t>Ubicación:PROVINCIA MARÍA TRINIDAD SÁNCHEZ</t>
  </si>
  <si>
    <t>Obra: CONSTRUCCIÓN SISTEMA DE ABASTECIMIENTO LAS CEJAS - MATANCITA</t>
  </si>
  <si>
    <t>Replanteo</t>
  </si>
  <si>
    <t xml:space="preserve">Excavación material compacto c/equipo </t>
  </si>
  <si>
    <t xml:space="preserve">Asiento de arena (incluye transporte interno)  </t>
  </si>
  <si>
    <t>Bote de material con camión d= 5 km (incluye carguío y esparcimiento en botadero)</t>
  </si>
  <si>
    <t>Extracción de material compacto c/equipo</t>
  </si>
  <si>
    <t>Suministro material de base d = 25 km</t>
  </si>
  <si>
    <t>Riego adherencia</t>
  </si>
  <si>
    <t xml:space="preserve">Colocación carpeta  asfáltica 2" </t>
  </si>
  <si>
    <t xml:space="preserve">Transporte de asfalto desde las américa santo domingo distancia aproximada 120 km </t>
  </si>
  <si>
    <t xml:space="preserve">Limpieza continua y  final (obreros, camión  y herramientas menores) con tramos de alta pendiente </t>
  </si>
  <si>
    <t>Replanteo y control topográfico</t>
  </si>
  <si>
    <t>Excavación material  no clasificado c/equipo</t>
  </si>
  <si>
    <t>Zapata de muro 1.22 qq/m³</t>
  </si>
  <si>
    <t xml:space="preserve">Muros de block de ø 6" en tapa cisterna </t>
  </si>
  <si>
    <t>fino losa de techo</t>
  </si>
  <si>
    <t>Fino pulido losa de fondo</t>
  </si>
  <si>
    <t>Pañete interior pulido</t>
  </si>
  <si>
    <t>Pañete exterior</t>
  </si>
  <si>
    <t>Cantos</t>
  </si>
  <si>
    <t>Registro p/válvulas según detalle</t>
  </si>
  <si>
    <t>Escalera interior en acero inoxidable 3/4". según detalle</t>
  </si>
  <si>
    <t>Escalera exterior 3/4" h.g. según detalle</t>
  </si>
  <si>
    <t xml:space="preserve">Suministro y colocación tapa metálica de (0.80 x 0.80) m. </t>
  </si>
  <si>
    <t>Junta expansiva de bentonita</t>
  </si>
  <si>
    <t>Impermeabilizante en fino y pañete</t>
  </si>
  <si>
    <t>Pañete interior, inc. techo</t>
  </si>
  <si>
    <t xml:space="preserve">Pintura base blanca </t>
  </si>
  <si>
    <t>Pintura acrílica exterior (incluye techo)</t>
  </si>
  <si>
    <t xml:space="preserve">Suministro y colocación de puerta polimetal (inc. marco y llavín) (2.10 x 1.00 ) </t>
  </si>
  <si>
    <t xml:space="preserve">Suministro y colocación de ventana de aluminio </t>
  </si>
  <si>
    <t>Honorarios profesionales</t>
  </si>
  <si>
    <t>Transporte</t>
  </si>
  <si>
    <t>Seguros, póliza y finanza</t>
  </si>
  <si>
    <t>Gastos  administrativos</t>
  </si>
  <si>
    <t>Supervisión de  obra</t>
  </si>
  <si>
    <t>Ley 6-86</t>
  </si>
  <si>
    <t>Imprevistos</t>
  </si>
  <si>
    <t>Mantenimiento y operación de sistema de inapa</t>
  </si>
  <si>
    <t xml:space="preserve">Medida de compensación ambiental </t>
  </si>
  <si>
    <t>De 6" pvc (sdr-26)   c/ j.g.</t>
  </si>
  <si>
    <t xml:space="preserve">Replanteo para tuberia </t>
  </si>
  <si>
    <t>Fino losa de techo</t>
  </si>
  <si>
    <t xml:space="preserve">Replanteo para verja </t>
  </si>
  <si>
    <t>Excavación zapatas  a mano</t>
  </si>
  <si>
    <t xml:space="preserve">Reposición material compactado a mano </t>
  </si>
  <si>
    <t>Bote de material con camión in situ</t>
  </si>
  <si>
    <t>Zapata de muros (0.45 x 0.25) m - 0.87 qq/m³</t>
  </si>
  <si>
    <t>Zapata  de  columnas  (0.60 x 0.60 x .25) m - 2.08 qq/m³</t>
  </si>
  <si>
    <t>Columnas de amarre (0.20 x 0.20) m - 4.36  qq/m³</t>
  </si>
  <si>
    <t>Viga de amarre  bnp (0.15 x 0.20) m - 3.22 qq/m³</t>
  </si>
  <si>
    <t>Viga de amarre snp (0.20 x 0.20) m - 2.45 qq/m³</t>
  </si>
  <si>
    <t xml:space="preserve">Riga para riel puerta corrediza (0.20 x 0.20) m </t>
  </si>
  <si>
    <t>Pañete en vigas y columnas</t>
  </si>
  <si>
    <t>Suministro y colocación de alambre galvanizado tipo trinchera</t>
  </si>
  <si>
    <t>Embellecimiento con gravilla</t>
  </si>
  <si>
    <t>Limpieza final</t>
  </si>
  <si>
    <t xml:space="preserve">De aire combinada de 1" h.f. platillada completa  150 psi </t>
  </si>
  <si>
    <t xml:space="preserve">Cajas telescópicas para válvula de desagüe, según detalle </t>
  </si>
  <si>
    <t xml:space="preserve">Registro  para válvulas de aire,  según detalle </t>
  </si>
  <si>
    <t>Excavadora de material húmedo con equipo</t>
  </si>
  <si>
    <t>Suministro material de mina para relleno distancia aproximada de mina d=35 km</t>
  </si>
  <si>
    <t>Relleno compactado c/compactador mecánico en capas de 0.20 m. c/material producto de la excavación</t>
  </si>
  <si>
    <t>Postes de h.a v - 40', 500 dam</t>
  </si>
  <si>
    <t>Conductor aaa/c # 1/0</t>
  </si>
  <si>
    <t>Estructura tr-105 incl. cut- out y apartarayos, transformador 25kva, tipo poste sumergido en aceite.</t>
  </si>
  <si>
    <t>Estructura mt-105</t>
  </si>
  <si>
    <t>Estructura pr-101</t>
  </si>
  <si>
    <t>Estructura ha-100b</t>
  </si>
  <si>
    <t>Estructura peb-110 (cimentación)</t>
  </si>
  <si>
    <t>Medición eléctrica, incluye main breaker 125/2</t>
  </si>
  <si>
    <t xml:space="preserve">Hoyos para postes </t>
  </si>
  <si>
    <t xml:space="preserve">Hoyos para vientos </t>
  </si>
  <si>
    <t xml:space="preserve">Instalación de postes </t>
  </si>
  <si>
    <t xml:space="preserve">Mano de obra eléctrica primaria </t>
  </si>
  <si>
    <t>Estructura ap-103, incl. lámpara tipo cabeza de cobra 250w, 220/240v, 60hz</t>
  </si>
  <si>
    <t>Registro eléctrico metálico de 6"x6"x4"</t>
  </si>
  <si>
    <t>Mano de obra eléctrica secundaria (30%)</t>
  </si>
  <si>
    <t>Instalación electrobomba</t>
  </si>
  <si>
    <t>Válvula de aire de 1" (completa)</t>
  </si>
  <si>
    <t>Base para electrobomba</t>
  </si>
  <si>
    <t xml:space="preserve">Alquiler de andamiajes, inc, transporte y armado </t>
  </si>
  <si>
    <t xml:space="preserve">Excavación material no clasificado c/equipo para conformar explanación </t>
  </si>
  <si>
    <t xml:space="preserve">Excavación a mano para estructura </t>
  </si>
  <si>
    <t>Zapatas (cimentación)  - 1.31 qq/m³</t>
  </si>
  <si>
    <t>V-riostras - 0.30  x 0.60 - 3.82 qq/m³</t>
  </si>
  <si>
    <t>V-riostras - 0.40  x 0.70 - 3.82 qq/m³</t>
  </si>
  <si>
    <t>Muros cúpula inferior  - 3.68 qq/m³</t>
  </si>
  <si>
    <t xml:space="preserve">Pañete interior  pulido, inc. techo </t>
  </si>
  <si>
    <t xml:space="preserve">Pañete en columna </t>
  </si>
  <si>
    <t xml:space="preserve">Pañete en viga </t>
  </si>
  <si>
    <t>Fino de fondo pulido</t>
  </si>
  <si>
    <t>Fino de techo</t>
  </si>
  <si>
    <t>Pintura acrílica c/andamio</t>
  </si>
  <si>
    <t>Construcción de escalera tipo túnel h= 21.00  m,     (según detalle)</t>
  </si>
  <si>
    <t>Escalera interior acero inoxidable, h=2.70 m (según detalle)</t>
  </si>
  <si>
    <t xml:space="preserve">Registros para válvulas, según detalle </t>
  </si>
  <si>
    <t>Visita</t>
  </si>
  <si>
    <t xml:space="preserve"> Visita </t>
  </si>
  <si>
    <t xml:space="preserve">Mes </t>
  </si>
  <si>
    <t xml:space="preserve">Meses </t>
  </si>
  <si>
    <t>7.10</t>
  </si>
  <si>
    <t xml:space="preserve">Replanteo para tubería </t>
  </si>
  <si>
    <t>Corte con disco de carpeta asfáltica 2"</t>
  </si>
  <si>
    <t>Extracción carpeta asfáltica 2"</t>
  </si>
  <si>
    <t xml:space="preserve">CISTERNA DE 150 M³ SOTERRADA DE HORMIGÓN ARMADO Y CASETA DE BOMBEO </t>
  </si>
  <si>
    <t>Señalización, control, seguridad y manejo de tránsito (incluye uso de letreros con base en angulares, uso de de conos refractarios, mechones, barreras de peligro naranja  y hombres con banderolas)</t>
  </si>
  <si>
    <t>Ud</t>
  </si>
  <si>
    <t>Relleno compactado c/compactador mecánico, en capa de 0.20 mts.</t>
  </si>
  <si>
    <t>Gls</t>
  </si>
  <si>
    <t>Muros de block de Ø6" snp violinado</t>
  </si>
  <si>
    <t xml:space="preserve">Viga para riel puerta corrediza (0.20 x 0.20) m </t>
  </si>
  <si>
    <t>Pies</t>
  </si>
  <si>
    <t>Union universal Ø2"</t>
  </si>
  <si>
    <t>Niple Ø2" x 12" platillado en un extremos</t>
  </si>
  <si>
    <t>Niple Ø2" x 12" roscado en ambos extremos</t>
  </si>
  <si>
    <t>Tee roscada de Ø2" x Ø2"</t>
  </si>
  <si>
    <t>Codo roscado de Ø2" x 90° acero</t>
  </si>
  <si>
    <t xml:space="preserve">Zeta de Ø2" x 2.00 m. acero </t>
  </si>
  <si>
    <t>Relleno  compactado c/compactador mecánico, en capa de 0.20 m</t>
  </si>
  <si>
    <t>Señalización, control, manejo de tránsito y seguridad en la vía, ( incluye uso de letreros con base en angulares, uso de conos refractarios, mechones, barreras de peligro naranja  y hombres con banderolas)</t>
  </si>
  <si>
    <t>Limpieza continua y  final (obreros, camión  y herramientas menores) con tramos de alta pendiente</t>
  </si>
  <si>
    <t>Tubería Ø6" PVC SDR - 26 c/junta goma + 3% de pérdida</t>
  </si>
  <si>
    <t>Tubería Ø6" PVC SDR - 26 c/junta goma</t>
  </si>
  <si>
    <t>Suministro material de base D= 25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</si>
  <si>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/KM</t>
    </r>
  </si>
  <si>
    <t>REPLANTEO Y CONTROL TPOGRAFICO</t>
  </si>
  <si>
    <t>MOVIMIENTO DE TIERRA, INCLUYE  EXPLANACIÓN, ZAPATA Y  MURO</t>
  </si>
  <si>
    <t>Losa de fondo 0.20 m -1.88 qq/m³</t>
  </si>
  <si>
    <t>Zapata columna C2 0.35 m- 1.95 qq/m³</t>
  </si>
  <si>
    <t>Columna C2 0.35 x 0.35 m - 5.71 qq/m³</t>
  </si>
  <si>
    <t>Muros 0.30 m -2.31 qq/m³</t>
  </si>
  <si>
    <t>Viga  0.25 x 0.50 m - 5.60 qq/m³</t>
  </si>
  <si>
    <t>Losa de techo 0.15 m - 1.26 qq/m³</t>
  </si>
  <si>
    <t>Anclajes H.S. F'c= 180 kg/cm², p/piezas</t>
  </si>
  <si>
    <t>Ventilación en tubería Ø4" acero SCH-80 c/protección anticorrosiva</t>
  </si>
  <si>
    <t>Niple Ø4" x 18" acero  SCH-80 c/protección anticorrosiva platillado en un extremo</t>
  </si>
  <si>
    <t>Válvulas de compuerta Ø4" H.F.. 150 psi, platillada completa</t>
  </si>
  <si>
    <t>Tee Ø4" x 4" acero SCH-80 c/protección anticorrosiva</t>
  </si>
  <si>
    <t xml:space="preserve">Block 6" con 3/8"@0.60m  SNP violinado </t>
  </si>
  <si>
    <t>Block 6" con 3/8"@0.60m  BNP</t>
  </si>
  <si>
    <t>Panel board, con barra de 150 Amp, incluye 2 breakers de 60/2 Amp y 1 breaker de 20/2 Amp</t>
  </si>
  <si>
    <t>Panel de breaker 4/8 circuitos. (incluye breakers)</t>
  </si>
  <si>
    <t xml:space="preserve">Panel de control con dos arrancadores variadores de frecuencia (VDF) para 10 hp </t>
  </si>
  <si>
    <t>Alimentador eléctrico desde banco de transformador hasta medición eléctrica con main breaker, compuesto por: 2 conductores eléctricos thw no.1/0 (fases) y 1 conductor eléctrico THW No.2 (N), tubería IMC de 2'', conectores y soporte de tubería.</t>
  </si>
  <si>
    <t>Alimentador eléctrico desde medición eléctrica con main breaker hasta panel board, compuesto por: 2 conductores  eléctricos THW No.1/0 (fases) y 1 conductor eléctrico THW No.2 (N), tuberías IMC y PVC de 2'', conectores y soporte de tubería con movimiento de tierra.</t>
  </si>
  <si>
    <t>Alimentador eléctrico desde panel board hasta arrancadores directo a línea, compuesto por: 2 conductores eléctricos THW No.6 (fases) y 1 conductor eléctrico THW No.8 (neutro) en tubería EMT de 11/2''.</t>
  </si>
  <si>
    <t>Alimentador eléctrico desde panel board hasta panel de servicio 4/8 circuitos, compuesto por: 2 conductores eléctricos THW No.8 y 1 conductor THW No.10 en tubería EMT de 3/4''.</t>
  </si>
  <si>
    <t>Alimentador eléctrico desde arrancadores directo a línea  hasta electrobombas centrifugas, compuesto por: 2 conductores eléctricos THW No. 6 y 1 conductor THW No.8, tuberías EMT y  L.T. de 1 1/2'', soporte y conectores</t>
  </si>
  <si>
    <t xml:space="preserve">Electrobomba centrífuga de eje horizontal con succión negativa, 161 GPM, 103' de TDH,  motor 10 HP, 3ø, 240 V,  60 Hz, 3,500 RPM, </t>
  </si>
  <si>
    <t>Suministro y colocación de válvula de compuerta de Ø2" roscada, 200 PSI</t>
  </si>
  <si>
    <t>Válvula check horizontal Ø2" H.F., 200 PSI</t>
  </si>
  <si>
    <t>Válvula check vertical Ø2" , 200 PSI</t>
  </si>
  <si>
    <t>Instalación manométrica completa incluye manómetro sumergido en glicerina de 0-250 PSI</t>
  </si>
  <si>
    <t>Salida cenital en tubería PVC</t>
  </si>
  <si>
    <t>Salida interruptor sencillo en tubería PVC</t>
  </si>
  <si>
    <t>Salida tomacorriente, 120V, dobles  en tubería PVC</t>
  </si>
  <si>
    <r>
      <t>LÍNEA DE IMPULSIÓN DESDE CISTERNA, HASTA DEPÓSITO REGULADOR DE 150 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</t>
    </r>
  </si>
  <si>
    <t>CORTE Y EXTRACCIÓN DE ASFALTO  L= 2,740 M</t>
  </si>
  <si>
    <t>Relleno compactado c/compactador mecánico, en capa de 0.20 m</t>
  </si>
  <si>
    <t xml:space="preserve">De 6" PVC SDR-21   c/ j.g. + 3 de pérdida por campana </t>
  </si>
  <si>
    <t>De 6" PVC SDR-21  c/ j.g.</t>
  </si>
  <si>
    <t>De 6" PVC SDR-21   c/ j.g.</t>
  </si>
  <si>
    <t xml:space="preserve">Tee Ø 6" x 6"  acero  SCH-40 </t>
  </si>
  <si>
    <t>Codo de Ø 6" x 70º  acero SCH-40</t>
  </si>
  <si>
    <t xml:space="preserve">Codo de Ø 6" x 45º  acero SCH-40 </t>
  </si>
  <si>
    <t>Codo de Ø 6" x 20º  acero SCH-40</t>
  </si>
  <si>
    <t>Reducción de Ø 6" x 4"  acero SCH-40</t>
  </si>
  <si>
    <t xml:space="preserve">Juntas  mecánicas tipo Dresser de ø4"  150 PSI </t>
  </si>
  <si>
    <t xml:space="preserve">Juntas  mecánicas tipo Dresser de ø6"  150 PSI </t>
  </si>
  <si>
    <t xml:space="preserve">Niple de Ø 6" x 12"  acero SCH 40 platillado en un extremo </t>
  </si>
  <si>
    <t xml:space="preserve">Anclajes de H.S. F'c= 180 kg/cm², para piezas  segun detalle </t>
  </si>
  <si>
    <t>De desagüe de  2" H.F. platillada completa  150 PSI</t>
  </si>
  <si>
    <t>CRUCE DE ALCANTARILLA EN ACERO L= 10.00 M, INCLUYE BRAZO ( 4 UD)</t>
  </si>
  <si>
    <t>Tubo de Ø 6" acero SCH-40 c/ protección anticorrosiva, incluye brazo</t>
  </si>
  <si>
    <t>Codo Ø6'' x 45°  acero SCH-40 c/ protección anticorrosiva</t>
  </si>
  <si>
    <t xml:space="preserve">Junta Dresser de Ø 6" 150 PSI </t>
  </si>
  <si>
    <t>Anclaje de H.A.. según detalle</t>
  </si>
  <si>
    <t>Mano de obra (inluye equipos, materiales, herramientas y personal)</t>
  </si>
  <si>
    <t>RESPOSICIÓN DE ASFALTO</t>
  </si>
  <si>
    <r>
      <t>DEPÓSITO REGULADOR H.A. CAP. 200 M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 xml:space="preserve"> ELEVADO A 15 M</t>
    </r>
  </si>
  <si>
    <t>TRABAJOS PRELIMINARES</t>
  </si>
  <si>
    <t>Torta de h.s. espesor 0.05 m, f'c= 180 kg/m²</t>
  </si>
  <si>
    <t>Columna 0.60 x 0.90 m - 8.23 qq/m³</t>
  </si>
  <si>
    <t>V- anillo inferior - 0.30 x 0.40 m - 3.60 qq/m³</t>
  </si>
  <si>
    <t>Va- h.a anillo superior - 0.30 x 0.40 m - 3.82 qq/m³</t>
  </si>
  <si>
    <t>Muros  pared W20 -2.37 qq/m³</t>
  </si>
  <si>
    <t>Cúpula superior  0.10 m - 3.10 qq/m³</t>
  </si>
  <si>
    <t>Pintura base (blanca) c/andamio</t>
  </si>
  <si>
    <t xml:space="preserve">Tub. Ø4" acero SCH-80 c/protección anticorrosiva </t>
  </si>
  <si>
    <t>Tub. Ø4" PVC SDR-26 c/j.g.</t>
  </si>
  <si>
    <t xml:space="preserve">Codo 4" x 90 acero SCH-80 c/protección anticorrosiva </t>
  </si>
  <si>
    <t xml:space="preserve">Codo 4" x 45 acero SCH-80 c/protección anticorrosiva </t>
  </si>
  <si>
    <t xml:space="preserve">Codo 6" x 90 acero SCH-40 c/protección anticorrosiva </t>
  </si>
  <si>
    <t>Anclajes H.S.. F'c= 180 kg/cm², p/piezas</t>
  </si>
  <si>
    <t xml:space="preserve">Manga 6" x 3" acero SCH-40 c/protección anticorrosiva </t>
  </si>
  <si>
    <t>Tee Ø4" x 4" PVC</t>
  </si>
  <si>
    <t xml:space="preserve">Tee 4" x 4" acero SCH-80 c/protección anticorrosiva </t>
  </si>
  <si>
    <t>Juntas  mecánicas tipo Dresser de Ø4" 150 PSI</t>
  </si>
  <si>
    <t>Valvula de compuerta de Ø4" H.F. completa 150 PSI</t>
  </si>
  <si>
    <t xml:space="preserve">Mano de obra, incluye personal, equipos y materiales </t>
  </si>
  <si>
    <t>8.1.1</t>
  </si>
  <si>
    <t>8.1.2</t>
  </si>
  <si>
    <t>8.1.2.1</t>
  </si>
  <si>
    <t>8.1.2.2</t>
  </si>
  <si>
    <t>8.1.2.3</t>
  </si>
  <si>
    <t>8.1.3</t>
  </si>
  <si>
    <t>8.1.3.1</t>
  </si>
  <si>
    <t>8.1.3.2</t>
  </si>
  <si>
    <t>8.1.3.3</t>
  </si>
  <si>
    <t>8.1.3.4</t>
  </si>
  <si>
    <t>8.1.3.5</t>
  </si>
  <si>
    <t>8.1.3.6</t>
  </si>
  <si>
    <t>8.1.4</t>
  </si>
  <si>
    <t>8.1.4.1</t>
  </si>
  <si>
    <t>8.1.4.2</t>
  </si>
  <si>
    <t>Block 6" con 3/8"@0.60 m  BNP</t>
  </si>
  <si>
    <t xml:space="preserve">Block 6" con 3/8"@0.60 m  SNP violinado </t>
  </si>
  <si>
    <t>Viga de amarre BNP (0.15 x 0.20) m - 3.22 qq/m³</t>
  </si>
  <si>
    <t>Viga de amarre SNP (0.20 x 0.20) m - 2.45 qq/m³</t>
  </si>
  <si>
    <t>8.1.5</t>
  </si>
  <si>
    <t>8.1.5.1</t>
  </si>
  <si>
    <t>8.1.5.2</t>
  </si>
  <si>
    <t>8.1.6</t>
  </si>
  <si>
    <t>8.1.6.1</t>
  </si>
  <si>
    <t>8.1.6.2</t>
  </si>
  <si>
    <t>8.1.7</t>
  </si>
  <si>
    <t>8.1.8</t>
  </si>
  <si>
    <t>8.1.9</t>
  </si>
  <si>
    <t>8.1.9.1</t>
  </si>
  <si>
    <t>8.1.10</t>
  </si>
  <si>
    <t xml:space="preserve">De 6" PVC SDR-26   c/ j.g. + 3 de pérdida por campana </t>
  </si>
  <si>
    <t>De 6" PVC SDR-26   c/ j.g.</t>
  </si>
  <si>
    <t>Tee 4" x 4"  acero  SCH-80 sin costura c/ protección anticorrosiva</t>
  </si>
  <si>
    <t>Codo de 4" (de 50º a 90º) acero SCH 80 sin costura c/protección anticorrosiva</t>
  </si>
  <si>
    <t xml:space="preserve">Codo de 4" (de 10º a 45º) acero SCH 80 sin costura c/protección anticorrosiva. </t>
  </si>
  <si>
    <t xml:space="preserve">Juntas  mecánicas tipo Dresser de Ø4"  150 PSI </t>
  </si>
  <si>
    <t xml:space="preserve">Anclajes H.S. F'c= 180 kg/cm² para piezas, según detalle </t>
  </si>
  <si>
    <t>ITBIS de Honorarios profesionales (Ley 07-2007)</t>
  </si>
  <si>
    <t>CODIA</t>
  </si>
  <si>
    <t xml:space="preserve">Estudios (sociales, ambientales, geotécnicos, topográficos, de calidad, etc.) </t>
  </si>
  <si>
    <t>Nº</t>
  </si>
  <si>
    <t>VALOR (RD$)</t>
  </si>
  <si>
    <t>Bote de material asfáltico con camión d= 12 km (incluye carguío y esparcimiento en botadero)</t>
  </si>
  <si>
    <t>Compactado de relleno c/compactador mecánico, en capa de 0.20 m</t>
  </si>
  <si>
    <t>Bote de material con camión d= 12 km (incluye carguío y esparcimiento en botadero)</t>
  </si>
  <si>
    <r>
      <t>Riego de imprimación con gravilla 0.30 galones/m</t>
    </r>
    <r>
      <rPr>
        <sz val="11"/>
        <rFont val="Calibri"/>
        <family val="2"/>
      </rPr>
      <t>²</t>
    </r>
  </si>
  <si>
    <t>Riego de imprimación con gravilla 0.30 galones/m²</t>
  </si>
  <si>
    <t>Señalización, control, seguridad y manejo de tránsito (incluye uso de letreros con base en angulares, uso de de conos refractarios, luces intermitentes color ambar, barreras de peligro naranja  y hombres con banderolas)</t>
  </si>
  <si>
    <t>ACERA PERIMETRAL 0.80 M REFORZADA CON FIBRA DE POLIPROPILENO</t>
  </si>
  <si>
    <t>Tubería Ø4" acero SCH-80 c/protección anticorrosiva Oxiguard o similar dos manos y dos manos de pintura epoxica industrial mantenimiento</t>
  </si>
  <si>
    <t>Codo Ø4" x 90° acero SCH-80 c/protección anticorrosiva Oxiguard o similar dos manos y dos manos de pintura epoxica industrial mantenimiento</t>
  </si>
  <si>
    <t>Base fresh cement en vigas y columnas</t>
  </si>
  <si>
    <t xml:space="preserve">Pintura acrílica superior azul turquesa en vigas y columnas </t>
  </si>
  <si>
    <t xml:space="preserve">Suministro y colocación puerta corrediza L= 4.00 m, (acabado dos manos de pintura anticorrosiva calidad superior y dos manos de pintura epoxica industrial) incluye un motor electrico con dos controles y conexión a una botonera en la garita del vigilante) </t>
  </si>
  <si>
    <t>Valla anunciando obra 20'x 10' impresión full color conteniendo logo de iINAPA, nombre de proyecto y contratista. estructura en tubos galvanizados 1 1/2"x 1 1/2" y soportes en tubo cuad. 4" x 4"</t>
  </si>
  <si>
    <t>Campamento. Incluye alquiler de casa con o sin solar y caseta de materiales,  dos baños portatiles para sitio de obra</t>
  </si>
  <si>
    <t xml:space="preserve">Pintura acrílica superior azul  en vigas y columnas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</si>
</sst>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7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#,##0.00\ &quot;€&quot;;\-#,##0.00\ &quot;€&quot;"/>
    <numFmt numFmtId="166" formatCode="#,##0.00\ &quot;€&quot;;[Red]\-#,##0.00\ &quot;€&quot;"/>
    <numFmt numFmtId="167" formatCode="_-* #,##0\ &quot;€&quot;_-;\-* #,##0\ &quot;€&quot;_-;_-* &quot;-&quot;\ &quot;€&quot;_-;_-@_-"/>
    <numFmt numFmtId="168" formatCode="_-* #,##0_-;\-* #,##0_-;_-* &quot;-&quot;_-;_-@_-"/>
    <numFmt numFmtId="169" formatCode="_-* #,##0.00\ &quot;€&quot;_-;\-* #,##0.00\ &quot;€&quot;_-;_-* &quot;-&quot;??\ &quot;€&quot;_-;_-@_-"/>
    <numFmt numFmtId="170" formatCode="_-* #,##0.00_-;\-* #,##0.00_-;_-* &quot;-&quot;??_-;_-@_-"/>
    <numFmt numFmtId="171" formatCode="_-* #,##0\ _€_-;\-* #,##0\ _€_-;_-* &quot;-&quot;\ _€_-;_-@_-"/>
    <numFmt numFmtId="172" formatCode="_-* #,##0.00\ _€_-;\-* #,##0.00\ _€_-;_-* &quot;-&quot;??\ _€_-;_-@_-"/>
    <numFmt numFmtId="173" formatCode="0.000"/>
    <numFmt numFmtId="174" formatCode="0.0%"/>
    <numFmt numFmtId="175" formatCode="#,##0.0"/>
    <numFmt numFmtId="176" formatCode="#,##0.000"/>
    <numFmt numFmtId="177" formatCode="#,##0.00;[Red]#,##0.00"/>
    <numFmt numFmtId="178" formatCode="_-* #,##0.00\ _P_t_s_-;\-* #,##0.00\ _P_t_s_-;_-* &quot;-&quot;??\ _P_t_s_-;_-@_-"/>
    <numFmt numFmtId="179" formatCode="#,##0.0000\ _€;\-#,##0.0000\ _€"/>
    <numFmt numFmtId="180" formatCode="_(* #,##0.00000_);_(* \(#,##0.00000\);_(* &quot;-&quot;??_);_(@_)"/>
    <numFmt numFmtId="181" formatCode="0.00_)"/>
    <numFmt numFmtId="182" formatCode="#."/>
    <numFmt numFmtId="183" formatCode="_-* #,##0.00\ _R_D_$_-;\-* #,##0.00\ _R_D_$_-;_-* &quot;-&quot;??\ _R_D_$_-;_-@_-"/>
    <numFmt numFmtId="184" formatCode="_-[$€-2]* #,##0.00_-;\-[$€-2]* #,##0.00_-;_-[$€-2]* &quot;-&quot;??_-"/>
    <numFmt numFmtId="185" formatCode="_-* #,##0.00\ &quot;Pts&quot;_-;\-* #,##0.00\ &quot;Pts&quot;_-;_-* &quot;-&quot;??\ &quot;Pts&quot;_-;_-@_-"/>
    <numFmt numFmtId="186" formatCode="&quot;Sí&quot;;&quot;Sí&quot;;&quot;No&quot;"/>
    <numFmt numFmtId="187" formatCode="#.00"/>
    <numFmt numFmtId="188" formatCode="#,##0.00_ ;\-#,##0.00\ "/>
    <numFmt numFmtId="189" formatCode="#,##0.0_);\(#,##0.0\)"/>
    <numFmt numFmtId="190" formatCode="_(* #,##0.000_);_(* \(#,##0.000\);_(* &quot;-&quot;??_);_(@_)"/>
    <numFmt numFmtId="191" formatCode="0.0_)"/>
    <numFmt numFmtId="192" formatCode="0.0"/>
    <numFmt numFmtId="193" formatCode="#,##0.0000"/>
    <numFmt numFmtId="194" formatCode="0.0000"/>
    <numFmt numFmtId="195" formatCode="0.00000"/>
    <numFmt numFmtId="196" formatCode="General_)"/>
    <numFmt numFmtId="197" formatCode="[$€]#,##0.00;[Red]\-[$€]#,##0.00"/>
    <numFmt numFmtId="198" formatCode="_([$€]* #,##0.00_);_([$€]* \(#,##0.00\);_([$€]* &quot;-&quot;??_);_(@_)"/>
    <numFmt numFmtId="199" formatCode="#.0"/>
    <numFmt numFmtId="200" formatCode="&quot;$&quot;#,##0.00;[Red]\-&quot;$&quot;#,##0.00"/>
    <numFmt numFmtId="201" formatCode="_(* #,##0.00_);_(* \(#,##0.00\);_(* \-??_);_(@_)"/>
    <numFmt numFmtId="202" formatCode="_-* #,##0.00\ [$€]_-;\-* #,##0.00\ [$€]_-;_-* &quot;-&quot;??\ [$€]_-;_-@_-"/>
    <numFmt numFmtId="203" formatCode="#,##0.0000_);\(#,##0.0000\)"/>
    <numFmt numFmtId="204" formatCode="_-&quot;$&quot;* #,##0.00_-;\-&quot;$&quot;* #,##0.00_-;_-&quot;$&quot;* &quot;-&quot;??_-;_-@_-"/>
    <numFmt numFmtId="205" formatCode="&quot;Activado&quot;;&quot;Activado&quot;;&quot;Desactivado&quot;"/>
    <numFmt numFmtId="206" formatCode="[$$-409]#,##0.00"/>
    <numFmt numFmtId="207" formatCode="0_)"/>
    <numFmt numFmtId="208" formatCode="#,##0.00\ _€"/>
    <numFmt numFmtId="209" formatCode="#,##0.00\ &quot;/m3&quot;"/>
    <numFmt numFmtId="210" formatCode="_-* #,##0.00\ _$_-;_-* #,##0.00\ _$\-;_-* &quot;-&quot;??\ _$_-;_-@_-"/>
    <numFmt numFmtId="211" formatCode="&quot;$&quot;#,##0;\-&quot;$&quot;#,##0"/>
    <numFmt numFmtId="212" formatCode="_([$€-2]* #,##0.00_);_([$€-2]* \(#,##0.00\);_([$€-2]* &quot;-&quot;??_)"/>
    <numFmt numFmtId="213" formatCode="&quot; &quot;#,##0.00&quot; &quot;;&quot; (&quot;#,##0.00&quot;)&quot;;&quot; -&quot;#&quot; &quot;;&quot; &quot;@&quot; &quot;"/>
    <numFmt numFmtId="214" formatCode="[$-409]General"/>
    <numFmt numFmtId="215" formatCode="_-* #,##0.0000_-;\-* #,##0.0000_-;_-* &quot;-&quot;??_-;_-@_-"/>
    <numFmt numFmtId="216" formatCode="#,##0.00\ &quot;M³S&quot;"/>
    <numFmt numFmtId="217" formatCode="#,##0.00\ &quot;KM&quot;"/>
    <numFmt numFmtId="218" formatCode="_-&quot;RD$&quot;* #,##0.00_-;\-&quot;RD$&quot;* #,##0.00_-;_-&quot;RD$&quot;* &quot;-&quot;??_-;_-@_-"/>
    <numFmt numFmtId="219" formatCode="_(* #,##0\ &quot;pta&quot;_);_(* \(#,##0\ &quot;pta&quot;\);_(* &quot;-&quot;??\ &quot;pta&quot;_);_(@_)"/>
    <numFmt numFmtId="220" formatCode="#,##0.000_);\(#,##0.000\)"/>
    <numFmt numFmtId="221" formatCode="#,##0.0;[Red]#,##0.0"/>
    <numFmt numFmtId="222" formatCode="#,##0;[Red]#,##0"/>
    <numFmt numFmtId="223" formatCode="_(* #,##0.0_);_(* \(#,##0.0\);_(* &quot;-&quot;??_);_(@_)"/>
    <numFmt numFmtId="224" formatCode="_(* #,##0_);_(* \(#,##0\);_(* &quot;-&quot;??_);_(@_)"/>
    <numFmt numFmtId="225" formatCode="#,##0.0_ ;\-#,##0.0\ 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2"/>
      <name val="Courier"/>
      <family val="3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0"/>
      <name val="Arial"/>
      <family val="2"/>
    </font>
    <font>
      <sz val="10"/>
      <name val="Courier"/>
      <family val="3"/>
    </font>
    <font>
      <sz val="12"/>
      <name val="Courier"/>
      <family val="3"/>
    </font>
    <font>
      <i/>
      <sz val="10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i/>
      <sz val="16"/>
      <name val="Helv"/>
    </font>
    <font>
      <sz val="10"/>
      <name val="Tms Rmn"/>
    </font>
    <font>
      <b/>
      <sz val="18"/>
      <color indexed="62"/>
      <name val="Cambria"/>
      <family val="2"/>
    </font>
    <font>
      <sz val="10"/>
      <name val="Courier"/>
      <family val="3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19"/>
      <name val="Calibri"/>
      <family val="2"/>
      <scheme val="minor"/>
    </font>
    <font>
      <sz val="12"/>
      <name val="Courier New"/>
      <family val="3"/>
    </font>
    <font>
      <sz val="10"/>
      <name val="MS Sans Serif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1"/>
      <color indexed="16"/>
      <name val="Calibri"/>
      <family val="2"/>
    </font>
    <font>
      <b/>
      <sz val="11"/>
      <color indexed="19"/>
      <name val="Calibri"/>
      <family val="2"/>
    </font>
    <font>
      <sz val="11"/>
      <color indexed="63"/>
      <name val="Calibri"/>
      <family val="2"/>
    </font>
    <font>
      <sz val="11"/>
      <color indexed="19"/>
      <name val="Calibri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b/>
      <sz val="10"/>
      <color indexed="8"/>
      <name val="Verdana"/>
      <family val="2"/>
    </font>
    <font>
      <sz val="10"/>
      <color theme="1"/>
      <name val="Arial1"/>
    </font>
    <font>
      <u/>
      <sz val="10"/>
      <color indexed="36"/>
      <name val="Arial"/>
      <family val="2"/>
    </font>
    <font>
      <sz val="10"/>
      <color indexed="36"/>
      <name val="MS Sans Serif"/>
      <family val="2"/>
    </font>
    <font>
      <u/>
      <sz val="10"/>
      <color indexed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64"/>
      <name val="Arial"/>
      <family val="2"/>
    </font>
    <font>
      <sz val="10"/>
      <color indexed="8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30"/>
        <bgColor indexed="30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53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29"/>
        <bgColor indexed="29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31"/>
        <bgColor indexed="31"/>
      </patternFill>
    </fill>
    <fill>
      <patternFill patternType="lightUp">
        <fgColor indexed="9"/>
        <bgColor indexed="2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double">
        <color indexed="29"/>
      </bottom>
      <diagonal/>
    </border>
    <border>
      <left/>
      <right/>
      <top style="thin">
        <color indexed="30"/>
      </top>
      <bottom style="double">
        <color indexed="30"/>
      </bottom>
      <diagonal/>
    </border>
  </borders>
  <cellStyleXfs count="179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5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20" borderId="0" applyNumberFormat="0" applyBorder="0" applyAlignment="0" applyProtection="0"/>
    <xf numFmtId="0" fontId="11" fillId="17" borderId="0" applyNumberFormat="0" applyBorder="0" applyAlignment="0" applyProtection="0"/>
    <xf numFmtId="0" fontId="11" fillId="21" borderId="0" applyNumberFormat="0" applyBorder="0" applyAlignment="0" applyProtection="0"/>
    <xf numFmtId="0" fontId="18" fillId="10" borderId="0" applyNumberFormat="0" applyBorder="0" applyAlignment="0" applyProtection="0"/>
    <xf numFmtId="0" fontId="12" fillId="9" borderId="0" applyNumberFormat="0" applyBorder="0" applyAlignment="0" applyProtection="0"/>
    <xf numFmtId="0" fontId="36" fillId="22" borderId="1" applyNumberFormat="0" applyAlignment="0" applyProtection="0"/>
    <xf numFmtId="0" fontId="13" fillId="23" borderId="1" applyNumberFormat="0" applyAlignment="0" applyProtection="0"/>
    <xf numFmtId="0" fontId="14" fillId="24" borderId="2" applyNumberFormat="0" applyAlignment="0" applyProtection="0"/>
    <xf numFmtId="0" fontId="15" fillId="0" borderId="3" applyNumberFormat="0" applyFill="0" applyAlignment="0" applyProtection="0"/>
    <xf numFmtId="0" fontId="14" fillId="24" borderId="2" applyNumberFormat="0" applyAlignment="0" applyProtection="0"/>
    <xf numFmtId="171" fontId="32" fillId="0" borderId="0" applyFont="0" applyFill="0" applyBorder="0" applyAlignment="0" applyProtection="0"/>
    <xf numFmtId="171" fontId="32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7" fillId="5" borderId="1" applyNumberFormat="0" applyAlignment="0" applyProtection="0"/>
    <xf numFmtId="169" fontId="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82" fontId="30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0" fontId="12" fillId="6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7" fillId="11" borderId="1" applyNumberFormat="0" applyAlignment="0" applyProtection="0"/>
    <xf numFmtId="0" fontId="23" fillId="0" borderId="7" applyNumberFormat="0" applyFill="0" applyAlignment="0" applyProtection="0"/>
    <xf numFmtId="43" fontId="8" fillId="0" borderId="0" applyFont="0" applyFill="0" applyBorder="0" applyAlignment="0" applyProtection="0"/>
    <xf numFmtId="183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9" fillId="11" borderId="0" applyNumberFormat="0" applyBorder="0" applyAlignment="0" applyProtection="0"/>
    <xf numFmtId="0" fontId="33" fillId="0" borderId="0"/>
    <xf numFmtId="181" fontId="40" fillId="0" borderId="0"/>
    <xf numFmtId="0" fontId="32" fillId="0" borderId="0"/>
    <xf numFmtId="0" fontId="32" fillId="0" borderId="0"/>
    <xf numFmtId="39" fontId="34" fillId="0" borderId="0"/>
    <xf numFmtId="0" fontId="32" fillId="0" borderId="0"/>
    <xf numFmtId="39" fontId="41" fillId="0" borderId="0"/>
    <xf numFmtId="0" fontId="8" fillId="4" borderId="8" applyNumberFormat="0" applyFont="0" applyAlignment="0" applyProtection="0"/>
    <xf numFmtId="0" fontId="32" fillId="4" borderId="8" applyNumberFormat="0" applyFont="0" applyAlignment="0" applyProtection="0"/>
    <xf numFmtId="0" fontId="22" fillId="22" borderId="9" applyNumberFormat="0" applyAlignment="0" applyProtection="0"/>
    <xf numFmtId="9" fontId="8" fillId="0" borderId="0" applyFont="0" applyFill="0" applyBorder="0" applyAlignment="0" applyProtection="0"/>
    <xf numFmtId="0" fontId="22" fillId="23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16" fillId="0" borderId="12" applyNumberFormat="0" applyFill="0" applyAlignment="0" applyProtection="0"/>
    <xf numFmtId="0" fontId="28" fillId="0" borderId="13" applyNumberFormat="0" applyFill="0" applyAlignment="0" applyProtection="0"/>
    <xf numFmtId="0" fontId="23" fillId="0" borderId="0" applyNumberFormat="0" applyFill="0" applyBorder="0" applyAlignment="0" applyProtection="0"/>
    <xf numFmtId="17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6" fontId="43" fillId="0" borderId="0"/>
    <xf numFmtId="9" fontId="32" fillId="0" borderId="0" applyFont="0" applyFill="0" applyBorder="0" applyAlignment="0" applyProtection="0"/>
    <xf numFmtId="0" fontId="32" fillId="0" borderId="0"/>
    <xf numFmtId="0" fontId="7" fillId="0" borderId="0"/>
    <xf numFmtId="43" fontId="10" fillId="0" borderId="0" applyFont="0" applyFill="0" applyBorder="0" applyAlignment="0" applyProtection="0"/>
    <xf numFmtId="0" fontId="32" fillId="0" borderId="0"/>
    <xf numFmtId="39" fontId="34" fillId="0" borderId="0"/>
    <xf numFmtId="179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174" fontId="45" fillId="0" borderId="0"/>
    <xf numFmtId="180" fontId="32" fillId="0" borderId="0" applyFont="0" applyFill="0" applyBorder="0" applyAlignment="0" applyProtection="0"/>
    <xf numFmtId="174" fontId="45" fillId="0" borderId="0"/>
    <xf numFmtId="43" fontId="20" fillId="0" borderId="0" applyFont="0" applyFill="0" applyBorder="0" applyAlignment="0" applyProtection="0"/>
    <xf numFmtId="176" fontId="43" fillId="0" borderId="0"/>
    <xf numFmtId="173" fontId="32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1" fillId="15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5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8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23" borderId="1" applyNumberFormat="0" applyAlignment="0" applyProtection="0"/>
    <xf numFmtId="0" fontId="13" fillId="23" borderId="1" applyNumberFormat="0" applyAlignment="0" applyProtection="0"/>
    <xf numFmtId="0" fontId="14" fillId="24" borderId="2" applyNumberFormat="0" applyAlignment="0" applyProtection="0"/>
    <xf numFmtId="0" fontId="15" fillId="0" borderId="3" applyNumberFormat="0" applyFill="0" applyAlignment="0" applyProtection="0"/>
    <xf numFmtId="43" fontId="20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7" fillId="5" borderId="1" applyNumberFormat="0" applyAlignment="0" applyProtection="0"/>
    <xf numFmtId="184" fontId="32" fillId="0" borderId="0" applyFont="0" applyFill="0" applyBorder="0" applyAlignment="0" applyProtection="0"/>
    <xf numFmtId="0" fontId="12" fillId="9" borderId="0" applyNumberFormat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7" fillId="5" borderId="1" applyNumberFormat="0" applyAlignment="0" applyProtection="0"/>
    <xf numFmtId="0" fontId="15" fillId="0" borderId="3" applyNumberFormat="0" applyFill="0" applyAlignment="0" applyProtection="0"/>
    <xf numFmtId="172" fontId="32" fillId="0" borderId="0" applyFont="0" applyFill="0" applyBorder="0" applyAlignment="0" applyProtection="0"/>
    <xf numFmtId="185" fontId="32" fillId="0" borderId="0" applyFont="0" applyFill="0" applyBorder="0" applyAlignment="0" applyProtection="0"/>
    <xf numFmtId="168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2" fillId="0" borderId="0" applyFont="0" applyFill="0" applyBorder="0" applyAlignment="0" applyProtection="0"/>
    <xf numFmtId="186" fontId="32" fillId="0" borderId="0" applyFont="0" applyFill="0" applyBorder="0" applyAlignment="0" applyProtection="0"/>
    <xf numFmtId="0" fontId="46" fillId="28" borderId="0" applyNumberFormat="0" applyBorder="0" applyAlignment="0" applyProtection="0"/>
    <xf numFmtId="39" fontId="34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9" fontId="34" fillId="0" borderId="0"/>
    <xf numFmtId="0" fontId="32" fillId="0" borderId="0"/>
    <xf numFmtId="0" fontId="32" fillId="0" borderId="0"/>
    <xf numFmtId="0" fontId="32" fillId="0" borderId="0"/>
    <xf numFmtId="0" fontId="7" fillId="0" borderId="0"/>
    <xf numFmtId="0" fontId="7" fillId="0" borderId="0"/>
    <xf numFmtId="0" fontId="7" fillId="0" borderId="0"/>
    <xf numFmtId="0" fontId="32" fillId="0" borderId="0"/>
    <xf numFmtId="0" fontId="32" fillId="0" borderId="0"/>
    <xf numFmtId="0" fontId="32" fillId="0" borderId="0"/>
    <xf numFmtId="187" fontId="43" fillId="0" borderId="0"/>
    <xf numFmtId="0" fontId="32" fillId="4" borderId="8" applyNumberFormat="0" applyFont="0" applyAlignment="0" applyProtection="0"/>
    <xf numFmtId="0" fontId="32" fillId="4" borderId="8" applyNumberFormat="0" applyFont="0" applyAlignment="0" applyProtection="0"/>
    <xf numFmtId="0" fontId="22" fillId="23" borderId="9" applyNumberFormat="0" applyAlignment="0" applyProtection="0"/>
    <xf numFmtId="9" fontId="2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22" fillId="23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16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44" fillId="0" borderId="20" applyNumberFormat="0" applyFill="0" applyAlignment="0" applyProtection="0"/>
    <xf numFmtId="0" fontId="8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39" fontId="21" fillId="0" borderId="0"/>
    <xf numFmtId="0" fontId="8" fillId="0" borderId="0"/>
    <xf numFmtId="0" fontId="8" fillId="4" borderId="8" applyNumberFormat="0" applyFont="0" applyAlignment="0" applyProtection="0"/>
    <xf numFmtId="17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6" fontId="33" fillId="0" borderId="0"/>
    <xf numFmtId="9" fontId="8" fillId="0" borderId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17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33" fillId="0" borderId="0"/>
    <xf numFmtId="17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39" fontId="21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39" fontId="21" fillId="0" borderId="0"/>
    <xf numFmtId="0" fontId="8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8" fillId="0" borderId="0"/>
    <xf numFmtId="187" fontId="33" fillId="0" borderId="0"/>
    <xf numFmtId="0" fontId="8" fillId="4" borderId="8" applyNumberFormat="0" applyFont="0" applyAlignment="0" applyProtection="0"/>
    <xf numFmtId="0" fontId="8" fillId="4" borderId="8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2" fontId="4" fillId="0" borderId="0" applyFont="0" applyFill="0" applyBorder="0" applyAlignment="0" applyProtection="0"/>
    <xf numFmtId="40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3" fillId="0" borderId="0"/>
    <xf numFmtId="181" fontId="45" fillId="0" borderId="0"/>
    <xf numFmtId="170" fontId="8" fillId="0" borderId="0" applyFont="0" applyFill="0" applyBorder="0" applyAlignment="0" applyProtection="0"/>
    <xf numFmtId="39" fontId="21" fillId="0" borderId="0"/>
    <xf numFmtId="170" fontId="51" fillId="0" borderId="0" applyFont="0" applyFill="0" applyBorder="0" applyAlignment="0" applyProtection="0"/>
    <xf numFmtId="0" fontId="8" fillId="0" borderId="0"/>
    <xf numFmtId="172" fontId="49" fillId="0" borderId="0" applyFont="0" applyFill="0" applyBorder="0" applyAlignment="0" applyProtection="0"/>
    <xf numFmtId="0" fontId="8" fillId="0" borderId="0"/>
    <xf numFmtId="43" fontId="2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70" fontId="8" fillId="0" borderId="0" applyFont="0" applyFill="0" applyBorder="0" applyAlignment="0" applyProtection="0"/>
    <xf numFmtId="0" fontId="8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1" fillId="16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1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4" borderId="0" applyNumberFormat="0" applyBorder="0" applyAlignment="0" applyProtection="0"/>
    <xf numFmtId="0" fontId="11" fillId="6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8" fillId="0" borderId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5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1" fillId="36" borderId="0" applyNumberFormat="0" applyBorder="0" applyAlignment="0" applyProtection="0"/>
    <xf numFmtId="0" fontId="11" fillId="39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32" borderId="0" applyNumberFormat="0" applyBorder="0" applyAlignment="0" applyProtection="0"/>
    <xf numFmtId="0" fontId="10" fillId="36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1" fillId="34" borderId="0" applyNumberFormat="0" applyBorder="0" applyAlignment="0" applyProtection="0"/>
    <xf numFmtId="0" fontId="11" fillId="42" borderId="0" applyNumberFormat="0" applyBorder="0" applyAlignment="0" applyProtection="0"/>
    <xf numFmtId="0" fontId="10" fillId="32" borderId="0" applyNumberFormat="0" applyBorder="0" applyAlignment="0" applyProtection="0"/>
    <xf numFmtId="0" fontId="10" fillId="43" borderId="0" applyNumberFormat="0" applyBorder="0" applyAlignment="0" applyProtection="0"/>
    <xf numFmtId="0" fontId="11" fillId="44" borderId="0" applyNumberFormat="0" applyBorder="0" applyAlignment="0" applyProtection="0"/>
    <xf numFmtId="0" fontId="11" fillId="45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53" fillId="43" borderId="0" applyNumberFormat="0" applyBorder="0" applyAlignment="0" applyProtection="0"/>
    <xf numFmtId="0" fontId="18" fillId="10" borderId="0" applyNumberFormat="0" applyBorder="0" applyAlignment="0" applyProtection="0"/>
    <xf numFmtId="0" fontId="54" fillId="46" borderId="1" applyNumberFormat="0" applyAlignment="0" applyProtection="0"/>
    <xf numFmtId="0" fontId="36" fillId="22" borderId="1" applyNumberFormat="0" applyAlignment="0" applyProtection="0"/>
    <xf numFmtId="0" fontId="11" fillId="16" borderId="0" applyNumberFormat="0" applyBorder="0" applyAlignment="0" applyProtection="0"/>
    <xf numFmtId="0" fontId="14" fillId="37" borderId="2" applyNumberFormat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11" fillId="26" borderId="0" applyNumberFormat="0" applyBorder="0" applyAlignment="0" applyProtection="0"/>
    <xf numFmtId="197" fontId="48" fillId="0" borderId="0" applyFont="0" applyFill="0" applyBorder="0" applyAlignment="0" applyProtection="0"/>
    <xf numFmtId="198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11" fillId="21" borderId="0" applyNumberFormat="0" applyBorder="0" applyAlignment="0" applyProtection="0"/>
    <xf numFmtId="0" fontId="12" fillId="50" borderId="0" applyNumberFormat="0" applyBorder="0" applyAlignment="0" applyProtection="0"/>
    <xf numFmtId="0" fontId="12" fillId="6" borderId="0" applyNumberFormat="0" applyBorder="0" applyAlignment="0" applyProtection="0"/>
    <xf numFmtId="0" fontId="11" fillId="25" borderId="0" applyNumberFormat="0" applyBorder="0" applyAlignment="0" applyProtection="0"/>
    <xf numFmtId="0" fontId="37" fillId="0" borderId="21" applyNumberFormat="0" applyFill="0" applyAlignment="0" applyProtection="0"/>
    <xf numFmtId="0" fontId="37" fillId="0" borderId="4" applyNumberFormat="0" applyFill="0" applyAlignment="0" applyProtection="0"/>
    <xf numFmtId="0" fontId="38" fillId="0" borderId="22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55" fillId="44" borderId="1" applyNumberFormat="0" applyAlignment="0" applyProtection="0"/>
    <xf numFmtId="0" fontId="17" fillId="11" borderId="1" applyNumberFormat="0" applyAlignment="0" applyProtection="0"/>
    <xf numFmtId="0" fontId="56" fillId="0" borderId="23" applyNumberFormat="0" applyFill="0" applyAlignment="0" applyProtection="0"/>
    <xf numFmtId="0" fontId="23" fillId="0" borderId="7" applyNumberFormat="0" applyFill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99" fontId="8" fillId="0" borderId="0" applyFill="0" applyBorder="0" applyAlignment="0" applyProtection="0"/>
    <xf numFmtId="170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200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01" fontId="8" fillId="0" borderId="0" applyFill="0" applyBorder="0" applyAlignment="0" applyProtection="0"/>
    <xf numFmtId="167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8" fillId="0" borderId="0" applyFill="0" applyBorder="0" applyAlignment="0" applyProtection="0"/>
    <xf numFmtId="202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204" fontId="45" fillId="0" borderId="0" applyFont="0" applyFill="0" applyBorder="0" applyAlignment="0" applyProtection="0"/>
    <xf numFmtId="0" fontId="56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1" fillId="0" borderId="0"/>
    <xf numFmtId="0" fontId="8" fillId="0" borderId="0"/>
    <xf numFmtId="39" fontId="41" fillId="0" borderId="0"/>
    <xf numFmtId="205" fontId="47" fillId="0" borderId="0"/>
    <xf numFmtId="0" fontId="8" fillId="0" borderId="0"/>
    <xf numFmtId="0" fontId="8" fillId="0" borderId="0"/>
    <xf numFmtId="0" fontId="2" fillId="0" borderId="0"/>
    <xf numFmtId="196" fontId="33" fillId="0" borderId="0"/>
    <xf numFmtId="0" fontId="10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43" borderId="8" applyNumberFormat="0" applyFont="0" applyAlignment="0" applyProtection="0"/>
    <xf numFmtId="0" fontId="22" fillId="46" borderId="9" applyNumberFormat="0" applyAlignment="0" applyProtection="0"/>
    <xf numFmtId="0" fontId="22" fillId="22" borderId="9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8" fillId="0" borderId="24" applyNumberFormat="0" applyFill="0" applyAlignment="0" applyProtection="0"/>
    <xf numFmtId="0" fontId="8" fillId="0" borderId="0"/>
    <xf numFmtId="165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8" fillId="0" borderId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206" fontId="10" fillId="2" borderId="0" applyNumberFormat="0" applyBorder="0" applyAlignment="0" applyProtection="0"/>
    <xf numFmtId="206" fontId="10" fillId="2" borderId="0" applyNumberFormat="0" applyBorder="0" applyAlignment="0" applyProtection="0"/>
    <xf numFmtId="206" fontId="10" fillId="2" borderId="0" applyNumberFormat="0" applyBorder="0" applyAlignment="0" applyProtection="0"/>
    <xf numFmtId="206" fontId="10" fillId="2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5" borderId="0" applyNumberFormat="0" applyBorder="0" applyAlignment="0" applyProtection="0"/>
    <xf numFmtId="206" fontId="10" fillId="5" borderId="0" applyNumberFormat="0" applyBorder="0" applyAlignment="0" applyProtection="0"/>
    <xf numFmtId="206" fontId="10" fillId="5" borderId="0" applyNumberFormat="0" applyBorder="0" applyAlignment="0" applyProtection="0"/>
    <xf numFmtId="206" fontId="10" fillId="5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6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0" fillId="4" borderId="0" applyNumberFormat="0" applyBorder="0" applyAlignment="0" applyProtection="0"/>
    <xf numFmtId="0" fontId="10" fillId="13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3" borderId="0" applyNumberFormat="0" applyBorder="0" applyAlignment="0" applyProtection="0"/>
    <xf numFmtId="206" fontId="10" fillId="11" borderId="0" applyNumberFormat="0" applyBorder="0" applyAlignment="0" applyProtection="0"/>
    <xf numFmtId="206" fontId="10" fillId="11" borderId="0" applyNumberFormat="0" applyBorder="0" applyAlignment="0" applyProtection="0"/>
    <xf numFmtId="206" fontId="10" fillId="11" borderId="0" applyNumberFormat="0" applyBorder="0" applyAlignment="0" applyProtection="0"/>
    <xf numFmtId="206" fontId="10" fillId="11" borderId="0" applyNumberFormat="0" applyBorder="0" applyAlignment="0" applyProtection="0"/>
    <xf numFmtId="206" fontId="10" fillId="8" borderId="0" applyNumberFormat="0" applyBorder="0" applyAlignment="0" applyProtection="0"/>
    <xf numFmtId="206" fontId="10" fillId="8" borderId="0" applyNumberFormat="0" applyBorder="0" applyAlignment="0" applyProtection="0"/>
    <xf numFmtId="206" fontId="10" fillId="8" borderId="0" applyNumberFormat="0" applyBorder="0" applyAlignment="0" applyProtection="0"/>
    <xf numFmtId="206" fontId="10" fillId="8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6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206" fontId="10" fillId="4" borderId="0" applyNumberFormat="0" applyBorder="0" applyAlignment="0" applyProtection="0"/>
    <xf numFmtId="0" fontId="11" fillId="15" borderId="0" applyNumberFormat="0" applyBorder="0" applyAlignment="0" applyProtection="0"/>
    <xf numFmtId="0" fontId="11" fillId="6" borderId="0" applyNumberFormat="0" applyBorder="0" applyAlignment="0" applyProtection="0"/>
    <xf numFmtId="0" fontId="11" fillId="15" borderId="0" applyNumberFormat="0" applyBorder="0" applyAlignment="0" applyProtection="0"/>
    <xf numFmtId="0" fontId="11" fillId="3" borderId="0" applyNumberFormat="0" applyBorder="0" applyAlignment="0" applyProtection="0"/>
    <xf numFmtId="0" fontId="11" fillId="14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3" borderId="0" applyNumberFormat="0" applyBorder="0" applyAlignment="0" applyProtection="0"/>
    <xf numFmtId="0" fontId="11" fillId="18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206" fontId="11" fillId="8" borderId="0" applyNumberFormat="0" applyBorder="0" applyAlignment="0" applyProtection="0"/>
    <xf numFmtId="206" fontId="11" fillId="8" borderId="0" applyNumberFormat="0" applyBorder="0" applyAlignment="0" applyProtection="0"/>
    <xf numFmtId="206" fontId="11" fillId="8" borderId="0" applyNumberFormat="0" applyBorder="0" applyAlignment="0" applyProtection="0"/>
    <xf numFmtId="206" fontId="11" fillId="8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6" borderId="0" applyNumberFormat="0" applyBorder="0" applyAlignment="0" applyProtection="0"/>
    <xf numFmtId="206" fontId="11" fillId="3" borderId="0" applyNumberFormat="0" applyBorder="0" applyAlignment="0" applyProtection="0"/>
    <xf numFmtId="206" fontId="11" fillId="3" borderId="0" applyNumberFormat="0" applyBorder="0" applyAlignment="0" applyProtection="0"/>
    <xf numFmtId="206" fontId="11" fillId="3" borderId="0" applyNumberFormat="0" applyBorder="0" applyAlignment="0" applyProtection="0"/>
    <xf numFmtId="206" fontId="11" fillId="3" borderId="0" applyNumberFormat="0" applyBorder="0" applyAlignment="0" applyProtection="0"/>
    <xf numFmtId="0" fontId="10" fillId="51" borderId="0" applyNumberFormat="0" applyBorder="0" applyAlignment="0" applyProtection="0"/>
    <xf numFmtId="0" fontId="57" fillId="32" borderId="0" applyNumberFormat="0" applyBorder="0" applyAlignment="0" applyProtection="0"/>
    <xf numFmtId="0" fontId="10" fillId="51" borderId="0" applyNumberFormat="0" applyBorder="0" applyAlignment="0" applyProtection="0"/>
    <xf numFmtId="0" fontId="57" fillId="33" borderId="0" applyNumberFormat="0" applyBorder="0" applyAlignment="0" applyProtection="0"/>
    <xf numFmtId="0" fontId="11" fillId="33" borderId="0" applyNumberFormat="0" applyBorder="0" applyAlignment="0" applyProtection="0"/>
    <xf numFmtId="0" fontId="58" fillId="34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43" borderId="0" applyNumberFormat="0" applyBorder="0" applyAlignment="0" applyProtection="0"/>
    <xf numFmtId="0" fontId="57" fillId="32" borderId="0" applyNumberFormat="0" applyBorder="0" applyAlignment="0" applyProtection="0"/>
    <xf numFmtId="0" fontId="57" fillId="36" borderId="0" applyNumberFormat="0" applyBorder="0" applyAlignment="0" applyProtection="0"/>
    <xf numFmtId="0" fontId="58" fillId="37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43" borderId="0" applyNumberFormat="0" applyBorder="0" applyAlignment="0" applyProtection="0"/>
    <xf numFmtId="0" fontId="57" fillId="32" borderId="0" applyNumberFormat="0" applyBorder="0" applyAlignment="0" applyProtection="0"/>
    <xf numFmtId="0" fontId="10" fillId="50" borderId="0" applyNumberFormat="0" applyBorder="0" applyAlignment="0" applyProtection="0"/>
    <xf numFmtId="0" fontId="57" fillId="32" borderId="0" applyNumberFormat="0" applyBorder="0" applyAlignment="0" applyProtection="0"/>
    <xf numFmtId="0" fontId="58" fillId="3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10" fillId="51" borderId="0" applyNumberFormat="0" applyBorder="0" applyAlignment="0" applyProtection="0"/>
    <xf numFmtId="0" fontId="57" fillId="32" borderId="0" applyNumberFormat="0" applyBorder="0" applyAlignment="0" applyProtection="0"/>
    <xf numFmtId="0" fontId="57" fillId="36" borderId="0" applyNumberFormat="0" applyBorder="0" applyAlignment="0" applyProtection="0"/>
    <xf numFmtId="0" fontId="11" fillId="36" borderId="0" applyNumberFormat="0" applyBorder="0" applyAlignment="0" applyProtection="0"/>
    <xf numFmtId="0" fontId="58" fillId="4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34" borderId="0" applyNumberFormat="0" applyBorder="0" applyAlignment="0" applyProtection="0"/>
    <xf numFmtId="0" fontId="57" fillId="32" borderId="0" applyNumberFormat="0" applyBorder="0" applyAlignment="0" applyProtection="0"/>
    <xf numFmtId="0" fontId="10" fillId="51" borderId="0" applyNumberFormat="0" applyBorder="0" applyAlignment="0" applyProtection="0"/>
    <xf numFmtId="0" fontId="57" fillId="34" borderId="0" applyNumberFormat="0" applyBorder="0" applyAlignment="0" applyProtection="0"/>
    <xf numFmtId="0" fontId="11" fillId="33" borderId="0" applyNumberFormat="0" applyBorder="0" applyAlignment="0" applyProtection="0"/>
    <xf numFmtId="0" fontId="58" fillId="34" borderId="0" applyNumberFormat="0" applyBorder="0" applyAlignment="0" applyProtection="0"/>
    <xf numFmtId="0" fontId="11" fillId="17" borderId="0" applyNumberFormat="0" applyBorder="0" applyAlignment="0" applyProtection="0"/>
    <xf numFmtId="0" fontId="10" fillId="43" borderId="0" applyNumberFormat="0" applyBorder="0" applyAlignment="0" applyProtection="0"/>
    <xf numFmtId="0" fontId="57" fillId="32" borderId="0" applyNumberFormat="0" applyBorder="0" applyAlignment="0" applyProtection="0"/>
    <xf numFmtId="0" fontId="10" fillId="32" borderId="0" applyNumberFormat="0" applyBorder="0" applyAlignment="0" applyProtection="0"/>
    <xf numFmtId="0" fontId="57" fillId="43" borderId="0" applyNumberFormat="0" applyBorder="0" applyAlignment="0" applyProtection="0"/>
    <xf numFmtId="0" fontId="11" fillId="32" borderId="0" applyNumberFormat="0" applyBorder="0" applyAlignment="0" applyProtection="0"/>
    <xf numFmtId="0" fontId="58" fillId="4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206" fontId="12" fillId="6" borderId="0" applyNumberFormat="0" applyBorder="0" applyAlignment="0" applyProtection="0"/>
    <xf numFmtId="206" fontId="12" fillId="6" borderId="0" applyNumberFormat="0" applyBorder="0" applyAlignment="0" applyProtection="0"/>
    <xf numFmtId="206" fontId="12" fillId="6" borderId="0" applyNumberFormat="0" applyBorder="0" applyAlignment="0" applyProtection="0"/>
    <xf numFmtId="206" fontId="12" fillId="6" borderId="0" applyNumberFormat="0" applyBorder="0" applyAlignment="0" applyProtection="0"/>
    <xf numFmtId="0" fontId="13" fillId="23" borderId="1" applyNumberFormat="0" applyAlignment="0" applyProtection="0"/>
    <xf numFmtId="0" fontId="36" fillId="22" borderId="1" applyNumberFormat="0" applyAlignment="0" applyProtection="0"/>
    <xf numFmtId="0" fontId="13" fillId="23" borderId="1" applyNumberFormat="0" applyAlignment="0" applyProtection="0"/>
    <xf numFmtId="206" fontId="36" fillId="22" borderId="1" applyNumberFormat="0" applyAlignment="0" applyProtection="0"/>
    <xf numFmtId="206" fontId="36" fillId="22" borderId="1" applyNumberFormat="0" applyAlignment="0" applyProtection="0"/>
    <xf numFmtId="206" fontId="36" fillId="22" borderId="1" applyNumberFormat="0" applyAlignment="0" applyProtection="0"/>
    <xf numFmtId="206" fontId="36" fillId="22" borderId="1" applyNumberFormat="0" applyAlignment="0" applyProtection="0"/>
    <xf numFmtId="206" fontId="14" fillId="24" borderId="2" applyNumberFormat="0" applyAlignment="0" applyProtection="0"/>
    <xf numFmtId="206" fontId="14" fillId="24" borderId="2" applyNumberFormat="0" applyAlignment="0" applyProtection="0"/>
    <xf numFmtId="206" fontId="14" fillId="24" borderId="2" applyNumberFormat="0" applyAlignment="0" applyProtection="0"/>
    <xf numFmtId="206" fontId="14" fillId="24" borderId="2" applyNumberFormat="0" applyAlignment="0" applyProtection="0"/>
    <xf numFmtId="206" fontId="23" fillId="0" borderId="7" applyNumberFormat="0" applyFill="0" applyAlignment="0" applyProtection="0"/>
    <xf numFmtId="206" fontId="23" fillId="0" borderId="7" applyNumberFormat="0" applyFill="0" applyAlignment="0" applyProtection="0"/>
    <xf numFmtId="206" fontId="23" fillId="0" borderId="7" applyNumberFormat="0" applyFill="0" applyAlignment="0" applyProtection="0"/>
    <xf numFmtId="206" fontId="23" fillId="0" borderId="7" applyNumberFormat="0" applyFill="0" applyAlignment="0" applyProtection="0"/>
    <xf numFmtId="207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09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210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194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9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211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4" fontId="8" fillId="0" borderId="0" applyFont="0" applyFill="0" applyAlignment="0" applyProtection="0"/>
    <xf numFmtId="207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4" fontId="8" fillId="0" borderId="0" applyFont="0" applyFill="0" applyAlignment="0" applyProtection="0"/>
    <xf numFmtId="5" fontId="8" fillId="0" borderId="0" applyFont="0" applyFill="0" applyBorder="0" applyAlignment="0" applyProtection="0"/>
    <xf numFmtId="44" fontId="8" fillId="0" borderId="0" applyFont="0" applyFill="0" applyAlignment="0" applyProtection="0"/>
    <xf numFmtId="5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181" fontId="48" fillId="0" borderId="0" applyFont="0" applyFill="0" applyBorder="0" applyAlignment="0" applyProtection="0"/>
    <xf numFmtId="16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8" fontId="48" fillId="0" borderId="0" applyFont="0" applyFill="0" applyBorder="0" applyAlignment="0" applyProtection="0"/>
    <xf numFmtId="0" fontId="59" fillId="47" borderId="0" applyNumberFormat="0" applyBorder="0" applyAlignment="0" applyProtection="0"/>
    <xf numFmtId="0" fontId="28" fillId="52" borderId="0" applyNumberFormat="0" applyBorder="0" applyAlignment="0" applyProtection="0"/>
    <xf numFmtId="0" fontId="59" fillId="48" borderId="0" applyNumberFormat="0" applyBorder="0" applyAlignment="0" applyProtection="0"/>
    <xf numFmtId="0" fontId="59" fillId="49" borderId="0" applyNumberFormat="0" applyBorder="0" applyAlignment="0" applyProtection="0"/>
    <xf numFmtId="206" fontId="39" fillId="0" borderId="0" applyNumberFormat="0" applyFill="0" applyBorder="0" applyAlignment="0" applyProtection="0"/>
    <xf numFmtId="206" fontId="39" fillId="0" borderId="0" applyNumberFormat="0" applyFill="0" applyBorder="0" applyAlignment="0" applyProtection="0"/>
    <xf numFmtId="206" fontId="39" fillId="0" borderId="0" applyNumberFormat="0" applyFill="0" applyBorder="0" applyAlignment="0" applyProtection="0"/>
    <xf numFmtId="206" fontId="39" fillId="0" borderId="0" applyNumberFormat="0" applyFill="0" applyBorder="0" applyAlignment="0" applyProtection="0"/>
    <xf numFmtId="0" fontId="28" fillId="47" borderId="0" applyNumberFormat="0" applyBorder="0" applyAlignment="0" applyProtection="0"/>
    <xf numFmtId="0" fontId="28" fillId="52" borderId="0" applyNumberFormat="0" applyBorder="0" applyAlignment="0" applyProtection="0"/>
    <xf numFmtId="0" fontId="28" fillId="49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1" fillId="33" borderId="0" applyNumberFormat="0" applyBorder="0" applyAlignment="0" applyProtection="0"/>
    <xf numFmtId="206" fontId="11" fillId="19" borderId="0" applyNumberFormat="0" applyBorder="0" applyAlignment="0" applyProtection="0"/>
    <xf numFmtId="206" fontId="11" fillId="19" borderId="0" applyNumberFormat="0" applyBorder="0" applyAlignment="0" applyProtection="0"/>
    <xf numFmtId="206" fontId="11" fillId="19" borderId="0" applyNumberFormat="0" applyBorder="0" applyAlignment="0" applyProtection="0"/>
    <xf numFmtId="206" fontId="11" fillId="19" borderId="0" applyNumberFormat="0" applyBorder="0" applyAlignment="0" applyProtection="0"/>
    <xf numFmtId="0" fontId="10" fillId="43" borderId="0" applyNumberFormat="0" applyBorder="0" applyAlignment="0" applyProtection="0"/>
    <xf numFmtId="0" fontId="10" fillId="36" borderId="0" applyNumberFormat="0" applyBorder="0" applyAlignment="0" applyProtection="0"/>
    <xf numFmtId="0" fontId="11" fillId="37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206" fontId="11" fillId="14" borderId="0" applyNumberFormat="0" applyBorder="0" applyAlignment="0" applyProtection="0"/>
    <xf numFmtId="0" fontId="10" fillId="43" borderId="0" applyNumberFormat="0" applyBorder="0" applyAlignment="0" applyProtection="0"/>
    <xf numFmtId="0" fontId="10" fillId="50" borderId="0" applyNumberFormat="0" applyBorder="0" applyAlignment="0" applyProtection="0"/>
    <xf numFmtId="0" fontId="11" fillId="36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206" fontId="11" fillId="13" borderId="0" applyNumberFormat="0" applyBorder="0" applyAlignment="0" applyProtection="0"/>
    <xf numFmtId="0" fontId="10" fillId="51" borderId="0" applyNumberFormat="0" applyBorder="0" applyAlignment="0" applyProtection="0"/>
    <xf numFmtId="0" fontId="10" fillId="36" borderId="0" applyNumberFormat="0" applyBorder="0" applyAlignment="0" applyProtection="0"/>
    <xf numFmtId="0" fontId="11" fillId="36" borderId="0" applyNumberFormat="0" applyBorder="0" applyAlignment="0" applyProtection="0"/>
    <xf numFmtId="206" fontId="11" fillId="20" borderId="0" applyNumberFormat="0" applyBorder="0" applyAlignment="0" applyProtection="0"/>
    <xf numFmtId="206" fontId="11" fillId="20" borderId="0" applyNumberFormat="0" applyBorder="0" applyAlignment="0" applyProtection="0"/>
    <xf numFmtId="206" fontId="11" fillId="20" borderId="0" applyNumberFormat="0" applyBorder="0" applyAlignment="0" applyProtection="0"/>
    <xf numFmtId="206" fontId="11" fillId="20" borderId="0" applyNumberFormat="0" applyBorder="0" applyAlignment="0" applyProtection="0"/>
    <xf numFmtId="0" fontId="10" fillId="34" borderId="0" applyNumberFormat="0" applyBorder="0" applyAlignment="0" applyProtection="0"/>
    <xf numFmtId="0" fontId="10" fillId="51" borderId="0" applyNumberFormat="0" applyBorder="0" applyAlignment="0" applyProtection="0"/>
    <xf numFmtId="0" fontId="11" fillId="33" borderId="0" applyNumberFormat="0" applyBorder="0" applyAlignment="0" applyProtection="0"/>
    <xf numFmtId="206" fontId="11" fillId="17" borderId="0" applyNumberFormat="0" applyBorder="0" applyAlignment="0" applyProtection="0"/>
    <xf numFmtId="206" fontId="11" fillId="17" borderId="0" applyNumberFormat="0" applyBorder="0" applyAlignment="0" applyProtection="0"/>
    <xf numFmtId="206" fontId="11" fillId="17" borderId="0" applyNumberFormat="0" applyBorder="0" applyAlignment="0" applyProtection="0"/>
    <xf numFmtId="206" fontId="11" fillId="17" borderId="0" applyNumberFormat="0" applyBorder="0" applyAlignment="0" applyProtection="0"/>
    <xf numFmtId="0" fontId="10" fillId="43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206" fontId="11" fillId="21" borderId="0" applyNumberFormat="0" applyBorder="0" applyAlignment="0" applyProtection="0"/>
    <xf numFmtId="206" fontId="11" fillId="21" borderId="0" applyNumberFormat="0" applyBorder="0" applyAlignment="0" applyProtection="0"/>
    <xf numFmtId="206" fontId="11" fillId="21" borderId="0" applyNumberFormat="0" applyBorder="0" applyAlignment="0" applyProtection="0"/>
    <xf numFmtId="206" fontId="11" fillId="21" borderId="0" applyNumberFormat="0" applyBorder="0" applyAlignment="0" applyProtection="0"/>
    <xf numFmtId="206" fontId="17" fillId="11" borderId="1" applyNumberFormat="0" applyAlignment="0" applyProtection="0"/>
    <xf numFmtId="206" fontId="17" fillId="11" borderId="1" applyNumberFormat="0" applyAlignment="0" applyProtection="0"/>
    <xf numFmtId="206" fontId="17" fillId="11" borderId="1" applyNumberFormat="0" applyAlignment="0" applyProtection="0"/>
    <xf numFmtId="206" fontId="17" fillId="11" borderId="1" applyNumberFormat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12" fontId="45" fillId="0" borderId="0" applyFont="0" applyFill="0" applyBorder="0" applyAlignment="0" applyProtection="0"/>
    <xf numFmtId="164" fontId="8" fillId="0" borderId="0" applyFont="0" applyFill="0" applyBorder="0" applyAlignment="0" applyProtection="0"/>
    <xf numFmtId="197" fontId="48" fillId="0" borderId="0" applyFont="0" applyFill="0" applyBorder="0" applyAlignment="0" applyProtection="0"/>
    <xf numFmtId="213" fontId="60" fillId="0" borderId="0"/>
    <xf numFmtId="214" fontId="60" fillId="0" borderId="0"/>
    <xf numFmtId="0" fontId="24" fillId="0" borderId="0" applyNumberFormat="0" applyFill="0" applyBorder="0" applyAlignment="0" applyProtection="0"/>
    <xf numFmtId="182" fontId="30" fillId="0" borderId="0">
      <protection locked="0"/>
    </xf>
    <xf numFmtId="182" fontId="30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182" fontId="31" fillId="0" borderId="0"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26" fillId="0" borderId="10" applyNumberFormat="0" applyFill="0" applyAlignment="0" applyProtection="0"/>
    <xf numFmtId="0" fontId="37" fillId="0" borderId="4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38" fillId="0" borderId="5" applyNumberFormat="0" applyFill="0" applyAlignment="0" applyProtection="0"/>
    <xf numFmtId="0" fontId="27" fillId="0" borderId="11" applyNumberFormat="0" applyFill="0" applyAlignment="0" applyProtection="0"/>
    <xf numFmtId="0" fontId="16" fillId="0" borderId="12" applyNumberFormat="0" applyFill="0" applyAlignment="0" applyProtection="0"/>
    <xf numFmtId="0" fontId="39" fillId="0" borderId="6" applyNumberFormat="0" applyFill="0" applyAlignment="0" applyProtection="0"/>
    <xf numFmtId="0" fontId="16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206" fontId="62" fillId="0" borderId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206" fontId="18" fillId="10" borderId="0" applyNumberFormat="0" applyBorder="0" applyAlignment="0" applyProtection="0"/>
    <xf numFmtId="206" fontId="18" fillId="10" borderId="0" applyNumberFormat="0" applyBorder="0" applyAlignment="0" applyProtection="0"/>
    <xf numFmtId="206" fontId="18" fillId="10" borderId="0" applyNumberFormat="0" applyBorder="0" applyAlignment="0" applyProtection="0"/>
    <xf numFmtId="206" fontId="18" fillId="10" borderId="0" applyNumberFormat="0" applyBorder="0" applyAlignment="0" applyProtection="0"/>
    <xf numFmtId="0" fontId="17" fillId="5" borderId="1" applyNumberFormat="0" applyAlignment="0" applyProtection="0"/>
    <xf numFmtId="0" fontId="17" fillId="5" borderId="1" applyNumberFormat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41" fontId="20" fillId="0" borderId="0" applyFont="0" applyFill="0" applyBorder="0" applyAlignment="0" applyProtection="0"/>
    <xf numFmtId="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5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5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65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8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8" fillId="0" borderId="0" applyFont="0" applyFill="0" applyBorder="0" applyAlignment="0" applyProtection="0"/>
    <xf numFmtId="17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3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203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07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82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216" fontId="48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198" fontId="8" fillId="0" borderId="0" applyFont="0" applyFill="0" applyBorder="0" applyAlignment="0" applyProtection="0"/>
    <xf numFmtId="217" fontId="48" fillId="0" borderId="0" applyFont="0" applyFill="0" applyBorder="0" applyAlignment="0" applyProtection="0"/>
    <xf numFmtId="215" fontId="8" fillId="0" borderId="0" applyFont="0" applyFill="0" applyBorder="0" applyAlignment="0" applyProtection="0"/>
    <xf numFmtId="217" fontId="48" fillId="0" borderId="0" applyFont="0" applyFill="0" applyBorder="0" applyAlignment="0" applyProtection="0"/>
    <xf numFmtId="215" fontId="8" fillId="0" borderId="0" applyFont="0" applyFill="0" applyBorder="0" applyAlignment="0" applyProtection="0"/>
    <xf numFmtId="164" fontId="2" fillId="0" borderId="0" applyFont="0" applyFill="0" applyBorder="0" applyAlignment="0" applyProtection="0"/>
    <xf numFmtId="20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215" fontId="8" fillId="0" borderId="0" applyFont="0" applyFill="0" applyBorder="0" applyAlignment="0" applyProtection="0"/>
    <xf numFmtId="0" fontId="8" fillId="0" borderId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15" fontId="8" fillId="0" borderId="0" applyFont="0" applyFill="0" applyBorder="0" applyAlignment="0" applyProtection="0"/>
    <xf numFmtId="218" fontId="8" fillId="0" borderId="0" applyFont="0" applyFill="0" applyBorder="0" applyAlignment="0" applyProtection="0"/>
    <xf numFmtId="164" fontId="65" fillId="0" borderId="0" applyFont="0" applyFill="0" applyBorder="0" applyAlignment="0" applyProtection="0"/>
    <xf numFmtId="218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20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219" fontId="8" fillId="0" borderId="0" applyFont="0" applyFill="0" applyBorder="0" applyAlignment="0" applyProtection="0"/>
    <xf numFmtId="0" fontId="19" fillId="11" borderId="0" applyNumberFormat="0" applyBorder="0" applyAlignment="0" applyProtection="0"/>
    <xf numFmtId="206" fontId="56" fillId="11" borderId="0" applyNumberFormat="0" applyBorder="0" applyAlignment="0" applyProtection="0"/>
    <xf numFmtId="206" fontId="56" fillId="11" borderId="0" applyNumberFormat="0" applyBorder="0" applyAlignment="0" applyProtection="0"/>
    <xf numFmtId="206" fontId="56" fillId="11" borderId="0" applyNumberFormat="0" applyBorder="0" applyAlignment="0" applyProtection="0"/>
    <xf numFmtId="206" fontId="56" fillId="11" borderId="0" applyNumberFormat="0" applyBorder="0" applyAlignment="0" applyProtection="0"/>
    <xf numFmtId="0" fontId="33" fillId="0" borderId="0"/>
    <xf numFmtId="0" fontId="8" fillId="0" borderId="0"/>
    <xf numFmtId="220" fontId="45" fillId="0" borderId="0"/>
    <xf numFmtId="0" fontId="48" fillId="0" borderId="0"/>
    <xf numFmtId="206" fontId="10" fillId="0" borderId="0"/>
    <xf numFmtId="39" fontId="41" fillId="0" borderId="0"/>
    <xf numFmtId="0" fontId="8" fillId="0" borderId="0"/>
    <xf numFmtId="220" fontId="45" fillId="0" borderId="0"/>
    <xf numFmtId="206" fontId="1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6" fontId="10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6" fontId="10" fillId="0" borderId="0"/>
    <xf numFmtId="206" fontId="10" fillId="0" borderId="0"/>
    <xf numFmtId="206" fontId="10" fillId="0" borderId="0"/>
    <xf numFmtId="0" fontId="48" fillId="0" borderId="0"/>
    <xf numFmtId="0" fontId="64" fillId="0" borderId="0"/>
    <xf numFmtId="206" fontId="10" fillId="0" borderId="0"/>
    <xf numFmtId="206" fontId="10" fillId="0" borderId="0"/>
    <xf numFmtId="0" fontId="64" fillId="0" borderId="0"/>
    <xf numFmtId="206" fontId="10" fillId="0" borderId="0"/>
    <xf numFmtId="206" fontId="10" fillId="0" borderId="0"/>
    <xf numFmtId="206" fontId="10" fillId="0" borderId="0"/>
    <xf numFmtId="206" fontId="2" fillId="0" borderId="0"/>
    <xf numFmtId="0" fontId="64" fillId="0" borderId="0"/>
    <xf numFmtId="206" fontId="2" fillId="0" borderId="0"/>
    <xf numFmtId="0" fontId="8" fillId="0" borderId="0"/>
    <xf numFmtId="0" fontId="67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2" fillId="0" borderId="0"/>
    <xf numFmtId="0" fontId="65" fillId="0" borderId="0"/>
    <xf numFmtId="0" fontId="67" fillId="0" borderId="0"/>
    <xf numFmtId="0" fontId="65" fillId="0" borderId="0"/>
    <xf numFmtId="0" fontId="45" fillId="0" borderId="0"/>
    <xf numFmtId="0" fontId="2" fillId="0" borderId="0"/>
    <xf numFmtId="0" fontId="8" fillId="0" borderId="0"/>
    <xf numFmtId="0" fontId="2" fillId="0" borderId="0"/>
    <xf numFmtId="0" fontId="66" fillId="0" borderId="0"/>
    <xf numFmtId="0" fontId="66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206" fontId="2" fillId="0" borderId="0"/>
    <xf numFmtId="0" fontId="2" fillId="0" borderId="0"/>
    <xf numFmtId="0" fontId="64" fillId="0" borderId="0"/>
    <xf numFmtId="206" fontId="2" fillId="0" borderId="0"/>
    <xf numFmtId="206" fontId="8" fillId="0" borderId="0"/>
    <xf numFmtId="0" fontId="64" fillId="0" borderId="0"/>
    <xf numFmtId="206" fontId="8" fillId="0" borderId="0"/>
    <xf numFmtId="0" fontId="2" fillId="0" borderId="0"/>
    <xf numFmtId="0" fontId="8" fillId="0" borderId="0"/>
    <xf numFmtId="0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0" borderId="0"/>
    <xf numFmtId="0" fontId="8" fillId="0" borderId="0"/>
    <xf numFmtId="181" fontId="45" fillId="0" borderId="0"/>
    <xf numFmtId="0" fontId="65" fillId="0" borderId="0"/>
    <xf numFmtId="0" fontId="48" fillId="0" borderId="0"/>
    <xf numFmtId="0" fontId="51" fillId="0" borderId="0"/>
    <xf numFmtId="0" fontId="65" fillId="0" borderId="0"/>
    <xf numFmtId="220" fontId="45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10" fillId="0" borderId="0"/>
    <xf numFmtId="0" fontId="2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220" fontId="45" fillId="0" borderId="0"/>
    <xf numFmtId="0" fontId="8" fillId="0" borderId="0"/>
    <xf numFmtId="0" fontId="65" fillId="0" borderId="0"/>
    <xf numFmtId="0" fontId="67" fillId="0" borderId="0"/>
    <xf numFmtId="0" fontId="8" fillId="0" borderId="0"/>
    <xf numFmtId="0" fontId="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206" fontId="48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10" fillId="0" borderId="0"/>
    <xf numFmtId="206" fontId="48" fillId="0" borderId="0"/>
    <xf numFmtId="0" fontId="6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0" fontId="8" fillId="0" borderId="0"/>
    <xf numFmtId="0" fontId="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15" fontId="45" fillId="0" borderId="0"/>
    <xf numFmtId="0" fontId="2" fillId="0" borderId="0"/>
    <xf numFmtId="206" fontId="48" fillId="0" borderId="0"/>
    <xf numFmtId="0" fontId="10" fillId="0" borderId="0"/>
    <xf numFmtId="206" fontId="48" fillId="0" borderId="0"/>
    <xf numFmtId="206" fontId="48" fillId="0" borderId="0"/>
    <xf numFmtId="0" fontId="2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206" fontId="48" fillId="0" borderId="0"/>
    <xf numFmtId="0" fontId="2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8" fillId="0" borderId="0"/>
    <xf numFmtId="190" fontId="10" fillId="0" borderId="0"/>
    <xf numFmtId="0" fontId="68" fillId="0" borderId="0"/>
    <xf numFmtId="0" fontId="8" fillId="0" borderId="0"/>
    <xf numFmtId="206" fontId="10" fillId="0" borderId="0"/>
    <xf numFmtId="0" fontId="2" fillId="0" borderId="0"/>
    <xf numFmtId="206" fontId="8" fillId="0" borderId="0"/>
    <xf numFmtId="206" fontId="48" fillId="4" borderId="8" applyNumberFormat="0" applyFont="0" applyAlignment="0" applyProtection="0"/>
    <xf numFmtId="206" fontId="48" fillId="4" borderId="8" applyNumberFormat="0" applyFont="0" applyAlignment="0" applyProtection="0"/>
    <xf numFmtId="206" fontId="48" fillId="4" borderId="8" applyNumberFormat="0" applyFont="0" applyAlignment="0" applyProtection="0"/>
    <xf numFmtId="206" fontId="48" fillId="4" borderId="8" applyNumberFormat="0" applyFont="0" applyAlignment="0" applyProtection="0"/>
    <xf numFmtId="0" fontId="48" fillId="4" borderId="8" applyNumberFormat="0" applyFont="0" applyAlignment="0" applyProtection="0"/>
    <xf numFmtId="0" fontId="8" fillId="4" borderId="8" applyNumberFormat="0" applyFont="0" applyAlignment="0" applyProtection="0"/>
    <xf numFmtId="0" fontId="22" fillId="23" borderId="9" applyNumberFormat="0" applyAlignment="0" applyProtection="0"/>
    <xf numFmtId="0" fontId="22" fillId="22" borderId="9" applyNumberFormat="0" applyAlignment="0" applyProtection="0"/>
    <xf numFmtId="0" fontId="22" fillId="23" borderId="9" applyNumberFormat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206" fontId="22" fillId="22" borderId="9" applyNumberFormat="0" applyAlignment="0" applyProtection="0"/>
    <xf numFmtId="206" fontId="22" fillId="22" borderId="9" applyNumberFormat="0" applyAlignment="0" applyProtection="0"/>
    <xf numFmtId="206" fontId="22" fillId="22" borderId="9" applyNumberFormat="0" applyAlignment="0" applyProtection="0"/>
    <xf numFmtId="206" fontId="22" fillId="22" borderId="9" applyNumberFormat="0" applyAlignment="0" applyProtection="0"/>
    <xf numFmtId="206" fontId="23" fillId="0" borderId="0" applyNumberFormat="0" applyFill="0" applyBorder="0" applyAlignment="0" applyProtection="0"/>
    <xf numFmtId="206" fontId="23" fillId="0" borderId="0" applyNumberFormat="0" applyFill="0" applyBorder="0" applyAlignment="0" applyProtection="0"/>
    <xf numFmtId="206" fontId="23" fillId="0" borderId="0" applyNumberFormat="0" applyFill="0" applyBorder="0" applyAlignment="0" applyProtection="0"/>
    <xf numFmtId="206" fontId="23" fillId="0" borderId="0" applyNumberFormat="0" applyFill="0" applyBorder="0" applyAlignment="0" applyProtection="0"/>
    <xf numFmtId="206" fontId="24" fillId="0" borderId="0" applyNumberFormat="0" applyFill="0" applyBorder="0" applyAlignment="0" applyProtection="0"/>
    <xf numFmtId="206" fontId="24" fillId="0" borderId="0" applyNumberFormat="0" applyFill="0" applyBorder="0" applyAlignment="0" applyProtection="0"/>
    <xf numFmtId="206" fontId="24" fillId="0" borderId="0" applyNumberFormat="0" applyFill="0" applyBorder="0" applyAlignment="0" applyProtection="0"/>
    <xf numFmtId="206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206" fontId="37" fillId="0" borderId="4" applyNumberFormat="0" applyFill="0" applyAlignment="0" applyProtection="0"/>
    <xf numFmtId="206" fontId="37" fillId="0" borderId="4" applyNumberFormat="0" applyFill="0" applyAlignment="0" applyProtection="0"/>
    <xf numFmtId="206" fontId="37" fillId="0" borderId="4" applyNumberFormat="0" applyFill="0" applyAlignment="0" applyProtection="0"/>
    <xf numFmtId="206" fontId="37" fillId="0" borderId="4" applyNumberFormat="0" applyFill="0" applyAlignment="0" applyProtection="0"/>
    <xf numFmtId="206" fontId="38" fillId="0" borderId="5" applyNumberFormat="0" applyFill="0" applyAlignment="0" applyProtection="0"/>
    <xf numFmtId="206" fontId="38" fillId="0" borderId="5" applyNumberFormat="0" applyFill="0" applyAlignment="0" applyProtection="0"/>
    <xf numFmtId="206" fontId="38" fillId="0" borderId="5" applyNumberFormat="0" applyFill="0" applyAlignment="0" applyProtection="0"/>
    <xf numFmtId="206" fontId="38" fillId="0" borderId="5" applyNumberFormat="0" applyFill="0" applyAlignment="0" applyProtection="0"/>
    <xf numFmtId="206" fontId="39" fillId="0" borderId="6" applyNumberFormat="0" applyFill="0" applyAlignment="0" applyProtection="0"/>
    <xf numFmtId="206" fontId="39" fillId="0" borderId="6" applyNumberFormat="0" applyFill="0" applyAlignment="0" applyProtection="0"/>
    <xf numFmtId="206" fontId="39" fillId="0" borderId="6" applyNumberFormat="0" applyFill="0" applyAlignment="0" applyProtection="0"/>
    <xf numFmtId="206" fontId="39" fillId="0" borderId="6" applyNumberFormat="0" applyFill="0" applyAlignment="0" applyProtection="0"/>
    <xf numFmtId="206" fontId="42" fillId="0" borderId="0" applyNumberFormat="0" applyFill="0" applyBorder="0" applyAlignment="0" applyProtection="0"/>
    <xf numFmtId="206" fontId="42" fillId="0" borderId="0" applyNumberFormat="0" applyFill="0" applyBorder="0" applyAlignment="0" applyProtection="0"/>
    <xf numFmtId="206" fontId="42" fillId="0" borderId="0" applyNumberFormat="0" applyFill="0" applyBorder="0" applyAlignment="0" applyProtection="0"/>
    <xf numFmtId="206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8" fillId="0" borderId="13" applyNumberFormat="0" applyFill="0" applyAlignment="0" applyProtection="0"/>
    <xf numFmtId="206" fontId="28" fillId="0" borderId="20" applyNumberFormat="0" applyFill="0" applyAlignment="0" applyProtection="0"/>
    <xf numFmtId="206" fontId="28" fillId="0" borderId="20" applyNumberFormat="0" applyFill="0" applyAlignment="0" applyProtection="0"/>
    <xf numFmtId="206" fontId="28" fillId="0" borderId="20" applyNumberFormat="0" applyFill="0" applyAlignment="0" applyProtection="0"/>
    <xf numFmtId="206" fontId="28" fillId="0" borderId="20" applyNumberFormat="0" applyFill="0" applyAlignment="0" applyProtection="0"/>
    <xf numFmtId="219" fontId="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8" fillId="0" borderId="0"/>
    <xf numFmtId="0" fontId="2" fillId="0" borderId="0"/>
    <xf numFmtId="164" fontId="2" fillId="0" borderId="0" applyFont="0" applyFill="0" applyBorder="0" applyAlignment="0" applyProtection="0"/>
    <xf numFmtId="0" fontId="8" fillId="0" borderId="0"/>
    <xf numFmtId="172" fontId="8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8" fillId="0" borderId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8" fillId="0" borderId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4" borderId="0" applyNumberFormat="0" applyBorder="0" applyAlignment="0" applyProtection="0"/>
    <xf numFmtId="172" fontId="8" fillId="0" borderId="0" applyFont="0" applyFill="0" applyBorder="0" applyAlignment="0" applyProtection="0"/>
    <xf numFmtId="0" fontId="11" fillId="14" borderId="0" applyNumberFormat="0" applyBorder="0" applyAlignment="0" applyProtection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172" fontId="8" fillId="0" borderId="0" applyFont="0" applyFill="0" applyBorder="0" applyAlignment="0" applyProtection="0"/>
    <xf numFmtId="0" fontId="11" fillId="17" borderId="0" applyNumberFormat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2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39" fontId="21" fillId="0" borderId="0"/>
    <xf numFmtId="0" fontId="11" fillId="13" borderId="0" applyNumberFormat="0" applyBorder="0" applyAlignment="0" applyProtection="0"/>
    <xf numFmtId="39" fontId="41" fillId="0" borderId="0"/>
    <xf numFmtId="0" fontId="11" fillId="19" borderId="0" applyNumberFormat="0" applyBorder="0" applyAlignment="0" applyProtection="0"/>
    <xf numFmtId="0" fontId="11" fillId="13" borderId="0" applyNumberFormat="0" applyBorder="0" applyAlignment="0" applyProtection="0"/>
    <xf numFmtId="0" fontId="26" fillId="0" borderId="10" applyNumberFormat="0" applyFill="0" applyAlignment="0" applyProtection="0"/>
    <xf numFmtId="0" fontId="8" fillId="0" borderId="0"/>
    <xf numFmtId="176" fontId="33" fillId="0" borderId="0"/>
    <xf numFmtId="172" fontId="8" fillId="0" borderId="0" applyFont="0" applyFill="0" applyBorder="0" applyAlignment="0" applyProtection="0"/>
    <xf numFmtId="0" fontId="11" fillId="14" borderId="0" applyNumberFormat="0" applyBorder="0" applyAlignment="0" applyProtection="0"/>
    <xf numFmtId="0" fontId="2" fillId="0" borderId="0"/>
    <xf numFmtId="172" fontId="10" fillId="0" borderId="0" applyFont="0" applyFill="0" applyBorder="0" applyAlignment="0" applyProtection="0"/>
    <xf numFmtId="0" fontId="11" fillId="14" borderId="0" applyNumberFormat="0" applyBorder="0" applyAlignment="0" applyProtection="0"/>
    <xf numFmtId="179" fontId="8" fillId="0" borderId="0" applyFont="0" applyFill="0" applyBorder="0" applyAlignment="0" applyProtection="0"/>
    <xf numFmtId="0" fontId="11" fillId="17" borderId="0" applyNumberFormat="0" applyBorder="0" applyAlignment="0" applyProtection="0"/>
    <xf numFmtId="174" fontId="45" fillId="0" borderId="0"/>
    <xf numFmtId="174" fontId="45" fillId="0" borderId="0"/>
    <xf numFmtId="172" fontId="20" fillId="0" borderId="0" applyFont="0" applyFill="0" applyBorder="0" applyAlignment="0" applyProtection="0"/>
    <xf numFmtId="176" fontId="33" fillId="0" borderId="0"/>
    <xf numFmtId="173" fontId="8" fillId="0" borderId="0" applyFont="0" applyFill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0" fontId="10" fillId="2" borderId="0" applyNumberFormat="0" applyBorder="0" applyAlignment="0" applyProtection="0"/>
    <xf numFmtId="0" fontId="10" fillId="12" borderId="0" applyNumberFormat="0" applyBorder="0" applyAlignment="0" applyProtection="0"/>
    <xf numFmtId="0" fontId="10" fillId="10" borderId="0" applyNumberFormat="0" applyBorder="0" applyAlignment="0" applyProtection="0"/>
    <xf numFmtId="0" fontId="10" fillId="2" borderId="0" applyNumberFormat="0" applyBorder="0" applyAlignment="0" applyProtection="0"/>
    <xf numFmtId="0" fontId="10" fillId="13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1" fillId="3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8" fillId="0" borderId="0"/>
    <xf numFmtId="0" fontId="11" fillId="14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8" fillId="0" borderId="0"/>
    <xf numFmtId="172" fontId="8" fillId="0" borderId="0" applyFont="0" applyFill="0" applyBorder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17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11" fillId="14" borderId="0" applyNumberFormat="0" applyBorder="0" applyAlignment="0" applyProtection="0"/>
    <xf numFmtId="0" fontId="46" fillId="28" borderId="0" applyNumberFormat="0" applyBorder="0" applyAlignment="0" applyProtection="0"/>
    <xf numFmtId="39" fontId="21" fillId="0" borderId="0"/>
    <xf numFmtId="0" fontId="11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21" fillId="0" borderId="0"/>
    <xf numFmtId="0" fontId="8" fillId="0" borderId="0"/>
    <xf numFmtId="0" fontId="11" fillId="2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87" fontId="33" fillId="0" borderId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5" fillId="0" borderId="0" applyNumberFormat="0" applyFill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44" fillId="0" borderId="20" applyNumberFormat="0" applyFill="0" applyAlignment="0" applyProtection="0"/>
    <xf numFmtId="0" fontId="8" fillId="0" borderId="0"/>
    <xf numFmtId="171" fontId="8" fillId="0" borderId="0" applyFont="0" applyFill="0" applyBorder="0" applyAlignment="0" applyProtection="0"/>
    <xf numFmtId="171" fontId="8" fillId="0" borderId="0" applyFont="0" applyFill="0" applyBorder="0" applyAlignment="0" applyProtection="0"/>
    <xf numFmtId="183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39" fontId="21" fillId="0" borderId="0"/>
    <xf numFmtId="0" fontId="8" fillId="0" borderId="0"/>
    <xf numFmtId="173" fontId="8" fillId="0" borderId="0" applyFont="0" applyFill="0" applyBorder="0" applyAlignment="0" applyProtection="0"/>
    <xf numFmtId="0" fontId="11" fillId="21" borderId="0" applyNumberFormat="0" applyBorder="0" applyAlignment="0" applyProtection="0"/>
    <xf numFmtId="176" fontId="33" fillId="0" borderId="0"/>
    <xf numFmtId="0" fontId="11" fillId="19" borderId="0" applyNumberFormat="0" applyBorder="0" applyAlignment="0" applyProtection="0"/>
    <xf numFmtId="0" fontId="2" fillId="0" borderId="0"/>
    <xf numFmtId="17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33" fillId="0" borderId="0"/>
    <xf numFmtId="173" fontId="8" fillId="0" borderId="0" applyFont="0" applyFill="0" applyBorder="0" applyAlignment="0" applyProtection="0"/>
    <xf numFmtId="184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6" fontId="8" fillId="0" borderId="0" applyFont="0" applyFill="0" applyBorder="0" applyAlignment="0" applyProtection="0"/>
    <xf numFmtId="39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39" fontId="21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11" fillId="20" borderId="0" applyNumberFormat="0" applyBorder="0" applyAlignment="0" applyProtection="0"/>
    <xf numFmtId="187" fontId="33" fillId="0" borderId="0"/>
    <xf numFmtId="0" fontId="11" fillId="14" borderId="0" applyNumberFormat="0" applyBorder="0" applyAlignment="0" applyProtection="0"/>
    <xf numFmtId="9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1" fillId="25" borderId="0" applyNumberFormat="0" applyBorder="0" applyAlignment="0" applyProtection="0"/>
    <xf numFmtId="0" fontId="8" fillId="0" borderId="0"/>
    <xf numFmtId="0" fontId="8" fillId="0" borderId="0"/>
    <xf numFmtId="0" fontId="2" fillId="0" borderId="0"/>
    <xf numFmtId="0" fontId="11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2" fontId="2" fillId="0" borderId="0" applyFont="0" applyFill="0" applyBorder="0" applyAlignment="0" applyProtection="0"/>
    <xf numFmtId="40" fontId="4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0" borderId="0" applyNumberFormat="0" applyBorder="0" applyAlignment="0" applyProtection="0"/>
    <xf numFmtId="0" fontId="8" fillId="0" borderId="0"/>
    <xf numFmtId="172" fontId="8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3" borderId="0" applyNumberFormat="0" applyBorder="0" applyAlignment="0" applyProtection="0"/>
    <xf numFmtId="0" fontId="11" fillId="17" borderId="0" applyNumberFormat="0" applyBorder="0" applyAlignment="0" applyProtection="0"/>
    <xf numFmtId="0" fontId="8" fillId="0" borderId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17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172" fontId="8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14" borderId="0" applyNumberFormat="0" applyBorder="0" applyAlignment="0" applyProtection="0"/>
    <xf numFmtId="0" fontId="8" fillId="0" borderId="0"/>
    <xf numFmtId="0" fontId="8" fillId="0" borderId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2" fillId="0" borderId="0"/>
    <xf numFmtId="39" fontId="21" fillId="0" borderId="0"/>
    <xf numFmtId="43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8" fillId="0" borderId="0"/>
    <xf numFmtId="0" fontId="11" fillId="26" borderId="0" applyNumberFormat="0" applyBorder="0" applyAlignment="0" applyProtection="0"/>
    <xf numFmtId="43" fontId="1" fillId="0" borderId="0" applyFont="0" applyFill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1" borderId="0" applyNumberFormat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0" fontId="11" fillId="14" borderId="0" applyNumberFormat="0" applyBorder="0" applyAlignment="0" applyProtection="0"/>
    <xf numFmtId="0" fontId="11" fillId="2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4" borderId="0" applyNumberFormat="0" applyBorder="0" applyAlignment="0" applyProtection="0"/>
    <xf numFmtId="43" fontId="1" fillId="0" borderId="0" applyFont="0" applyFill="0" applyBorder="0" applyAlignment="0" applyProtection="0"/>
    <xf numFmtId="0" fontId="1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26" borderId="0" applyNumberFormat="0" applyBorder="0" applyAlignment="0" applyProtection="0"/>
    <xf numFmtId="0" fontId="1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16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20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6" fontId="1" fillId="0" borderId="0"/>
    <xf numFmtId="20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06" fontId="1" fillId="0" borderId="0"/>
    <xf numFmtId="0" fontId="1" fillId="0" borderId="0"/>
    <xf numFmtId="20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14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16" borderId="0" applyNumberFormat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1" fillId="21" borderId="0" applyNumberFormat="0" applyBorder="0" applyAlignment="0" applyProtection="0"/>
    <xf numFmtId="0" fontId="11" fillId="25" borderId="0" applyNumberFormat="0" applyBorder="0" applyAlignment="0" applyProtection="0"/>
    <xf numFmtId="0" fontId="11" fillId="14" borderId="0" applyNumberFormat="0" applyBorder="0" applyAlignment="0" applyProtection="0"/>
    <xf numFmtId="0" fontId="1" fillId="0" borderId="0"/>
    <xf numFmtId="0" fontId="11" fillId="2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2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 applyFont="0" applyFill="0" applyBorder="0" applyAlignment="0" applyProtection="0"/>
    <xf numFmtId="0" fontId="1" fillId="0" borderId="0"/>
    <xf numFmtId="0" fontId="1" fillId="0" borderId="0"/>
    <xf numFmtId="39" fontId="21" fillId="0" borderId="0"/>
    <xf numFmtId="39" fontId="21" fillId="0" borderId="0"/>
    <xf numFmtId="0" fontId="20" fillId="0" borderId="0"/>
  </cellStyleXfs>
  <cellXfs count="380">
    <xf numFmtId="0" fontId="0" fillId="0" borderId="0" xfId="0"/>
    <xf numFmtId="43" fontId="8" fillId="27" borderId="0" xfId="77" applyFont="1" applyFill="1" applyBorder="1" applyAlignment="1">
      <alignment vertical="top"/>
    </xf>
    <xf numFmtId="43" fontId="8" fillId="27" borderId="0" xfId="77" applyFont="1" applyFill="1" applyBorder="1" applyAlignment="1">
      <alignment horizontal="left" vertical="top" wrapText="1"/>
    </xf>
    <xf numFmtId="43" fontId="8" fillId="27" borderId="0" xfId="77" applyFont="1" applyFill="1" applyBorder="1" applyAlignment="1">
      <alignment horizontal="center" vertical="top" wrapText="1"/>
    </xf>
    <xf numFmtId="43" fontId="8" fillId="27" borderId="0" xfId="77" applyFont="1" applyFill="1" applyBorder="1" applyAlignment="1">
      <alignment horizontal="left" vertical="top"/>
    </xf>
    <xf numFmtId="43" fontId="8" fillId="27" borderId="0" xfId="77" applyFont="1" applyFill="1" applyBorder="1" applyAlignment="1">
      <alignment horizontal="center" vertical="top"/>
    </xf>
    <xf numFmtId="43" fontId="8" fillId="27" borderId="0" xfId="77" applyFont="1" applyFill="1" applyBorder="1" applyAlignment="1">
      <alignment horizontal="right" vertical="top" wrapText="1"/>
    </xf>
    <xf numFmtId="0" fontId="8" fillId="27" borderId="0" xfId="0" applyFont="1" applyFill="1" applyBorder="1" applyAlignment="1">
      <alignment horizontal="right" vertical="top" wrapText="1"/>
    </xf>
    <xf numFmtId="0" fontId="8" fillId="27" borderId="0" xfId="0" applyFont="1" applyFill="1" applyBorder="1" applyAlignment="1">
      <alignment vertical="top" wrapText="1"/>
    </xf>
    <xf numFmtId="4" fontId="8" fillId="27" borderId="0" xfId="0" applyNumberFormat="1" applyFont="1" applyFill="1" applyBorder="1" applyAlignment="1">
      <alignment horizontal="right" vertical="top" wrapText="1"/>
    </xf>
    <xf numFmtId="0" fontId="8" fillId="27" borderId="0" xfId="0" applyFont="1" applyFill="1" applyBorder="1" applyAlignment="1">
      <alignment horizontal="left" vertical="top" wrapText="1"/>
    </xf>
    <xf numFmtId="0" fontId="8" fillId="27" borderId="0" xfId="0" applyFont="1" applyFill="1" applyAlignment="1">
      <alignment vertical="top"/>
    </xf>
    <xf numFmtId="43" fontId="29" fillId="27" borderId="0" xfId="77" applyFont="1" applyFill="1" applyBorder="1" applyAlignment="1">
      <alignment horizontal="center" vertical="top"/>
    </xf>
    <xf numFmtId="43" fontId="29" fillId="27" borderId="0" xfId="77" applyFont="1" applyFill="1" applyBorder="1" applyAlignment="1">
      <alignment vertical="top"/>
    </xf>
    <xf numFmtId="0" fontId="29" fillId="27" borderId="0" xfId="0" applyFont="1" applyFill="1" applyBorder="1" applyAlignment="1">
      <alignment vertical="top"/>
    </xf>
    <xf numFmtId="0" fontId="9" fillId="27" borderId="0" xfId="0" applyFont="1" applyFill="1" applyBorder="1" applyAlignment="1">
      <alignment horizontal="center" vertical="top"/>
    </xf>
    <xf numFmtId="43" fontId="9" fillId="27" borderId="0" xfId="77" applyFont="1" applyFill="1" applyBorder="1" applyAlignment="1">
      <alignment horizontal="center" vertical="top"/>
    </xf>
    <xf numFmtId="43" fontId="8" fillId="27" borderId="0" xfId="77" applyFont="1" applyFill="1" applyBorder="1" applyAlignment="1">
      <alignment horizontal="right" vertical="top"/>
    </xf>
    <xf numFmtId="4" fontId="8" fillId="27" borderId="0" xfId="0" applyNumberFormat="1" applyFont="1" applyFill="1" applyBorder="1" applyAlignment="1">
      <alignment vertical="top"/>
    </xf>
    <xf numFmtId="43" fontId="8" fillId="27" borderId="0" xfId="0" applyNumberFormat="1" applyFont="1" applyFill="1" applyBorder="1" applyAlignment="1">
      <alignment vertical="top"/>
    </xf>
    <xf numFmtId="0" fontId="8" fillId="27" borderId="14" xfId="0" applyFont="1" applyFill="1" applyBorder="1" applyAlignment="1">
      <alignment vertical="top"/>
    </xf>
    <xf numFmtId="0" fontId="8" fillId="27" borderId="0" xfId="111" applyNumberFormat="1" applyFont="1" applyFill="1" applyBorder="1" applyAlignment="1">
      <alignment horizontal="left" vertical="top"/>
    </xf>
    <xf numFmtId="39" fontId="8" fillId="27" borderId="0" xfId="0" applyNumberFormat="1" applyFont="1" applyFill="1" applyBorder="1" applyAlignment="1">
      <alignment horizontal="left" vertical="top" wrapText="1"/>
    </xf>
    <xf numFmtId="43" fontId="8" fillId="27" borderId="14" xfId="77" applyFont="1" applyFill="1" applyBorder="1" applyAlignment="1">
      <alignment vertical="top"/>
    </xf>
    <xf numFmtId="0" fontId="8" fillId="0" borderId="0" xfId="0" applyFont="1" applyFill="1" applyBorder="1" applyAlignment="1">
      <alignment vertical="top" wrapText="1"/>
    </xf>
    <xf numFmtId="0" fontId="8" fillId="0" borderId="19" xfId="0" applyFont="1" applyFill="1" applyBorder="1" applyAlignment="1">
      <alignment vertical="top"/>
    </xf>
    <xf numFmtId="43" fontId="8" fillId="0" borderId="19" xfId="77" applyFont="1" applyFill="1" applyBorder="1" applyAlignment="1">
      <alignment vertical="top"/>
    </xf>
    <xf numFmtId="43" fontId="8" fillId="0" borderId="0" xfId="77" applyFont="1" applyFill="1" applyBorder="1" applyAlignment="1">
      <alignment horizontal="right" vertical="top"/>
    </xf>
    <xf numFmtId="4" fontId="8" fillId="0" borderId="0" xfId="0" applyNumberFormat="1" applyFont="1" applyFill="1" applyBorder="1" applyAlignment="1">
      <alignment horizontal="right" vertical="top" wrapText="1"/>
    </xf>
    <xf numFmtId="43" fontId="29" fillId="0" borderId="0" xfId="77" applyFont="1" applyFill="1" applyBorder="1" applyAlignment="1">
      <alignment horizontal="right" vertical="top"/>
    </xf>
    <xf numFmtId="43" fontId="8" fillId="0" borderId="0" xfId="77" applyFont="1" applyFill="1" applyBorder="1" applyAlignment="1">
      <alignment vertical="top"/>
    </xf>
    <xf numFmtId="0" fontId="8" fillId="0" borderId="0" xfId="0" applyFont="1" applyFill="1" applyBorder="1" applyAlignment="1">
      <alignment vertical="top"/>
    </xf>
    <xf numFmtId="0" fontId="29" fillId="0" borderId="0" xfId="0" applyFont="1" applyFill="1" applyBorder="1" applyAlignment="1">
      <alignment horizontal="center" vertical="top" wrapText="1"/>
    </xf>
    <xf numFmtId="43" fontId="8" fillId="0" borderId="0" xfId="77" applyFont="1" applyFill="1" applyBorder="1" applyAlignment="1">
      <alignment horizontal="right" vertical="top" wrapText="1"/>
    </xf>
    <xf numFmtId="177" fontId="8" fillId="0" borderId="0" xfId="0" applyNumberFormat="1" applyFont="1" applyFill="1" applyBorder="1" applyAlignment="1">
      <alignment horizontal="center" vertical="top"/>
    </xf>
    <xf numFmtId="177" fontId="8" fillId="0" borderId="0" xfId="0" applyNumberFormat="1" applyFont="1" applyFill="1" applyBorder="1" applyAlignment="1">
      <alignment vertical="top" wrapText="1"/>
    </xf>
    <xf numFmtId="43" fontId="29" fillId="0" borderId="0" xfId="77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43" fontId="8" fillId="0" borderId="0" xfId="77" applyFont="1" applyFill="1" applyBorder="1" applyAlignment="1">
      <alignment horizontal="center" vertical="top" wrapText="1"/>
    </xf>
    <xf numFmtId="43" fontId="8" fillId="0" borderId="0" xfId="77" applyFont="1" applyFill="1" applyBorder="1" applyAlignment="1">
      <alignment vertical="top" wrapText="1"/>
    </xf>
    <xf numFmtId="0" fontId="8" fillId="0" borderId="0" xfId="84" applyNumberFormat="1" applyFont="1" applyFill="1" applyBorder="1" applyAlignment="1">
      <alignment horizontal="left" vertical="top"/>
    </xf>
    <xf numFmtId="0" fontId="8" fillId="0" borderId="0" xfId="84" applyNumberFormat="1" applyFont="1" applyFill="1" applyBorder="1" applyAlignment="1">
      <alignment horizontal="left" vertical="top" wrapText="1"/>
    </xf>
    <xf numFmtId="0" fontId="8" fillId="0" borderId="0" xfId="84" applyNumberFormat="1" applyFont="1" applyFill="1" applyBorder="1" applyAlignment="1">
      <alignment horizontal="right" vertical="top"/>
    </xf>
    <xf numFmtId="0" fontId="8" fillId="0" borderId="0" xfId="84" applyNumberFormat="1" applyFont="1" applyFill="1" applyBorder="1" applyAlignment="1">
      <alignment horizontal="right" vertical="top" wrapText="1"/>
    </xf>
    <xf numFmtId="43" fontId="8" fillId="0" borderId="0" xfId="77" applyFont="1" applyFill="1" applyBorder="1" applyAlignment="1">
      <alignment horizontal="left" vertical="top" wrapText="1"/>
    </xf>
    <xf numFmtId="0" fontId="8" fillId="0" borderId="0" xfId="84" applyFont="1" applyFill="1" applyBorder="1" applyAlignment="1">
      <alignment horizontal="right" vertical="top" wrapText="1"/>
    </xf>
    <xf numFmtId="4" fontId="8" fillId="0" borderId="0" xfId="84" applyNumberFormat="1" applyFont="1" applyFill="1" applyBorder="1" applyAlignment="1">
      <alignment horizontal="right" vertical="top" wrapText="1"/>
    </xf>
    <xf numFmtId="0" fontId="29" fillId="0" borderId="0" xfId="84" applyFont="1" applyFill="1" applyBorder="1" applyAlignment="1">
      <alignment horizontal="left" vertical="top" wrapText="1"/>
    </xf>
    <xf numFmtId="0" fontId="8" fillId="0" borderId="0" xfId="84" applyFont="1" applyFill="1" applyBorder="1" applyAlignment="1">
      <alignment vertical="top" wrapText="1"/>
    </xf>
    <xf numFmtId="172" fontId="8" fillId="0" borderId="0" xfId="77" applyNumberFormat="1" applyFont="1" applyFill="1" applyBorder="1" applyAlignment="1">
      <alignment horizontal="center" vertical="top" wrapText="1"/>
    </xf>
    <xf numFmtId="0" fontId="29" fillId="0" borderId="0" xfId="84" applyNumberFormat="1" applyFont="1" applyFill="1" applyBorder="1" applyAlignment="1">
      <alignment horizontal="center" vertical="top"/>
    </xf>
    <xf numFmtId="4" fontId="8" fillId="0" borderId="0" xfId="0" applyNumberFormat="1" applyFont="1" applyFill="1" applyBorder="1" applyAlignment="1">
      <alignment vertical="top"/>
    </xf>
    <xf numFmtId="0" fontId="50" fillId="0" borderId="0" xfId="0" applyFont="1" applyFill="1" applyAlignment="1">
      <alignment vertical="center"/>
    </xf>
    <xf numFmtId="0" fontId="8" fillId="27" borderId="0" xfId="84" applyFont="1" applyFill="1" applyBorder="1" applyAlignment="1">
      <alignment horizontal="center" vertical="top" wrapText="1"/>
    </xf>
    <xf numFmtId="0" fontId="8" fillId="27" borderId="0" xfId="0" applyFont="1" applyFill="1" applyBorder="1" applyAlignment="1">
      <alignment vertical="top"/>
    </xf>
    <xf numFmtId="0" fontId="50" fillId="0" borderId="0" xfId="0" applyFont="1" applyFill="1" applyBorder="1" applyAlignment="1">
      <alignment vertical="center"/>
    </xf>
    <xf numFmtId="0" fontId="8" fillId="0" borderId="0" xfId="84" applyFont="1" applyFill="1" applyBorder="1" applyAlignment="1">
      <alignment horizontal="center" vertical="top" wrapText="1"/>
    </xf>
    <xf numFmtId="39" fontId="8" fillId="27" borderId="15" xfId="471" applyNumberFormat="1" applyFont="1" applyFill="1" applyBorder="1" applyAlignment="1" applyProtection="1">
      <alignment vertical="top" wrapText="1"/>
      <protection locked="0"/>
    </xf>
    <xf numFmtId="39" fontId="8" fillId="27" borderId="15" xfId="471" applyNumberFormat="1" applyFont="1" applyFill="1" applyBorder="1" applyAlignment="1" applyProtection="1">
      <alignment vertical="top"/>
      <protection locked="0"/>
    </xf>
    <xf numFmtId="177" fontId="8" fillId="27" borderId="0" xfId="111" applyNumberFormat="1" applyFont="1" applyFill="1" applyBorder="1" applyAlignment="1">
      <alignment horizontal="left" vertical="top"/>
    </xf>
    <xf numFmtId="0" fontId="8" fillId="0" borderId="0" xfId="0" applyFont="1" applyFill="1" applyAlignment="1">
      <alignment vertical="top"/>
    </xf>
    <xf numFmtId="43" fontId="8" fillId="0" borderId="0" xfId="77" applyFont="1" applyFill="1" applyAlignment="1">
      <alignment vertical="top"/>
    </xf>
    <xf numFmtId="0" fontId="8" fillId="27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 wrapText="1"/>
    </xf>
    <xf numFmtId="0" fontId="8" fillId="0" borderId="0" xfId="0" applyFont="1" applyFill="1" applyAlignment="1">
      <alignment horizontal="right" vertical="top"/>
    </xf>
    <xf numFmtId="4" fontId="8" fillId="27" borderId="15" xfId="0" applyNumberFormat="1" applyFont="1" applyFill="1" applyBorder="1" applyAlignment="1" applyProtection="1">
      <alignment horizontal="right" vertical="top" wrapText="1"/>
      <protection locked="0"/>
    </xf>
    <xf numFmtId="4" fontId="8" fillId="27" borderId="15" xfId="0" applyNumberFormat="1" applyFont="1" applyFill="1" applyBorder="1" applyAlignment="1" applyProtection="1">
      <alignment horizontal="right" vertical="top"/>
      <protection locked="0"/>
    </xf>
    <xf numFmtId="177" fontId="8" fillId="27" borderId="15" xfId="0" applyNumberFormat="1" applyFont="1" applyFill="1" applyBorder="1" applyAlignment="1">
      <alignment vertical="top"/>
    </xf>
    <xf numFmtId="39" fontId="8" fillId="27" borderId="15" xfId="0" applyNumberFormat="1" applyFont="1" applyFill="1" applyBorder="1" applyAlignment="1" applyProtection="1">
      <alignment vertical="top"/>
      <protection locked="0"/>
    </xf>
    <xf numFmtId="4" fontId="8" fillId="27" borderId="15" xfId="0" applyNumberFormat="1" applyFont="1" applyFill="1" applyBorder="1" applyAlignment="1" applyProtection="1">
      <alignment vertical="top"/>
      <protection locked="0"/>
    </xf>
    <xf numFmtId="0" fontId="50" fillId="27" borderId="0" xfId="0" applyFont="1" applyFill="1" applyBorder="1" applyAlignment="1">
      <alignment vertical="top"/>
    </xf>
    <xf numFmtId="0" fontId="50" fillId="27" borderId="0" xfId="0" applyFont="1" applyFill="1" applyAlignment="1">
      <alignment vertical="top"/>
    </xf>
    <xf numFmtId="0" fontId="50" fillId="0" borderId="0" xfId="0" applyFont="1" applyFill="1" applyBorder="1" applyAlignment="1">
      <alignment vertical="top"/>
    </xf>
    <xf numFmtId="0" fontId="50" fillId="0" borderId="0" xfId="0" applyFont="1" applyFill="1" applyAlignment="1">
      <alignment vertical="top"/>
    </xf>
    <xf numFmtId="40" fontId="8" fillId="27" borderId="15" xfId="471" applyNumberFormat="1" applyFont="1" applyFill="1" applyBorder="1" applyAlignment="1" applyProtection="1">
      <alignment horizontal="right" vertical="top" wrapText="1"/>
    </xf>
    <xf numFmtId="177" fontId="50" fillId="27" borderId="0" xfId="0" applyNumberFormat="1" applyFont="1" applyFill="1" applyBorder="1" applyAlignment="1">
      <alignment vertical="top"/>
    </xf>
    <xf numFmtId="177" fontId="50" fillId="0" borderId="0" xfId="0" applyNumberFormat="1" applyFont="1" applyFill="1" applyBorder="1" applyAlignment="1">
      <alignment vertical="top"/>
    </xf>
    <xf numFmtId="4" fontId="8" fillId="27" borderId="15" xfId="314" applyNumberFormat="1" applyFont="1" applyFill="1" applyBorder="1" applyAlignment="1" applyProtection="1">
      <alignment horizontal="right" vertical="top" wrapText="1"/>
      <protection locked="0"/>
    </xf>
    <xf numFmtId="4" fontId="8" fillId="27" borderId="15" xfId="1795" applyNumberFormat="1" applyFont="1" applyFill="1" applyBorder="1" applyAlignment="1" applyProtection="1">
      <alignment vertical="top" wrapText="1"/>
      <protection locked="0"/>
    </xf>
    <xf numFmtId="39" fontId="8" fillId="27" borderId="15" xfId="319" applyNumberFormat="1" applyFont="1" applyFill="1" applyBorder="1" applyAlignment="1" applyProtection="1">
      <alignment vertical="top"/>
    </xf>
    <xf numFmtId="177" fontId="52" fillId="27" borderId="15" xfId="319" applyNumberFormat="1" applyFont="1" applyFill="1" applyBorder="1" applyAlignment="1" applyProtection="1">
      <alignment vertical="top"/>
    </xf>
    <xf numFmtId="177" fontId="8" fillId="0" borderId="0" xfId="0" applyNumberFormat="1" applyFont="1" applyFill="1" applyBorder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39" fontId="8" fillId="27" borderId="15" xfId="319" applyNumberFormat="1" applyFont="1" applyFill="1" applyBorder="1" applyAlignment="1" applyProtection="1">
      <alignment horizontal="center" vertical="top"/>
    </xf>
    <xf numFmtId="177" fontId="8" fillId="27" borderId="15" xfId="319" applyNumberFormat="1" applyFont="1" applyFill="1" applyBorder="1" applyAlignment="1" applyProtection="1">
      <alignment vertical="top"/>
    </xf>
    <xf numFmtId="177" fontId="8" fillId="30" borderId="0" xfId="0" applyNumberFormat="1" applyFont="1" applyFill="1" applyBorder="1" applyAlignment="1">
      <alignment vertical="top"/>
    </xf>
    <xf numFmtId="0" fontId="0" fillId="31" borderId="0" xfId="0" applyFill="1" applyBorder="1" applyAlignment="1">
      <alignment vertical="top"/>
    </xf>
    <xf numFmtId="0" fontId="0" fillId="31" borderId="0" xfId="0" applyFill="1" applyAlignment="1">
      <alignment vertical="top"/>
    </xf>
    <xf numFmtId="0" fontId="50" fillId="31" borderId="0" xfId="0" applyFont="1" applyFill="1" applyBorder="1" applyAlignment="1">
      <alignment vertical="top"/>
    </xf>
    <xf numFmtId="4" fontId="8" fillId="27" borderId="15" xfId="111" applyNumberFormat="1" applyFont="1" applyFill="1" applyBorder="1" applyAlignment="1" applyProtection="1">
      <alignment horizontal="right" vertical="top"/>
      <protection locked="0"/>
    </xf>
    <xf numFmtId="43" fontId="8" fillId="0" borderId="0" xfId="77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27" borderId="0" xfId="0" applyFont="1" applyFill="1" applyBorder="1" applyAlignment="1">
      <alignment horizontal="center" vertical="top"/>
    </xf>
    <xf numFmtId="0" fontId="29" fillId="27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/>
    </xf>
    <xf numFmtId="40" fontId="8" fillId="27" borderId="15" xfId="471" applyNumberFormat="1" applyFont="1" applyFill="1" applyBorder="1" applyAlignment="1" applyProtection="1">
      <alignment horizontal="right" vertical="center" wrapText="1"/>
    </xf>
    <xf numFmtId="4" fontId="8" fillId="27" borderId="15" xfId="0" applyNumberFormat="1" applyFont="1" applyFill="1" applyBorder="1" applyAlignment="1" applyProtection="1">
      <alignment horizontal="right" vertical="center" wrapText="1"/>
      <protection locked="0"/>
    </xf>
    <xf numFmtId="189" fontId="8" fillId="27" borderId="15" xfId="0" applyNumberFormat="1" applyFont="1" applyFill="1" applyBorder="1" applyAlignment="1" applyProtection="1">
      <alignment horizontal="right" vertical="top" wrapText="1"/>
    </xf>
    <xf numFmtId="4" fontId="8" fillId="27" borderId="15" xfId="0" applyNumberFormat="1" applyFont="1" applyFill="1" applyBorder="1" applyAlignment="1" applyProtection="1">
      <alignment horizontal="right" vertical="top"/>
    </xf>
    <xf numFmtId="224" fontId="29" fillId="27" borderId="15" xfId="255" applyNumberFormat="1" applyFont="1" applyFill="1" applyBorder="1" applyAlignment="1" applyProtection="1">
      <alignment horizontal="right" vertical="top"/>
    </xf>
    <xf numFmtId="4" fontId="8" fillId="27" borderId="15" xfId="314" applyNumberFormat="1" applyFont="1" applyFill="1" applyBorder="1" applyAlignment="1" applyProtection="1">
      <alignment horizontal="right" vertical="top" wrapText="1"/>
    </xf>
    <xf numFmtId="37" fontId="29" fillId="27" borderId="15" xfId="0" applyNumberFormat="1" applyFont="1" applyFill="1" applyBorder="1" applyAlignment="1" applyProtection="1">
      <alignment horizontal="right" vertical="top"/>
    </xf>
    <xf numFmtId="188" fontId="8" fillId="27" borderId="15" xfId="0" applyNumberFormat="1" applyFont="1" applyFill="1" applyBorder="1" applyAlignment="1" applyProtection="1">
      <alignment vertical="top"/>
    </xf>
    <xf numFmtId="189" fontId="29" fillId="27" borderId="15" xfId="0" applyNumberFormat="1" applyFont="1" applyFill="1" applyBorder="1" applyAlignment="1" applyProtection="1">
      <alignment vertical="top" wrapText="1"/>
    </xf>
    <xf numFmtId="37" fontId="8" fillId="27" borderId="15" xfId="0" applyNumberFormat="1" applyFont="1" applyFill="1" applyBorder="1" applyAlignment="1" applyProtection="1">
      <alignment horizontal="right" vertical="top"/>
    </xf>
    <xf numFmtId="189" fontId="8" fillId="27" borderId="15" xfId="0" applyNumberFormat="1" applyFont="1" applyFill="1" applyBorder="1" applyAlignment="1" applyProtection="1">
      <alignment horizontal="right" vertical="top"/>
    </xf>
    <xf numFmtId="188" fontId="8" fillId="27" borderId="15" xfId="0" applyNumberFormat="1" applyFont="1" applyFill="1" applyBorder="1" applyAlignment="1" applyProtection="1">
      <alignment horizontal="right" vertical="top" wrapText="1"/>
    </xf>
    <xf numFmtId="188" fontId="8" fillId="27" borderId="15" xfId="0" applyNumberFormat="1" applyFont="1" applyFill="1" applyBorder="1" applyAlignment="1" applyProtection="1">
      <alignment horizontal="right" vertical="top"/>
    </xf>
    <xf numFmtId="189" fontId="29" fillId="27" borderId="15" xfId="0" applyNumberFormat="1" applyFont="1" applyFill="1" applyBorder="1" applyAlignment="1" applyProtection="1">
      <alignment horizontal="right" vertical="top" wrapText="1"/>
    </xf>
    <xf numFmtId="189" fontId="29" fillId="27" borderId="15" xfId="0" applyNumberFormat="1" applyFont="1" applyFill="1" applyBorder="1" applyAlignment="1" applyProtection="1">
      <alignment horizontal="right" vertical="top"/>
    </xf>
    <xf numFmtId="37" fontId="8" fillId="27" borderId="15" xfId="0" applyNumberFormat="1" applyFont="1" applyFill="1" applyBorder="1" applyAlignment="1" applyProtection="1">
      <alignment horizontal="right" vertical="top" wrapText="1"/>
    </xf>
    <xf numFmtId="188" fontId="8" fillId="27" borderId="15" xfId="0" applyNumberFormat="1" applyFont="1" applyFill="1" applyBorder="1" applyAlignment="1" applyProtection="1">
      <alignment horizontal="right" vertical="center" wrapText="1"/>
    </xf>
    <xf numFmtId="223" fontId="8" fillId="27" borderId="15" xfId="255" applyNumberFormat="1" applyFont="1" applyFill="1" applyBorder="1" applyAlignment="1" applyProtection="1">
      <alignment horizontal="right" vertical="top"/>
    </xf>
    <xf numFmtId="175" fontId="29" fillId="27" borderId="15" xfId="0" applyNumberFormat="1" applyFont="1" applyFill="1" applyBorder="1" applyAlignment="1" applyProtection="1">
      <alignment horizontal="right" vertical="top"/>
    </xf>
    <xf numFmtId="175" fontId="8" fillId="27" borderId="15" xfId="0" applyNumberFormat="1" applyFont="1" applyFill="1" applyBorder="1" applyAlignment="1" applyProtection="1">
      <alignment horizontal="right" vertical="top"/>
    </xf>
    <xf numFmtId="0" fontId="8" fillId="0" borderId="15" xfId="0" applyFont="1" applyFill="1" applyBorder="1" applyAlignment="1" applyProtection="1">
      <alignment horizontal="right" vertical="top"/>
    </xf>
    <xf numFmtId="43" fontId="8" fillId="54" borderId="15" xfId="77" applyFont="1" applyFill="1" applyBorder="1" applyAlignment="1" applyProtection="1">
      <alignment horizontal="right" vertical="top" wrapText="1"/>
    </xf>
    <xf numFmtId="0" fontId="8" fillId="27" borderId="15" xfId="0" applyFont="1" applyFill="1" applyBorder="1" applyAlignment="1" applyProtection="1">
      <alignment horizontal="right" vertical="top"/>
    </xf>
    <xf numFmtId="37" fontId="8" fillId="27" borderId="16" xfId="0" applyNumberFormat="1" applyFont="1" applyFill="1" applyBorder="1" applyAlignment="1" applyProtection="1">
      <alignment horizontal="right" vertical="top"/>
    </xf>
    <xf numFmtId="188" fontId="8" fillId="27" borderId="16" xfId="0" applyNumberFormat="1" applyFont="1" applyFill="1" applyBorder="1" applyAlignment="1" applyProtection="1">
      <alignment horizontal="right" vertical="top"/>
    </xf>
    <xf numFmtId="0" fontId="8" fillId="27" borderId="16" xfId="0" applyFont="1" applyFill="1" applyBorder="1" applyAlignment="1" applyProtection="1">
      <alignment horizontal="center" vertical="top"/>
    </xf>
    <xf numFmtId="189" fontId="29" fillId="27" borderId="16" xfId="0" applyNumberFormat="1" applyFont="1" applyFill="1" applyBorder="1" applyAlignment="1" applyProtection="1">
      <alignment horizontal="right" vertical="top" wrapText="1"/>
    </xf>
    <xf numFmtId="43" fontId="8" fillId="27" borderId="15" xfId="77" applyFont="1" applyFill="1" applyBorder="1" applyAlignment="1" applyProtection="1">
      <alignment vertical="top" wrapText="1"/>
      <protection locked="0"/>
    </xf>
    <xf numFmtId="0" fontId="8" fillId="27" borderId="0" xfId="0" applyFont="1" applyFill="1" applyBorder="1" applyAlignment="1" applyProtection="1">
      <alignment vertical="top"/>
      <protection locked="0"/>
    </xf>
    <xf numFmtId="0" fontId="8" fillId="27" borderId="0" xfId="0" applyFont="1" applyFill="1" applyBorder="1" applyAlignment="1" applyProtection="1">
      <alignment vertical="top" wrapText="1"/>
      <protection locked="0"/>
    </xf>
    <xf numFmtId="43" fontId="8" fillId="27" borderId="0" xfId="77" applyFont="1" applyFill="1" applyBorder="1" applyAlignment="1" applyProtection="1">
      <alignment horizontal="right" vertical="top" wrapText="1"/>
      <protection locked="0"/>
    </xf>
    <xf numFmtId="0" fontId="8" fillId="27" borderId="0" xfId="0" applyFont="1" applyFill="1" applyBorder="1" applyAlignment="1" applyProtection="1">
      <alignment horizontal="right" vertical="top" wrapText="1"/>
      <protection locked="0"/>
    </xf>
    <xf numFmtId="43" fontId="8" fillId="27" borderId="0" xfId="77" applyFont="1" applyFill="1" applyBorder="1" applyAlignment="1" applyProtection="1">
      <alignment vertical="top" wrapText="1"/>
      <protection locked="0"/>
    </xf>
    <xf numFmtId="0" fontId="29" fillId="27" borderId="0" xfId="0" applyFont="1" applyFill="1" applyBorder="1" applyAlignment="1" applyProtection="1">
      <alignment horizontal="left" vertical="top"/>
      <protection locked="0"/>
    </xf>
    <xf numFmtId="0" fontId="29" fillId="27" borderId="0" xfId="0" applyFont="1" applyFill="1" applyBorder="1" applyAlignment="1" applyProtection="1">
      <alignment vertical="top" wrapText="1"/>
      <protection locked="0"/>
    </xf>
    <xf numFmtId="0" fontId="29" fillId="29" borderId="18" xfId="0" applyFont="1" applyFill="1" applyBorder="1" applyAlignment="1" applyProtection="1">
      <alignment horizontal="center" vertical="top"/>
      <protection locked="0"/>
    </xf>
    <xf numFmtId="0" fontId="29" fillId="29" borderId="17" xfId="0" applyFont="1" applyFill="1" applyBorder="1" applyAlignment="1" applyProtection="1">
      <alignment horizontal="center" vertical="top" wrapText="1"/>
      <protection locked="0"/>
    </xf>
    <xf numFmtId="43" fontId="29" fillId="29" borderId="17" xfId="77" applyFont="1" applyFill="1" applyBorder="1" applyAlignment="1" applyProtection="1">
      <alignment horizontal="center" vertical="top" wrapText="1"/>
      <protection locked="0"/>
    </xf>
    <xf numFmtId="0" fontId="29" fillId="29" borderId="17" xfId="0" applyFont="1" applyFill="1" applyBorder="1" applyAlignment="1" applyProtection="1">
      <alignment horizontal="center" vertical="top"/>
      <protection locked="0"/>
    </xf>
    <xf numFmtId="43" fontId="29" fillId="29" borderId="18" xfId="77" applyFont="1" applyFill="1" applyBorder="1" applyAlignment="1" applyProtection="1">
      <alignment horizontal="center" vertical="top" wrapText="1"/>
      <protection locked="0"/>
    </xf>
    <xf numFmtId="0" fontId="8" fillId="27" borderId="18" xfId="0" applyFont="1" applyFill="1" applyBorder="1" applyAlignment="1" applyProtection="1">
      <alignment horizontal="right" vertical="top"/>
      <protection locked="0"/>
    </xf>
    <xf numFmtId="0" fontId="8" fillId="27" borderId="18" xfId="0" applyFont="1" applyFill="1" applyBorder="1" applyAlignment="1" applyProtection="1">
      <alignment horizontal="left" vertical="top" wrapText="1"/>
      <protection locked="0"/>
    </xf>
    <xf numFmtId="177" fontId="8" fillId="27" borderId="18" xfId="0" applyNumberFormat="1" applyFont="1" applyFill="1" applyBorder="1" applyAlignment="1" applyProtection="1">
      <alignment horizontal="right" vertical="top" wrapText="1"/>
      <protection locked="0"/>
    </xf>
    <xf numFmtId="177" fontId="8" fillId="27" borderId="18" xfId="0" applyNumberFormat="1" applyFont="1" applyFill="1" applyBorder="1" applyAlignment="1" applyProtection="1">
      <alignment horizontal="right" vertical="top"/>
      <protection locked="0"/>
    </xf>
    <xf numFmtId="43" fontId="8" fillId="27" borderId="18" xfId="77" applyFont="1" applyFill="1" applyBorder="1" applyAlignment="1" applyProtection="1">
      <alignment horizontal="right" vertical="top" wrapText="1"/>
      <protection locked="0"/>
    </xf>
    <xf numFmtId="4" fontId="8" fillId="27" borderId="15" xfId="115" applyNumberFormat="1" applyFont="1" applyFill="1" applyBorder="1" applyAlignment="1" applyProtection="1">
      <alignment horizontal="right" vertical="top" wrapText="1"/>
      <protection locked="0"/>
    </xf>
    <xf numFmtId="4" fontId="8" fillId="27" borderId="15" xfId="870" applyNumberFormat="1" applyFont="1" applyFill="1" applyBorder="1" applyAlignment="1" applyProtection="1">
      <alignment horizontal="right" vertical="top" wrapText="1"/>
      <protection locked="0"/>
    </xf>
    <xf numFmtId="4" fontId="8" fillId="27" borderId="16" xfId="0" applyNumberFormat="1" applyFont="1" applyFill="1" applyBorder="1" applyAlignment="1" applyProtection="1">
      <alignment vertical="top"/>
      <protection locked="0"/>
    </xf>
    <xf numFmtId="4" fontId="29" fillId="29" borderId="15" xfId="0" applyNumberFormat="1" applyFont="1" applyFill="1" applyBorder="1" applyAlignment="1" applyProtection="1">
      <alignment horizontal="right" vertical="center" wrapText="1"/>
      <protection locked="0"/>
    </xf>
    <xf numFmtId="4" fontId="29" fillId="0" borderId="15" xfId="0" applyNumberFormat="1" applyFont="1" applyFill="1" applyBorder="1" applyAlignment="1" applyProtection="1">
      <alignment horizontal="center" vertical="top"/>
      <protection locked="0"/>
    </xf>
    <xf numFmtId="177" fontId="8" fillId="27" borderId="15" xfId="0" applyNumberFormat="1" applyFont="1" applyFill="1" applyBorder="1" applyAlignment="1" applyProtection="1">
      <alignment vertical="top"/>
      <protection locked="0"/>
    </xf>
    <xf numFmtId="4" fontId="8" fillId="27" borderId="15" xfId="112" applyNumberFormat="1" applyFont="1" applyFill="1" applyBorder="1" applyAlignment="1" applyProtection="1">
      <alignment horizontal="right" vertical="center" wrapText="1"/>
      <protection locked="0"/>
    </xf>
    <xf numFmtId="179" fontId="8" fillId="27" borderId="15" xfId="112" applyFont="1" applyFill="1" applyBorder="1" applyAlignment="1" applyProtection="1">
      <alignment horizontal="center" vertical="top"/>
      <protection locked="0"/>
    </xf>
    <xf numFmtId="177" fontId="8" fillId="27" borderId="15" xfId="0" applyNumberFormat="1" applyFont="1" applyFill="1" applyBorder="1" applyAlignment="1" applyProtection="1">
      <alignment vertical="center"/>
      <protection locked="0"/>
    </xf>
    <xf numFmtId="177" fontId="8" fillId="27" borderId="16" xfId="0" applyNumberFormat="1" applyFont="1" applyFill="1" applyBorder="1" applyAlignment="1" applyProtection="1">
      <alignment vertical="top"/>
      <protection locked="0"/>
    </xf>
    <xf numFmtId="177" fontId="8" fillId="27" borderId="15" xfId="0" applyNumberFormat="1" applyFont="1" applyFill="1" applyBorder="1" applyAlignment="1" applyProtection="1">
      <alignment horizontal="right" vertical="top" wrapText="1"/>
      <protection locked="0"/>
    </xf>
    <xf numFmtId="4" fontId="29" fillId="27" borderId="15" xfId="0" applyNumberFormat="1" applyFont="1" applyFill="1" applyBorder="1" applyAlignment="1" applyProtection="1">
      <alignment vertical="top"/>
      <protection locked="0"/>
    </xf>
    <xf numFmtId="188" fontId="8" fillId="27" borderId="15" xfId="0" applyNumberFormat="1" applyFont="1" applyFill="1" applyBorder="1" applyAlignment="1" applyProtection="1">
      <alignment vertical="top"/>
      <protection locked="0"/>
    </xf>
    <xf numFmtId="188" fontId="8" fillId="27" borderId="15" xfId="0" applyNumberFormat="1" applyFont="1" applyFill="1" applyBorder="1" applyAlignment="1" applyProtection="1">
      <alignment vertical="top" wrapText="1"/>
      <protection locked="0"/>
    </xf>
    <xf numFmtId="188" fontId="8" fillId="27" borderId="16" xfId="0" applyNumberFormat="1" applyFont="1" applyFill="1" applyBorder="1" applyAlignment="1" applyProtection="1">
      <alignment vertical="top" wrapText="1"/>
      <protection locked="0"/>
    </xf>
    <xf numFmtId="188" fontId="8" fillId="27" borderId="15" xfId="0" applyNumberFormat="1" applyFont="1" applyFill="1" applyBorder="1" applyAlignment="1" applyProtection="1">
      <alignment vertical="center" wrapText="1"/>
      <protection locked="0"/>
    </xf>
    <xf numFmtId="4" fontId="8" fillId="27" borderId="15" xfId="0" applyNumberFormat="1" applyFont="1" applyFill="1" applyBorder="1" applyAlignment="1" applyProtection="1">
      <alignment vertical="top" wrapText="1"/>
      <protection locked="0"/>
    </xf>
    <xf numFmtId="4" fontId="29" fillId="53" borderId="15" xfId="1793" applyNumberFormat="1" applyFont="1" applyFill="1" applyBorder="1" applyAlignment="1" applyProtection="1">
      <alignment vertical="center"/>
      <protection locked="0"/>
    </xf>
    <xf numFmtId="4" fontId="29" fillId="27" borderId="15" xfId="0" applyNumberFormat="1" applyFont="1" applyFill="1" applyBorder="1" applyAlignment="1" applyProtection="1">
      <alignment horizontal="center" vertical="top"/>
      <protection locked="0"/>
    </xf>
    <xf numFmtId="177" fontId="52" fillId="27" borderId="15" xfId="319" applyNumberFormat="1" applyFont="1" applyFill="1" applyBorder="1" applyAlignment="1" applyProtection="1">
      <alignment vertical="top"/>
      <protection locked="0"/>
    </xf>
    <xf numFmtId="177" fontId="8" fillId="27" borderId="15" xfId="319" applyNumberFormat="1" applyFont="1" applyFill="1" applyBorder="1" applyAlignment="1" applyProtection="1">
      <alignment vertical="top"/>
      <protection locked="0"/>
    </xf>
    <xf numFmtId="177" fontId="8" fillId="27" borderId="15" xfId="319" applyNumberFormat="1" applyFont="1" applyFill="1" applyBorder="1" applyAlignment="1" applyProtection="1">
      <alignment horizontal="right" vertical="top"/>
      <protection locked="0"/>
    </xf>
    <xf numFmtId="4" fontId="8" fillId="27" borderId="16" xfId="321" applyNumberFormat="1" applyFont="1" applyFill="1" applyBorder="1" applyAlignment="1" applyProtection="1">
      <alignment horizontal="right" vertical="top"/>
      <protection locked="0"/>
    </xf>
    <xf numFmtId="4" fontId="8" fillId="27" borderId="15" xfId="1793" applyNumberFormat="1" applyFont="1" applyFill="1" applyBorder="1" applyAlignment="1" applyProtection="1">
      <alignment vertical="top"/>
      <protection locked="0"/>
    </xf>
    <xf numFmtId="177" fontId="8" fillId="27" borderId="15" xfId="249" applyNumberFormat="1" applyFont="1" applyFill="1" applyBorder="1" applyAlignment="1" applyProtection="1">
      <alignment horizontal="right" vertical="top"/>
      <protection locked="0"/>
    </xf>
    <xf numFmtId="177" fontId="8" fillId="27" borderId="16" xfId="249" applyNumberFormat="1" applyFont="1" applyFill="1" applyBorder="1" applyAlignment="1" applyProtection="1">
      <alignment horizontal="right" vertical="top"/>
      <protection locked="0"/>
    </xf>
    <xf numFmtId="177" fontId="8" fillId="27" borderId="15" xfId="111" applyNumberFormat="1" applyFont="1" applyFill="1" applyBorder="1" applyAlignment="1" applyProtection="1">
      <alignment vertical="top"/>
      <protection locked="0"/>
    </xf>
    <xf numFmtId="177" fontId="8" fillId="53" borderId="15" xfId="0" applyNumberFormat="1" applyFont="1" applyFill="1" applyBorder="1" applyAlignment="1" applyProtection="1">
      <alignment vertical="top"/>
      <protection locked="0"/>
    </xf>
    <xf numFmtId="43" fontId="8" fillId="0" borderId="15" xfId="77" applyFont="1" applyFill="1" applyBorder="1" applyAlignment="1" applyProtection="1">
      <alignment horizontal="right" vertical="top" wrapText="1"/>
      <protection locked="0"/>
    </xf>
    <xf numFmtId="4" fontId="8" fillId="0" borderId="15" xfId="77" applyNumberFormat="1" applyFont="1" applyFill="1" applyBorder="1" applyAlignment="1" applyProtection="1">
      <alignment horizontal="right" vertical="top" wrapText="1"/>
      <protection locked="0"/>
    </xf>
    <xf numFmtId="43" fontId="8" fillId="54" borderId="15" xfId="77" applyFont="1" applyFill="1" applyBorder="1" applyAlignment="1" applyProtection="1">
      <alignment horizontal="right" vertical="top" wrapText="1"/>
      <protection locked="0"/>
    </xf>
    <xf numFmtId="43" fontId="8" fillId="27" borderId="15" xfId="77" applyFont="1" applyFill="1" applyBorder="1" applyAlignment="1" applyProtection="1">
      <alignment horizontal="right" vertical="top" wrapText="1"/>
      <protection locked="0"/>
    </xf>
    <xf numFmtId="4" fontId="8" fillId="27" borderId="15" xfId="77" applyNumberFormat="1" applyFont="1" applyFill="1" applyBorder="1" applyAlignment="1" applyProtection="1">
      <alignment horizontal="right" vertical="top" wrapText="1"/>
      <protection locked="0"/>
    </xf>
    <xf numFmtId="43" fontId="29" fillId="29" borderId="15" xfId="77" applyFont="1" applyFill="1" applyBorder="1" applyAlignment="1" applyProtection="1">
      <alignment horizontal="right" vertical="top" wrapText="1"/>
      <protection locked="0"/>
    </xf>
    <xf numFmtId="4" fontId="29" fillId="29" borderId="15" xfId="0" applyNumberFormat="1" applyFont="1" applyFill="1" applyBorder="1" applyAlignment="1" applyProtection="1">
      <alignment horizontal="right" vertical="top" wrapText="1"/>
      <protection locked="0"/>
    </xf>
    <xf numFmtId="4" fontId="8" fillId="0" borderId="15" xfId="0" applyNumberFormat="1" applyFont="1" applyFill="1" applyBorder="1" applyAlignment="1" applyProtection="1">
      <alignment vertical="top"/>
      <protection locked="0"/>
    </xf>
    <xf numFmtId="177" fontId="8" fillId="0" borderId="15" xfId="0" applyNumberFormat="1" applyFont="1" applyFill="1" applyBorder="1" applyAlignment="1" applyProtection="1">
      <alignment horizontal="right" vertical="top" wrapText="1"/>
      <protection locked="0"/>
    </xf>
    <xf numFmtId="4" fontId="29" fillId="27" borderId="15" xfId="0" applyNumberFormat="1" applyFont="1" applyFill="1" applyBorder="1" applyAlignment="1" applyProtection="1">
      <alignment horizontal="right" vertical="top" wrapText="1"/>
      <protection locked="0"/>
    </xf>
    <xf numFmtId="4" fontId="29" fillId="27" borderId="15" xfId="77" applyNumberFormat="1" applyFont="1" applyFill="1" applyBorder="1" applyAlignment="1" applyProtection="1">
      <alignment horizontal="right" vertical="top" wrapText="1"/>
      <protection locked="0"/>
    </xf>
    <xf numFmtId="4" fontId="8" fillId="27" borderId="15" xfId="77" applyNumberFormat="1" applyFont="1" applyFill="1" applyBorder="1" applyAlignment="1" applyProtection="1">
      <alignment horizontal="right" vertical="center" wrapText="1"/>
      <protection locked="0"/>
    </xf>
    <xf numFmtId="43" fontId="29" fillId="0" borderId="15" xfId="77" applyFont="1" applyFill="1" applyBorder="1" applyAlignment="1" applyProtection="1">
      <alignment horizontal="right" vertical="top" wrapText="1"/>
      <protection locked="0"/>
    </xf>
    <xf numFmtId="4" fontId="29" fillId="0" borderId="15" xfId="0" applyNumberFormat="1" applyFont="1" applyFill="1" applyBorder="1" applyAlignment="1" applyProtection="1">
      <alignment horizontal="right" vertical="top" wrapText="1"/>
      <protection locked="0"/>
    </xf>
    <xf numFmtId="4" fontId="8" fillId="29" borderId="15" xfId="0" applyNumberFormat="1" applyFont="1" applyFill="1" applyBorder="1" applyAlignment="1" applyProtection="1">
      <alignment horizontal="right" vertical="top" wrapText="1"/>
      <protection locked="0"/>
    </xf>
    <xf numFmtId="177" fontId="8" fillId="27" borderId="16" xfId="0" applyNumberFormat="1" applyFont="1" applyFill="1" applyBorder="1" applyAlignment="1" applyProtection="1">
      <alignment horizontal="right" vertical="top" wrapText="1"/>
      <protection locked="0"/>
    </xf>
    <xf numFmtId="43" fontId="8" fillId="27" borderId="16" xfId="77" applyFont="1" applyFill="1" applyBorder="1" applyAlignment="1" applyProtection="1">
      <alignment horizontal="right" vertical="top" wrapText="1"/>
      <protection locked="0"/>
    </xf>
    <xf numFmtId="4" fontId="29" fillId="29" borderId="15" xfId="318" applyNumberFormat="1" applyFont="1" applyFill="1" applyBorder="1" applyAlignment="1" applyProtection="1">
      <alignment horizontal="right" vertical="top" wrapText="1"/>
      <protection locked="0"/>
    </xf>
    <xf numFmtId="177" fontId="29" fillId="29" borderId="16" xfId="0" applyNumberFormat="1" applyFont="1" applyFill="1" applyBorder="1" applyAlignment="1" applyProtection="1">
      <alignment horizontal="right" vertical="top" wrapText="1"/>
      <protection locked="0"/>
    </xf>
    <xf numFmtId="43" fontId="29" fillId="29" borderId="16" xfId="77" applyFont="1" applyFill="1" applyBorder="1" applyAlignment="1" applyProtection="1">
      <alignment horizontal="right" vertical="top" wrapText="1"/>
      <protection locked="0"/>
    </xf>
    <xf numFmtId="0" fontId="29" fillId="27" borderId="15" xfId="0" applyFont="1" applyFill="1" applyBorder="1" applyAlignment="1" applyProtection="1">
      <alignment horizontal="center" vertical="top"/>
    </xf>
    <xf numFmtId="0" fontId="70" fillId="55" borderId="15" xfId="0" applyFont="1" applyFill="1" applyBorder="1" applyAlignment="1" applyProtection="1">
      <alignment vertical="top" wrapText="1"/>
    </xf>
    <xf numFmtId="0" fontId="8" fillId="27" borderId="15" xfId="0" applyFont="1" applyFill="1" applyBorder="1" applyAlignment="1" applyProtection="1">
      <alignment vertical="top"/>
    </xf>
    <xf numFmtId="0" fontId="8" fillId="27" borderId="15" xfId="0" applyFont="1" applyFill="1" applyBorder="1" applyAlignment="1" applyProtection="1">
      <alignment horizontal="center" vertical="top"/>
    </xf>
    <xf numFmtId="37" fontId="29" fillId="27" borderId="15" xfId="0" applyNumberFormat="1" applyFont="1" applyFill="1" applyBorder="1" applyAlignment="1" applyProtection="1">
      <alignment horizontal="right" vertical="top" wrapText="1"/>
    </xf>
    <xf numFmtId="4" fontId="8" fillId="27" borderId="15" xfId="0" applyNumberFormat="1" applyFont="1" applyFill="1" applyBorder="1" applyAlignment="1" applyProtection="1">
      <alignment vertical="top"/>
    </xf>
    <xf numFmtId="0" fontId="69" fillId="55" borderId="15" xfId="0" applyFont="1" applyFill="1" applyBorder="1" applyAlignment="1" applyProtection="1">
      <alignment vertical="top" wrapText="1"/>
    </xf>
    <xf numFmtId="0" fontId="29" fillId="27" borderId="15" xfId="0" applyFont="1" applyFill="1" applyBorder="1" applyAlignment="1" applyProtection="1">
      <alignment horizontal="right" vertical="top"/>
    </xf>
    <xf numFmtId="0" fontId="69" fillId="55" borderId="15" xfId="0" applyFont="1" applyFill="1" applyBorder="1" applyAlignment="1" applyProtection="1">
      <alignment vertical="top"/>
    </xf>
    <xf numFmtId="0" fontId="29" fillId="27" borderId="15" xfId="0" applyFont="1" applyFill="1" applyBorder="1" applyAlignment="1" applyProtection="1">
      <alignment horizontal="center" vertical="top" wrapText="1"/>
    </xf>
    <xf numFmtId="0" fontId="8" fillId="27" borderId="15" xfId="0" applyFont="1" applyFill="1" applyBorder="1" applyAlignment="1" applyProtection="1">
      <alignment horizontal="center" vertical="top" wrapText="1"/>
    </xf>
    <xf numFmtId="0" fontId="29" fillId="27" borderId="15" xfId="0" applyFont="1" applyFill="1" applyBorder="1" applyAlignment="1" applyProtection="1">
      <alignment horizontal="right" vertical="top" wrapText="1"/>
    </xf>
    <xf numFmtId="2" fontId="8" fillId="27" borderId="15" xfId="0" applyNumberFormat="1" applyFont="1" applyFill="1" applyBorder="1" applyAlignment="1" applyProtection="1">
      <alignment vertical="top"/>
    </xf>
    <xf numFmtId="43" fontId="8" fillId="27" borderId="15" xfId="870" applyFont="1" applyFill="1" applyBorder="1" applyAlignment="1" applyProtection="1">
      <alignment horizontal="right" vertical="top" wrapText="1"/>
    </xf>
    <xf numFmtId="37" fontId="8" fillId="27" borderId="16" xfId="0" applyNumberFormat="1" applyFont="1" applyFill="1" applyBorder="1" applyAlignment="1" applyProtection="1">
      <alignment horizontal="right" vertical="top" wrapText="1"/>
    </xf>
    <xf numFmtId="0" fontId="69" fillId="55" borderId="16" xfId="0" applyFont="1" applyFill="1" applyBorder="1" applyAlignment="1" applyProtection="1">
      <alignment vertical="top" wrapText="1"/>
    </xf>
    <xf numFmtId="43" fontId="8" fillId="27" borderId="16" xfId="870" applyFont="1" applyFill="1" applyBorder="1" applyAlignment="1" applyProtection="1">
      <alignment horizontal="right" vertical="top" wrapText="1"/>
    </xf>
    <xf numFmtId="191" fontId="8" fillId="29" borderId="15" xfId="317" applyNumberFormat="1" applyFont="1" applyFill="1" applyBorder="1" applyAlignment="1" applyProtection="1">
      <alignment horizontal="right" vertical="center"/>
    </xf>
    <xf numFmtId="0" fontId="70" fillId="56" borderId="15" xfId="0" applyFont="1" applyFill="1" applyBorder="1" applyAlignment="1" applyProtection="1">
      <alignment horizontal="center" vertical="center"/>
    </xf>
    <xf numFmtId="4" fontId="8" fillId="29" borderId="15" xfId="0" applyNumberFormat="1" applyFont="1" applyFill="1" applyBorder="1" applyAlignment="1" applyProtection="1">
      <alignment horizontal="right" vertical="center" wrapText="1"/>
    </xf>
    <xf numFmtId="4" fontId="8" fillId="29" borderId="15" xfId="0" applyNumberFormat="1" applyFont="1" applyFill="1" applyBorder="1" applyAlignment="1" applyProtection="1">
      <alignment horizontal="center" vertical="center"/>
    </xf>
    <xf numFmtId="0" fontId="29" fillId="0" borderId="15" xfId="0" applyFont="1" applyFill="1" applyBorder="1" applyAlignment="1" applyProtection="1">
      <alignment horizontal="center" vertical="top"/>
    </xf>
    <xf numFmtId="0" fontId="70" fillId="0" borderId="15" xfId="0" applyFont="1" applyBorder="1" applyAlignment="1" applyProtection="1">
      <alignment horizontal="center" vertical="top"/>
    </xf>
    <xf numFmtId="177" fontId="29" fillId="0" borderId="15" xfId="0" applyNumberFormat="1" applyFont="1" applyFill="1" applyBorder="1" applyAlignment="1" applyProtection="1">
      <alignment horizontal="center" vertical="top"/>
    </xf>
    <xf numFmtId="4" fontId="29" fillId="0" borderId="15" xfId="0" applyNumberFormat="1" applyFont="1" applyFill="1" applyBorder="1" applyAlignment="1" applyProtection="1">
      <alignment horizontal="center" vertical="top"/>
    </xf>
    <xf numFmtId="3" fontId="8" fillId="27" borderId="15" xfId="0" applyNumberFormat="1" applyFont="1" applyFill="1" applyBorder="1" applyAlignment="1" applyProtection="1">
      <alignment vertical="top" wrapText="1"/>
    </xf>
    <xf numFmtId="177" fontId="8" fillId="27" borderId="15" xfId="0" applyNumberFormat="1" applyFont="1" applyFill="1" applyBorder="1" applyAlignment="1" applyProtection="1">
      <alignment horizontal="center" vertical="top"/>
    </xf>
    <xf numFmtId="177" fontId="8" fillId="27" borderId="15" xfId="0" applyNumberFormat="1" applyFont="1" applyFill="1" applyBorder="1" applyAlignment="1" applyProtection="1">
      <alignment vertical="top"/>
    </xf>
    <xf numFmtId="0" fontId="70" fillId="55" borderId="15" xfId="0" applyFont="1" applyFill="1" applyBorder="1" applyAlignment="1" applyProtection="1">
      <alignment vertical="top"/>
    </xf>
    <xf numFmtId="0" fontId="29" fillId="27" borderId="15" xfId="0" applyFont="1" applyFill="1" applyBorder="1" applyAlignment="1" applyProtection="1">
      <alignment vertical="top"/>
    </xf>
    <xf numFmtId="43" fontId="8" fillId="27" borderId="15" xfId="77" applyFont="1" applyFill="1" applyBorder="1" applyAlignment="1" applyProtection="1">
      <alignment horizontal="center" vertical="top" wrapText="1"/>
    </xf>
    <xf numFmtId="0" fontId="29" fillId="27" borderId="15" xfId="471" applyFont="1" applyFill="1" applyBorder="1" applyAlignment="1" applyProtection="1">
      <alignment vertical="top"/>
    </xf>
    <xf numFmtId="0" fontId="70" fillId="0" borderId="15" xfId="0" applyFont="1" applyBorder="1" applyAlignment="1" applyProtection="1">
      <alignment vertical="top" wrapText="1"/>
    </xf>
    <xf numFmtId="43" fontId="8" fillId="27" borderId="15" xfId="77" applyFont="1" applyFill="1" applyBorder="1" applyAlignment="1" applyProtection="1">
      <alignment horizontal="center" vertical="center" wrapText="1"/>
    </xf>
    <xf numFmtId="0" fontId="8" fillId="27" borderId="15" xfId="471" applyFont="1" applyFill="1" applyBorder="1" applyAlignment="1" applyProtection="1">
      <alignment vertical="top"/>
    </xf>
    <xf numFmtId="10" fontId="8" fillId="27" borderId="15" xfId="471" applyNumberFormat="1" applyFont="1" applyFill="1" applyBorder="1" applyAlignment="1" applyProtection="1">
      <alignment horizontal="center" vertical="top"/>
    </xf>
    <xf numFmtId="177" fontId="8" fillId="27" borderId="15" xfId="0" applyNumberFormat="1" applyFont="1" applyFill="1" applyBorder="1" applyAlignment="1" applyProtection="1">
      <alignment vertical="center"/>
    </xf>
    <xf numFmtId="43" fontId="8" fillId="54" borderId="15" xfId="77" applyFont="1" applyFill="1" applyBorder="1" applyAlignment="1" applyProtection="1">
      <alignment horizontal="center" vertical="center" wrapText="1"/>
    </xf>
    <xf numFmtId="0" fontId="8" fillId="27" borderId="16" xfId="0" applyFont="1" applyFill="1" applyBorder="1" applyAlignment="1" applyProtection="1">
      <alignment vertical="top"/>
    </xf>
    <xf numFmtId="0" fontId="69" fillId="55" borderId="16" xfId="0" applyFont="1" applyFill="1" applyBorder="1" applyAlignment="1" applyProtection="1">
      <alignment vertical="top"/>
    </xf>
    <xf numFmtId="177" fontId="8" fillId="27" borderId="16" xfId="0" applyNumberFormat="1" applyFont="1" applyFill="1" applyBorder="1" applyAlignment="1" applyProtection="1">
      <alignment vertical="top"/>
    </xf>
    <xf numFmtId="177" fontId="8" fillId="27" borderId="16" xfId="0" applyNumberFormat="1" applyFont="1" applyFill="1" applyBorder="1" applyAlignment="1" applyProtection="1">
      <alignment horizontal="center" vertical="top"/>
    </xf>
    <xf numFmtId="43" fontId="8" fillId="54" borderId="15" xfId="77" applyFont="1" applyFill="1" applyBorder="1" applyAlignment="1" applyProtection="1">
      <alignment horizontal="center" vertical="top" wrapText="1"/>
    </xf>
    <xf numFmtId="221" fontId="8" fillId="27" borderId="15" xfId="0" applyNumberFormat="1" applyFont="1" applyFill="1" applyBorder="1" applyAlignment="1" applyProtection="1">
      <alignment vertical="top"/>
    </xf>
    <xf numFmtId="222" fontId="29" fillId="27" borderId="15" xfId="0" applyNumberFormat="1" applyFont="1" applyFill="1" applyBorder="1" applyAlignment="1" applyProtection="1">
      <alignment vertical="top"/>
    </xf>
    <xf numFmtId="0" fontId="29" fillId="27" borderId="15" xfId="471" applyNumberFormat="1" applyFont="1" applyFill="1" applyBorder="1" applyAlignment="1" applyProtection="1">
      <alignment horizontal="right" vertical="top" wrapText="1"/>
    </xf>
    <xf numFmtId="0" fontId="8" fillId="27" borderId="15" xfId="471" applyNumberFormat="1" applyFont="1" applyFill="1" applyBorder="1" applyAlignment="1" applyProtection="1">
      <alignment horizontal="center" vertical="top" wrapText="1"/>
    </xf>
    <xf numFmtId="0" fontId="8" fillId="27" borderId="15" xfId="471" applyNumberFormat="1" applyFont="1" applyFill="1" applyBorder="1" applyAlignment="1" applyProtection="1">
      <alignment horizontal="right" vertical="top" wrapText="1"/>
    </xf>
    <xf numFmtId="177" fontId="8" fillId="27" borderId="15" xfId="0" applyNumberFormat="1" applyFont="1" applyFill="1" applyBorder="1" applyAlignment="1" applyProtection="1">
      <alignment horizontal="right" vertical="top" wrapText="1"/>
    </xf>
    <xf numFmtId="39" fontId="8" fillId="27" borderId="15" xfId="471" applyNumberFormat="1" applyFont="1" applyFill="1" applyBorder="1" applyAlignment="1" applyProtection="1">
      <alignment horizontal="right" vertical="top" wrapText="1"/>
    </xf>
    <xf numFmtId="177" fontId="8" fillId="27" borderId="15" xfId="119" applyNumberFormat="1" applyFont="1" applyFill="1" applyBorder="1" applyAlignment="1" applyProtection="1">
      <alignment vertical="top"/>
    </xf>
    <xf numFmtId="192" fontId="29" fillId="27" borderId="15" xfId="0" applyNumberFormat="1" applyFont="1" applyFill="1" applyBorder="1" applyAlignment="1" applyProtection="1">
      <alignment horizontal="right" vertical="top" wrapText="1"/>
    </xf>
    <xf numFmtId="177" fontId="29" fillId="27" borderId="15" xfId="119" applyNumberFormat="1" applyFont="1" applyFill="1" applyBorder="1" applyAlignment="1" applyProtection="1">
      <alignment vertical="top"/>
    </xf>
    <xf numFmtId="177" fontId="29" fillId="27" borderId="15" xfId="0" applyNumberFormat="1" applyFont="1" applyFill="1" applyBorder="1" applyAlignment="1" applyProtection="1">
      <alignment horizontal="center" vertical="top"/>
    </xf>
    <xf numFmtId="192" fontId="8" fillId="27" borderId="15" xfId="0" applyNumberFormat="1" applyFont="1" applyFill="1" applyBorder="1" applyAlignment="1" applyProtection="1">
      <alignment horizontal="right" vertical="top"/>
    </xf>
    <xf numFmtId="2" fontId="8" fillId="27" borderId="15" xfId="0" applyNumberFormat="1" applyFont="1" applyFill="1" applyBorder="1" applyAlignment="1" applyProtection="1">
      <alignment horizontal="right" vertical="top"/>
    </xf>
    <xf numFmtId="192" fontId="29" fillId="27" borderId="15" xfId="0" applyNumberFormat="1" applyFont="1" applyFill="1" applyBorder="1" applyAlignment="1" applyProtection="1">
      <alignment horizontal="right" vertical="top"/>
    </xf>
    <xf numFmtId="1" fontId="8" fillId="27" borderId="15" xfId="0" applyNumberFormat="1" applyFont="1" applyFill="1" applyBorder="1" applyAlignment="1" applyProtection="1">
      <alignment horizontal="right" vertical="top"/>
    </xf>
    <xf numFmtId="0" fontId="70" fillId="0" borderId="15" xfId="0" applyFont="1" applyBorder="1" applyAlignment="1" applyProtection="1">
      <alignment vertical="top"/>
    </xf>
    <xf numFmtId="4" fontId="8" fillId="27" borderId="15" xfId="0" applyNumberFormat="1" applyFont="1" applyFill="1" applyBorder="1" applyAlignment="1" applyProtection="1">
      <alignment horizontal="center" vertical="top"/>
    </xf>
    <xf numFmtId="4" fontId="8" fillId="27" borderId="15" xfId="314" applyNumberFormat="1" applyFont="1" applyFill="1" applyBorder="1" applyAlignment="1" applyProtection="1">
      <alignment horizontal="center" vertical="top"/>
    </xf>
    <xf numFmtId="0" fontId="70" fillId="27" borderId="15" xfId="0" applyFont="1" applyFill="1" applyBorder="1" applyAlignment="1" applyProtection="1">
      <alignment vertical="top" wrapText="1"/>
    </xf>
    <xf numFmtId="4" fontId="8" fillId="27" borderId="16" xfId="314" applyNumberFormat="1" applyFont="1" applyFill="1" applyBorder="1" applyAlignment="1" applyProtection="1">
      <alignment horizontal="center" vertical="top"/>
    </xf>
    <xf numFmtId="4" fontId="8" fillId="27" borderId="15" xfId="314" applyNumberFormat="1" applyFont="1" applyFill="1" applyBorder="1" applyAlignment="1" applyProtection="1">
      <alignment horizontal="center" vertical="center"/>
    </xf>
    <xf numFmtId="4" fontId="8" fillId="27" borderId="15" xfId="0" applyNumberFormat="1" applyFont="1" applyFill="1" applyBorder="1" applyAlignment="1" applyProtection="1">
      <alignment horizontal="right" vertical="top" wrapText="1"/>
    </xf>
    <xf numFmtId="0" fontId="8" fillId="53" borderId="15" xfId="0" applyFont="1" applyFill="1" applyBorder="1" applyAlignment="1" applyProtection="1">
      <alignment horizontal="right" vertical="center"/>
    </xf>
    <xf numFmtId="0" fontId="70" fillId="57" borderId="15" xfId="0" applyFont="1" applyFill="1" applyBorder="1" applyAlignment="1" applyProtection="1">
      <alignment horizontal="center" vertical="center" wrapText="1"/>
    </xf>
    <xf numFmtId="4" fontId="29" fillId="53" borderId="15" xfId="1793" applyNumberFormat="1" applyFont="1" applyFill="1" applyBorder="1" applyAlignment="1" applyProtection="1">
      <alignment horizontal="right" vertical="center" wrapText="1"/>
    </xf>
    <xf numFmtId="39" fontId="29" fillId="53" borderId="15" xfId="1793" applyNumberFormat="1" applyFont="1" applyFill="1" applyBorder="1" applyAlignment="1" applyProtection="1">
      <alignment vertical="center"/>
    </xf>
    <xf numFmtId="4" fontId="29" fillId="27" borderId="15" xfId="0" applyNumberFormat="1" applyFont="1" applyFill="1" applyBorder="1" applyAlignment="1" applyProtection="1">
      <alignment horizontal="center" vertical="top"/>
    </xf>
    <xf numFmtId="0" fontId="70" fillId="55" borderId="15" xfId="0" applyFont="1" applyFill="1" applyBorder="1" applyAlignment="1" applyProtection="1">
      <alignment horizontal="center" vertical="top"/>
    </xf>
    <xf numFmtId="1" fontId="29" fillId="27" borderId="15" xfId="319" applyNumberFormat="1" applyFont="1" applyFill="1" applyBorder="1" applyAlignment="1" applyProtection="1">
      <alignment horizontal="right" vertical="top"/>
    </xf>
    <xf numFmtId="192" fontId="8" fillId="27" borderId="15" xfId="111" applyNumberFormat="1" applyFont="1" applyFill="1" applyBorder="1" applyAlignment="1" applyProtection="1">
      <alignment vertical="top"/>
    </xf>
    <xf numFmtId="177" fontId="8" fillId="27" borderId="15" xfId="320" applyNumberFormat="1" applyFont="1" applyFill="1" applyBorder="1" applyAlignment="1" applyProtection="1">
      <alignment vertical="top"/>
    </xf>
    <xf numFmtId="39" fontId="8" fillId="27" borderId="15" xfId="111" applyFont="1" applyFill="1" applyBorder="1" applyAlignment="1" applyProtection="1">
      <alignment horizontal="center" vertical="top"/>
    </xf>
    <xf numFmtId="192" fontId="8" fillId="27" borderId="16" xfId="111" applyNumberFormat="1" applyFont="1" applyFill="1" applyBorder="1" applyAlignment="1" applyProtection="1">
      <alignment vertical="top"/>
    </xf>
    <xf numFmtId="177" fontId="8" fillId="27" borderId="16" xfId="319" applyNumberFormat="1" applyFont="1" applyFill="1" applyBorder="1" applyAlignment="1" applyProtection="1">
      <alignment vertical="top"/>
    </xf>
    <xf numFmtId="39" fontId="8" fillId="27" borderId="16" xfId="111" applyFont="1" applyFill="1" applyBorder="1" applyAlignment="1" applyProtection="1">
      <alignment horizontal="center" vertical="top"/>
    </xf>
    <xf numFmtId="2" fontId="8" fillId="27" borderId="15" xfId="111" applyNumberFormat="1" applyFont="1" applyFill="1" applyBorder="1" applyAlignment="1" applyProtection="1">
      <alignment vertical="top"/>
    </xf>
    <xf numFmtId="2" fontId="8" fillId="0" borderId="15" xfId="111" applyNumberFormat="1" applyFont="1" applyFill="1" applyBorder="1" applyAlignment="1" applyProtection="1">
      <alignment vertical="top"/>
    </xf>
    <xf numFmtId="0" fontId="69" fillId="0" borderId="15" xfId="0" applyFont="1" applyBorder="1" applyAlignment="1" applyProtection="1">
      <alignment vertical="top"/>
    </xf>
    <xf numFmtId="177" fontId="8" fillId="0" borderId="15" xfId="320" applyNumberFormat="1" applyFont="1" applyFill="1" applyBorder="1" applyAlignment="1" applyProtection="1">
      <alignment vertical="top"/>
    </xf>
    <xf numFmtId="39" fontId="8" fillId="0" borderId="15" xfId="111" applyFont="1" applyFill="1" applyBorder="1" applyAlignment="1" applyProtection="1">
      <alignment horizontal="center" vertical="top"/>
    </xf>
    <xf numFmtId="37" fontId="29" fillId="27" borderId="15" xfId="111" applyNumberFormat="1" applyFont="1" applyFill="1" applyBorder="1" applyAlignment="1" applyProtection="1">
      <alignment horizontal="right" vertical="top" wrapText="1"/>
    </xf>
    <xf numFmtId="225" fontId="8" fillId="27" borderId="15" xfId="111" applyNumberFormat="1" applyFont="1" applyFill="1" applyBorder="1" applyAlignment="1" applyProtection="1">
      <alignment horizontal="right" vertical="top" wrapText="1"/>
    </xf>
    <xf numFmtId="4" fontId="8" fillId="27" borderId="15" xfId="1793" applyNumberFormat="1" applyFont="1" applyFill="1" applyBorder="1" applyAlignment="1" applyProtection="1">
      <alignment horizontal="right" vertical="top" wrapText="1"/>
    </xf>
    <xf numFmtId="225" fontId="8" fillId="0" borderId="15" xfId="111" applyNumberFormat="1" applyFont="1" applyFill="1" applyBorder="1" applyAlignment="1" applyProtection="1">
      <alignment horizontal="right" vertical="top" wrapText="1"/>
    </xf>
    <xf numFmtId="188" fontId="8" fillId="0" borderId="15" xfId="111" applyNumberFormat="1" applyFont="1" applyFill="1" applyBorder="1" applyAlignment="1" applyProtection="1">
      <alignment horizontal="right" vertical="top" wrapText="1"/>
    </xf>
    <xf numFmtId="225" fontId="8" fillId="0" borderId="15" xfId="111" applyNumberFormat="1" applyFont="1" applyFill="1" applyBorder="1" applyAlignment="1" applyProtection="1">
      <alignment vertical="top"/>
    </xf>
    <xf numFmtId="1" fontId="29" fillId="27" borderId="15" xfId="0" applyNumberFormat="1" applyFont="1" applyFill="1" applyBorder="1" applyAlignment="1" applyProtection="1">
      <alignment horizontal="right" vertical="top" wrapText="1"/>
    </xf>
    <xf numFmtId="177" fontId="8" fillId="27" borderId="15" xfId="249" applyNumberFormat="1" applyFont="1" applyFill="1" applyBorder="1" applyAlignment="1" applyProtection="1">
      <alignment vertical="top"/>
    </xf>
    <xf numFmtId="0" fontId="8" fillId="27" borderId="15" xfId="0" applyFont="1" applyFill="1" applyBorder="1" applyAlignment="1" applyProtection="1">
      <alignment horizontal="right" vertical="top" wrapText="1"/>
    </xf>
    <xf numFmtId="177" fontId="8" fillId="27" borderId="15" xfId="249" applyNumberFormat="1" applyFont="1" applyFill="1" applyBorder="1" applyAlignment="1" applyProtection="1">
      <alignment vertical="top" wrapText="1"/>
    </xf>
    <xf numFmtId="4" fontId="8" fillId="27" borderId="15" xfId="249" applyNumberFormat="1" applyFont="1" applyFill="1" applyBorder="1" applyAlignment="1" applyProtection="1">
      <alignment horizontal="center" vertical="top" wrapText="1"/>
    </xf>
    <xf numFmtId="0" fontId="8" fillId="27" borderId="16" xfId="0" applyFont="1" applyFill="1" applyBorder="1" applyAlignment="1" applyProtection="1">
      <alignment horizontal="right" vertical="top" wrapText="1"/>
    </xf>
    <xf numFmtId="177" fontId="8" fillId="27" borderId="16" xfId="249" applyNumberFormat="1" applyFont="1" applyFill="1" applyBorder="1" applyAlignment="1" applyProtection="1">
      <alignment vertical="top"/>
    </xf>
    <xf numFmtId="0" fontId="69" fillId="55" borderId="15" xfId="0" applyFont="1" applyFill="1" applyBorder="1" applyAlignment="1" applyProtection="1">
      <alignment horizontal="justify" vertical="top" wrapText="1"/>
    </xf>
    <xf numFmtId="2" fontId="8" fillId="27" borderId="15" xfId="0" applyNumberFormat="1" applyFont="1" applyFill="1" applyBorder="1" applyAlignment="1" applyProtection="1">
      <alignment horizontal="right" vertical="top" wrapText="1"/>
    </xf>
    <xf numFmtId="0" fontId="69" fillId="55" borderId="15" xfId="0" applyFont="1" applyFill="1" applyBorder="1" applyAlignment="1" applyProtection="1">
      <alignment horizontal="justify" vertical="top"/>
    </xf>
    <xf numFmtId="0" fontId="8" fillId="0" borderId="15" xfId="0" applyFont="1" applyFill="1" applyBorder="1" applyAlignment="1" applyProtection="1">
      <alignment horizontal="right" vertical="top" wrapText="1"/>
    </xf>
    <xf numFmtId="225" fontId="8" fillId="27" borderId="15" xfId="111" applyNumberFormat="1" applyFont="1" applyFill="1" applyBorder="1" applyAlignment="1" applyProtection="1">
      <alignment vertical="top"/>
    </xf>
    <xf numFmtId="0" fontId="8" fillId="53" borderId="15" xfId="0" applyFont="1" applyFill="1" applyBorder="1" applyAlignment="1" applyProtection="1">
      <alignment vertical="top" wrapText="1"/>
    </xf>
    <xf numFmtId="0" fontId="70" fillId="57" borderId="15" xfId="0" applyFont="1" applyFill="1" applyBorder="1" applyAlignment="1" applyProtection="1">
      <alignment horizontal="center" vertical="top"/>
    </xf>
    <xf numFmtId="177" fontId="8" fillId="53" borderId="15" xfId="0" applyNumberFormat="1" applyFont="1" applyFill="1" applyBorder="1" applyAlignment="1" applyProtection="1">
      <alignment vertical="top"/>
    </xf>
    <xf numFmtId="4" fontId="8" fillId="53" borderId="15" xfId="0" applyNumberFormat="1" applyFont="1" applyFill="1" applyBorder="1" applyAlignment="1" applyProtection="1">
      <alignment horizontal="center" vertical="top"/>
    </xf>
    <xf numFmtId="43" fontId="8" fillId="27" borderId="15" xfId="0" applyNumberFormat="1" applyFont="1" applyFill="1" applyBorder="1" applyAlignment="1" applyProtection="1">
      <alignment horizontal="center" vertical="top"/>
    </xf>
    <xf numFmtId="0" fontId="29" fillId="27" borderId="15" xfId="0" applyFont="1" applyFill="1" applyBorder="1" applyAlignment="1" applyProtection="1">
      <alignment vertical="top" wrapText="1"/>
    </xf>
    <xf numFmtId="0" fontId="8" fillId="27" borderId="15" xfId="0" applyFont="1" applyFill="1" applyBorder="1" applyAlignment="1" applyProtection="1">
      <alignment vertical="top" wrapText="1"/>
    </xf>
    <xf numFmtId="0" fontId="8" fillId="27" borderId="16" xfId="0" applyFont="1" applyFill="1" applyBorder="1" applyAlignment="1" applyProtection="1">
      <alignment vertical="top" wrapText="1"/>
    </xf>
    <xf numFmtId="177" fontId="8" fillId="27" borderId="15" xfId="0" applyNumberFormat="1" applyFont="1" applyFill="1" applyBorder="1" applyAlignment="1" applyProtection="1">
      <alignment vertical="top" wrapText="1"/>
    </xf>
    <xf numFmtId="0" fontId="69" fillId="0" borderId="15" xfId="0" applyFont="1" applyBorder="1" applyAlignment="1" applyProtection="1">
      <alignment vertical="top" wrapText="1"/>
    </xf>
    <xf numFmtId="43" fontId="8" fillId="0" borderId="15" xfId="77" applyFont="1" applyFill="1" applyBorder="1" applyAlignment="1" applyProtection="1">
      <alignment horizontal="right" vertical="top" wrapText="1"/>
    </xf>
    <xf numFmtId="0" fontId="8" fillId="0" borderId="15" xfId="0" applyFont="1" applyFill="1" applyBorder="1" applyAlignment="1" applyProtection="1">
      <alignment horizontal="center" vertical="top"/>
    </xf>
    <xf numFmtId="49" fontId="29" fillId="27" borderId="15" xfId="1794" applyNumberFormat="1" applyFont="1" applyFill="1" applyBorder="1" applyAlignment="1" applyProtection="1">
      <alignment horizontal="right" vertical="top"/>
    </xf>
    <xf numFmtId="49" fontId="8" fillId="27" borderId="15" xfId="1794" applyNumberFormat="1" applyFont="1" applyFill="1" applyBorder="1" applyAlignment="1" applyProtection="1">
      <alignment horizontal="right" vertical="top"/>
    </xf>
    <xf numFmtId="4" fontId="8" fillId="27" borderId="15" xfId="111" applyNumberFormat="1" applyFont="1" applyFill="1" applyBorder="1" applyAlignment="1" applyProtection="1">
      <alignment horizontal="right" vertical="top"/>
    </xf>
    <xf numFmtId="4" fontId="8" fillId="27" borderId="15" xfId="111" applyNumberFormat="1" applyFont="1" applyFill="1" applyBorder="1" applyAlignment="1" applyProtection="1">
      <alignment horizontal="center" vertical="top"/>
    </xf>
    <xf numFmtId="0" fontId="69" fillId="27" borderId="15" xfId="0" applyFont="1" applyFill="1" applyBorder="1" applyAlignment="1" applyProtection="1">
      <alignment vertical="top"/>
    </xf>
    <xf numFmtId="0" fontId="69" fillId="27" borderId="15" xfId="0" applyFont="1" applyFill="1" applyBorder="1" applyAlignment="1" applyProtection="1">
      <alignment vertical="top" wrapText="1"/>
    </xf>
    <xf numFmtId="4" fontId="8" fillId="27" borderId="15" xfId="0" applyNumberFormat="1" applyFont="1" applyFill="1" applyBorder="1" applyAlignment="1" applyProtection="1">
      <alignment horizontal="center" vertical="top" wrapText="1"/>
    </xf>
    <xf numFmtId="189" fontId="8" fillId="27" borderId="16" xfId="0" applyNumberFormat="1" applyFont="1" applyFill="1" applyBorder="1" applyAlignment="1" applyProtection="1">
      <alignment horizontal="right" vertical="top" wrapText="1"/>
    </xf>
    <xf numFmtId="4" fontId="8" fillId="27" borderId="16" xfId="0" applyNumberFormat="1" applyFont="1" applyFill="1" applyBorder="1" applyAlignment="1" applyProtection="1">
      <alignment vertical="top"/>
    </xf>
    <xf numFmtId="43" fontId="8" fillId="54" borderId="16" xfId="77" applyFont="1" applyFill="1" applyBorder="1" applyAlignment="1" applyProtection="1">
      <alignment horizontal="center" vertical="top" wrapText="1"/>
    </xf>
    <xf numFmtId="43" fontId="8" fillId="27" borderId="15" xfId="77" applyFont="1" applyFill="1" applyBorder="1" applyAlignment="1" applyProtection="1">
      <alignment horizontal="right" vertical="top" wrapText="1"/>
    </xf>
    <xf numFmtId="4" fontId="8" fillId="27" borderId="15" xfId="870" applyNumberFormat="1" applyFont="1" applyFill="1" applyBorder="1" applyAlignment="1" applyProtection="1">
      <alignment horizontal="right" vertical="top" wrapText="1"/>
    </xf>
    <xf numFmtId="2" fontId="8" fillId="29" borderId="15" xfId="0" applyNumberFormat="1" applyFont="1" applyFill="1" applyBorder="1" applyAlignment="1" applyProtection="1">
      <alignment horizontal="right" vertical="top"/>
    </xf>
    <xf numFmtId="0" fontId="70" fillId="56" borderId="15" xfId="0" applyFont="1" applyFill="1" applyBorder="1" applyAlignment="1" applyProtection="1">
      <alignment horizontal="center" vertical="top" wrapText="1"/>
    </xf>
    <xf numFmtId="43" fontId="29" fillId="29" borderId="15" xfId="77" applyFont="1" applyFill="1" applyBorder="1" applyAlignment="1" applyProtection="1">
      <alignment horizontal="right" vertical="top" wrapText="1"/>
    </xf>
    <xf numFmtId="0" fontId="8" fillId="29" borderId="15" xfId="0" applyFont="1" applyFill="1" applyBorder="1" applyAlignment="1" applyProtection="1">
      <alignment horizontal="center" vertical="top"/>
    </xf>
    <xf numFmtId="0" fontId="8" fillId="27" borderId="16" xfId="0" applyFont="1" applyFill="1" applyBorder="1" applyAlignment="1" applyProtection="1">
      <alignment horizontal="right" vertical="top"/>
    </xf>
    <xf numFmtId="2" fontId="8" fillId="27" borderId="15" xfId="0" applyNumberFormat="1" applyFont="1" applyFill="1" applyBorder="1" applyAlignment="1" applyProtection="1">
      <alignment horizontal="center" vertical="top"/>
    </xf>
    <xf numFmtId="0" fontId="70" fillId="27" borderId="15" xfId="0" applyFont="1" applyFill="1" applyBorder="1" applyAlignment="1" applyProtection="1">
      <alignment vertical="top"/>
    </xf>
    <xf numFmtId="0" fontId="70" fillId="55" borderId="16" xfId="0" applyFont="1" applyFill="1" applyBorder="1" applyAlignment="1" applyProtection="1">
      <alignment vertical="top"/>
    </xf>
    <xf numFmtId="2" fontId="29" fillId="27" borderId="15" xfId="0" applyNumberFormat="1" applyFont="1" applyFill="1" applyBorder="1" applyAlignment="1" applyProtection="1">
      <alignment horizontal="right" vertical="top"/>
    </xf>
    <xf numFmtId="177" fontId="8" fillId="0" borderId="15" xfId="0" applyNumberFormat="1" applyFont="1" applyFill="1" applyBorder="1" applyAlignment="1" applyProtection="1">
      <alignment vertical="top"/>
    </xf>
    <xf numFmtId="177" fontId="8" fillId="0" borderId="15" xfId="0" applyNumberFormat="1" applyFont="1" applyFill="1" applyBorder="1" applyAlignment="1" applyProtection="1">
      <alignment horizontal="center" vertical="top"/>
    </xf>
    <xf numFmtId="0" fontId="69" fillId="0" borderId="15" xfId="0" applyFont="1" applyFill="1" applyBorder="1" applyAlignment="1" applyProtection="1">
      <alignment vertical="top" wrapText="1"/>
    </xf>
    <xf numFmtId="177" fontId="8" fillId="0" borderId="15" xfId="0" applyNumberFormat="1" applyFont="1" applyFill="1" applyBorder="1" applyAlignment="1" applyProtection="1">
      <alignment vertical="top" wrapText="1"/>
    </xf>
    <xf numFmtId="191" fontId="8" fillId="29" borderId="15" xfId="317" applyNumberFormat="1" applyFont="1" applyFill="1" applyBorder="1" applyAlignment="1" applyProtection="1">
      <alignment horizontal="right" vertical="top"/>
    </xf>
    <xf numFmtId="0" fontId="70" fillId="56" borderId="15" xfId="0" applyFont="1" applyFill="1" applyBorder="1" applyAlignment="1" applyProtection="1">
      <alignment horizontal="center" vertical="top"/>
    </xf>
    <xf numFmtId="177" fontId="8" fillId="29" borderId="15" xfId="0" applyNumberFormat="1" applyFont="1" applyFill="1" applyBorder="1" applyAlignment="1" applyProtection="1">
      <alignment horizontal="right" vertical="top" wrapText="1"/>
    </xf>
    <xf numFmtId="4" fontId="8" fillId="29" borderId="15" xfId="0" applyNumberFormat="1" applyFont="1" applyFill="1" applyBorder="1" applyAlignment="1" applyProtection="1">
      <alignment horizontal="right" vertical="top"/>
    </xf>
    <xf numFmtId="191" fontId="8" fillId="0" borderId="15" xfId="317" applyNumberFormat="1" applyFont="1" applyFill="1" applyBorder="1" applyAlignment="1" applyProtection="1">
      <alignment horizontal="right" vertical="top"/>
    </xf>
    <xf numFmtId="177" fontId="8" fillId="0" borderId="15" xfId="0" applyNumberFormat="1" applyFont="1" applyFill="1" applyBorder="1" applyAlignment="1" applyProtection="1">
      <alignment horizontal="right" vertical="top" wrapText="1"/>
    </xf>
    <xf numFmtId="4" fontId="8" fillId="0" borderId="15" xfId="0" applyNumberFormat="1" applyFont="1" applyFill="1" applyBorder="1" applyAlignment="1" applyProtection="1">
      <alignment horizontal="right" vertical="top"/>
    </xf>
    <xf numFmtId="1" fontId="29" fillId="27" borderId="15" xfId="0" applyNumberFormat="1" applyFont="1" applyFill="1" applyBorder="1" applyAlignment="1" applyProtection="1">
      <alignment horizontal="center" vertical="top"/>
    </xf>
    <xf numFmtId="43" fontId="29" fillId="27" borderId="15" xfId="77" applyFont="1" applyFill="1" applyBorder="1" applyAlignment="1" applyProtection="1">
      <alignment horizontal="right" vertical="top" wrapText="1"/>
    </xf>
    <xf numFmtId="1" fontId="8" fillId="27" borderId="15" xfId="0" applyNumberFormat="1" applyFont="1" applyFill="1" applyBorder="1" applyAlignment="1" applyProtection="1">
      <alignment horizontal="right" vertical="top" wrapText="1"/>
    </xf>
    <xf numFmtId="43" fontId="8" fillId="27" borderId="15" xfId="77" applyFont="1" applyFill="1" applyBorder="1" applyAlignment="1" applyProtection="1">
      <alignment horizontal="right" vertical="center" wrapText="1"/>
    </xf>
    <xf numFmtId="0" fontId="8" fillId="27" borderId="15" xfId="0" applyFont="1" applyFill="1" applyBorder="1" applyAlignment="1" applyProtection="1">
      <alignment horizontal="center" vertical="center" wrapText="1"/>
    </xf>
    <xf numFmtId="4" fontId="8" fillId="27" borderId="15" xfId="310" applyNumberFormat="1" applyFont="1" applyFill="1" applyBorder="1" applyAlignment="1" applyProtection="1">
      <alignment horizontal="right" vertical="center" wrapText="1"/>
    </xf>
    <xf numFmtId="4" fontId="8" fillId="27" borderId="15" xfId="0" applyNumberFormat="1" applyFont="1" applyFill="1" applyBorder="1" applyAlignment="1" applyProtection="1">
      <alignment horizontal="center" vertical="center" wrapText="1"/>
    </xf>
    <xf numFmtId="2" fontId="8" fillId="0" borderId="15" xfId="0" applyNumberFormat="1" applyFont="1" applyFill="1" applyBorder="1" applyAlignment="1" applyProtection="1">
      <alignment horizontal="right" vertical="top"/>
    </xf>
    <xf numFmtId="0" fontId="70" fillId="0" borderId="15" xfId="0" applyFont="1" applyBorder="1" applyAlignment="1" applyProtection="1">
      <alignment horizontal="center" vertical="top" wrapText="1"/>
    </xf>
    <xf numFmtId="43" fontId="29" fillId="0" borderId="15" xfId="77" applyFont="1" applyFill="1" applyBorder="1" applyAlignment="1" applyProtection="1">
      <alignment horizontal="right" vertical="top" wrapText="1"/>
    </xf>
    <xf numFmtId="0" fontId="8" fillId="29" borderId="15" xfId="0" applyFont="1" applyFill="1" applyBorder="1" applyAlignment="1" applyProtection="1">
      <alignment horizontal="right" vertical="top"/>
    </xf>
    <xf numFmtId="43" fontId="8" fillId="29" borderId="15" xfId="77" applyFont="1" applyFill="1" applyBorder="1" applyAlignment="1" applyProtection="1">
      <alignment horizontal="right" vertical="top" wrapText="1"/>
    </xf>
    <xf numFmtId="0" fontId="8" fillId="0" borderId="15" xfId="0" applyFont="1" applyFill="1" applyBorder="1" applyAlignment="1" applyProtection="1">
      <alignment vertical="top"/>
    </xf>
    <xf numFmtId="0" fontId="70" fillId="0" borderId="15" xfId="0" applyFont="1" applyBorder="1" applyAlignment="1" applyProtection="1">
      <alignment horizontal="right" vertical="top" wrapText="1"/>
    </xf>
    <xf numFmtId="0" fontId="70" fillId="55" borderId="15" xfId="0" applyFont="1" applyFill="1" applyBorder="1" applyAlignment="1" applyProtection="1">
      <alignment horizontal="right" vertical="top"/>
    </xf>
    <xf numFmtId="0" fontId="35" fillId="27" borderId="16" xfId="0" applyFont="1" applyFill="1" applyBorder="1" applyAlignment="1" applyProtection="1">
      <alignment vertical="top"/>
    </xf>
    <xf numFmtId="0" fontId="69" fillId="55" borderId="16" xfId="0" applyFont="1" applyFill="1" applyBorder="1" applyAlignment="1" applyProtection="1">
      <alignment horizontal="right" vertical="top"/>
    </xf>
    <xf numFmtId="10" fontId="8" fillId="27" borderId="16" xfId="92" applyNumberFormat="1" applyFont="1" applyFill="1" applyBorder="1" applyAlignment="1" applyProtection="1">
      <alignment horizontal="right" vertical="top" wrapText="1"/>
    </xf>
    <xf numFmtId="0" fontId="69" fillId="55" borderId="15" xfId="0" applyFont="1" applyFill="1" applyBorder="1" applyAlignment="1" applyProtection="1">
      <alignment horizontal="right" vertical="top"/>
    </xf>
    <xf numFmtId="10" fontId="8" fillId="27" borderId="15" xfId="92" applyNumberFormat="1" applyFont="1" applyFill="1" applyBorder="1" applyAlignment="1" applyProtection="1">
      <alignment horizontal="right" vertical="top" wrapText="1"/>
    </xf>
    <xf numFmtId="177" fontId="8" fillId="27" borderId="15" xfId="0" applyNumberFormat="1" applyFont="1" applyFill="1" applyBorder="1" applyAlignment="1" applyProtection="1">
      <alignment horizontal="center" vertical="top" wrapText="1"/>
    </xf>
    <xf numFmtId="0" fontId="69" fillId="55" borderId="15" xfId="0" applyFont="1" applyFill="1" applyBorder="1" applyAlignment="1" applyProtection="1">
      <alignment horizontal="right" vertical="top" wrapText="1"/>
    </xf>
    <xf numFmtId="0" fontId="8" fillId="29" borderId="15" xfId="0" applyFont="1" applyFill="1" applyBorder="1" applyAlignment="1" applyProtection="1">
      <alignment vertical="top" wrapText="1"/>
    </xf>
    <xf numFmtId="0" fontId="70" fillId="56" borderId="15" xfId="0" applyFont="1" applyFill="1" applyBorder="1" applyAlignment="1" applyProtection="1">
      <alignment horizontal="right" vertical="top" wrapText="1"/>
    </xf>
    <xf numFmtId="4" fontId="8" fillId="29" borderId="15" xfId="0" applyNumberFormat="1" applyFont="1" applyFill="1" applyBorder="1" applyAlignment="1" applyProtection="1">
      <alignment horizontal="right" vertical="top" wrapText="1"/>
    </xf>
    <xf numFmtId="0" fontId="8" fillId="0" borderId="15" xfId="0" applyFont="1" applyFill="1" applyBorder="1" applyAlignment="1" applyProtection="1">
      <alignment vertical="top" wrapText="1"/>
    </xf>
    <xf numFmtId="0" fontId="69" fillId="0" borderId="15" xfId="0" applyFont="1" applyBorder="1" applyAlignment="1" applyProtection="1">
      <alignment horizontal="right" vertical="top" wrapText="1"/>
    </xf>
    <xf numFmtId="43" fontId="8" fillId="0" borderId="15" xfId="92" applyNumberFormat="1" applyFont="1" applyFill="1" applyBorder="1" applyAlignment="1" applyProtection="1">
      <alignment horizontal="right" vertical="top" wrapText="1"/>
    </xf>
    <xf numFmtId="177" fontId="8" fillId="0" borderId="15" xfId="0" applyNumberFormat="1" applyFont="1" applyFill="1" applyBorder="1" applyAlignment="1" applyProtection="1">
      <alignment horizontal="center" vertical="top" wrapText="1"/>
    </xf>
    <xf numFmtId="0" fontId="8" fillId="29" borderId="16" xfId="0" applyFont="1" applyFill="1" applyBorder="1" applyAlignment="1" applyProtection="1">
      <alignment vertical="top"/>
    </xf>
    <xf numFmtId="0" fontId="70" fillId="56" borderId="16" xfId="0" applyFont="1" applyFill="1" applyBorder="1" applyAlignment="1" applyProtection="1">
      <alignment horizontal="right" vertical="top" wrapText="1"/>
    </xf>
    <xf numFmtId="43" fontId="8" fillId="29" borderId="16" xfId="77" applyFont="1" applyFill="1" applyBorder="1" applyAlignment="1" applyProtection="1">
      <alignment horizontal="right" vertical="top" wrapText="1"/>
    </xf>
    <xf numFmtId="177" fontId="8" fillId="29" borderId="16" xfId="0" applyNumberFormat="1" applyFont="1" applyFill="1" applyBorder="1" applyAlignment="1" applyProtection="1">
      <alignment horizontal="center" vertical="top"/>
    </xf>
    <xf numFmtId="0" fontId="29" fillId="27" borderId="0" xfId="0" applyFont="1" applyFill="1" applyBorder="1" applyAlignment="1">
      <alignment horizontal="left" vertical="top"/>
    </xf>
    <xf numFmtId="0" fontId="29" fillId="27" borderId="0" xfId="0" applyFont="1" applyFill="1" applyBorder="1" applyAlignment="1">
      <alignment horizontal="center" vertical="top"/>
    </xf>
    <xf numFmtId="0" fontId="29" fillId="27" borderId="0" xfId="0" quotePrefix="1" applyFont="1" applyFill="1" applyBorder="1" applyAlignment="1">
      <alignment horizontal="center" vertical="top"/>
    </xf>
    <xf numFmtId="0" fontId="8" fillId="27" borderId="0" xfId="0" applyFont="1" applyFill="1" applyBorder="1" applyAlignment="1">
      <alignment horizontal="left" vertical="top"/>
    </xf>
    <xf numFmtId="0" fontId="8" fillId="27" borderId="0" xfId="0" applyFont="1" applyFill="1" applyBorder="1" applyAlignment="1">
      <alignment horizontal="center" vertical="top"/>
    </xf>
    <xf numFmtId="0" fontId="8" fillId="27" borderId="0" xfId="0" quotePrefix="1" applyFont="1" applyFill="1" applyBorder="1" applyAlignment="1">
      <alignment horizontal="center" vertical="top"/>
    </xf>
    <xf numFmtId="0" fontId="8" fillId="0" borderId="0" xfId="84" applyFont="1" applyFill="1" applyBorder="1" applyAlignment="1">
      <alignment horizontal="left" vertical="top" wrapText="1"/>
    </xf>
    <xf numFmtId="0" fontId="29" fillId="27" borderId="0" xfId="0" applyFont="1" applyFill="1" applyBorder="1" applyAlignment="1" applyProtection="1">
      <alignment horizontal="center" vertical="top"/>
      <protection locked="0"/>
    </xf>
    <xf numFmtId="0" fontId="29" fillId="27" borderId="14" xfId="0" applyFont="1" applyFill="1" applyBorder="1" applyAlignment="1" applyProtection="1">
      <alignment horizontal="center" vertical="top"/>
      <protection locked="0"/>
    </xf>
    <xf numFmtId="0" fontId="8" fillId="0" borderId="0" xfId="0" applyFont="1" applyFill="1" applyBorder="1" applyAlignment="1">
      <alignment horizontal="center" vertical="top"/>
    </xf>
    <xf numFmtId="0" fontId="29" fillId="0" borderId="0" xfId="0" applyFont="1" applyFill="1" applyBorder="1" applyAlignment="1">
      <alignment horizontal="left" vertical="top"/>
    </xf>
    <xf numFmtId="0" fontId="29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vertical="top" wrapText="1"/>
    </xf>
  </cellXfs>
  <cellStyles count="1796">
    <cellStyle name="_x000d__x000a_JournalTemplate=C:\COMFO\CTALK\JOURSTD.TPL_x000d__x000a_LbStateAddress=3 3 0 251 1 89 2 311_x000d__x000a_LbStateJou" xfId="489" xr:uid="{00000000-0005-0000-0000-000000000000}"/>
    <cellStyle name="20% - Accent1" xfId="1" xr:uid="{00000000-0005-0000-0000-000001000000}"/>
    <cellStyle name="20% - Accent1 2" xfId="120" xr:uid="{00000000-0005-0000-0000-000002000000}"/>
    <cellStyle name="20% - Accent1 2 2" xfId="1361" xr:uid="{00000000-0005-0000-0000-000003000000}"/>
    <cellStyle name="20% - Accent1 2 3" xfId="330" xr:uid="{00000000-0005-0000-0000-000004000000}"/>
    <cellStyle name="20% - Accent1 3" xfId="490" xr:uid="{00000000-0005-0000-0000-000005000000}"/>
    <cellStyle name="20% - Accent1 4" xfId="491" xr:uid="{00000000-0005-0000-0000-000006000000}"/>
    <cellStyle name="20% - Accent1 5" xfId="492" xr:uid="{00000000-0005-0000-0000-000007000000}"/>
    <cellStyle name="20% - Accent2" xfId="2" xr:uid="{00000000-0005-0000-0000-000008000000}"/>
    <cellStyle name="20% - Accent2 2" xfId="121" xr:uid="{00000000-0005-0000-0000-000009000000}"/>
    <cellStyle name="20% - Accent2 2 2" xfId="1362" xr:uid="{00000000-0005-0000-0000-00000A000000}"/>
    <cellStyle name="20% - Accent2 2 3" xfId="331" xr:uid="{00000000-0005-0000-0000-00000B000000}"/>
    <cellStyle name="20% - Accent2 3" xfId="493" xr:uid="{00000000-0005-0000-0000-00000C000000}"/>
    <cellStyle name="20% - Accent2 4" xfId="494" xr:uid="{00000000-0005-0000-0000-00000D000000}"/>
    <cellStyle name="20% - Accent2 5" xfId="495" xr:uid="{00000000-0005-0000-0000-00000E000000}"/>
    <cellStyle name="20% - Accent3" xfId="3" xr:uid="{00000000-0005-0000-0000-00000F000000}"/>
    <cellStyle name="20% - Accent3 2" xfId="122" xr:uid="{00000000-0005-0000-0000-000010000000}"/>
    <cellStyle name="20% - Accent3 2 2" xfId="1363" xr:uid="{00000000-0005-0000-0000-000011000000}"/>
    <cellStyle name="20% - Accent3 2 3" xfId="332" xr:uid="{00000000-0005-0000-0000-000012000000}"/>
    <cellStyle name="20% - Accent3 3" xfId="496" xr:uid="{00000000-0005-0000-0000-000013000000}"/>
    <cellStyle name="20% - Accent3 4" xfId="497" xr:uid="{00000000-0005-0000-0000-000014000000}"/>
    <cellStyle name="20% - Accent3 5" xfId="498" xr:uid="{00000000-0005-0000-0000-000015000000}"/>
    <cellStyle name="20% - Accent4" xfId="4" xr:uid="{00000000-0005-0000-0000-000016000000}"/>
    <cellStyle name="20% - Accent4 2" xfId="123" xr:uid="{00000000-0005-0000-0000-000017000000}"/>
    <cellStyle name="20% - Accent4 2 2" xfId="1364" xr:uid="{00000000-0005-0000-0000-000018000000}"/>
    <cellStyle name="20% - Accent4 2 3" xfId="333" xr:uid="{00000000-0005-0000-0000-000019000000}"/>
    <cellStyle name="20% - Accent4 3" xfId="499" xr:uid="{00000000-0005-0000-0000-00001A000000}"/>
    <cellStyle name="20% - Accent4 4" xfId="500" xr:uid="{00000000-0005-0000-0000-00001B000000}"/>
    <cellStyle name="20% - Accent4 5" xfId="501" xr:uid="{00000000-0005-0000-0000-00001C000000}"/>
    <cellStyle name="20% - Accent5" xfId="5" xr:uid="{00000000-0005-0000-0000-00001D000000}"/>
    <cellStyle name="20% - Accent5 2" xfId="502" xr:uid="{00000000-0005-0000-0000-00001E000000}"/>
    <cellStyle name="20% - Accent6" xfId="6" xr:uid="{00000000-0005-0000-0000-00001F000000}"/>
    <cellStyle name="20% - Accent6 2" xfId="124" xr:uid="{00000000-0005-0000-0000-000020000000}"/>
    <cellStyle name="20% - Accent6 2 2" xfId="1365" xr:uid="{00000000-0005-0000-0000-000021000000}"/>
    <cellStyle name="20% - Accent6 2 3" xfId="334" xr:uid="{00000000-0005-0000-0000-000022000000}"/>
    <cellStyle name="20% - Accent6 3" xfId="503" xr:uid="{00000000-0005-0000-0000-000023000000}"/>
    <cellStyle name="20% - Accent6 4" xfId="504" xr:uid="{00000000-0005-0000-0000-000024000000}"/>
    <cellStyle name="20% - Accent6 5" xfId="505" xr:uid="{00000000-0005-0000-0000-000025000000}"/>
    <cellStyle name="20% - Énfasis1" xfId="7" builtinId="30" customBuiltin="1"/>
    <cellStyle name="20% - Énfasis1 2" xfId="125" xr:uid="{00000000-0005-0000-0000-000027000000}"/>
    <cellStyle name="20% - Énfasis1 2 2" xfId="506" xr:uid="{00000000-0005-0000-0000-000028000000}"/>
    <cellStyle name="20% - Énfasis1 3" xfId="507" xr:uid="{00000000-0005-0000-0000-000029000000}"/>
    <cellStyle name="20% - Énfasis1 3 2" xfId="508" xr:uid="{00000000-0005-0000-0000-00002A000000}"/>
    <cellStyle name="20% - Énfasis1 4" xfId="509" xr:uid="{00000000-0005-0000-0000-00002B000000}"/>
    <cellStyle name="20% - Énfasis2" xfId="8" builtinId="34" customBuiltin="1"/>
    <cellStyle name="20% - Énfasis2 2" xfId="126" xr:uid="{00000000-0005-0000-0000-00002D000000}"/>
    <cellStyle name="20% - Énfasis2 2 2" xfId="510" xr:uid="{00000000-0005-0000-0000-00002E000000}"/>
    <cellStyle name="20% - Énfasis2 3" xfId="511" xr:uid="{00000000-0005-0000-0000-00002F000000}"/>
    <cellStyle name="20% - Énfasis2 3 2" xfId="512" xr:uid="{00000000-0005-0000-0000-000030000000}"/>
    <cellStyle name="20% - Énfasis2 4" xfId="513" xr:uid="{00000000-0005-0000-0000-000031000000}"/>
    <cellStyle name="20% - Énfasis3" xfId="9" builtinId="38" customBuiltin="1"/>
    <cellStyle name="20% - Énfasis3 2" xfId="127" xr:uid="{00000000-0005-0000-0000-000033000000}"/>
    <cellStyle name="20% - Énfasis3 2 2" xfId="514" xr:uid="{00000000-0005-0000-0000-000034000000}"/>
    <cellStyle name="20% - Énfasis3 3" xfId="515" xr:uid="{00000000-0005-0000-0000-000035000000}"/>
    <cellStyle name="20% - Énfasis3 3 2" xfId="516" xr:uid="{00000000-0005-0000-0000-000036000000}"/>
    <cellStyle name="20% - Énfasis3 4" xfId="517" xr:uid="{00000000-0005-0000-0000-000037000000}"/>
    <cellStyle name="20% - Énfasis4" xfId="10" builtinId="42" customBuiltin="1"/>
    <cellStyle name="20% - Énfasis4 2" xfId="128" xr:uid="{00000000-0005-0000-0000-000039000000}"/>
    <cellStyle name="20% - Énfasis4 2 2" xfId="518" xr:uid="{00000000-0005-0000-0000-00003A000000}"/>
    <cellStyle name="20% - Énfasis4 3" xfId="519" xr:uid="{00000000-0005-0000-0000-00003B000000}"/>
    <cellStyle name="20% - Énfasis4 3 2" xfId="520" xr:uid="{00000000-0005-0000-0000-00003C000000}"/>
    <cellStyle name="20% - Énfasis4 4" xfId="521" xr:uid="{00000000-0005-0000-0000-00003D000000}"/>
    <cellStyle name="20% - Énfasis5" xfId="11" builtinId="46" customBuiltin="1"/>
    <cellStyle name="20% - Énfasis5 2" xfId="129" xr:uid="{00000000-0005-0000-0000-00003F000000}"/>
    <cellStyle name="20% - Énfasis5 2 2" xfId="522" xr:uid="{00000000-0005-0000-0000-000040000000}"/>
    <cellStyle name="20% - Énfasis5 3" xfId="523" xr:uid="{00000000-0005-0000-0000-000041000000}"/>
    <cellStyle name="20% - Énfasis5 3 2" xfId="524" xr:uid="{00000000-0005-0000-0000-000042000000}"/>
    <cellStyle name="20% - Énfasis5 4" xfId="525" xr:uid="{00000000-0005-0000-0000-000043000000}"/>
    <cellStyle name="20% - Énfasis6" xfId="12" builtinId="50" customBuiltin="1"/>
    <cellStyle name="20% - Énfasis6 2" xfId="130" xr:uid="{00000000-0005-0000-0000-000045000000}"/>
    <cellStyle name="20% - Énfasis6 2 2" xfId="526" xr:uid="{00000000-0005-0000-0000-000046000000}"/>
    <cellStyle name="20% - Énfasis6 3" xfId="527" xr:uid="{00000000-0005-0000-0000-000047000000}"/>
    <cellStyle name="20% - Énfasis6 3 2" xfId="528" xr:uid="{00000000-0005-0000-0000-000048000000}"/>
    <cellStyle name="20% - Énfasis6 4" xfId="529" xr:uid="{00000000-0005-0000-0000-000049000000}"/>
    <cellStyle name="40% - Accent1" xfId="13" xr:uid="{00000000-0005-0000-0000-00004A000000}"/>
    <cellStyle name="40% - Accent1 2" xfId="131" xr:uid="{00000000-0005-0000-0000-00004B000000}"/>
    <cellStyle name="40% - Accent1 2 2" xfId="1368" xr:uid="{00000000-0005-0000-0000-00004C000000}"/>
    <cellStyle name="40% - Accent1 2 3" xfId="335" xr:uid="{00000000-0005-0000-0000-00004D000000}"/>
    <cellStyle name="40% - Accent1 3" xfId="530" xr:uid="{00000000-0005-0000-0000-00004E000000}"/>
    <cellStyle name="40% - Accent1 4" xfId="531" xr:uid="{00000000-0005-0000-0000-00004F000000}"/>
    <cellStyle name="40% - Accent1 5" xfId="532" xr:uid="{00000000-0005-0000-0000-000050000000}"/>
    <cellStyle name="40% - Accent2" xfId="14" xr:uid="{00000000-0005-0000-0000-000051000000}"/>
    <cellStyle name="40% - Accent2 2" xfId="533" xr:uid="{00000000-0005-0000-0000-000052000000}"/>
    <cellStyle name="40% - Accent3" xfId="15" xr:uid="{00000000-0005-0000-0000-000053000000}"/>
    <cellStyle name="40% - Accent3 2" xfId="132" xr:uid="{00000000-0005-0000-0000-000054000000}"/>
    <cellStyle name="40% - Accent3 2 2" xfId="1369" xr:uid="{00000000-0005-0000-0000-000055000000}"/>
    <cellStyle name="40% - Accent3 2 3" xfId="337" xr:uid="{00000000-0005-0000-0000-000056000000}"/>
    <cellStyle name="40% - Accent3 3" xfId="534" xr:uid="{00000000-0005-0000-0000-000057000000}"/>
    <cellStyle name="40% - Accent3 4" xfId="535" xr:uid="{00000000-0005-0000-0000-000058000000}"/>
    <cellStyle name="40% - Accent3 5" xfId="536" xr:uid="{00000000-0005-0000-0000-000059000000}"/>
    <cellStyle name="40% - Accent4" xfId="16" xr:uid="{00000000-0005-0000-0000-00005A000000}"/>
    <cellStyle name="40% - Accent4 2" xfId="133" xr:uid="{00000000-0005-0000-0000-00005B000000}"/>
    <cellStyle name="40% - Accent4 2 2" xfId="1370" xr:uid="{00000000-0005-0000-0000-00005C000000}"/>
    <cellStyle name="40% - Accent4 2 3" xfId="338" xr:uid="{00000000-0005-0000-0000-00005D000000}"/>
    <cellStyle name="40% - Accent4 3" xfId="537" xr:uid="{00000000-0005-0000-0000-00005E000000}"/>
    <cellStyle name="40% - Accent4 4" xfId="538" xr:uid="{00000000-0005-0000-0000-00005F000000}"/>
    <cellStyle name="40% - Accent4 5" xfId="539" xr:uid="{00000000-0005-0000-0000-000060000000}"/>
    <cellStyle name="40% - Accent5" xfId="17" xr:uid="{00000000-0005-0000-0000-000061000000}"/>
    <cellStyle name="40% - Accent5 2" xfId="134" xr:uid="{00000000-0005-0000-0000-000062000000}"/>
    <cellStyle name="40% - Accent5 2 2" xfId="1371" xr:uid="{00000000-0005-0000-0000-000063000000}"/>
    <cellStyle name="40% - Accent5 2 3" xfId="340" xr:uid="{00000000-0005-0000-0000-000064000000}"/>
    <cellStyle name="40% - Accent5 3" xfId="540" xr:uid="{00000000-0005-0000-0000-000065000000}"/>
    <cellStyle name="40% - Accent5 4" xfId="541" xr:uid="{00000000-0005-0000-0000-000066000000}"/>
    <cellStyle name="40% - Accent5 5" xfId="542" xr:uid="{00000000-0005-0000-0000-000067000000}"/>
    <cellStyle name="40% - Accent6" xfId="18" xr:uid="{00000000-0005-0000-0000-000068000000}"/>
    <cellStyle name="40% - Accent6 2" xfId="135" xr:uid="{00000000-0005-0000-0000-000069000000}"/>
    <cellStyle name="40% - Accent6 2 2" xfId="1372" xr:uid="{00000000-0005-0000-0000-00006A000000}"/>
    <cellStyle name="40% - Accent6 2 3" xfId="341" xr:uid="{00000000-0005-0000-0000-00006B000000}"/>
    <cellStyle name="40% - Accent6 3" xfId="543" xr:uid="{00000000-0005-0000-0000-00006C000000}"/>
    <cellStyle name="40% - Accent6 4" xfId="544" xr:uid="{00000000-0005-0000-0000-00006D000000}"/>
    <cellStyle name="40% - Accent6 5" xfId="545" xr:uid="{00000000-0005-0000-0000-00006E000000}"/>
    <cellStyle name="40% - Énfasis1" xfId="19" builtinId="31" customBuiltin="1"/>
    <cellStyle name="40% - Énfasis1 2" xfId="136" xr:uid="{00000000-0005-0000-0000-000070000000}"/>
    <cellStyle name="40% - Énfasis1 2 2" xfId="546" xr:uid="{00000000-0005-0000-0000-000071000000}"/>
    <cellStyle name="40% - Énfasis1 3" xfId="547" xr:uid="{00000000-0005-0000-0000-000072000000}"/>
    <cellStyle name="40% - Énfasis1 3 2" xfId="548" xr:uid="{00000000-0005-0000-0000-000073000000}"/>
    <cellStyle name="40% - Énfasis1 4" xfId="549" xr:uid="{00000000-0005-0000-0000-000074000000}"/>
    <cellStyle name="40% - Énfasis2" xfId="20" builtinId="35" customBuiltin="1"/>
    <cellStyle name="40% - Énfasis2 2" xfId="137" xr:uid="{00000000-0005-0000-0000-000076000000}"/>
    <cellStyle name="40% - Énfasis2 2 2" xfId="550" xr:uid="{00000000-0005-0000-0000-000077000000}"/>
    <cellStyle name="40% - Énfasis2 3" xfId="551" xr:uid="{00000000-0005-0000-0000-000078000000}"/>
    <cellStyle name="40% - Énfasis2 3 2" xfId="552" xr:uid="{00000000-0005-0000-0000-000079000000}"/>
    <cellStyle name="40% - Énfasis2 4" xfId="553" xr:uid="{00000000-0005-0000-0000-00007A000000}"/>
    <cellStyle name="40% - Énfasis3" xfId="21" builtinId="39" customBuiltin="1"/>
    <cellStyle name="40% - Énfasis3 2" xfId="138" xr:uid="{00000000-0005-0000-0000-00007C000000}"/>
    <cellStyle name="40% - Énfasis3 2 2" xfId="554" xr:uid="{00000000-0005-0000-0000-00007D000000}"/>
    <cellStyle name="40% - Énfasis3 3" xfId="555" xr:uid="{00000000-0005-0000-0000-00007E000000}"/>
    <cellStyle name="40% - Énfasis3 3 2" xfId="556" xr:uid="{00000000-0005-0000-0000-00007F000000}"/>
    <cellStyle name="40% - Énfasis3 4" xfId="557" xr:uid="{00000000-0005-0000-0000-000080000000}"/>
    <cellStyle name="40% - Énfasis4" xfId="22" builtinId="43" customBuiltin="1"/>
    <cellStyle name="40% - Énfasis4 2" xfId="139" xr:uid="{00000000-0005-0000-0000-000082000000}"/>
    <cellStyle name="40% - Énfasis4 2 2" xfId="558" xr:uid="{00000000-0005-0000-0000-000083000000}"/>
    <cellStyle name="40% - Énfasis4 3" xfId="559" xr:uid="{00000000-0005-0000-0000-000084000000}"/>
    <cellStyle name="40% - Énfasis4 3 2" xfId="560" xr:uid="{00000000-0005-0000-0000-000085000000}"/>
    <cellStyle name="40% - Énfasis4 4" xfId="561" xr:uid="{00000000-0005-0000-0000-000086000000}"/>
    <cellStyle name="40% - Énfasis5" xfId="23" builtinId="47" customBuiltin="1"/>
    <cellStyle name="40% - Énfasis5 2" xfId="140" xr:uid="{00000000-0005-0000-0000-000088000000}"/>
    <cellStyle name="40% - Énfasis5 2 2" xfId="562" xr:uid="{00000000-0005-0000-0000-000089000000}"/>
    <cellStyle name="40% - Énfasis5 3" xfId="563" xr:uid="{00000000-0005-0000-0000-00008A000000}"/>
    <cellStyle name="40% - Énfasis5 3 2" xfId="564" xr:uid="{00000000-0005-0000-0000-00008B000000}"/>
    <cellStyle name="40% - Énfasis5 4" xfId="565" xr:uid="{00000000-0005-0000-0000-00008C000000}"/>
    <cellStyle name="40% - Énfasis6" xfId="24" builtinId="51" customBuiltin="1"/>
    <cellStyle name="40% - Énfasis6 2" xfId="141" xr:uid="{00000000-0005-0000-0000-00008E000000}"/>
    <cellStyle name="40% - Énfasis6 2 2" xfId="566" xr:uid="{00000000-0005-0000-0000-00008F000000}"/>
    <cellStyle name="40% - Énfasis6 3" xfId="567" xr:uid="{00000000-0005-0000-0000-000090000000}"/>
    <cellStyle name="40% - Énfasis6 3 2" xfId="568" xr:uid="{00000000-0005-0000-0000-000091000000}"/>
    <cellStyle name="40% - Énfasis6 4" xfId="569" xr:uid="{00000000-0005-0000-0000-000092000000}"/>
    <cellStyle name="60% - Accent1" xfId="25" xr:uid="{00000000-0005-0000-0000-000093000000}"/>
    <cellStyle name="60% - Accent1 2" xfId="142" xr:uid="{00000000-0005-0000-0000-000094000000}"/>
    <cellStyle name="60% - Accent1 2 2" xfId="1375" xr:uid="{00000000-0005-0000-0000-000095000000}"/>
    <cellStyle name="60% - Accent1 2 3" xfId="342" xr:uid="{00000000-0005-0000-0000-000096000000}"/>
    <cellStyle name="60% - Accent1 3" xfId="570" xr:uid="{00000000-0005-0000-0000-000097000000}"/>
    <cellStyle name="60% - Accent1 4" xfId="571" xr:uid="{00000000-0005-0000-0000-000098000000}"/>
    <cellStyle name="60% - Accent1 5" xfId="572" xr:uid="{00000000-0005-0000-0000-000099000000}"/>
    <cellStyle name="60% - Accent2" xfId="26" xr:uid="{00000000-0005-0000-0000-00009A000000}"/>
    <cellStyle name="60% - Accent2 2" xfId="143" xr:uid="{00000000-0005-0000-0000-00009B000000}"/>
    <cellStyle name="60% - Accent2 2 2" xfId="1376" xr:uid="{00000000-0005-0000-0000-00009C000000}"/>
    <cellStyle name="60% - Accent2 2 3" xfId="343" xr:uid="{00000000-0005-0000-0000-00009D000000}"/>
    <cellStyle name="60% - Accent2 3" xfId="573" xr:uid="{00000000-0005-0000-0000-00009E000000}"/>
    <cellStyle name="60% - Accent2 4" xfId="574" xr:uid="{00000000-0005-0000-0000-00009F000000}"/>
    <cellStyle name="60% - Accent2 5" xfId="575" xr:uid="{00000000-0005-0000-0000-0000A0000000}"/>
    <cellStyle name="60% - Accent3" xfId="27" xr:uid="{00000000-0005-0000-0000-0000A1000000}"/>
    <cellStyle name="60% - Accent3 2" xfId="144" xr:uid="{00000000-0005-0000-0000-0000A2000000}"/>
    <cellStyle name="60% - Accent3 2 2" xfId="1377" xr:uid="{00000000-0005-0000-0000-0000A3000000}"/>
    <cellStyle name="60% - Accent3 2 3" xfId="344" xr:uid="{00000000-0005-0000-0000-0000A4000000}"/>
    <cellStyle name="60% - Accent3 3" xfId="576" xr:uid="{00000000-0005-0000-0000-0000A5000000}"/>
    <cellStyle name="60% - Accent3 4" xfId="577" xr:uid="{00000000-0005-0000-0000-0000A6000000}"/>
    <cellStyle name="60% - Accent3 5" xfId="578" xr:uid="{00000000-0005-0000-0000-0000A7000000}"/>
    <cellStyle name="60% - Accent4" xfId="28" xr:uid="{00000000-0005-0000-0000-0000A8000000}"/>
    <cellStyle name="60% - Accent4 2" xfId="145" xr:uid="{00000000-0005-0000-0000-0000A9000000}"/>
    <cellStyle name="60% - Accent4 2 2" xfId="1378" xr:uid="{00000000-0005-0000-0000-0000AA000000}"/>
    <cellStyle name="60% - Accent4 2 3" xfId="345" xr:uid="{00000000-0005-0000-0000-0000AB000000}"/>
    <cellStyle name="60% - Accent4 3" xfId="579" xr:uid="{00000000-0005-0000-0000-0000AC000000}"/>
    <cellStyle name="60% - Accent4 4" xfId="580" xr:uid="{00000000-0005-0000-0000-0000AD000000}"/>
    <cellStyle name="60% - Accent4 5" xfId="581" xr:uid="{00000000-0005-0000-0000-0000AE000000}"/>
    <cellStyle name="60% - Accent5" xfId="29" xr:uid="{00000000-0005-0000-0000-0000AF000000}"/>
    <cellStyle name="60% - Accent5 2" xfId="146" xr:uid="{00000000-0005-0000-0000-0000B0000000}"/>
    <cellStyle name="60% - Accent5 2 2" xfId="1379" xr:uid="{00000000-0005-0000-0000-0000B1000000}"/>
    <cellStyle name="60% - Accent5 2 3" xfId="346" xr:uid="{00000000-0005-0000-0000-0000B2000000}"/>
    <cellStyle name="60% - Accent5 3" xfId="582" xr:uid="{00000000-0005-0000-0000-0000B3000000}"/>
    <cellStyle name="60% - Accent5 4" xfId="583" xr:uid="{00000000-0005-0000-0000-0000B4000000}"/>
    <cellStyle name="60% - Accent5 5" xfId="584" xr:uid="{00000000-0005-0000-0000-0000B5000000}"/>
    <cellStyle name="60% - Accent6" xfId="30" xr:uid="{00000000-0005-0000-0000-0000B6000000}"/>
    <cellStyle name="60% - Accent6 2" xfId="147" xr:uid="{00000000-0005-0000-0000-0000B7000000}"/>
    <cellStyle name="60% - Accent6 2 2" xfId="1380" xr:uid="{00000000-0005-0000-0000-0000B8000000}"/>
    <cellStyle name="60% - Accent6 2 3" xfId="347" xr:uid="{00000000-0005-0000-0000-0000B9000000}"/>
    <cellStyle name="60% - Accent6 3" xfId="585" xr:uid="{00000000-0005-0000-0000-0000BA000000}"/>
    <cellStyle name="60% - Accent6 4" xfId="586" xr:uid="{00000000-0005-0000-0000-0000BB000000}"/>
    <cellStyle name="60% - Accent6 5" xfId="587" xr:uid="{00000000-0005-0000-0000-0000BC000000}"/>
    <cellStyle name="60% - Énfasis1" xfId="31" builtinId="32" customBuiltin="1"/>
    <cellStyle name="60% - Énfasis1 2" xfId="148" xr:uid="{00000000-0005-0000-0000-0000BE000000}"/>
    <cellStyle name="60% - Énfasis1 2 2" xfId="588" xr:uid="{00000000-0005-0000-0000-0000BF000000}"/>
    <cellStyle name="60% - Énfasis1 3" xfId="589" xr:uid="{00000000-0005-0000-0000-0000C0000000}"/>
    <cellStyle name="60% - Énfasis1 3 2" xfId="590" xr:uid="{00000000-0005-0000-0000-0000C1000000}"/>
    <cellStyle name="60% - Énfasis1 4" xfId="591" xr:uid="{00000000-0005-0000-0000-0000C2000000}"/>
    <cellStyle name="60% - Énfasis2" xfId="32" builtinId="36" customBuiltin="1"/>
    <cellStyle name="60% - Énfasis2 2" xfId="149" xr:uid="{00000000-0005-0000-0000-0000C4000000}"/>
    <cellStyle name="60% - Énfasis2 2 2" xfId="592" xr:uid="{00000000-0005-0000-0000-0000C5000000}"/>
    <cellStyle name="60% - Énfasis2 3" xfId="593" xr:uid="{00000000-0005-0000-0000-0000C6000000}"/>
    <cellStyle name="60% - Énfasis2 3 2" xfId="594" xr:uid="{00000000-0005-0000-0000-0000C7000000}"/>
    <cellStyle name="60% - Énfasis2 4" xfId="595" xr:uid="{00000000-0005-0000-0000-0000C8000000}"/>
    <cellStyle name="60% - Énfasis3" xfId="33" builtinId="40" customBuiltin="1"/>
    <cellStyle name="60% - Énfasis3 2" xfId="150" xr:uid="{00000000-0005-0000-0000-0000CA000000}"/>
    <cellStyle name="60% - Énfasis3 2 2" xfId="596" xr:uid="{00000000-0005-0000-0000-0000CB000000}"/>
    <cellStyle name="60% - Énfasis3 3" xfId="597" xr:uid="{00000000-0005-0000-0000-0000CC000000}"/>
    <cellStyle name="60% - Énfasis3 3 2" xfId="598" xr:uid="{00000000-0005-0000-0000-0000CD000000}"/>
    <cellStyle name="60% - Énfasis3 4" xfId="599" xr:uid="{00000000-0005-0000-0000-0000CE000000}"/>
    <cellStyle name="60% - Énfasis4" xfId="34" builtinId="44" customBuiltin="1"/>
    <cellStyle name="60% - Énfasis4 2" xfId="151" xr:uid="{00000000-0005-0000-0000-0000D0000000}"/>
    <cellStyle name="60% - Énfasis4 2 2" xfId="600" xr:uid="{00000000-0005-0000-0000-0000D1000000}"/>
    <cellStyle name="60% - Énfasis4 3" xfId="601" xr:uid="{00000000-0005-0000-0000-0000D2000000}"/>
    <cellStyle name="60% - Énfasis4 3 2" xfId="602" xr:uid="{00000000-0005-0000-0000-0000D3000000}"/>
    <cellStyle name="60% - Énfasis4 4" xfId="603" xr:uid="{00000000-0005-0000-0000-0000D4000000}"/>
    <cellStyle name="60% - Énfasis5" xfId="35" builtinId="48" customBuiltin="1"/>
    <cellStyle name="60% - Énfasis5 2" xfId="152" xr:uid="{00000000-0005-0000-0000-0000D6000000}"/>
    <cellStyle name="60% - Énfasis5 2 2" xfId="604" xr:uid="{00000000-0005-0000-0000-0000D7000000}"/>
    <cellStyle name="60% - Énfasis5 3" xfId="605" xr:uid="{00000000-0005-0000-0000-0000D8000000}"/>
    <cellStyle name="60% - Énfasis5 3 2" xfId="606" xr:uid="{00000000-0005-0000-0000-0000D9000000}"/>
    <cellStyle name="60% - Énfasis5 4" xfId="607" xr:uid="{00000000-0005-0000-0000-0000DA000000}"/>
    <cellStyle name="60% - Énfasis6" xfId="36" builtinId="52" customBuiltin="1"/>
    <cellStyle name="60% - Énfasis6 2" xfId="153" xr:uid="{00000000-0005-0000-0000-0000DC000000}"/>
    <cellStyle name="60% - Énfasis6 2 2" xfId="608" xr:uid="{00000000-0005-0000-0000-0000DD000000}"/>
    <cellStyle name="60% - Énfasis6 3" xfId="609" xr:uid="{00000000-0005-0000-0000-0000DE000000}"/>
    <cellStyle name="60% - Énfasis6 3 2" xfId="610" xr:uid="{00000000-0005-0000-0000-0000DF000000}"/>
    <cellStyle name="60% - Énfasis6 4" xfId="611" xr:uid="{00000000-0005-0000-0000-0000E0000000}"/>
    <cellStyle name="Accent1" xfId="37" xr:uid="{00000000-0005-0000-0000-0000E1000000}"/>
    <cellStyle name="Accent1 - 20%" xfId="350" xr:uid="{00000000-0005-0000-0000-0000E2000000}"/>
    <cellStyle name="Accent1 - 20% 2" xfId="612" xr:uid="{00000000-0005-0000-0000-0000E3000000}"/>
    <cellStyle name="Accent1 - 20% 3" xfId="613" xr:uid="{00000000-0005-0000-0000-0000E4000000}"/>
    <cellStyle name="Accent1 - 40%" xfId="351" xr:uid="{00000000-0005-0000-0000-0000E5000000}"/>
    <cellStyle name="Accent1 - 40% 2" xfId="614" xr:uid="{00000000-0005-0000-0000-0000E6000000}"/>
    <cellStyle name="Accent1 - 40% 3" xfId="615" xr:uid="{00000000-0005-0000-0000-0000E7000000}"/>
    <cellStyle name="Accent1 - 60%" xfId="352" xr:uid="{00000000-0005-0000-0000-0000E8000000}"/>
    <cellStyle name="Accent1 - 60% 2" xfId="616" xr:uid="{00000000-0005-0000-0000-0000E9000000}"/>
    <cellStyle name="Accent1 - 60% 3" xfId="617" xr:uid="{00000000-0005-0000-0000-0000EA000000}"/>
    <cellStyle name="Accent1 10" xfId="1312" xr:uid="{00000000-0005-0000-0000-0000EB000000}"/>
    <cellStyle name="Accent1 11" xfId="1438" xr:uid="{00000000-0005-0000-0000-0000EC000000}"/>
    <cellStyle name="Accent1 12" xfId="1387" xr:uid="{00000000-0005-0000-0000-0000ED000000}"/>
    <cellStyle name="Accent1 13" xfId="1526" xr:uid="{00000000-0005-0000-0000-0000EE000000}"/>
    <cellStyle name="Accent1 14" xfId="1344" xr:uid="{00000000-0005-0000-0000-0000EF000000}"/>
    <cellStyle name="Accent1 15" xfId="1523" xr:uid="{00000000-0005-0000-0000-0000F0000000}"/>
    <cellStyle name="Accent1 16" xfId="1305" xr:uid="{00000000-0005-0000-0000-0000F1000000}"/>
    <cellStyle name="Accent1 17" xfId="1529" xr:uid="{00000000-0005-0000-0000-0000F2000000}"/>
    <cellStyle name="Accent1 18" xfId="1307" xr:uid="{00000000-0005-0000-0000-0000F3000000}"/>
    <cellStyle name="Accent1 19" xfId="1549" xr:uid="{00000000-0005-0000-0000-0000F4000000}"/>
    <cellStyle name="Accent1 2" xfId="154" xr:uid="{00000000-0005-0000-0000-0000F5000000}"/>
    <cellStyle name="Accent1 2 2" xfId="618" xr:uid="{00000000-0005-0000-0000-0000F6000000}"/>
    <cellStyle name="Accent1 2 3" xfId="353" xr:uid="{00000000-0005-0000-0000-0000F7000000}"/>
    <cellStyle name="Accent1 20" xfId="1555" xr:uid="{00000000-0005-0000-0000-0000F8000000}"/>
    <cellStyle name="Accent1 21" xfId="1561" xr:uid="{00000000-0005-0000-0000-0000F9000000}"/>
    <cellStyle name="Accent1 22" xfId="410" xr:uid="{00000000-0005-0000-0000-0000FA000000}"/>
    <cellStyle name="Accent1 23" xfId="1594" xr:uid="{00000000-0005-0000-0000-0000FB000000}"/>
    <cellStyle name="Accent1 24" xfId="1588" xr:uid="{00000000-0005-0000-0000-0000FC000000}"/>
    <cellStyle name="Accent1 25" xfId="1600" xr:uid="{00000000-0005-0000-0000-0000FD000000}"/>
    <cellStyle name="Accent1 26" xfId="1736" xr:uid="{00000000-0005-0000-0000-0000FE000000}"/>
    <cellStyle name="Accent1 27" xfId="1745" xr:uid="{00000000-0005-0000-0000-0000FF000000}"/>
    <cellStyle name="Accent1 28" xfId="1598" xr:uid="{00000000-0005-0000-0000-000000010000}"/>
    <cellStyle name="Accent1 29" xfId="1606" xr:uid="{00000000-0005-0000-0000-000001010000}"/>
    <cellStyle name="Accent1 3" xfId="354" xr:uid="{00000000-0005-0000-0000-000002010000}"/>
    <cellStyle name="Accent1 4" xfId="355" xr:uid="{00000000-0005-0000-0000-000003010000}"/>
    <cellStyle name="Accent1 5" xfId="356" xr:uid="{00000000-0005-0000-0000-000004010000}"/>
    <cellStyle name="Accent1 6" xfId="619" xr:uid="{00000000-0005-0000-0000-000005010000}"/>
    <cellStyle name="Accent1 7" xfId="620" xr:uid="{00000000-0005-0000-0000-000006010000}"/>
    <cellStyle name="Accent1 8" xfId="621" xr:uid="{00000000-0005-0000-0000-000007010000}"/>
    <cellStyle name="Accent1 9" xfId="622" xr:uid="{00000000-0005-0000-0000-000008010000}"/>
    <cellStyle name="Accent1_ANALISIS PARA PRESENTAR OPRET" xfId="623" xr:uid="{00000000-0005-0000-0000-000009010000}"/>
    <cellStyle name="Accent2" xfId="38" xr:uid="{00000000-0005-0000-0000-00000A010000}"/>
    <cellStyle name="Accent2 - 20%" xfId="357" xr:uid="{00000000-0005-0000-0000-00000B010000}"/>
    <cellStyle name="Accent2 - 20% 2" xfId="624" xr:uid="{00000000-0005-0000-0000-00000C010000}"/>
    <cellStyle name="Accent2 - 20% 3" xfId="625" xr:uid="{00000000-0005-0000-0000-00000D010000}"/>
    <cellStyle name="Accent2 - 40%" xfId="358" xr:uid="{00000000-0005-0000-0000-00000E010000}"/>
    <cellStyle name="Accent2 - 40% 2" xfId="626" xr:uid="{00000000-0005-0000-0000-00000F010000}"/>
    <cellStyle name="Accent2 - 60%" xfId="359" xr:uid="{00000000-0005-0000-0000-000010010000}"/>
    <cellStyle name="Accent2 - 60% 2" xfId="627" xr:uid="{00000000-0005-0000-0000-000011010000}"/>
    <cellStyle name="Accent2 10" xfId="1313" xr:uid="{00000000-0005-0000-0000-000012010000}"/>
    <cellStyle name="Accent2 11" xfId="1350" xr:uid="{00000000-0005-0000-0000-000013010000}"/>
    <cellStyle name="Accent2 12" xfId="1317" xr:uid="{00000000-0005-0000-0000-000014010000}"/>
    <cellStyle name="Accent2 13" xfId="1541" xr:uid="{00000000-0005-0000-0000-000015010000}"/>
    <cellStyle name="Accent2 14" xfId="1423" xr:uid="{00000000-0005-0000-0000-000016010000}"/>
    <cellStyle name="Accent2 15" xfId="1319" xr:uid="{00000000-0005-0000-0000-000017010000}"/>
    <cellStyle name="Accent2 16" xfId="1542" xr:uid="{00000000-0005-0000-0000-000018010000}"/>
    <cellStyle name="Accent2 17" xfId="1424" xr:uid="{00000000-0005-0000-0000-000019010000}"/>
    <cellStyle name="Accent2 18" xfId="1385" xr:uid="{00000000-0005-0000-0000-00001A010000}"/>
    <cellStyle name="Accent2 19" xfId="1545" xr:uid="{00000000-0005-0000-0000-00001B010000}"/>
    <cellStyle name="Accent2 2" xfId="155" xr:uid="{00000000-0005-0000-0000-00001C010000}"/>
    <cellStyle name="Accent2 2 2" xfId="628" xr:uid="{00000000-0005-0000-0000-00001D010000}"/>
    <cellStyle name="Accent2 2 3" xfId="360" xr:uid="{00000000-0005-0000-0000-00001E010000}"/>
    <cellStyle name="Accent2 20" xfId="1551" xr:uid="{00000000-0005-0000-0000-00001F010000}"/>
    <cellStyle name="Accent2 21" xfId="1557" xr:uid="{00000000-0005-0000-0000-000020010000}"/>
    <cellStyle name="Accent2 22" xfId="407" xr:uid="{00000000-0005-0000-0000-000021010000}"/>
    <cellStyle name="Accent2 23" xfId="1593" xr:uid="{00000000-0005-0000-0000-000022010000}"/>
    <cellStyle name="Accent2 24" xfId="339" xr:uid="{00000000-0005-0000-0000-000023010000}"/>
    <cellStyle name="Accent2 25" xfId="1602" xr:uid="{00000000-0005-0000-0000-000024010000}"/>
    <cellStyle name="Accent2 26" xfId="1735" xr:uid="{00000000-0005-0000-0000-000025010000}"/>
    <cellStyle name="Accent2 27" xfId="1744" xr:uid="{00000000-0005-0000-0000-000026010000}"/>
    <cellStyle name="Accent2 28" xfId="1748" xr:uid="{00000000-0005-0000-0000-000027010000}"/>
    <cellStyle name="Accent2 29" xfId="1714" xr:uid="{00000000-0005-0000-0000-000028010000}"/>
    <cellStyle name="Accent2 3" xfId="361" xr:uid="{00000000-0005-0000-0000-000029010000}"/>
    <cellStyle name="Accent2 4" xfId="362" xr:uid="{00000000-0005-0000-0000-00002A010000}"/>
    <cellStyle name="Accent2 5" xfId="363" xr:uid="{00000000-0005-0000-0000-00002B010000}"/>
    <cellStyle name="Accent2 6" xfId="629" xr:uid="{00000000-0005-0000-0000-00002C010000}"/>
    <cellStyle name="Accent2 7" xfId="630" xr:uid="{00000000-0005-0000-0000-00002D010000}"/>
    <cellStyle name="Accent2 8" xfId="631" xr:uid="{00000000-0005-0000-0000-00002E010000}"/>
    <cellStyle name="Accent2 9" xfId="632" xr:uid="{00000000-0005-0000-0000-00002F010000}"/>
    <cellStyle name="Accent2_ANALISIS PARA PRESENTAR OPRET" xfId="633" xr:uid="{00000000-0005-0000-0000-000030010000}"/>
    <cellStyle name="Accent3" xfId="39" xr:uid="{00000000-0005-0000-0000-000031010000}"/>
    <cellStyle name="Accent3 - 20%" xfId="364" xr:uid="{00000000-0005-0000-0000-000032010000}"/>
    <cellStyle name="Accent3 - 20% 2" xfId="634" xr:uid="{00000000-0005-0000-0000-000033010000}"/>
    <cellStyle name="Accent3 - 20% 3" xfId="635" xr:uid="{00000000-0005-0000-0000-000034010000}"/>
    <cellStyle name="Accent3 - 40%" xfId="365" xr:uid="{00000000-0005-0000-0000-000035010000}"/>
    <cellStyle name="Accent3 - 40% 2" xfId="636" xr:uid="{00000000-0005-0000-0000-000036010000}"/>
    <cellStyle name="Accent3 - 40% 3" xfId="637" xr:uid="{00000000-0005-0000-0000-000037010000}"/>
    <cellStyle name="Accent3 - 60%" xfId="366" xr:uid="{00000000-0005-0000-0000-000038010000}"/>
    <cellStyle name="Accent3 - 60% 2" xfId="638" xr:uid="{00000000-0005-0000-0000-000039010000}"/>
    <cellStyle name="Accent3 10" xfId="1314" xr:uid="{00000000-0005-0000-0000-00003A010000}"/>
    <cellStyle name="Accent3 11" xfId="1342" xr:uid="{00000000-0005-0000-0000-00003B010000}"/>
    <cellStyle name="Accent3 12" xfId="1519" xr:uid="{00000000-0005-0000-0000-00003C010000}"/>
    <cellStyle name="Accent3 13" xfId="1367" xr:uid="{00000000-0005-0000-0000-00003D010000}"/>
    <cellStyle name="Accent3 14" xfId="1505" xr:uid="{00000000-0005-0000-0000-00003E010000}"/>
    <cellStyle name="Accent3 15" xfId="1333" xr:uid="{00000000-0005-0000-0000-00003F010000}"/>
    <cellStyle name="Accent3 16" xfId="1534" xr:uid="{00000000-0005-0000-0000-000040010000}"/>
    <cellStyle name="Accent3 17" xfId="1420" xr:uid="{00000000-0005-0000-0000-000041010000}"/>
    <cellStyle name="Accent3 18" xfId="1517" xr:uid="{00000000-0005-0000-0000-000042010000}"/>
    <cellStyle name="Accent3 19" xfId="1432" xr:uid="{00000000-0005-0000-0000-000043010000}"/>
    <cellStyle name="Accent3 2" xfId="156" xr:uid="{00000000-0005-0000-0000-000044010000}"/>
    <cellStyle name="Accent3 2 2" xfId="639" xr:uid="{00000000-0005-0000-0000-000045010000}"/>
    <cellStyle name="Accent3 2 3" xfId="367" xr:uid="{00000000-0005-0000-0000-000046010000}"/>
    <cellStyle name="Accent3 20" xfId="1540" xr:uid="{00000000-0005-0000-0000-000047010000}"/>
    <cellStyle name="Accent3 21" xfId="1345" xr:uid="{00000000-0005-0000-0000-000048010000}"/>
    <cellStyle name="Accent3 22" xfId="403" xr:uid="{00000000-0005-0000-0000-000049010000}"/>
    <cellStyle name="Accent3 23" xfId="1596" xr:uid="{00000000-0005-0000-0000-00004A010000}"/>
    <cellStyle name="Accent3 24" xfId="1589" xr:uid="{00000000-0005-0000-0000-00004B010000}"/>
    <cellStyle name="Accent3 25" xfId="1603" xr:uid="{00000000-0005-0000-0000-00004C010000}"/>
    <cellStyle name="Accent3 26" xfId="1768" xr:uid="{00000000-0005-0000-0000-00004D010000}"/>
    <cellStyle name="Accent3 27" xfId="1601" xr:uid="{00000000-0005-0000-0000-00004E010000}"/>
    <cellStyle name="Accent3 28" xfId="1599" xr:uid="{00000000-0005-0000-0000-00004F010000}"/>
    <cellStyle name="Accent3 29" xfId="1639" xr:uid="{00000000-0005-0000-0000-000050010000}"/>
    <cellStyle name="Accent3 3" xfId="368" xr:uid="{00000000-0005-0000-0000-000051010000}"/>
    <cellStyle name="Accent3 4" xfId="369" xr:uid="{00000000-0005-0000-0000-000052010000}"/>
    <cellStyle name="Accent3 5" xfId="370" xr:uid="{00000000-0005-0000-0000-000053010000}"/>
    <cellStyle name="Accent3 6" xfId="640" xr:uid="{00000000-0005-0000-0000-000054010000}"/>
    <cellStyle name="Accent3 7" xfId="641" xr:uid="{00000000-0005-0000-0000-000055010000}"/>
    <cellStyle name="Accent3 8" xfId="642" xr:uid="{00000000-0005-0000-0000-000056010000}"/>
    <cellStyle name="Accent3 9" xfId="643" xr:uid="{00000000-0005-0000-0000-000057010000}"/>
    <cellStyle name="Accent3_ANALISIS PARA PRESENTAR OPRET" xfId="644" xr:uid="{00000000-0005-0000-0000-000058010000}"/>
    <cellStyle name="Accent4" xfId="40" xr:uid="{00000000-0005-0000-0000-000059010000}"/>
    <cellStyle name="Accent4 - 20%" xfId="371" xr:uid="{00000000-0005-0000-0000-00005A010000}"/>
    <cellStyle name="Accent4 - 20% 2" xfId="645" xr:uid="{00000000-0005-0000-0000-00005B010000}"/>
    <cellStyle name="Accent4 - 20% 3" xfId="646" xr:uid="{00000000-0005-0000-0000-00005C010000}"/>
    <cellStyle name="Accent4 - 40%" xfId="372" xr:uid="{00000000-0005-0000-0000-00005D010000}"/>
    <cellStyle name="Accent4 - 40% 2" xfId="647" xr:uid="{00000000-0005-0000-0000-00005E010000}"/>
    <cellStyle name="Accent4 - 60%" xfId="373" xr:uid="{00000000-0005-0000-0000-00005F010000}"/>
    <cellStyle name="Accent4 - 60% 2" xfId="648" xr:uid="{00000000-0005-0000-0000-000060010000}"/>
    <cellStyle name="Accent4 - 60% 3" xfId="649" xr:uid="{00000000-0005-0000-0000-000061010000}"/>
    <cellStyle name="Accent4 10" xfId="1315" xr:uid="{00000000-0005-0000-0000-000062010000}"/>
    <cellStyle name="Accent4 11" xfId="1411" xr:uid="{00000000-0005-0000-0000-000063010000}"/>
    <cellStyle name="Accent4 12" xfId="1536" xr:uid="{00000000-0005-0000-0000-000064010000}"/>
    <cellStyle name="Accent4 13" xfId="1310" xr:uid="{00000000-0005-0000-0000-000065010000}"/>
    <cellStyle name="Accent4 14" xfId="1527" xr:uid="{00000000-0005-0000-0000-000066010000}"/>
    <cellStyle name="Accent4 15" xfId="1418" xr:uid="{00000000-0005-0000-0000-000067010000}"/>
    <cellStyle name="Accent4 16" xfId="1386" xr:uid="{00000000-0005-0000-0000-000068010000}"/>
    <cellStyle name="Accent4 17" xfId="1382" xr:uid="{00000000-0005-0000-0000-000069010000}"/>
    <cellStyle name="Accent4 18" xfId="1509" xr:uid="{00000000-0005-0000-0000-00006A010000}"/>
    <cellStyle name="Accent4 19" xfId="1337" xr:uid="{00000000-0005-0000-0000-00006B010000}"/>
    <cellStyle name="Accent4 2" xfId="157" xr:uid="{00000000-0005-0000-0000-00006C010000}"/>
    <cellStyle name="Accent4 2 2" xfId="650" xr:uid="{00000000-0005-0000-0000-00006D010000}"/>
    <cellStyle name="Accent4 2 3" xfId="374" xr:uid="{00000000-0005-0000-0000-00006E010000}"/>
    <cellStyle name="Accent4 20" xfId="1522" xr:uid="{00000000-0005-0000-0000-00006F010000}"/>
    <cellStyle name="Accent4 21" xfId="1466" xr:uid="{00000000-0005-0000-0000-000070010000}"/>
    <cellStyle name="Accent4 22" xfId="393" xr:uid="{00000000-0005-0000-0000-000071010000}"/>
    <cellStyle name="Accent4 23" xfId="1592" xr:uid="{00000000-0005-0000-0000-000072010000}"/>
    <cellStyle name="Accent4 24" xfId="336" xr:uid="{00000000-0005-0000-0000-000073010000}"/>
    <cellStyle name="Accent4 25" xfId="1604" xr:uid="{00000000-0005-0000-0000-000074010000}"/>
    <cellStyle name="Accent4 26" xfId="1732" xr:uid="{00000000-0005-0000-0000-000075010000}"/>
    <cellStyle name="Accent4 27" xfId="1616" xr:uid="{00000000-0005-0000-0000-000076010000}"/>
    <cellStyle name="Accent4 28" xfId="1650" xr:uid="{00000000-0005-0000-0000-000077010000}"/>
    <cellStyle name="Accent4 29" xfId="1640" xr:uid="{00000000-0005-0000-0000-000078010000}"/>
    <cellStyle name="Accent4 3" xfId="375" xr:uid="{00000000-0005-0000-0000-000079010000}"/>
    <cellStyle name="Accent4 4" xfId="376" xr:uid="{00000000-0005-0000-0000-00007A010000}"/>
    <cellStyle name="Accent4 5" xfId="377" xr:uid="{00000000-0005-0000-0000-00007B010000}"/>
    <cellStyle name="Accent4 6" xfId="651" xr:uid="{00000000-0005-0000-0000-00007C010000}"/>
    <cellStyle name="Accent4 7" xfId="652" xr:uid="{00000000-0005-0000-0000-00007D010000}"/>
    <cellStyle name="Accent4 8" xfId="653" xr:uid="{00000000-0005-0000-0000-00007E010000}"/>
    <cellStyle name="Accent4 9" xfId="654" xr:uid="{00000000-0005-0000-0000-00007F010000}"/>
    <cellStyle name="Accent4_ANALISIS PARA PRESENTAR OPRET" xfId="655" xr:uid="{00000000-0005-0000-0000-000080010000}"/>
    <cellStyle name="Accent5" xfId="41" xr:uid="{00000000-0005-0000-0000-000081010000}"/>
    <cellStyle name="Accent5 - 20%" xfId="378" xr:uid="{00000000-0005-0000-0000-000082010000}"/>
    <cellStyle name="Accent5 - 20% 2" xfId="656" xr:uid="{00000000-0005-0000-0000-000083010000}"/>
    <cellStyle name="Accent5 - 20% 3" xfId="657" xr:uid="{00000000-0005-0000-0000-000084010000}"/>
    <cellStyle name="Accent5 - 40%" xfId="379" xr:uid="{00000000-0005-0000-0000-000085010000}"/>
    <cellStyle name="Accent5 - 40% 2" xfId="658" xr:uid="{00000000-0005-0000-0000-000086010000}"/>
    <cellStyle name="Accent5 - 40% 3" xfId="659" xr:uid="{00000000-0005-0000-0000-000087010000}"/>
    <cellStyle name="Accent5 - 60%" xfId="380" xr:uid="{00000000-0005-0000-0000-000088010000}"/>
    <cellStyle name="Accent5 - 60% 2" xfId="660" xr:uid="{00000000-0005-0000-0000-000089010000}"/>
    <cellStyle name="Accent5 - 60% 3" xfId="661" xr:uid="{00000000-0005-0000-0000-00008A010000}"/>
    <cellStyle name="Accent5 2" xfId="381" xr:uid="{00000000-0005-0000-0000-00008B010000}"/>
    <cellStyle name="Accent5_ANALISIS PARA PRESENTAR OPRET" xfId="662" xr:uid="{00000000-0005-0000-0000-00008C010000}"/>
    <cellStyle name="Accent6" xfId="42" xr:uid="{00000000-0005-0000-0000-00008D010000}"/>
    <cellStyle name="Accent6 - 20%" xfId="382" xr:uid="{00000000-0005-0000-0000-00008E010000}"/>
    <cellStyle name="Accent6 - 20% 2" xfId="663" xr:uid="{00000000-0005-0000-0000-00008F010000}"/>
    <cellStyle name="Accent6 - 20% 3" xfId="664" xr:uid="{00000000-0005-0000-0000-000090010000}"/>
    <cellStyle name="Accent6 - 40%" xfId="383" xr:uid="{00000000-0005-0000-0000-000091010000}"/>
    <cellStyle name="Accent6 - 40% 2" xfId="665" xr:uid="{00000000-0005-0000-0000-000092010000}"/>
    <cellStyle name="Accent6 - 40% 3" xfId="666" xr:uid="{00000000-0005-0000-0000-000093010000}"/>
    <cellStyle name="Accent6 - 60%" xfId="384" xr:uid="{00000000-0005-0000-0000-000094010000}"/>
    <cellStyle name="Accent6 - 60% 2" xfId="667" xr:uid="{00000000-0005-0000-0000-000095010000}"/>
    <cellStyle name="Accent6 - 60% 3" xfId="668" xr:uid="{00000000-0005-0000-0000-000096010000}"/>
    <cellStyle name="Accent6 10" xfId="1316" xr:uid="{00000000-0005-0000-0000-000097010000}"/>
    <cellStyle name="Accent6 11" xfId="1475" xr:uid="{00000000-0005-0000-0000-000098010000}"/>
    <cellStyle name="Accent6 12" xfId="1528" xr:uid="{00000000-0005-0000-0000-000099010000}"/>
    <cellStyle name="Accent6 13" xfId="1373" xr:uid="{00000000-0005-0000-0000-00009A010000}"/>
    <cellStyle name="Accent6 14" xfId="1530" xr:uid="{00000000-0005-0000-0000-00009B010000}"/>
    <cellStyle name="Accent6 15" xfId="1419" xr:uid="{00000000-0005-0000-0000-00009C010000}"/>
    <cellStyle name="Accent6 16" xfId="1548" xr:uid="{00000000-0005-0000-0000-00009D010000}"/>
    <cellStyle name="Accent6 17" xfId="1554" xr:uid="{00000000-0005-0000-0000-00009E010000}"/>
    <cellStyle name="Accent6 18" xfId="1560" xr:uid="{00000000-0005-0000-0000-00009F010000}"/>
    <cellStyle name="Accent6 19" xfId="1565" xr:uid="{00000000-0005-0000-0000-0000A0010000}"/>
    <cellStyle name="Accent6 2" xfId="158" xr:uid="{00000000-0005-0000-0000-0000A1010000}"/>
    <cellStyle name="Accent6 2 2" xfId="669" xr:uid="{00000000-0005-0000-0000-0000A2010000}"/>
    <cellStyle name="Accent6 2 3" xfId="385" xr:uid="{00000000-0005-0000-0000-0000A3010000}"/>
    <cellStyle name="Accent6 20" xfId="1569" xr:uid="{00000000-0005-0000-0000-0000A4010000}"/>
    <cellStyle name="Accent6 21" xfId="1573" xr:uid="{00000000-0005-0000-0000-0000A5010000}"/>
    <cellStyle name="Accent6 22" xfId="348" xr:uid="{00000000-0005-0000-0000-0000A6010000}"/>
    <cellStyle name="Accent6 23" xfId="1591" xr:uid="{00000000-0005-0000-0000-0000A7010000}"/>
    <cellStyle name="Accent6 24" xfId="1590" xr:uid="{00000000-0005-0000-0000-0000A8010000}"/>
    <cellStyle name="Accent6 25" xfId="1605" xr:uid="{00000000-0005-0000-0000-0000A9010000}"/>
    <cellStyle name="Accent6 26" xfId="1725" xr:uid="{00000000-0005-0000-0000-0000AA010000}"/>
    <cellStyle name="Accent6 27" xfId="1746" xr:uid="{00000000-0005-0000-0000-0000AB010000}"/>
    <cellStyle name="Accent6 28" xfId="1614" xr:uid="{00000000-0005-0000-0000-0000AC010000}"/>
    <cellStyle name="Accent6 29" xfId="1737" xr:uid="{00000000-0005-0000-0000-0000AD010000}"/>
    <cellStyle name="Accent6 3" xfId="386" xr:uid="{00000000-0005-0000-0000-0000AE010000}"/>
    <cellStyle name="Accent6 4" xfId="387" xr:uid="{00000000-0005-0000-0000-0000AF010000}"/>
    <cellStyle name="Accent6 5" xfId="388" xr:uid="{00000000-0005-0000-0000-0000B0010000}"/>
    <cellStyle name="Accent6 6" xfId="670" xr:uid="{00000000-0005-0000-0000-0000B1010000}"/>
    <cellStyle name="Accent6 7" xfId="671" xr:uid="{00000000-0005-0000-0000-0000B2010000}"/>
    <cellStyle name="Accent6 8" xfId="672" xr:uid="{00000000-0005-0000-0000-0000B3010000}"/>
    <cellStyle name="Accent6 9" xfId="673" xr:uid="{00000000-0005-0000-0000-0000B4010000}"/>
    <cellStyle name="Accent6_ANALISIS PARA PRESENTAR OPRET" xfId="674" xr:uid="{00000000-0005-0000-0000-0000B5010000}"/>
    <cellStyle name="Bad" xfId="43" xr:uid="{00000000-0005-0000-0000-0000B6010000}"/>
    <cellStyle name="Bad 2" xfId="159" xr:uid="{00000000-0005-0000-0000-0000B7010000}"/>
    <cellStyle name="Bad 2 2" xfId="675" xr:uid="{00000000-0005-0000-0000-0000B8010000}"/>
    <cellStyle name="Bad 2 3" xfId="389" xr:uid="{00000000-0005-0000-0000-0000B9010000}"/>
    <cellStyle name="Bad 3" xfId="390" xr:uid="{00000000-0005-0000-0000-0000BA010000}"/>
    <cellStyle name="Bad 4" xfId="676" xr:uid="{00000000-0005-0000-0000-0000BB010000}"/>
    <cellStyle name="Bad 5" xfId="677" xr:uid="{00000000-0005-0000-0000-0000BC010000}"/>
    <cellStyle name="Buena 2" xfId="160" xr:uid="{00000000-0005-0000-0000-0000BD010000}"/>
    <cellStyle name="Buena 2 2" xfId="678" xr:uid="{00000000-0005-0000-0000-0000BE010000}"/>
    <cellStyle name="Buena 3" xfId="679" xr:uid="{00000000-0005-0000-0000-0000BF010000}"/>
    <cellStyle name="Buena 3 2" xfId="680" xr:uid="{00000000-0005-0000-0000-0000C0010000}"/>
    <cellStyle name="Buena 4" xfId="681" xr:uid="{00000000-0005-0000-0000-0000C1010000}"/>
    <cellStyle name="Bueno" xfId="44" builtinId="26" customBuiltin="1"/>
    <cellStyle name="Calculation" xfId="45" xr:uid="{00000000-0005-0000-0000-0000C3010000}"/>
    <cellStyle name="Calculation 2" xfId="161" xr:uid="{00000000-0005-0000-0000-0000C4010000}"/>
    <cellStyle name="Calculation 2 2" xfId="682" xr:uid="{00000000-0005-0000-0000-0000C5010000}"/>
    <cellStyle name="Calculation 2 3" xfId="391" xr:uid="{00000000-0005-0000-0000-0000C6010000}"/>
    <cellStyle name="Calculation 3" xfId="392" xr:uid="{00000000-0005-0000-0000-0000C7010000}"/>
    <cellStyle name="Calculation 4" xfId="683" xr:uid="{00000000-0005-0000-0000-0000C8010000}"/>
    <cellStyle name="Calculation 5" xfId="684" xr:uid="{00000000-0005-0000-0000-0000C9010000}"/>
    <cellStyle name="Cálculo" xfId="46" builtinId="22" customBuiltin="1"/>
    <cellStyle name="Cálculo 2" xfId="162" xr:uid="{00000000-0005-0000-0000-0000CB010000}"/>
    <cellStyle name="Cálculo 2 2" xfId="685" xr:uid="{00000000-0005-0000-0000-0000CC010000}"/>
    <cellStyle name="Cálculo 3" xfId="686" xr:uid="{00000000-0005-0000-0000-0000CD010000}"/>
    <cellStyle name="Cálculo 3 2" xfId="687" xr:uid="{00000000-0005-0000-0000-0000CE010000}"/>
    <cellStyle name="Cálculo 4" xfId="688" xr:uid="{00000000-0005-0000-0000-0000CF010000}"/>
    <cellStyle name="Celda de comprobación" xfId="47" builtinId="23" customBuiltin="1"/>
    <cellStyle name="Celda de comprobación 2" xfId="163" xr:uid="{00000000-0005-0000-0000-0000D1010000}"/>
    <cellStyle name="Celda de comprobación 2 2" xfId="689" xr:uid="{00000000-0005-0000-0000-0000D2010000}"/>
    <cellStyle name="Celda de comprobación 3" xfId="690" xr:uid="{00000000-0005-0000-0000-0000D3010000}"/>
    <cellStyle name="Celda de comprobación 3 2" xfId="691" xr:uid="{00000000-0005-0000-0000-0000D4010000}"/>
    <cellStyle name="Celda de comprobación 4" xfId="692" xr:uid="{00000000-0005-0000-0000-0000D5010000}"/>
    <cellStyle name="Celda vinculada" xfId="48" builtinId="24" customBuiltin="1"/>
    <cellStyle name="Celda vinculada 2" xfId="164" xr:uid="{00000000-0005-0000-0000-0000D7010000}"/>
    <cellStyle name="Celda vinculada 2 2" xfId="693" xr:uid="{00000000-0005-0000-0000-0000D8010000}"/>
    <cellStyle name="Celda vinculada 3" xfId="694" xr:uid="{00000000-0005-0000-0000-0000D9010000}"/>
    <cellStyle name="Celda vinculada 3 2" xfId="695" xr:uid="{00000000-0005-0000-0000-0000DA010000}"/>
    <cellStyle name="Celda vinculada 4" xfId="696" xr:uid="{00000000-0005-0000-0000-0000DB010000}"/>
    <cellStyle name="Check Cell" xfId="49" xr:uid="{00000000-0005-0000-0000-0000DC010000}"/>
    <cellStyle name="Check Cell 2" xfId="394" xr:uid="{00000000-0005-0000-0000-0000DD010000}"/>
    <cellStyle name="Comma 10" xfId="697" xr:uid="{00000000-0005-0000-0000-0000DE010000}"/>
    <cellStyle name="Comma 11" xfId="698" xr:uid="{00000000-0005-0000-0000-0000DF010000}"/>
    <cellStyle name="Comma 12" xfId="699" xr:uid="{00000000-0005-0000-0000-0000E0010000}"/>
    <cellStyle name="Comma 13" xfId="700" xr:uid="{00000000-0005-0000-0000-0000E1010000}"/>
    <cellStyle name="Comma 2" xfId="50" xr:uid="{00000000-0005-0000-0000-0000E2010000}"/>
    <cellStyle name="Comma 2 10" xfId="701" xr:uid="{00000000-0005-0000-0000-0000E3010000}"/>
    <cellStyle name="Comma 2 10 2" xfId="1617" xr:uid="{00000000-0005-0000-0000-0000E4010000}"/>
    <cellStyle name="Comma 2 11" xfId="702" xr:uid="{00000000-0005-0000-0000-0000E5010000}"/>
    <cellStyle name="Comma 2 12" xfId="703" xr:uid="{00000000-0005-0000-0000-0000E6010000}"/>
    <cellStyle name="Comma 2 12 2" xfId="1618" xr:uid="{00000000-0005-0000-0000-0000E7010000}"/>
    <cellStyle name="Comma 2 13" xfId="704" xr:uid="{00000000-0005-0000-0000-0000E8010000}"/>
    <cellStyle name="Comma 2 14" xfId="1294" xr:uid="{00000000-0005-0000-0000-0000E9010000}"/>
    <cellStyle name="Comma 2 15" xfId="1320" xr:uid="{00000000-0005-0000-0000-0000EA010000}"/>
    <cellStyle name="Comma 2 2" xfId="229" xr:uid="{00000000-0005-0000-0000-0000EB010000}"/>
    <cellStyle name="Comma 2 2 2" xfId="395" xr:uid="{00000000-0005-0000-0000-0000EC010000}"/>
    <cellStyle name="Comma 2 2 3" xfId="705" xr:uid="{00000000-0005-0000-0000-0000ED010000}"/>
    <cellStyle name="Comma 2 2 3 2" xfId="706" xr:uid="{00000000-0005-0000-0000-0000EE010000}"/>
    <cellStyle name="Comma 2 2 3 2 2" xfId="1620" xr:uid="{00000000-0005-0000-0000-0000EF010000}"/>
    <cellStyle name="Comma 2 2 3 3" xfId="1619" xr:uid="{00000000-0005-0000-0000-0000F0010000}"/>
    <cellStyle name="Comma 2 2 4" xfId="707" xr:uid="{00000000-0005-0000-0000-0000F1010000}"/>
    <cellStyle name="Comma 2 2 5" xfId="708" xr:uid="{00000000-0005-0000-0000-0000F2010000}"/>
    <cellStyle name="Comma 2 2 6" xfId="1427" xr:uid="{00000000-0005-0000-0000-0000F3010000}"/>
    <cellStyle name="Comma 2 3" xfId="396" xr:uid="{00000000-0005-0000-0000-0000F4010000}"/>
    <cellStyle name="Comma 2 3 2" xfId="709" xr:uid="{00000000-0005-0000-0000-0000F5010000}"/>
    <cellStyle name="Comma 2 3 3" xfId="710" xr:uid="{00000000-0005-0000-0000-0000F6010000}"/>
    <cellStyle name="Comma 2 3 3 2" xfId="711" xr:uid="{00000000-0005-0000-0000-0000F7010000}"/>
    <cellStyle name="Comma 2 3 3 2 2" xfId="1622" xr:uid="{00000000-0005-0000-0000-0000F8010000}"/>
    <cellStyle name="Comma 2 3 3 3" xfId="1621" xr:uid="{00000000-0005-0000-0000-0000F9010000}"/>
    <cellStyle name="Comma 2 3 4" xfId="712" xr:uid="{00000000-0005-0000-0000-0000FA010000}"/>
    <cellStyle name="Comma 2 3 5" xfId="713" xr:uid="{00000000-0005-0000-0000-0000FB010000}"/>
    <cellStyle name="Comma 2 4" xfId="714" xr:uid="{00000000-0005-0000-0000-0000FC010000}"/>
    <cellStyle name="Comma 2 4 2" xfId="715" xr:uid="{00000000-0005-0000-0000-0000FD010000}"/>
    <cellStyle name="Comma 2 4 2 2" xfId="1624" xr:uid="{00000000-0005-0000-0000-0000FE010000}"/>
    <cellStyle name="Comma 2 4 3" xfId="716" xr:uid="{00000000-0005-0000-0000-0000FF010000}"/>
    <cellStyle name="Comma 2 4 3 2" xfId="1625" xr:uid="{00000000-0005-0000-0000-000000020000}"/>
    <cellStyle name="Comma 2 4 4" xfId="717" xr:uid="{00000000-0005-0000-0000-000001020000}"/>
    <cellStyle name="Comma 2 4 4 2" xfId="1626" xr:uid="{00000000-0005-0000-0000-000002020000}"/>
    <cellStyle name="Comma 2 4 5" xfId="718" xr:uid="{00000000-0005-0000-0000-000003020000}"/>
    <cellStyle name="Comma 2 4 5 2" xfId="1627" xr:uid="{00000000-0005-0000-0000-000004020000}"/>
    <cellStyle name="Comma 2 4 6" xfId="719" xr:uid="{00000000-0005-0000-0000-000005020000}"/>
    <cellStyle name="Comma 2 4 6 2" xfId="1628" xr:uid="{00000000-0005-0000-0000-000006020000}"/>
    <cellStyle name="Comma 2 4 7" xfId="1623" xr:uid="{00000000-0005-0000-0000-000007020000}"/>
    <cellStyle name="Comma 2 5" xfId="720" xr:uid="{00000000-0005-0000-0000-000008020000}"/>
    <cellStyle name="Comma 2 5 2" xfId="721" xr:uid="{00000000-0005-0000-0000-000009020000}"/>
    <cellStyle name="Comma 2 5 2 2" xfId="1630" xr:uid="{00000000-0005-0000-0000-00000A020000}"/>
    <cellStyle name="Comma 2 5 3" xfId="722" xr:uid="{00000000-0005-0000-0000-00000B020000}"/>
    <cellStyle name="Comma 2 5 3 2" xfId="1631" xr:uid="{00000000-0005-0000-0000-00000C020000}"/>
    <cellStyle name="Comma 2 5 4" xfId="723" xr:uid="{00000000-0005-0000-0000-00000D020000}"/>
    <cellStyle name="Comma 2 5 4 2" xfId="1632" xr:uid="{00000000-0005-0000-0000-00000E020000}"/>
    <cellStyle name="Comma 2 5 5" xfId="724" xr:uid="{00000000-0005-0000-0000-00000F020000}"/>
    <cellStyle name="Comma 2 5 5 2" xfId="1633" xr:uid="{00000000-0005-0000-0000-000010020000}"/>
    <cellStyle name="Comma 2 5 6" xfId="725" xr:uid="{00000000-0005-0000-0000-000011020000}"/>
    <cellStyle name="Comma 2 5 6 2" xfId="1634" xr:uid="{00000000-0005-0000-0000-000012020000}"/>
    <cellStyle name="Comma 2 5 7" xfId="1629" xr:uid="{00000000-0005-0000-0000-000013020000}"/>
    <cellStyle name="Comma 2 6" xfId="726" xr:uid="{00000000-0005-0000-0000-000014020000}"/>
    <cellStyle name="Comma 2 7" xfId="727" xr:uid="{00000000-0005-0000-0000-000015020000}"/>
    <cellStyle name="Comma 2 7 2" xfId="1635" xr:uid="{00000000-0005-0000-0000-000016020000}"/>
    <cellStyle name="Comma 2 8" xfId="728" xr:uid="{00000000-0005-0000-0000-000017020000}"/>
    <cellStyle name="Comma 2 8 2" xfId="1636" xr:uid="{00000000-0005-0000-0000-000018020000}"/>
    <cellStyle name="Comma 2 9" xfId="729" xr:uid="{00000000-0005-0000-0000-000019020000}"/>
    <cellStyle name="Comma 2 9 2" xfId="1637" xr:uid="{00000000-0005-0000-0000-00001A020000}"/>
    <cellStyle name="Comma 3" xfId="51" xr:uid="{00000000-0005-0000-0000-00001B020000}"/>
    <cellStyle name="Comma 3 2" xfId="230" xr:uid="{00000000-0005-0000-0000-00001C020000}"/>
    <cellStyle name="Comma 3 2 2" xfId="398" xr:uid="{00000000-0005-0000-0000-00001D020000}"/>
    <cellStyle name="Comma 3 2 3" xfId="730" xr:uid="{00000000-0005-0000-0000-00001E020000}"/>
    <cellStyle name="Comma 3 2 4" xfId="1428" xr:uid="{00000000-0005-0000-0000-00001F020000}"/>
    <cellStyle name="Comma 3 3" xfId="399" xr:uid="{00000000-0005-0000-0000-000020020000}"/>
    <cellStyle name="Comma 3 3 2" xfId="731" xr:uid="{00000000-0005-0000-0000-000021020000}"/>
    <cellStyle name="Comma 3 4" xfId="732" xr:uid="{00000000-0005-0000-0000-000022020000}"/>
    <cellStyle name="Comma 3 4 2" xfId="1638" xr:uid="{00000000-0005-0000-0000-000023020000}"/>
    <cellStyle name="Comma 3 5" xfId="733" xr:uid="{00000000-0005-0000-0000-000024020000}"/>
    <cellStyle name="Comma 3 6" xfId="734" xr:uid="{00000000-0005-0000-0000-000025020000}"/>
    <cellStyle name="Comma 3 7" xfId="1321" xr:uid="{00000000-0005-0000-0000-000026020000}"/>
    <cellStyle name="Comma 3 8" xfId="397" xr:uid="{00000000-0005-0000-0000-000027020000}"/>
    <cellStyle name="Comma 3_Adicional No. 1  Edificio Biblioteca y Verja y parqueos  Universidad ITECO" xfId="735" xr:uid="{00000000-0005-0000-0000-000028020000}"/>
    <cellStyle name="Comma 4" xfId="736" xr:uid="{00000000-0005-0000-0000-000029020000}"/>
    <cellStyle name="Comma 4 2" xfId="737" xr:uid="{00000000-0005-0000-0000-00002A020000}"/>
    <cellStyle name="Comma 4 3" xfId="738" xr:uid="{00000000-0005-0000-0000-00002B020000}"/>
    <cellStyle name="Comma 4_Presupuesto_remodelacion vivienda en cancino pe" xfId="739" xr:uid="{00000000-0005-0000-0000-00002C020000}"/>
    <cellStyle name="Comma 5" xfId="740" xr:uid="{00000000-0005-0000-0000-00002D020000}"/>
    <cellStyle name="Comma 5 2" xfId="741" xr:uid="{00000000-0005-0000-0000-00002E020000}"/>
    <cellStyle name="Comma 6" xfId="742" xr:uid="{00000000-0005-0000-0000-00002F020000}"/>
    <cellStyle name="Comma 6 2" xfId="743" xr:uid="{00000000-0005-0000-0000-000030020000}"/>
    <cellStyle name="Comma 7" xfId="744" xr:uid="{00000000-0005-0000-0000-000031020000}"/>
    <cellStyle name="Comma 7 2" xfId="745" xr:uid="{00000000-0005-0000-0000-000032020000}"/>
    <cellStyle name="Comma 8" xfId="746" xr:uid="{00000000-0005-0000-0000-000033020000}"/>
    <cellStyle name="Comma 8 2" xfId="747" xr:uid="{00000000-0005-0000-0000-000034020000}"/>
    <cellStyle name="Comma 8 2 2" xfId="748" xr:uid="{00000000-0005-0000-0000-000035020000}"/>
    <cellStyle name="Comma 8 3" xfId="749" xr:uid="{00000000-0005-0000-0000-000036020000}"/>
    <cellStyle name="Comma 9" xfId="750" xr:uid="{00000000-0005-0000-0000-000037020000}"/>
    <cellStyle name="Comma_ACUEDUCTO DE  PADRE LAS CASAS" xfId="165" xr:uid="{00000000-0005-0000-0000-000038020000}"/>
    <cellStyle name="Currency 2" xfId="751" xr:uid="{00000000-0005-0000-0000-000039020000}"/>
    <cellStyle name="Currency 2 2" xfId="752" xr:uid="{00000000-0005-0000-0000-00003A020000}"/>
    <cellStyle name="Currency 2 3" xfId="753" xr:uid="{00000000-0005-0000-0000-00003B020000}"/>
    <cellStyle name="Currency 3" xfId="754" xr:uid="{00000000-0005-0000-0000-00003C020000}"/>
    <cellStyle name="Currency 4" xfId="755" xr:uid="{00000000-0005-0000-0000-00003D020000}"/>
    <cellStyle name="Currency_Construccion Edificio Aulas No.1 Centroa Regional UASD, Mao" xfId="756" xr:uid="{00000000-0005-0000-0000-00003E020000}"/>
    <cellStyle name="Emphasis 1" xfId="400" xr:uid="{00000000-0005-0000-0000-00003F020000}"/>
    <cellStyle name="Emphasis 1 2" xfId="757" xr:uid="{00000000-0005-0000-0000-000040020000}"/>
    <cellStyle name="Emphasis 2" xfId="401" xr:uid="{00000000-0005-0000-0000-000041020000}"/>
    <cellStyle name="Emphasis 2 2" xfId="758" xr:uid="{00000000-0005-0000-0000-000042020000}"/>
    <cellStyle name="Emphasis 2 3" xfId="759" xr:uid="{00000000-0005-0000-0000-000043020000}"/>
    <cellStyle name="Emphasis 3" xfId="402" xr:uid="{00000000-0005-0000-0000-000044020000}"/>
    <cellStyle name="Emphasis 3 2" xfId="760" xr:uid="{00000000-0005-0000-0000-000045020000}"/>
    <cellStyle name="Encabezado 1" xfId="98" builtinId="16" customBuiltin="1"/>
    <cellStyle name="Encabezado 1 2" xfId="1346" xr:uid="{00000000-0005-0000-0000-000047020000}"/>
    <cellStyle name="Encabezado 4" xfId="52" builtinId="19" customBuiltin="1"/>
    <cellStyle name="Encabezado 4 2" xfId="166" xr:uid="{00000000-0005-0000-0000-000049020000}"/>
    <cellStyle name="Encabezado 4 2 2" xfId="761" xr:uid="{00000000-0005-0000-0000-00004A020000}"/>
    <cellStyle name="Encabezado 4 3" xfId="762" xr:uid="{00000000-0005-0000-0000-00004B020000}"/>
    <cellStyle name="Encabezado 4 3 2" xfId="763" xr:uid="{00000000-0005-0000-0000-00004C020000}"/>
    <cellStyle name="Encabezado 4 4" xfId="764" xr:uid="{00000000-0005-0000-0000-00004D020000}"/>
    <cellStyle name="Énfasis 1" xfId="765" xr:uid="{00000000-0005-0000-0000-00004E020000}"/>
    <cellStyle name="Énfasis 2" xfId="766" xr:uid="{00000000-0005-0000-0000-00004F020000}"/>
    <cellStyle name="Énfasis 3" xfId="767" xr:uid="{00000000-0005-0000-0000-000050020000}"/>
    <cellStyle name="Énfasis1" xfId="53" builtinId="29" customBuiltin="1"/>
    <cellStyle name="Énfasis1 - 20%" xfId="768" xr:uid="{00000000-0005-0000-0000-000052020000}"/>
    <cellStyle name="Énfasis1 - 40%" xfId="769" xr:uid="{00000000-0005-0000-0000-000053020000}"/>
    <cellStyle name="Énfasis1 - 60%" xfId="770" xr:uid="{00000000-0005-0000-0000-000054020000}"/>
    <cellStyle name="Énfasis1 10" xfId="1556" xr:uid="{00000000-0005-0000-0000-000055020000}"/>
    <cellStyle name="Énfasis1 11" xfId="1562" xr:uid="{00000000-0005-0000-0000-000056020000}"/>
    <cellStyle name="Énfasis1 12" xfId="1566" xr:uid="{00000000-0005-0000-0000-000057020000}"/>
    <cellStyle name="Énfasis1 13" xfId="1570" xr:uid="{00000000-0005-0000-0000-000058020000}"/>
    <cellStyle name="Énfasis1 14" xfId="1574" xr:uid="{00000000-0005-0000-0000-000059020000}"/>
    <cellStyle name="Énfasis1 15" xfId="1576" xr:uid="{00000000-0005-0000-0000-00005A020000}"/>
    <cellStyle name="Énfasis1 16" xfId="1578" xr:uid="{00000000-0005-0000-0000-00005B020000}"/>
    <cellStyle name="Énfasis1 2" xfId="167" xr:uid="{00000000-0005-0000-0000-00005C020000}"/>
    <cellStyle name="Énfasis1 2 2" xfId="771" xr:uid="{00000000-0005-0000-0000-00005D020000}"/>
    <cellStyle name="Énfasis1 3" xfId="772" xr:uid="{00000000-0005-0000-0000-00005E020000}"/>
    <cellStyle name="Énfasis1 3 2" xfId="773" xr:uid="{00000000-0005-0000-0000-00005F020000}"/>
    <cellStyle name="Énfasis1 4" xfId="774" xr:uid="{00000000-0005-0000-0000-000060020000}"/>
    <cellStyle name="Énfasis1 5" xfId="1322" xr:uid="{00000000-0005-0000-0000-000061020000}"/>
    <cellStyle name="Énfasis1 6" xfId="1471" xr:uid="{00000000-0005-0000-0000-000062020000}"/>
    <cellStyle name="Énfasis1 7" xfId="1383" xr:uid="{00000000-0005-0000-0000-000063020000}"/>
    <cellStyle name="Énfasis1 8" xfId="1544" xr:uid="{00000000-0005-0000-0000-000064020000}"/>
    <cellStyle name="Énfasis1 9" xfId="1550" xr:uid="{00000000-0005-0000-0000-000065020000}"/>
    <cellStyle name="Énfasis2" xfId="54" builtinId="33" customBuiltin="1"/>
    <cellStyle name="Énfasis2 - 20%" xfId="775" xr:uid="{00000000-0005-0000-0000-000067020000}"/>
    <cellStyle name="Énfasis2 - 40%" xfId="776" xr:uid="{00000000-0005-0000-0000-000068020000}"/>
    <cellStyle name="Énfasis2 - 60%" xfId="777" xr:uid="{00000000-0005-0000-0000-000069020000}"/>
    <cellStyle name="Énfasis2 10" xfId="1436" xr:uid="{00000000-0005-0000-0000-00006A020000}"/>
    <cellStyle name="Énfasis2 11" xfId="1546" xr:uid="{00000000-0005-0000-0000-00006B020000}"/>
    <cellStyle name="Énfasis2 12" xfId="1552" xr:uid="{00000000-0005-0000-0000-00006C020000}"/>
    <cellStyle name="Énfasis2 13" xfId="1558" xr:uid="{00000000-0005-0000-0000-00006D020000}"/>
    <cellStyle name="Énfasis2 14" xfId="1563" xr:uid="{00000000-0005-0000-0000-00006E020000}"/>
    <cellStyle name="Énfasis2 15" xfId="1567" xr:uid="{00000000-0005-0000-0000-00006F020000}"/>
    <cellStyle name="Énfasis2 16" xfId="1571" xr:uid="{00000000-0005-0000-0000-000070020000}"/>
    <cellStyle name="Énfasis2 2" xfId="168" xr:uid="{00000000-0005-0000-0000-000071020000}"/>
    <cellStyle name="Énfasis2 2 2" xfId="778" xr:uid="{00000000-0005-0000-0000-000072020000}"/>
    <cellStyle name="Énfasis2 3" xfId="779" xr:uid="{00000000-0005-0000-0000-000073020000}"/>
    <cellStyle name="Énfasis2 3 2" xfId="780" xr:uid="{00000000-0005-0000-0000-000074020000}"/>
    <cellStyle name="Énfasis2 4" xfId="781" xr:uid="{00000000-0005-0000-0000-000075020000}"/>
    <cellStyle name="Énfasis2 5" xfId="1323" xr:uid="{00000000-0005-0000-0000-000076020000}"/>
    <cellStyle name="Énfasis2 6" xfId="1340" xr:uid="{00000000-0005-0000-0000-000077020000}"/>
    <cellStyle name="Énfasis2 7" xfId="1543" xr:uid="{00000000-0005-0000-0000-000078020000}"/>
    <cellStyle name="Énfasis2 8" xfId="1381" xr:uid="{00000000-0005-0000-0000-000079020000}"/>
    <cellStyle name="Énfasis2 9" xfId="1508" xr:uid="{00000000-0005-0000-0000-00007A020000}"/>
    <cellStyle name="Énfasis3" xfId="55" builtinId="37" customBuiltin="1"/>
    <cellStyle name="Énfasis3 - 20%" xfId="782" xr:uid="{00000000-0005-0000-0000-00007C020000}"/>
    <cellStyle name="Énfasis3 - 40%" xfId="783" xr:uid="{00000000-0005-0000-0000-00007D020000}"/>
    <cellStyle name="Énfasis3 - 60%" xfId="784" xr:uid="{00000000-0005-0000-0000-00007E020000}"/>
    <cellStyle name="Énfasis3 10" xfId="1564" xr:uid="{00000000-0005-0000-0000-00007F020000}"/>
    <cellStyle name="Énfasis3 11" xfId="1568" xr:uid="{00000000-0005-0000-0000-000080020000}"/>
    <cellStyle name="Énfasis3 12" xfId="1572" xr:uid="{00000000-0005-0000-0000-000081020000}"/>
    <cellStyle name="Énfasis3 13" xfId="1575" xr:uid="{00000000-0005-0000-0000-000082020000}"/>
    <cellStyle name="Énfasis3 14" xfId="1577" xr:uid="{00000000-0005-0000-0000-000083020000}"/>
    <cellStyle name="Énfasis3 15" xfId="1579" xr:uid="{00000000-0005-0000-0000-000084020000}"/>
    <cellStyle name="Énfasis3 16" xfId="1580" xr:uid="{00000000-0005-0000-0000-000085020000}"/>
    <cellStyle name="Énfasis3 2" xfId="169" xr:uid="{00000000-0005-0000-0000-000086020000}"/>
    <cellStyle name="Énfasis3 2 2" xfId="785" xr:uid="{00000000-0005-0000-0000-000087020000}"/>
    <cellStyle name="Énfasis3 3" xfId="786" xr:uid="{00000000-0005-0000-0000-000088020000}"/>
    <cellStyle name="Énfasis3 3 2" xfId="787" xr:uid="{00000000-0005-0000-0000-000089020000}"/>
    <cellStyle name="Énfasis3 4" xfId="788" xr:uid="{00000000-0005-0000-0000-00008A020000}"/>
    <cellStyle name="Énfasis3 5" xfId="1324" xr:uid="{00000000-0005-0000-0000-00008B020000}"/>
    <cellStyle name="Énfasis3 6" xfId="1339" xr:uid="{00000000-0005-0000-0000-00008C020000}"/>
    <cellStyle name="Énfasis3 7" xfId="1547" xr:uid="{00000000-0005-0000-0000-00008D020000}"/>
    <cellStyle name="Énfasis3 8" xfId="1553" xr:uid="{00000000-0005-0000-0000-00008E020000}"/>
    <cellStyle name="Énfasis3 9" xfId="1559" xr:uid="{00000000-0005-0000-0000-00008F020000}"/>
    <cellStyle name="Énfasis4" xfId="56" builtinId="41" customBuiltin="1"/>
    <cellStyle name="Énfasis4 - 20%" xfId="789" xr:uid="{00000000-0005-0000-0000-000091020000}"/>
    <cellStyle name="Énfasis4 - 40%" xfId="790" xr:uid="{00000000-0005-0000-0000-000092020000}"/>
    <cellStyle name="Énfasis4 - 60%" xfId="791" xr:uid="{00000000-0005-0000-0000-000093020000}"/>
    <cellStyle name="Énfasis4 10" xfId="1308" xr:uid="{00000000-0005-0000-0000-000094020000}"/>
    <cellStyle name="Énfasis4 11" xfId="1531" xr:uid="{00000000-0005-0000-0000-000095020000}"/>
    <cellStyle name="Énfasis4 12" xfId="1374" xr:uid="{00000000-0005-0000-0000-000096020000}"/>
    <cellStyle name="Énfasis4 13" xfId="1507" xr:uid="{00000000-0005-0000-0000-000097020000}"/>
    <cellStyle name="Énfasis4 14" xfId="1334" xr:uid="{00000000-0005-0000-0000-000098020000}"/>
    <cellStyle name="Énfasis4 15" xfId="1512" xr:uid="{00000000-0005-0000-0000-000099020000}"/>
    <cellStyle name="Énfasis4 16" xfId="1300" xr:uid="{00000000-0005-0000-0000-00009A020000}"/>
    <cellStyle name="Énfasis4 2" xfId="170" xr:uid="{00000000-0005-0000-0000-00009B020000}"/>
    <cellStyle name="Énfasis4 2 2" xfId="792" xr:uid="{00000000-0005-0000-0000-00009C020000}"/>
    <cellStyle name="Énfasis4 3" xfId="793" xr:uid="{00000000-0005-0000-0000-00009D020000}"/>
    <cellStyle name="Énfasis4 3 2" xfId="794" xr:uid="{00000000-0005-0000-0000-00009E020000}"/>
    <cellStyle name="Énfasis4 4" xfId="795" xr:uid="{00000000-0005-0000-0000-00009F020000}"/>
    <cellStyle name="Énfasis4 5" xfId="1325" xr:uid="{00000000-0005-0000-0000-0000A0020000}"/>
    <cellStyle name="Énfasis4 6" xfId="1338" xr:uid="{00000000-0005-0000-0000-0000A1020000}"/>
    <cellStyle name="Énfasis4 7" xfId="1535" xr:uid="{00000000-0005-0000-0000-0000A2020000}"/>
    <cellStyle name="Énfasis4 8" xfId="1309" xr:uid="{00000000-0005-0000-0000-0000A3020000}"/>
    <cellStyle name="Énfasis4 9" xfId="1532" xr:uid="{00000000-0005-0000-0000-0000A4020000}"/>
    <cellStyle name="Énfasis5" xfId="57" builtinId="45" customBuiltin="1"/>
    <cellStyle name="Énfasis5 - 20%" xfId="796" xr:uid="{00000000-0005-0000-0000-0000A6020000}"/>
    <cellStyle name="Énfasis5 - 40%" xfId="797" xr:uid="{00000000-0005-0000-0000-0000A7020000}"/>
    <cellStyle name="Énfasis5 - 60%" xfId="798" xr:uid="{00000000-0005-0000-0000-0000A8020000}"/>
    <cellStyle name="Énfasis5 10" xfId="1306" xr:uid="{00000000-0005-0000-0000-0000A9020000}"/>
    <cellStyle name="Énfasis5 11" xfId="1520" xr:uid="{00000000-0005-0000-0000-0000AA020000}"/>
    <cellStyle name="Énfasis5 12" xfId="1303" xr:uid="{00000000-0005-0000-0000-0000AB020000}"/>
    <cellStyle name="Énfasis5 13" xfId="1506" xr:uid="{00000000-0005-0000-0000-0000AC020000}"/>
    <cellStyle name="Énfasis5 14" xfId="1502" xr:uid="{00000000-0005-0000-0000-0000AD020000}"/>
    <cellStyle name="Énfasis5 15" xfId="1503" xr:uid="{00000000-0005-0000-0000-0000AE020000}"/>
    <cellStyle name="Énfasis5 16" xfId="1331" xr:uid="{00000000-0005-0000-0000-0000AF020000}"/>
    <cellStyle name="Énfasis5 2" xfId="171" xr:uid="{00000000-0005-0000-0000-0000B0020000}"/>
    <cellStyle name="Énfasis5 2 2" xfId="799" xr:uid="{00000000-0005-0000-0000-0000B1020000}"/>
    <cellStyle name="Énfasis5 3" xfId="800" xr:uid="{00000000-0005-0000-0000-0000B2020000}"/>
    <cellStyle name="Énfasis5 3 2" xfId="801" xr:uid="{00000000-0005-0000-0000-0000B3020000}"/>
    <cellStyle name="Énfasis5 4" xfId="802" xr:uid="{00000000-0005-0000-0000-0000B4020000}"/>
    <cellStyle name="Énfasis5 5" xfId="1326" xr:uid="{00000000-0005-0000-0000-0000B5020000}"/>
    <cellStyle name="Énfasis5 6" xfId="1355" xr:uid="{00000000-0005-0000-0000-0000B6020000}"/>
    <cellStyle name="Énfasis5 7" xfId="1513" xr:uid="{00000000-0005-0000-0000-0000B7020000}"/>
    <cellStyle name="Énfasis5 8" xfId="1301" xr:uid="{00000000-0005-0000-0000-0000B8020000}"/>
    <cellStyle name="Énfasis5 9" xfId="1524" xr:uid="{00000000-0005-0000-0000-0000B9020000}"/>
    <cellStyle name="Énfasis6" xfId="58" builtinId="49" customBuiltin="1"/>
    <cellStyle name="Énfasis6 - 20%" xfId="803" xr:uid="{00000000-0005-0000-0000-0000BB020000}"/>
    <cellStyle name="Énfasis6 - 40%" xfId="804" xr:uid="{00000000-0005-0000-0000-0000BC020000}"/>
    <cellStyle name="Énfasis6 - 60%" xfId="805" xr:uid="{00000000-0005-0000-0000-0000BD020000}"/>
    <cellStyle name="Énfasis6 10" xfId="1421" xr:uid="{00000000-0005-0000-0000-0000BE020000}"/>
    <cellStyle name="Énfasis6 11" xfId="1518" xr:uid="{00000000-0005-0000-0000-0000BF020000}"/>
    <cellStyle name="Énfasis6 12" xfId="1353" xr:uid="{00000000-0005-0000-0000-0000C0020000}"/>
    <cellStyle name="Énfasis6 13" xfId="1515" xr:uid="{00000000-0005-0000-0000-0000C1020000}"/>
    <cellStyle name="Énfasis6 14" xfId="1402" xr:uid="{00000000-0005-0000-0000-0000C2020000}"/>
    <cellStyle name="Énfasis6 15" xfId="1514" xr:uid="{00000000-0005-0000-0000-0000C3020000}"/>
    <cellStyle name="Énfasis6 16" xfId="1302" xr:uid="{00000000-0005-0000-0000-0000C4020000}"/>
    <cellStyle name="Énfasis6 2" xfId="172" xr:uid="{00000000-0005-0000-0000-0000C5020000}"/>
    <cellStyle name="Énfasis6 2 2" xfId="806" xr:uid="{00000000-0005-0000-0000-0000C6020000}"/>
    <cellStyle name="Énfasis6 3" xfId="807" xr:uid="{00000000-0005-0000-0000-0000C7020000}"/>
    <cellStyle name="Énfasis6 3 2" xfId="808" xr:uid="{00000000-0005-0000-0000-0000C8020000}"/>
    <cellStyle name="Énfasis6 4" xfId="809" xr:uid="{00000000-0005-0000-0000-0000C9020000}"/>
    <cellStyle name="Énfasis6 5" xfId="1327" xr:uid="{00000000-0005-0000-0000-0000CA020000}"/>
    <cellStyle name="Énfasis6 6" xfId="1399" xr:uid="{00000000-0005-0000-0000-0000CB020000}"/>
    <cellStyle name="Énfasis6 7" xfId="1525" xr:uid="{00000000-0005-0000-0000-0000CC020000}"/>
    <cellStyle name="Énfasis6 8" xfId="1468" xr:uid="{00000000-0005-0000-0000-0000CD020000}"/>
    <cellStyle name="Énfasis6 9" xfId="1537" xr:uid="{00000000-0005-0000-0000-0000CE020000}"/>
    <cellStyle name="Entrada" xfId="59" builtinId="20" customBuiltin="1"/>
    <cellStyle name="Entrada 2" xfId="173" xr:uid="{00000000-0005-0000-0000-0000D0020000}"/>
    <cellStyle name="Entrada 2 2" xfId="810" xr:uid="{00000000-0005-0000-0000-0000D1020000}"/>
    <cellStyle name="Entrada 3" xfId="811" xr:uid="{00000000-0005-0000-0000-0000D2020000}"/>
    <cellStyle name="Entrada 3 2" xfId="812" xr:uid="{00000000-0005-0000-0000-0000D3020000}"/>
    <cellStyle name="Entrada 4" xfId="813" xr:uid="{00000000-0005-0000-0000-0000D4020000}"/>
    <cellStyle name="Euro" xfId="60" xr:uid="{00000000-0005-0000-0000-0000D5020000}"/>
    <cellStyle name="Euro 2" xfId="174" xr:uid="{00000000-0005-0000-0000-0000D6020000}"/>
    <cellStyle name="Euro 2 2" xfId="250" xr:uid="{00000000-0005-0000-0000-0000D7020000}"/>
    <cellStyle name="Euro 2 2 2" xfId="815" xr:uid="{00000000-0005-0000-0000-0000D8020000}"/>
    <cellStyle name="Euro 2 2 3" xfId="1444" xr:uid="{00000000-0005-0000-0000-0000D9020000}"/>
    <cellStyle name="Euro 2 2 4" xfId="814" xr:uid="{00000000-0005-0000-0000-0000DA020000}"/>
    <cellStyle name="Euro 2 3" xfId="816" xr:uid="{00000000-0005-0000-0000-0000DB020000}"/>
    <cellStyle name="Euro 2 3 2" xfId="817" xr:uid="{00000000-0005-0000-0000-0000DC020000}"/>
    <cellStyle name="Euro 2 4" xfId="818" xr:uid="{00000000-0005-0000-0000-0000DD020000}"/>
    <cellStyle name="Euro 2 5" xfId="819" xr:uid="{00000000-0005-0000-0000-0000DE020000}"/>
    <cellStyle name="Euro 2 6" xfId="405" xr:uid="{00000000-0005-0000-0000-0000DF020000}"/>
    <cellStyle name="Euro 3" xfId="406" xr:uid="{00000000-0005-0000-0000-0000E0020000}"/>
    <cellStyle name="Euro 3 2" xfId="820" xr:uid="{00000000-0005-0000-0000-0000E1020000}"/>
    <cellStyle name="Euro 3 3" xfId="821" xr:uid="{00000000-0005-0000-0000-0000E2020000}"/>
    <cellStyle name="Euro 4" xfId="822" xr:uid="{00000000-0005-0000-0000-0000E3020000}"/>
    <cellStyle name="Euro 4 2" xfId="823" xr:uid="{00000000-0005-0000-0000-0000E4020000}"/>
    <cellStyle name="Euro 5" xfId="824" xr:uid="{00000000-0005-0000-0000-0000E5020000}"/>
    <cellStyle name="Euro 6" xfId="825" xr:uid="{00000000-0005-0000-0000-0000E6020000}"/>
    <cellStyle name="Euro 7" xfId="1328" xr:uid="{00000000-0005-0000-0000-0000E7020000}"/>
    <cellStyle name="Euro 8" xfId="404" xr:uid="{00000000-0005-0000-0000-0000E8020000}"/>
    <cellStyle name="Euro_act 102-11 al 46-11 REH OT, EST BOM, PT Y DR AC CASTILLO LOS CAFES" xfId="826" xr:uid="{00000000-0005-0000-0000-0000E9020000}"/>
    <cellStyle name="Excel Built-in Comma" xfId="827" xr:uid="{00000000-0005-0000-0000-0000EA020000}"/>
    <cellStyle name="Excel Built-in Normal" xfId="828" xr:uid="{00000000-0005-0000-0000-0000EB020000}"/>
    <cellStyle name="Explanatory Text" xfId="61" xr:uid="{00000000-0005-0000-0000-0000EC020000}"/>
    <cellStyle name="Explanatory Text 2" xfId="829" xr:uid="{00000000-0005-0000-0000-0000ED020000}"/>
    <cellStyle name="F2" xfId="62" xr:uid="{00000000-0005-0000-0000-0000EE020000}"/>
    <cellStyle name="F2 2" xfId="830" xr:uid="{00000000-0005-0000-0000-0000EF020000}"/>
    <cellStyle name="F2_act 102-11 al 46-11 REH OT, EST BOM, PT Y DR AC CASTILLO LOS CAFES" xfId="831" xr:uid="{00000000-0005-0000-0000-0000F0020000}"/>
    <cellStyle name="F3" xfId="63" xr:uid="{00000000-0005-0000-0000-0000F1020000}"/>
    <cellStyle name="F3 2" xfId="832" xr:uid="{00000000-0005-0000-0000-0000F2020000}"/>
    <cellStyle name="F3_act 102-11 al 46-11 REH OT, EST BOM, PT Y DR AC CASTILLO LOS CAFES" xfId="833" xr:uid="{00000000-0005-0000-0000-0000F3020000}"/>
    <cellStyle name="F4" xfId="64" xr:uid="{00000000-0005-0000-0000-0000F4020000}"/>
    <cellStyle name="F4 2" xfId="834" xr:uid="{00000000-0005-0000-0000-0000F5020000}"/>
    <cellStyle name="F4_act 102-11 al 46-11 REH OT, EST BOM, PT Y DR AC CASTILLO LOS CAFES" xfId="835" xr:uid="{00000000-0005-0000-0000-0000F6020000}"/>
    <cellStyle name="F5" xfId="65" xr:uid="{00000000-0005-0000-0000-0000F7020000}"/>
    <cellStyle name="F5 2" xfId="836" xr:uid="{00000000-0005-0000-0000-0000F8020000}"/>
    <cellStyle name="F5_act 102-11 al 46-11 REH OT, EST BOM, PT Y DR AC CASTILLO LOS CAFES" xfId="837" xr:uid="{00000000-0005-0000-0000-0000F9020000}"/>
    <cellStyle name="F6" xfId="66" xr:uid="{00000000-0005-0000-0000-0000FA020000}"/>
    <cellStyle name="F6 2" xfId="838" xr:uid="{00000000-0005-0000-0000-0000FB020000}"/>
    <cellStyle name="F6_act 102-11 al 46-11 REH OT, EST BOM, PT Y DR AC CASTILLO LOS CAFES" xfId="839" xr:uid="{00000000-0005-0000-0000-0000FC020000}"/>
    <cellStyle name="F7" xfId="67" xr:uid="{00000000-0005-0000-0000-0000FD020000}"/>
    <cellStyle name="F7 2" xfId="840" xr:uid="{00000000-0005-0000-0000-0000FE020000}"/>
    <cellStyle name="F7_act 102-11 al 46-11 REH OT, EST BOM, PT Y DR AC CASTILLO LOS CAFES" xfId="841" xr:uid="{00000000-0005-0000-0000-0000FF020000}"/>
    <cellStyle name="F8" xfId="68" xr:uid="{00000000-0005-0000-0000-000000030000}"/>
    <cellStyle name="F8 2" xfId="842" xr:uid="{00000000-0005-0000-0000-000001030000}"/>
    <cellStyle name="F8_act 102-11 al 46-11 REH OT, EST BOM, PT Y DR AC CASTILLO LOS CAFES" xfId="843" xr:uid="{00000000-0005-0000-0000-000002030000}"/>
    <cellStyle name="Followed Hyperlink" xfId="844" xr:uid="{00000000-0005-0000-0000-000003030000}"/>
    <cellStyle name="Good" xfId="69" xr:uid="{00000000-0005-0000-0000-000004030000}"/>
    <cellStyle name="Good 2" xfId="175" xr:uid="{00000000-0005-0000-0000-000005030000}"/>
    <cellStyle name="Good 2 2" xfId="845" xr:uid="{00000000-0005-0000-0000-000006030000}"/>
    <cellStyle name="Good 2 3" xfId="408" xr:uid="{00000000-0005-0000-0000-000007030000}"/>
    <cellStyle name="Good 3" xfId="409" xr:uid="{00000000-0005-0000-0000-000008030000}"/>
    <cellStyle name="Good 4" xfId="846" xr:uid="{00000000-0005-0000-0000-000009030000}"/>
    <cellStyle name="Heading 1" xfId="70" xr:uid="{00000000-0005-0000-0000-00000A030000}"/>
    <cellStyle name="Heading 1 2" xfId="176" xr:uid="{00000000-0005-0000-0000-00000B030000}"/>
    <cellStyle name="Heading 1 2 2" xfId="847" xr:uid="{00000000-0005-0000-0000-00000C030000}"/>
    <cellStyle name="Heading 1 2 3" xfId="411" xr:uid="{00000000-0005-0000-0000-00000D030000}"/>
    <cellStyle name="Heading 1 3" xfId="412" xr:uid="{00000000-0005-0000-0000-00000E030000}"/>
    <cellStyle name="Heading 1 4" xfId="848" xr:uid="{00000000-0005-0000-0000-00000F030000}"/>
    <cellStyle name="Heading 1 5" xfId="849" xr:uid="{00000000-0005-0000-0000-000010030000}"/>
    <cellStyle name="Heading 2" xfId="71" xr:uid="{00000000-0005-0000-0000-000011030000}"/>
    <cellStyle name="Heading 2 2" xfId="177" xr:uid="{00000000-0005-0000-0000-000012030000}"/>
    <cellStyle name="Heading 2 2 2" xfId="850" xr:uid="{00000000-0005-0000-0000-000013030000}"/>
    <cellStyle name="Heading 2 2 3" xfId="413" xr:uid="{00000000-0005-0000-0000-000014030000}"/>
    <cellStyle name="Heading 2 3" xfId="414" xr:uid="{00000000-0005-0000-0000-000015030000}"/>
    <cellStyle name="Heading 2 4" xfId="851" xr:uid="{00000000-0005-0000-0000-000016030000}"/>
    <cellStyle name="Heading 2 5" xfId="852" xr:uid="{00000000-0005-0000-0000-000017030000}"/>
    <cellStyle name="Heading 3" xfId="72" xr:uid="{00000000-0005-0000-0000-000018030000}"/>
    <cellStyle name="Heading 3 2" xfId="178" xr:uid="{00000000-0005-0000-0000-000019030000}"/>
    <cellStyle name="Heading 3 2 2" xfId="1390" xr:uid="{00000000-0005-0000-0000-00001A030000}"/>
    <cellStyle name="Heading 3 2 3" xfId="415" xr:uid="{00000000-0005-0000-0000-00001B030000}"/>
    <cellStyle name="Heading 3 3" xfId="853" xr:uid="{00000000-0005-0000-0000-00001C030000}"/>
    <cellStyle name="Heading 3 4" xfId="854" xr:uid="{00000000-0005-0000-0000-00001D030000}"/>
    <cellStyle name="Heading 3 5" xfId="855" xr:uid="{00000000-0005-0000-0000-00001E030000}"/>
    <cellStyle name="Heading 4" xfId="73" xr:uid="{00000000-0005-0000-0000-00001F030000}"/>
    <cellStyle name="Heading 4 2" xfId="179" xr:uid="{00000000-0005-0000-0000-000020030000}"/>
    <cellStyle name="Heading 4 2 2" xfId="1391" xr:uid="{00000000-0005-0000-0000-000021030000}"/>
    <cellStyle name="Heading 4 2 3" xfId="416" xr:uid="{00000000-0005-0000-0000-000022030000}"/>
    <cellStyle name="Heading 4 3" xfId="856" xr:uid="{00000000-0005-0000-0000-000023030000}"/>
    <cellStyle name="Heading 4 4" xfId="857" xr:uid="{00000000-0005-0000-0000-000024030000}"/>
    <cellStyle name="Hipervínculo visitado 2" xfId="858" xr:uid="{00000000-0005-0000-0000-000025030000}"/>
    <cellStyle name="Hyperlink" xfId="859" xr:uid="{00000000-0005-0000-0000-000026030000}"/>
    <cellStyle name="Incorrecto" xfId="74" builtinId="27" customBuiltin="1"/>
    <cellStyle name="Incorrecto 2" xfId="180" xr:uid="{00000000-0005-0000-0000-000028030000}"/>
    <cellStyle name="Incorrecto 2 2" xfId="860" xr:uid="{00000000-0005-0000-0000-000029030000}"/>
    <cellStyle name="Incorrecto 3" xfId="861" xr:uid="{00000000-0005-0000-0000-00002A030000}"/>
    <cellStyle name="Incorrecto 3 2" xfId="862" xr:uid="{00000000-0005-0000-0000-00002B030000}"/>
    <cellStyle name="Incorrecto 4" xfId="863" xr:uid="{00000000-0005-0000-0000-00002C030000}"/>
    <cellStyle name="Input" xfId="75" xr:uid="{00000000-0005-0000-0000-00002D030000}"/>
    <cellStyle name="Input 2" xfId="181" xr:uid="{00000000-0005-0000-0000-00002E030000}"/>
    <cellStyle name="Input 2 2" xfId="864" xr:uid="{00000000-0005-0000-0000-00002F030000}"/>
    <cellStyle name="Input 2 3" xfId="417" xr:uid="{00000000-0005-0000-0000-000030030000}"/>
    <cellStyle name="Input 3" xfId="418" xr:uid="{00000000-0005-0000-0000-000031030000}"/>
    <cellStyle name="Input 4" xfId="865" xr:uid="{00000000-0005-0000-0000-000032030000}"/>
    <cellStyle name="Linked Cell" xfId="76" xr:uid="{00000000-0005-0000-0000-000033030000}"/>
    <cellStyle name="Linked Cell 2" xfId="182" xr:uid="{00000000-0005-0000-0000-000034030000}"/>
    <cellStyle name="Linked Cell 2 2" xfId="866" xr:uid="{00000000-0005-0000-0000-000035030000}"/>
    <cellStyle name="Linked Cell 2 3" xfId="419" xr:uid="{00000000-0005-0000-0000-000036030000}"/>
    <cellStyle name="Linked Cell 3" xfId="420" xr:uid="{00000000-0005-0000-0000-000037030000}"/>
    <cellStyle name="Linked Cell 4" xfId="867" xr:uid="{00000000-0005-0000-0000-000038030000}"/>
    <cellStyle name="Millares" xfId="77" builtinId="3"/>
    <cellStyle name="Millares [0] 3" xfId="868" xr:uid="{00000000-0005-0000-0000-00003A030000}"/>
    <cellStyle name="Millares [0] 5" xfId="869" xr:uid="{00000000-0005-0000-0000-00003B030000}"/>
    <cellStyle name="Millares 10" xfId="310" xr:uid="{00000000-0005-0000-0000-00003C030000}"/>
    <cellStyle name="Millares 10 2" xfId="311" xr:uid="{00000000-0005-0000-0000-00003D030000}"/>
    <cellStyle name="Millares 10 2 2" xfId="870" xr:uid="{00000000-0005-0000-0000-00003E030000}"/>
    <cellStyle name="Millares 10 2 3" xfId="1498" xr:uid="{00000000-0005-0000-0000-00003F030000}"/>
    <cellStyle name="Millares 10 2 4" xfId="421" xr:uid="{00000000-0005-0000-0000-000040030000}"/>
    <cellStyle name="Millares 10 3" xfId="871" xr:uid="{00000000-0005-0000-0000-000041030000}"/>
    <cellStyle name="Millares 10 4" xfId="872" xr:uid="{00000000-0005-0000-0000-000042030000}"/>
    <cellStyle name="Millares 10 5" xfId="873" xr:uid="{00000000-0005-0000-0000-000043030000}"/>
    <cellStyle name="Millares 10 6" xfId="874" xr:uid="{00000000-0005-0000-0000-000044030000}"/>
    <cellStyle name="Millares 10 7" xfId="1497" xr:uid="{00000000-0005-0000-0000-000045030000}"/>
    <cellStyle name="Millares 10 7 2" xfId="1790" xr:uid="{00000000-0005-0000-0000-000046030000}"/>
    <cellStyle name="Millares 10 8" xfId="326" xr:uid="{00000000-0005-0000-0000-000047030000}"/>
    <cellStyle name="Millares 11" xfId="315" xr:uid="{00000000-0005-0000-0000-000048030000}"/>
    <cellStyle name="Millares 11 2" xfId="875" xr:uid="{00000000-0005-0000-0000-000049030000}"/>
    <cellStyle name="Millares 11 3" xfId="876" xr:uid="{00000000-0005-0000-0000-00004A030000}"/>
    <cellStyle name="Millares 11 4" xfId="877" xr:uid="{00000000-0005-0000-0000-00004B030000}"/>
    <cellStyle name="Millares 11 5" xfId="1501" xr:uid="{00000000-0005-0000-0000-00004C030000}"/>
    <cellStyle name="Millares 12" xfId="322" xr:uid="{00000000-0005-0000-0000-00004D030000}"/>
    <cellStyle name="Millares 12 2" xfId="879" xr:uid="{00000000-0005-0000-0000-00004E030000}"/>
    <cellStyle name="Millares 12 2 2" xfId="880" xr:uid="{00000000-0005-0000-0000-00004F030000}"/>
    <cellStyle name="Millares 12 3" xfId="881" xr:uid="{00000000-0005-0000-0000-000050030000}"/>
    <cellStyle name="Millares 12 4" xfId="878" xr:uid="{00000000-0005-0000-0000-000051030000}"/>
    <cellStyle name="Millares 13" xfId="882" xr:uid="{00000000-0005-0000-0000-000052030000}"/>
    <cellStyle name="Millares 13 2" xfId="883" xr:uid="{00000000-0005-0000-0000-000053030000}"/>
    <cellStyle name="Millares 13 3" xfId="884" xr:uid="{00000000-0005-0000-0000-000054030000}"/>
    <cellStyle name="Millares 14" xfId="885" xr:uid="{00000000-0005-0000-0000-000055030000}"/>
    <cellStyle name="Millares 14 2" xfId="1641" xr:uid="{00000000-0005-0000-0000-000056030000}"/>
    <cellStyle name="Millares 15" xfId="886" xr:uid="{00000000-0005-0000-0000-000057030000}"/>
    <cellStyle name="Millares 15 2" xfId="887" xr:uid="{00000000-0005-0000-0000-000058030000}"/>
    <cellStyle name="Millares 16" xfId="888" xr:uid="{00000000-0005-0000-0000-000059030000}"/>
    <cellStyle name="Millares 16 2" xfId="889" xr:uid="{00000000-0005-0000-0000-00005A030000}"/>
    <cellStyle name="Millares 17" xfId="890" xr:uid="{00000000-0005-0000-0000-00005B030000}"/>
    <cellStyle name="Millares 17 2" xfId="891" xr:uid="{00000000-0005-0000-0000-00005C030000}"/>
    <cellStyle name="Millares 18" xfId="892" xr:uid="{00000000-0005-0000-0000-00005D030000}"/>
    <cellStyle name="Millares 18 2" xfId="893" xr:uid="{00000000-0005-0000-0000-00005E030000}"/>
    <cellStyle name="Millares 18 3" xfId="1642" xr:uid="{00000000-0005-0000-0000-00005F030000}"/>
    <cellStyle name="Millares 19" xfId="894" xr:uid="{00000000-0005-0000-0000-000060030000}"/>
    <cellStyle name="Millares 19 2" xfId="895" xr:uid="{00000000-0005-0000-0000-000061030000}"/>
    <cellStyle name="Millares 2" xfId="78" xr:uid="{00000000-0005-0000-0000-000062030000}"/>
    <cellStyle name="Millares 2 10" xfId="896" xr:uid="{00000000-0005-0000-0000-000063030000}"/>
    <cellStyle name="Millares 2 11" xfId="897" xr:uid="{00000000-0005-0000-0000-000064030000}"/>
    <cellStyle name="Millares 2 12" xfId="1336" xr:uid="{00000000-0005-0000-0000-000065030000}"/>
    <cellStyle name="Millares 2 2" xfId="103" xr:uid="{00000000-0005-0000-0000-000066030000}"/>
    <cellStyle name="Millares 2 2 2" xfId="104" xr:uid="{00000000-0005-0000-0000-000067030000}"/>
    <cellStyle name="Millares 2 2 2 2" xfId="240" xr:uid="{00000000-0005-0000-0000-000068030000}"/>
    <cellStyle name="Millares 2 2 2 2 2" xfId="1583" xr:uid="{00000000-0005-0000-0000-000069030000}"/>
    <cellStyle name="Millares 2 2 2 2 3" xfId="422" xr:uid="{00000000-0005-0000-0000-00006A030000}"/>
    <cellStyle name="Millares 2 2 2 4" xfId="898" xr:uid="{00000000-0005-0000-0000-00006B030000}"/>
    <cellStyle name="Millares 2 2 3" xfId="239" xr:uid="{00000000-0005-0000-0000-00006C030000}"/>
    <cellStyle name="Millares 2 2 3 2" xfId="899" xr:uid="{00000000-0005-0000-0000-00006D030000}"/>
    <cellStyle name="Millares 2 2 3 3" xfId="900" xr:uid="{00000000-0005-0000-0000-00006E030000}"/>
    <cellStyle name="Millares 2 2 3 4" xfId="1435" xr:uid="{00000000-0005-0000-0000-00006F030000}"/>
    <cellStyle name="Millares 2 2 3 5" xfId="423" xr:uid="{00000000-0005-0000-0000-000070030000}"/>
    <cellStyle name="Millares 2 2 4" xfId="901" xr:uid="{00000000-0005-0000-0000-000071030000}"/>
    <cellStyle name="Millares 2 3" xfId="117" xr:uid="{00000000-0005-0000-0000-000072030000}"/>
    <cellStyle name="Millares 2 3 2" xfId="902" xr:uid="{00000000-0005-0000-0000-000073030000}"/>
    <cellStyle name="Millares 2 3 2 2" xfId="903" xr:uid="{00000000-0005-0000-0000-000074030000}"/>
    <cellStyle name="Millares 2 3 3" xfId="904" xr:uid="{00000000-0005-0000-0000-000075030000}"/>
    <cellStyle name="Millares 2 3 4" xfId="905" xr:uid="{00000000-0005-0000-0000-000076030000}"/>
    <cellStyle name="Millares 2 3 5" xfId="906" xr:uid="{00000000-0005-0000-0000-000077030000}"/>
    <cellStyle name="Millares 2 3 6" xfId="1358" xr:uid="{00000000-0005-0000-0000-000078030000}"/>
    <cellStyle name="Millares 2 3 7" xfId="424" xr:uid="{00000000-0005-0000-0000-000079030000}"/>
    <cellStyle name="Millares 2 4" xfId="183" xr:uid="{00000000-0005-0000-0000-00007A030000}"/>
    <cellStyle name="Millares 2 4 2" xfId="251" xr:uid="{00000000-0005-0000-0000-00007B030000}"/>
    <cellStyle name="Millares 2 4 2 2" xfId="908" xr:uid="{00000000-0005-0000-0000-00007C030000}"/>
    <cellStyle name="Millares 2 4 2 3" xfId="1445" xr:uid="{00000000-0005-0000-0000-00007D030000}"/>
    <cellStyle name="Millares 2 4 2 4" xfId="907" xr:uid="{00000000-0005-0000-0000-00007E030000}"/>
    <cellStyle name="Millares 2 4 3" xfId="909" xr:uid="{00000000-0005-0000-0000-00007F030000}"/>
    <cellStyle name="Millares 2 4 4" xfId="1392" xr:uid="{00000000-0005-0000-0000-000080030000}"/>
    <cellStyle name="Millares 2 4 5" xfId="425" xr:uid="{00000000-0005-0000-0000-000081030000}"/>
    <cellStyle name="Millares 2 5" xfId="231" xr:uid="{00000000-0005-0000-0000-000082030000}"/>
    <cellStyle name="Millares 2 5 2" xfId="911" xr:uid="{00000000-0005-0000-0000-000083030000}"/>
    <cellStyle name="Millares 2 5 3" xfId="912" xr:uid="{00000000-0005-0000-0000-000084030000}"/>
    <cellStyle name="Millares 2 5 4" xfId="1429" xr:uid="{00000000-0005-0000-0000-000085030000}"/>
    <cellStyle name="Millares 2 5 5" xfId="910" xr:uid="{00000000-0005-0000-0000-000086030000}"/>
    <cellStyle name="Millares 2 6" xfId="913" xr:uid="{00000000-0005-0000-0000-000087030000}"/>
    <cellStyle name="Millares 2 6 2" xfId="914" xr:uid="{00000000-0005-0000-0000-000088030000}"/>
    <cellStyle name="Millares 2 6 2 2" xfId="1643" xr:uid="{00000000-0005-0000-0000-000089030000}"/>
    <cellStyle name="Millares 2 7" xfId="915" xr:uid="{00000000-0005-0000-0000-00008A030000}"/>
    <cellStyle name="Millares 2 7 2" xfId="1644" xr:uid="{00000000-0005-0000-0000-00008B030000}"/>
    <cellStyle name="Millares 2 8" xfId="916" xr:uid="{00000000-0005-0000-0000-00008C030000}"/>
    <cellStyle name="Millares 2 8 2" xfId="1645" xr:uid="{00000000-0005-0000-0000-00008D030000}"/>
    <cellStyle name="Millares 2 9" xfId="917" xr:uid="{00000000-0005-0000-0000-00008E030000}"/>
    <cellStyle name="Millares 2 9 2" xfId="1646" xr:uid="{00000000-0005-0000-0000-00008F030000}"/>
    <cellStyle name="Millares 2_111-12 ac neyba zona alta" xfId="184" xr:uid="{00000000-0005-0000-0000-000090030000}"/>
    <cellStyle name="Millares 20" xfId="918" xr:uid="{00000000-0005-0000-0000-000091030000}"/>
    <cellStyle name="Millares 21" xfId="919" xr:uid="{00000000-0005-0000-0000-000092030000}"/>
    <cellStyle name="Millares 22" xfId="920" xr:uid="{00000000-0005-0000-0000-000093030000}"/>
    <cellStyle name="Millares 23" xfId="921" xr:uid="{00000000-0005-0000-0000-000094030000}"/>
    <cellStyle name="Millares 23 2" xfId="922" xr:uid="{00000000-0005-0000-0000-000095030000}"/>
    <cellStyle name="Millares 24" xfId="923" xr:uid="{00000000-0005-0000-0000-000096030000}"/>
    <cellStyle name="Millares 24 2" xfId="924" xr:uid="{00000000-0005-0000-0000-000097030000}"/>
    <cellStyle name="Millares 24 3" xfId="1647" xr:uid="{00000000-0005-0000-0000-000098030000}"/>
    <cellStyle name="Millares 25" xfId="925" xr:uid="{00000000-0005-0000-0000-000099030000}"/>
    <cellStyle name="Millares 25 2" xfId="926" xr:uid="{00000000-0005-0000-0000-00009A030000}"/>
    <cellStyle name="Millares 26" xfId="927" xr:uid="{00000000-0005-0000-0000-00009B030000}"/>
    <cellStyle name="Millares 26 2" xfId="928" xr:uid="{00000000-0005-0000-0000-00009C030000}"/>
    <cellStyle name="Millares 26 2 2" xfId="1648" xr:uid="{00000000-0005-0000-0000-00009D030000}"/>
    <cellStyle name="Millares 27" xfId="929" xr:uid="{00000000-0005-0000-0000-00009E030000}"/>
    <cellStyle name="Millares 27 2" xfId="1649" xr:uid="{00000000-0005-0000-0000-00009F030000}"/>
    <cellStyle name="Millares 28" xfId="930" xr:uid="{00000000-0005-0000-0000-0000A0030000}"/>
    <cellStyle name="Millares 29" xfId="931" xr:uid="{00000000-0005-0000-0000-0000A1030000}"/>
    <cellStyle name="Millares 3" xfId="79" xr:uid="{00000000-0005-0000-0000-0000A2030000}"/>
    <cellStyle name="Millares 3 10" xfId="426" xr:uid="{00000000-0005-0000-0000-0000A3030000}"/>
    <cellStyle name="Millares 3 11" xfId="1584" xr:uid="{00000000-0005-0000-0000-0000A4030000}"/>
    <cellStyle name="Millares 3 2" xfId="119" xr:uid="{00000000-0005-0000-0000-0000A5030000}"/>
    <cellStyle name="Millares 3 2 2" xfId="185" xr:uid="{00000000-0005-0000-0000-0000A6030000}"/>
    <cellStyle name="Millares 3 2 2 2" xfId="252" xr:uid="{00000000-0005-0000-0000-0000A7030000}"/>
    <cellStyle name="Millares 3 2 2 2 2" xfId="1446" xr:uid="{00000000-0005-0000-0000-0000A8030000}"/>
    <cellStyle name="Millares 3 2 2 2 3" xfId="932" xr:uid="{00000000-0005-0000-0000-0000A9030000}"/>
    <cellStyle name="Millares 3 2 2 3" xfId="933" xr:uid="{00000000-0005-0000-0000-0000AA030000}"/>
    <cellStyle name="Millares 3 2 2 4" xfId="1393" xr:uid="{00000000-0005-0000-0000-0000AB030000}"/>
    <cellStyle name="Millares 3 2 2 5" xfId="427" xr:uid="{00000000-0005-0000-0000-0000AC030000}"/>
    <cellStyle name="Millares 3 2 3" xfId="249" xr:uid="{00000000-0005-0000-0000-0000AD030000}"/>
    <cellStyle name="Millares 3 2 3 2" xfId="1443" xr:uid="{00000000-0005-0000-0000-0000AE030000}"/>
    <cellStyle name="Millares 3 2 3 3" xfId="934" xr:uid="{00000000-0005-0000-0000-0000AF030000}"/>
    <cellStyle name="Millares 3 2 4" xfId="935" xr:uid="{00000000-0005-0000-0000-0000B0030000}"/>
    <cellStyle name="Millares 3 2 5" xfId="936" xr:uid="{00000000-0005-0000-0000-0000B1030000}"/>
    <cellStyle name="Millares 3 2 6" xfId="1360" xr:uid="{00000000-0005-0000-0000-0000B2030000}"/>
    <cellStyle name="Millares 3 2 7" xfId="328" xr:uid="{00000000-0005-0000-0000-0000B3030000}"/>
    <cellStyle name="Millares 3 3" xfId="186" xr:uid="{00000000-0005-0000-0000-0000B4030000}"/>
    <cellStyle name="Millares 3 3 2" xfId="253" xr:uid="{00000000-0005-0000-0000-0000B5030000}"/>
    <cellStyle name="Millares 3 3 2 2" xfId="937" xr:uid="{00000000-0005-0000-0000-0000B6030000}"/>
    <cellStyle name="Millares 3 3 2 3" xfId="1447" xr:uid="{00000000-0005-0000-0000-0000B7030000}"/>
    <cellStyle name="Millares 3 3 2 4" xfId="428" xr:uid="{00000000-0005-0000-0000-0000B8030000}"/>
    <cellStyle name="Millares 3 3 3" xfId="282" xr:uid="{00000000-0005-0000-0000-0000B9030000}"/>
    <cellStyle name="Millares 3 3 3 2" xfId="1470" xr:uid="{00000000-0005-0000-0000-0000BA030000}"/>
    <cellStyle name="Millares 3 3 3 3" xfId="429" xr:uid="{00000000-0005-0000-0000-0000BB030000}"/>
    <cellStyle name="Millares 3 3 4" xfId="938" xr:uid="{00000000-0005-0000-0000-0000BC030000}"/>
    <cellStyle name="Millares 3 3 5" xfId="939" xr:uid="{00000000-0005-0000-0000-0000BD030000}"/>
    <cellStyle name="Millares 3 3 6" xfId="1394" xr:uid="{00000000-0005-0000-0000-0000BE030000}"/>
    <cellStyle name="Millares 3 3 7" xfId="325" xr:uid="{00000000-0005-0000-0000-0000BF030000}"/>
    <cellStyle name="Millares 3 4" xfId="187" xr:uid="{00000000-0005-0000-0000-0000C0030000}"/>
    <cellStyle name="Millares 3 4 2" xfId="254" xr:uid="{00000000-0005-0000-0000-0000C1030000}"/>
    <cellStyle name="Millares 3 4 2 2" xfId="1448" xr:uid="{00000000-0005-0000-0000-0000C2030000}"/>
    <cellStyle name="Millares 3 4 2 3" xfId="940" xr:uid="{00000000-0005-0000-0000-0000C3030000}"/>
    <cellStyle name="Millares 3 4 3" xfId="941" xr:uid="{00000000-0005-0000-0000-0000C4030000}"/>
    <cellStyle name="Millares 3 4 4" xfId="430" xr:uid="{00000000-0005-0000-0000-0000C5030000}"/>
    <cellStyle name="Millares 3 5" xfId="232" xr:uid="{00000000-0005-0000-0000-0000C6030000}"/>
    <cellStyle name="Millares 3 5 2" xfId="942" xr:uid="{00000000-0005-0000-0000-0000C7030000}"/>
    <cellStyle name="Millares 3 5 2 2" xfId="1651" xr:uid="{00000000-0005-0000-0000-0000C8030000}"/>
    <cellStyle name="Millares 3 5 3" xfId="943" xr:uid="{00000000-0005-0000-0000-0000C9030000}"/>
    <cellStyle name="Millares 3 5 3 2" xfId="1652" xr:uid="{00000000-0005-0000-0000-0000CA030000}"/>
    <cellStyle name="Millares 3 5 4" xfId="1430" xr:uid="{00000000-0005-0000-0000-0000CB030000}"/>
    <cellStyle name="Millares 3 5 5" xfId="431" xr:uid="{00000000-0005-0000-0000-0000CC030000}"/>
    <cellStyle name="Millares 3 6" xfId="944" xr:uid="{00000000-0005-0000-0000-0000CD030000}"/>
    <cellStyle name="Millares 3 6 2" xfId="1653" xr:uid="{00000000-0005-0000-0000-0000CE030000}"/>
    <cellStyle name="Millares 3 7" xfId="945" xr:uid="{00000000-0005-0000-0000-0000CF030000}"/>
    <cellStyle name="Millares 3 7 2" xfId="946" xr:uid="{00000000-0005-0000-0000-0000D0030000}"/>
    <cellStyle name="Millares 3 7 3" xfId="1654" xr:uid="{00000000-0005-0000-0000-0000D1030000}"/>
    <cellStyle name="Millares 3 8" xfId="947" xr:uid="{00000000-0005-0000-0000-0000D2030000}"/>
    <cellStyle name="Millares 3 9" xfId="948" xr:uid="{00000000-0005-0000-0000-0000D3030000}"/>
    <cellStyle name="Millares 3_111-12 ac neyba zona alta" xfId="115" xr:uid="{00000000-0005-0000-0000-0000D4030000}"/>
    <cellStyle name="Millares 30" xfId="949" xr:uid="{00000000-0005-0000-0000-0000D5030000}"/>
    <cellStyle name="Millares 31" xfId="950" xr:uid="{00000000-0005-0000-0000-0000D6030000}"/>
    <cellStyle name="Millares 32" xfId="951" xr:uid="{00000000-0005-0000-0000-0000D7030000}"/>
    <cellStyle name="Millares 33" xfId="952" xr:uid="{00000000-0005-0000-0000-0000D8030000}"/>
    <cellStyle name="Millares 34" xfId="1293" xr:uid="{00000000-0005-0000-0000-0000D9030000}"/>
    <cellStyle name="Millares 34 2" xfId="1741" xr:uid="{00000000-0005-0000-0000-0000DA030000}"/>
    <cellStyle name="Millares 35" xfId="1335" xr:uid="{00000000-0005-0000-0000-0000DB030000}"/>
    <cellStyle name="Millares 36" xfId="1330" xr:uid="{00000000-0005-0000-0000-0000DC030000}"/>
    <cellStyle name="Millares 37" xfId="1318" xr:uid="{00000000-0005-0000-0000-0000DD030000}"/>
    <cellStyle name="Millares 38" xfId="1533" xr:uid="{00000000-0005-0000-0000-0000DE030000}"/>
    <cellStyle name="Millares 39" xfId="1349" xr:uid="{00000000-0005-0000-0000-0000DF030000}"/>
    <cellStyle name="Millares 4" xfId="80" xr:uid="{00000000-0005-0000-0000-0000E0030000}"/>
    <cellStyle name="Millares 4 2" xfId="188" xr:uid="{00000000-0005-0000-0000-0000E1030000}"/>
    <cellStyle name="Millares 4 2 2" xfId="255" xr:uid="{00000000-0005-0000-0000-0000E2030000}"/>
    <cellStyle name="Millares 4 2 2 2" xfId="953" xr:uid="{00000000-0005-0000-0000-0000E3030000}"/>
    <cellStyle name="Millares 4 2 2 3" xfId="1449" xr:uid="{00000000-0005-0000-0000-0000E4030000}"/>
    <cellStyle name="Millares 4 2 3" xfId="954" xr:uid="{00000000-0005-0000-0000-0000E5030000}"/>
    <cellStyle name="Millares 4 2 4" xfId="955" xr:uid="{00000000-0005-0000-0000-0000E6030000}"/>
    <cellStyle name="Millares 4 2 5" xfId="1396" xr:uid="{00000000-0005-0000-0000-0000E7030000}"/>
    <cellStyle name="Millares 4 3" xfId="233" xr:uid="{00000000-0005-0000-0000-0000E8030000}"/>
    <cellStyle name="Millares 4 3 2" xfId="956" xr:uid="{00000000-0005-0000-0000-0000E9030000}"/>
    <cellStyle name="Millares 4 3 2 2" xfId="957" xr:uid="{00000000-0005-0000-0000-0000EA030000}"/>
    <cellStyle name="Millares 4 3 3" xfId="958" xr:uid="{00000000-0005-0000-0000-0000EB030000}"/>
    <cellStyle name="Millares 4 3 4" xfId="1431" xr:uid="{00000000-0005-0000-0000-0000EC030000}"/>
    <cellStyle name="Millares 4 3 5" xfId="432" xr:uid="{00000000-0005-0000-0000-0000ED030000}"/>
    <cellStyle name="Millares 4 4" xfId="959" xr:uid="{00000000-0005-0000-0000-0000EE030000}"/>
    <cellStyle name="Millares 4 4 2" xfId="960" xr:uid="{00000000-0005-0000-0000-0000EF030000}"/>
    <cellStyle name="Millares 4 5" xfId="961" xr:uid="{00000000-0005-0000-0000-0000F0030000}"/>
    <cellStyle name="Millares 4 6" xfId="962" xr:uid="{00000000-0005-0000-0000-0000F1030000}"/>
    <cellStyle name="Millares 4_Presupuesto Construccion edificio oficina gubernamentales de san juan" xfId="963" xr:uid="{00000000-0005-0000-0000-0000F2030000}"/>
    <cellStyle name="Millares 40" xfId="1516" xr:uid="{00000000-0005-0000-0000-0000F3030000}"/>
    <cellStyle name="Millares 41" xfId="1366" xr:uid="{00000000-0005-0000-0000-0000F4030000}"/>
    <cellStyle name="Millares 42" xfId="1504" xr:uid="{00000000-0005-0000-0000-0000F5030000}"/>
    <cellStyle name="Millares 43" xfId="1332" xr:uid="{00000000-0005-0000-0000-0000F6030000}"/>
    <cellStyle name="Millares 44" xfId="1511" xr:uid="{00000000-0005-0000-0000-0000F7030000}"/>
    <cellStyle name="Millares 45" xfId="1299" xr:uid="{00000000-0005-0000-0000-0000F8030000}"/>
    <cellStyle name="Millares 46" xfId="1389" xr:uid="{00000000-0005-0000-0000-0000F9030000}"/>
    <cellStyle name="Millares 47" xfId="324" xr:uid="{00000000-0005-0000-0000-0000FA030000}"/>
    <cellStyle name="Millares 48" xfId="484" xr:uid="{00000000-0005-0000-0000-0000FB030000}"/>
    <cellStyle name="Millares 49" xfId="1586" xr:uid="{00000000-0005-0000-0000-0000FC030000}"/>
    <cellStyle name="Millares 5" xfId="109" xr:uid="{00000000-0005-0000-0000-0000FD030000}"/>
    <cellStyle name="Millares 5 2" xfId="434" xr:uid="{00000000-0005-0000-0000-0000FE030000}"/>
    <cellStyle name="Millares 5 2 2" xfId="964" xr:uid="{00000000-0005-0000-0000-0000FF030000}"/>
    <cellStyle name="Millares 5 3" xfId="314" xr:uid="{00000000-0005-0000-0000-000000040000}"/>
    <cellStyle name="Millares 5 3 2" xfId="435" xr:uid="{00000000-0005-0000-0000-000001040000}"/>
    <cellStyle name="Millares 5 3 3" xfId="965" xr:uid="{00000000-0005-0000-0000-000002040000}"/>
    <cellStyle name="Millares 5 3 4" xfId="1500" xr:uid="{00000000-0005-0000-0000-000003040000}"/>
    <cellStyle name="Millares 5 4" xfId="436" xr:uid="{00000000-0005-0000-0000-000004040000}"/>
    <cellStyle name="Millares 5 5" xfId="966" xr:uid="{00000000-0005-0000-0000-000005040000}"/>
    <cellStyle name="Millares 5 6" xfId="1352" xr:uid="{00000000-0005-0000-0000-000006040000}"/>
    <cellStyle name="Millares 5 7" xfId="433" xr:uid="{00000000-0005-0000-0000-000007040000}"/>
    <cellStyle name="Millares 50" xfId="1587" xr:uid="{00000000-0005-0000-0000-000008040000}"/>
    <cellStyle name="Millares 51" xfId="1597" xr:uid="{00000000-0005-0000-0000-000009040000}"/>
    <cellStyle name="Millares 52" xfId="1613" xr:uid="{00000000-0005-0000-0000-00000A040000}"/>
    <cellStyle name="Millares 53" xfId="1615" xr:uid="{00000000-0005-0000-0000-00000B040000}"/>
    <cellStyle name="Millares 54" xfId="1612" xr:uid="{00000000-0005-0000-0000-00000C040000}"/>
    <cellStyle name="Millares 55" xfId="1738" xr:uid="{00000000-0005-0000-0000-00000D040000}"/>
    <cellStyle name="Millares 6" xfId="189" xr:uid="{00000000-0005-0000-0000-00000E040000}"/>
    <cellStyle name="Millares 6 2" xfId="256" xr:uid="{00000000-0005-0000-0000-00000F040000}"/>
    <cellStyle name="Millares 6 2 2" xfId="438" xr:uid="{00000000-0005-0000-0000-000010040000}"/>
    <cellStyle name="Millares 6 2 3" xfId="1450" xr:uid="{00000000-0005-0000-0000-000011040000}"/>
    <cellStyle name="Millares 6 3" xfId="439" xr:uid="{00000000-0005-0000-0000-000012040000}"/>
    <cellStyle name="Millares 6 4" xfId="487" xr:uid="{00000000-0005-0000-0000-000013040000}"/>
    <cellStyle name="Millares 6 5" xfId="1397" xr:uid="{00000000-0005-0000-0000-000014040000}"/>
    <cellStyle name="Millares 6 6" xfId="437" xr:uid="{00000000-0005-0000-0000-000015040000}"/>
    <cellStyle name="Millares 7" xfId="190" xr:uid="{00000000-0005-0000-0000-000016040000}"/>
    <cellStyle name="Millares 7 2" xfId="257" xr:uid="{00000000-0005-0000-0000-000017040000}"/>
    <cellStyle name="Millares 7 2 10" xfId="1451" xr:uid="{00000000-0005-0000-0000-000018040000}"/>
    <cellStyle name="Millares 7 2 11" xfId="441" xr:uid="{00000000-0005-0000-0000-000019040000}"/>
    <cellStyle name="Millares 7 2 2" xfId="967" xr:uid="{00000000-0005-0000-0000-00001A040000}"/>
    <cellStyle name="Millares 7 2 2 2" xfId="968" xr:uid="{00000000-0005-0000-0000-00001B040000}"/>
    <cellStyle name="Millares 7 2 3" xfId="969" xr:uid="{00000000-0005-0000-0000-00001C040000}"/>
    <cellStyle name="Millares 7 2 4" xfId="970" xr:uid="{00000000-0005-0000-0000-00001D040000}"/>
    <cellStyle name="Millares 7 2 5" xfId="971" xr:uid="{00000000-0005-0000-0000-00001E040000}"/>
    <cellStyle name="Millares 7 2 6" xfId="972" xr:uid="{00000000-0005-0000-0000-00001F040000}"/>
    <cellStyle name="Millares 7 2 7" xfId="973" xr:uid="{00000000-0005-0000-0000-000020040000}"/>
    <cellStyle name="Millares 7 2 8" xfId="974" xr:uid="{00000000-0005-0000-0000-000021040000}"/>
    <cellStyle name="Millares 7 2 9" xfId="975" xr:uid="{00000000-0005-0000-0000-000022040000}"/>
    <cellStyle name="Millares 7 3" xfId="313" xr:uid="{00000000-0005-0000-0000-000023040000}"/>
    <cellStyle name="Millares 7 3 2" xfId="976" xr:uid="{00000000-0005-0000-0000-000024040000}"/>
    <cellStyle name="Millares 7 3 3" xfId="977" xr:uid="{00000000-0005-0000-0000-000025040000}"/>
    <cellStyle name="Millares 7 3 4" xfId="1499" xr:uid="{00000000-0005-0000-0000-000026040000}"/>
    <cellStyle name="Millares 7 3 5" xfId="442" xr:uid="{00000000-0005-0000-0000-000027040000}"/>
    <cellStyle name="Millares 7 4" xfId="1398" xr:uid="{00000000-0005-0000-0000-000028040000}"/>
    <cellStyle name="Millares 7 5" xfId="440" xr:uid="{00000000-0005-0000-0000-000029040000}"/>
    <cellStyle name="Millares 7 6" xfId="978" xr:uid="{00000000-0005-0000-0000-00002A040000}"/>
    <cellStyle name="Millares 8" xfId="112" xr:uid="{00000000-0005-0000-0000-00002B040000}"/>
    <cellStyle name="Millares 8 2" xfId="246" xr:uid="{00000000-0005-0000-0000-00002C040000}"/>
    <cellStyle name="Millares 8 2 2" xfId="979" xr:uid="{00000000-0005-0000-0000-00002D040000}"/>
    <cellStyle name="Millares 8 2 3" xfId="980" xr:uid="{00000000-0005-0000-0000-00002E040000}"/>
    <cellStyle name="Millares 8 2 4" xfId="1440" xr:uid="{00000000-0005-0000-0000-00002F040000}"/>
    <cellStyle name="Millares 8 2 5" xfId="444" xr:uid="{00000000-0005-0000-0000-000030040000}"/>
    <cellStyle name="Millares 8 3" xfId="445" xr:uid="{00000000-0005-0000-0000-000031040000}"/>
    <cellStyle name="Millares 8 4" xfId="1354" xr:uid="{00000000-0005-0000-0000-000032040000}"/>
    <cellStyle name="Millares 8 5" xfId="981" xr:uid="{00000000-0005-0000-0000-000033040000}"/>
    <cellStyle name="Millares 8 6" xfId="443" xr:uid="{00000000-0005-0000-0000-000034040000}"/>
    <cellStyle name="Millares 9" xfId="191" xr:uid="{00000000-0005-0000-0000-000035040000}"/>
    <cellStyle name="Millares 9 2" xfId="258" xr:uid="{00000000-0005-0000-0000-000036040000}"/>
    <cellStyle name="Millares 9 2 2" xfId="982" xr:uid="{00000000-0005-0000-0000-000037040000}"/>
    <cellStyle name="Millares 9 2 2 2" xfId="1655" xr:uid="{00000000-0005-0000-0000-000038040000}"/>
    <cellStyle name="Millares 9 2 3" xfId="1452" xr:uid="{00000000-0005-0000-0000-000039040000}"/>
    <cellStyle name="Millares 9 2 4" xfId="446" xr:uid="{00000000-0005-0000-0000-00003A040000}"/>
    <cellStyle name="Millares 9 3" xfId="447" xr:uid="{00000000-0005-0000-0000-00003B040000}"/>
    <cellStyle name="Millares 9 4" xfId="488" xr:uid="{00000000-0005-0000-0000-00003C040000}"/>
    <cellStyle name="Millares_NUEVO FORMATO DE PRESUPUESTOS" xfId="318" xr:uid="{00000000-0005-0000-0000-00003D040000}"/>
    <cellStyle name="Millares_PRESUPUESTO" xfId="320" xr:uid="{00000000-0005-0000-0000-00003E040000}"/>
    <cellStyle name="Moneda [0] 2" xfId="983" xr:uid="{00000000-0005-0000-0000-00003F040000}"/>
    <cellStyle name="Moneda 18" xfId="984" xr:uid="{00000000-0005-0000-0000-000040040000}"/>
    <cellStyle name="Moneda 2" xfId="113" xr:uid="{00000000-0005-0000-0000-000041040000}"/>
    <cellStyle name="Moneda 2 2" xfId="247" xr:uid="{00000000-0005-0000-0000-000042040000}"/>
    <cellStyle name="Moneda 2 2 2" xfId="986" xr:uid="{00000000-0005-0000-0000-000043040000}"/>
    <cellStyle name="Moneda 2 2 2 2" xfId="987" xr:uid="{00000000-0005-0000-0000-000044040000}"/>
    <cellStyle name="Moneda 2 2 3" xfId="988" xr:uid="{00000000-0005-0000-0000-000045040000}"/>
    <cellStyle name="Moneda 2 2 4" xfId="989" xr:uid="{00000000-0005-0000-0000-000046040000}"/>
    <cellStyle name="Moneda 2 2 5" xfId="1441" xr:uid="{00000000-0005-0000-0000-000047040000}"/>
    <cellStyle name="Moneda 2 2 6" xfId="985" xr:uid="{00000000-0005-0000-0000-000048040000}"/>
    <cellStyle name="Moneda 2 3" xfId="990" xr:uid="{00000000-0005-0000-0000-000049040000}"/>
    <cellStyle name="Moneda 2 3 2" xfId="991" xr:uid="{00000000-0005-0000-0000-00004A040000}"/>
    <cellStyle name="Moneda 2 4" xfId="992" xr:uid="{00000000-0005-0000-0000-00004B040000}"/>
    <cellStyle name="Moneda 2 4 2" xfId="993" xr:uid="{00000000-0005-0000-0000-00004C040000}"/>
    <cellStyle name="Moneda 2 5" xfId="994" xr:uid="{00000000-0005-0000-0000-00004D040000}"/>
    <cellStyle name="Moneda 2 5 2" xfId="1656" xr:uid="{00000000-0005-0000-0000-00004E040000}"/>
    <cellStyle name="Moneda 2 6" xfId="995" xr:uid="{00000000-0005-0000-0000-00004F040000}"/>
    <cellStyle name="Moneda 2 6 2" xfId="1657" xr:uid="{00000000-0005-0000-0000-000050040000}"/>
    <cellStyle name="Moneda 2 7" xfId="996" xr:uid="{00000000-0005-0000-0000-000051040000}"/>
    <cellStyle name="Moneda 2 7 2" xfId="1658" xr:uid="{00000000-0005-0000-0000-000052040000}"/>
    <cellStyle name="Moneda 2 8" xfId="997" xr:uid="{00000000-0005-0000-0000-000053040000}"/>
    <cellStyle name="Moneda 2_ANALISIS COSTOS PORTICOS GRAN TECHO" xfId="998" xr:uid="{00000000-0005-0000-0000-000054040000}"/>
    <cellStyle name="Moneda 3" xfId="448" xr:uid="{00000000-0005-0000-0000-000055040000}"/>
    <cellStyle name="Moneda 3 2" xfId="999" xr:uid="{00000000-0005-0000-0000-000056040000}"/>
    <cellStyle name="Moneda 3 3" xfId="1000" xr:uid="{00000000-0005-0000-0000-000057040000}"/>
    <cellStyle name="Moneda 3 4" xfId="1001" xr:uid="{00000000-0005-0000-0000-000058040000}"/>
    <cellStyle name="Moneda 4" xfId="1002" xr:uid="{00000000-0005-0000-0000-000059040000}"/>
    <cellStyle name="Moneda 4 2" xfId="1003" xr:uid="{00000000-0005-0000-0000-00005A040000}"/>
    <cellStyle name="Moneda 4 3" xfId="1004" xr:uid="{00000000-0005-0000-0000-00005B040000}"/>
    <cellStyle name="Moneda 5" xfId="1005" xr:uid="{00000000-0005-0000-0000-00005C040000}"/>
    <cellStyle name="Moneda 5 2" xfId="1006" xr:uid="{00000000-0005-0000-0000-00005D040000}"/>
    <cellStyle name="Moneda 5 3" xfId="1007" xr:uid="{00000000-0005-0000-0000-00005E040000}"/>
    <cellStyle name="Moneda 6" xfId="1008" xr:uid="{00000000-0005-0000-0000-00005F040000}"/>
    <cellStyle name="Moneda 6 2" xfId="1009" xr:uid="{00000000-0005-0000-0000-000060040000}"/>
    <cellStyle name="Moneda 6 3" xfId="1010" xr:uid="{00000000-0005-0000-0000-000061040000}"/>
    <cellStyle name="Moneda 7" xfId="1011" xr:uid="{00000000-0005-0000-0000-000062040000}"/>
    <cellStyle name="Moneda 7 2" xfId="1012" xr:uid="{00000000-0005-0000-0000-000063040000}"/>
    <cellStyle name="Moneda 8" xfId="1297" xr:uid="{00000000-0005-0000-0000-000064040000}"/>
    <cellStyle name="Moneda 8 2" xfId="1743" xr:uid="{00000000-0005-0000-0000-000065040000}"/>
    <cellStyle name="Neutral" xfId="81" builtinId="28" customBuiltin="1"/>
    <cellStyle name="Neutral 2" xfId="192" xr:uid="{00000000-0005-0000-0000-000067040000}"/>
    <cellStyle name="Neutral 2 2" xfId="1013" xr:uid="{00000000-0005-0000-0000-000068040000}"/>
    <cellStyle name="Neutral 2 3" xfId="1400" xr:uid="{00000000-0005-0000-0000-000069040000}"/>
    <cellStyle name="Neutral 2 4" xfId="449" xr:uid="{00000000-0005-0000-0000-00006A040000}"/>
    <cellStyle name="Neutral 3" xfId="1014" xr:uid="{00000000-0005-0000-0000-00006B040000}"/>
    <cellStyle name="Neutral 3 2" xfId="1015" xr:uid="{00000000-0005-0000-0000-00006C040000}"/>
    <cellStyle name="Neutral 4" xfId="1016" xr:uid="{00000000-0005-0000-0000-00006D040000}"/>
    <cellStyle name="Neutral 4 2" xfId="1017" xr:uid="{00000000-0005-0000-0000-00006E040000}"/>
    <cellStyle name="No-definido" xfId="82" xr:uid="{00000000-0005-0000-0000-00006F040000}"/>
    <cellStyle name="No-definido 2" xfId="1018" xr:uid="{00000000-0005-0000-0000-000070040000}"/>
    <cellStyle name="Normal" xfId="0" builtinId="0"/>
    <cellStyle name="Normal - Style1" xfId="83" xr:uid="{00000000-0005-0000-0000-000072040000}"/>
    <cellStyle name="Normal 10" xfId="193" xr:uid="{00000000-0005-0000-0000-000073040000}"/>
    <cellStyle name="Normal 10 2" xfId="259" xr:uid="{00000000-0005-0000-0000-000074040000}"/>
    <cellStyle name="Normal 10 2 2" xfId="1019" xr:uid="{00000000-0005-0000-0000-000075040000}"/>
    <cellStyle name="Normal 10 2 3" xfId="1453" xr:uid="{00000000-0005-0000-0000-000076040000}"/>
    <cellStyle name="Normal 10 2 4" xfId="450" xr:uid="{00000000-0005-0000-0000-000077040000}"/>
    <cellStyle name="Normal 10 3" xfId="283" xr:uid="{00000000-0005-0000-0000-000078040000}"/>
    <cellStyle name="Normal 10 4" xfId="1020" xr:uid="{00000000-0005-0000-0000-000079040000}"/>
    <cellStyle name="Normal 10 5" xfId="1021" xr:uid="{00000000-0005-0000-0000-00007A040000}"/>
    <cellStyle name="Normal 10 6" xfId="1401" xr:uid="{00000000-0005-0000-0000-00007B040000}"/>
    <cellStyle name="Normal 11" xfId="194" xr:uid="{00000000-0005-0000-0000-00007C040000}"/>
    <cellStyle name="Normal 11 2" xfId="260" xr:uid="{00000000-0005-0000-0000-00007D040000}"/>
    <cellStyle name="Normal 11 3" xfId="1022" xr:uid="{00000000-0005-0000-0000-00007E040000}"/>
    <cellStyle name="Normal 12" xfId="195" xr:uid="{00000000-0005-0000-0000-00007F040000}"/>
    <cellStyle name="Normal 12 2" xfId="261" xr:uid="{00000000-0005-0000-0000-000080040000}"/>
    <cellStyle name="Normal 12 2 2" xfId="300" xr:uid="{00000000-0005-0000-0000-000081040000}"/>
    <cellStyle name="Normal 12 2 2 2" xfId="1487" xr:uid="{00000000-0005-0000-0000-000082040000}"/>
    <cellStyle name="Normal 12 2 2 3" xfId="1780" xr:uid="{00000000-0005-0000-0000-000083040000}"/>
    <cellStyle name="Normal 12 2 3" xfId="1454" xr:uid="{00000000-0005-0000-0000-000084040000}"/>
    <cellStyle name="Normal 12 2 3 2" xfId="1759" xr:uid="{00000000-0005-0000-0000-000085040000}"/>
    <cellStyle name="Normal 12 2 4" xfId="1582" xr:uid="{00000000-0005-0000-0000-000086040000}"/>
    <cellStyle name="Normal 12 2 5" xfId="1023" xr:uid="{00000000-0005-0000-0000-000087040000}"/>
    <cellStyle name="Normal 12 3" xfId="289" xr:uid="{00000000-0005-0000-0000-000088040000}"/>
    <cellStyle name="Normal 12 3 2" xfId="1476" xr:uid="{00000000-0005-0000-0000-000089040000}"/>
    <cellStyle name="Normal 12 3 2 2" xfId="1770" xr:uid="{00000000-0005-0000-0000-00008A040000}"/>
    <cellStyle name="Normal 12 3 3" xfId="1024" xr:uid="{00000000-0005-0000-0000-00008B040000}"/>
    <cellStyle name="Normal 12 4" xfId="1025" xr:uid="{00000000-0005-0000-0000-00008C040000}"/>
    <cellStyle name="Normal 12 5" xfId="1026" xr:uid="{00000000-0005-0000-0000-00008D040000}"/>
    <cellStyle name="Normal 12 6" xfId="1403" xr:uid="{00000000-0005-0000-0000-00008E040000}"/>
    <cellStyle name="Normal 12 6 2" xfId="1749" xr:uid="{00000000-0005-0000-0000-00008F040000}"/>
    <cellStyle name="Normal 12 7" xfId="451" xr:uid="{00000000-0005-0000-0000-000090040000}"/>
    <cellStyle name="Normal 13" xfId="196" xr:uid="{00000000-0005-0000-0000-000091040000}"/>
    <cellStyle name="Normal 13 10" xfId="452" xr:uid="{00000000-0005-0000-0000-000092040000}"/>
    <cellStyle name="Normal 13 2" xfId="262" xr:uid="{00000000-0005-0000-0000-000093040000}"/>
    <cellStyle name="Normal 13 2 2" xfId="301" xr:uid="{00000000-0005-0000-0000-000094040000}"/>
    <cellStyle name="Normal 13 2 2 2" xfId="1488" xr:uid="{00000000-0005-0000-0000-000095040000}"/>
    <cellStyle name="Normal 13 2 2 2 2" xfId="1781" xr:uid="{00000000-0005-0000-0000-000096040000}"/>
    <cellStyle name="Normal 13 2 2 3" xfId="1027" xr:uid="{00000000-0005-0000-0000-000097040000}"/>
    <cellStyle name="Normal 13 2 3" xfId="1455" xr:uid="{00000000-0005-0000-0000-000098040000}"/>
    <cellStyle name="Normal 13 2 3 2" xfId="1760" xr:uid="{00000000-0005-0000-0000-000099040000}"/>
    <cellStyle name="Normal 13 2 4" xfId="453" xr:uid="{00000000-0005-0000-0000-00009A040000}"/>
    <cellStyle name="Normal 13 3" xfId="290" xr:uid="{00000000-0005-0000-0000-00009B040000}"/>
    <cellStyle name="Normal 13 3 2" xfId="1477" xr:uid="{00000000-0005-0000-0000-00009C040000}"/>
    <cellStyle name="Normal 13 3 2 2" xfId="1771" xr:uid="{00000000-0005-0000-0000-00009D040000}"/>
    <cellStyle name="Normal 13 3 3" xfId="1028" xr:uid="{00000000-0005-0000-0000-00009E040000}"/>
    <cellStyle name="Normal 13 3 4" xfId="1659" xr:uid="{00000000-0005-0000-0000-00009F040000}"/>
    <cellStyle name="Normal 13 4" xfId="1029" xr:uid="{00000000-0005-0000-0000-0000A0040000}"/>
    <cellStyle name="Normal 13 4 2" xfId="1660" xr:uid="{00000000-0005-0000-0000-0000A1040000}"/>
    <cellStyle name="Normal 13 5" xfId="1030" xr:uid="{00000000-0005-0000-0000-0000A2040000}"/>
    <cellStyle name="Normal 13 5 2" xfId="1661" xr:uid="{00000000-0005-0000-0000-0000A3040000}"/>
    <cellStyle name="Normal 13 6" xfId="1031" xr:uid="{00000000-0005-0000-0000-0000A4040000}"/>
    <cellStyle name="Normal 13 6 2" xfId="1662" xr:uid="{00000000-0005-0000-0000-0000A5040000}"/>
    <cellStyle name="Normal 13 7" xfId="1032" xr:uid="{00000000-0005-0000-0000-0000A6040000}"/>
    <cellStyle name="Normal 13 7 2" xfId="1663" xr:uid="{00000000-0005-0000-0000-0000A7040000}"/>
    <cellStyle name="Normal 13 8" xfId="1033" xr:uid="{00000000-0005-0000-0000-0000A8040000}"/>
    <cellStyle name="Normal 13 9" xfId="1404" xr:uid="{00000000-0005-0000-0000-0000A9040000}"/>
    <cellStyle name="Normal 13 9 2" xfId="1750" xr:uid="{00000000-0005-0000-0000-0000AA040000}"/>
    <cellStyle name="Normal 14" xfId="197" xr:uid="{00000000-0005-0000-0000-0000AB040000}"/>
    <cellStyle name="Normal 14 2" xfId="263" xr:uid="{00000000-0005-0000-0000-0000AC040000}"/>
    <cellStyle name="Normal 14 2 2" xfId="302" xr:uid="{00000000-0005-0000-0000-0000AD040000}"/>
    <cellStyle name="Normal 14 2 2 2" xfId="1489" xr:uid="{00000000-0005-0000-0000-0000AE040000}"/>
    <cellStyle name="Normal 14 2 2 2 2" xfId="1782" xr:uid="{00000000-0005-0000-0000-0000AF040000}"/>
    <cellStyle name="Normal 14 2 2 3" xfId="454" xr:uid="{00000000-0005-0000-0000-0000B0040000}"/>
    <cellStyle name="Normal 14 2 3" xfId="1456" xr:uid="{00000000-0005-0000-0000-0000B1040000}"/>
    <cellStyle name="Normal 14 2 3 2" xfId="1761" xr:uid="{00000000-0005-0000-0000-0000B2040000}"/>
    <cellStyle name="Normal 14 2 4" xfId="1034" xr:uid="{00000000-0005-0000-0000-0000B3040000}"/>
    <cellStyle name="Normal 14 3" xfId="291" xr:uid="{00000000-0005-0000-0000-0000B4040000}"/>
    <cellStyle name="Normal 14 3 2" xfId="1478" xr:uid="{00000000-0005-0000-0000-0000B5040000}"/>
    <cellStyle name="Normal 14 3 2 2" xfId="1772" xr:uid="{00000000-0005-0000-0000-0000B6040000}"/>
    <cellStyle name="Normal 14 3 3" xfId="1035" xr:uid="{00000000-0005-0000-0000-0000B7040000}"/>
    <cellStyle name="Normal 14 3 4" xfId="1664" xr:uid="{00000000-0005-0000-0000-0000B8040000}"/>
    <cellStyle name="Normal 14 4" xfId="1036" xr:uid="{00000000-0005-0000-0000-0000B9040000}"/>
    <cellStyle name="Normal 14 4 2" xfId="1665" xr:uid="{00000000-0005-0000-0000-0000BA040000}"/>
    <cellStyle name="Normal 14 5" xfId="1037" xr:uid="{00000000-0005-0000-0000-0000BB040000}"/>
    <cellStyle name="Normal 14 5 2" xfId="1666" xr:uid="{00000000-0005-0000-0000-0000BC040000}"/>
    <cellStyle name="Normal 14 6" xfId="1038" xr:uid="{00000000-0005-0000-0000-0000BD040000}"/>
    <cellStyle name="Normal 14 6 2" xfId="1667" xr:uid="{00000000-0005-0000-0000-0000BE040000}"/>
    <cellStyle name="Normal 14 7" xfId="1039" xr:uid="{00000000-0005-0000-0000-0000BF040000}"/>
    <cellStyle name="Normal 14 8" xfId="1405" xr:uid="{00000000-0005-0000-0000-0000C0040000}"/>
    <cellStyle name="Normal 14 8 2" xfId="1751" xr:uid="{00000000-0005-0000-0000-0000C1040000}"/>
    <cellStyle name="Normal 14 9" xfId="327" xr:uid="{00000000-0005-0000-0000-0000C2040000}"/>
    <cellStyle name="Normal 15" xfId="198" xr:uid="{00000000-0005-0000-0000-0000C3040000}"/>
    <cellStyle name="Normal 15 2" xfId="264" xr:uid="{00000000-0005-0000-0000-0000C4040000}"/>
    <cellStyle name="Normal 15 2 2" xfId="303" xr:uid="{00000000-0005-0000-0000-0000C5040000}"/>
    <cellStyle name="Normal 15 2 2 2" xfId="1490" xr:uid="{00000000-0005-0000-0000-0000C6040000}"/>
    <cellStyle name="Normal 15 2 2 3" xfId="1783" xr:uid="{00000000-0005-0000-0000-0000C7040000}"/>
    <cellStyle name="Normal 15 2 3" xfId="1457" xr:uid="{00000000-0005-0000-0000-0000C8040000}"/>
    <cellStyle name="Normal 15 2 3 2" xfId="1762" xr:uid="{00000000-0005-0000-0000-0000C9040000}"/>
    <cellStyle name="Normal 15 2 4" xfId="1041" xr:uid="{00000000-0005-0000-0000-0000CA040000}"/>
    <cellStyle name="Normal 15 3" xfId="292" xr:uid="{00000000-0005-0000-0000-0000CB040000}"/>
    <cellStyle name="Normal 15 3 2" xfId="1479" xr:uid="{00000000-0005-0000-0000-0000CC040000}"/>
    <cellStyle name="Normal 15 3 3" xfId="1773" xr:uid="{00000000-0005-0000-0000-0000CD040000}"/>
    <cellStyle name="Normal 15 4" xfId="1406" xr:uid="{00000000-0005-0000-0000-0000CE040000}"/>
    <cellStyle name="Normal 15 4 2" xfId="1752" xr:uid="{00000000-0005-0000-0000-0000CF040000}"/>
    <cellStyle name="Normal 15 5" xfId="1040" xr:uid="{00000000-0005-0000-0000-0000D0040000}"/>
    <cellStyle name="Normal 16" xfId="199" xr:uid="{00000000-0005-0000-0000-0000D1040000}"/>
    <cellStyle name="Normal 16 2" xfId="265" xr:uid="{00000000-0005-0000-0000-0000D2040000}"/>
    <cellStyle name="Normal 16 2 2" xfId="304" xr:uid="{00000000-0005-0000-0000-0000D3040000}"/>
    <cellStyle name="Normal 16 2 2 2" xfId="1491" xr:uid="{00000000-0005-0000-0000-0000D4040000}"/>
    <cellStyle name="Normal 16 2 2 3" xfId="1784" xr:uid="{00000000-0005-0000-0000-0000D5040000}"/>
    <cellStyle name="Normal 16 2 3" xfId="1458" xr:uid="{00000000-0005-0000-0000-0000D6040000}"/>
    <cellStyle name="Normal 16 2 3 2" xfId="1763" xr:uid="{00000000-0005-0000-0000-0000D7040000}"/>
    <cellStyle name="Normal 16 2 4" xfId="1043" xr:uid="{00000000-0005-0000-0000-0000D8040000}"/>
    <cellStyle name="Normal 16 3" xfId="293" xr:uid="{00000000-0005-0000-0000-0000D9040000}"/>
    <cellStyle name="Normal 16 3 2" xfId="1480" xr:uid="{00000000-0005-0000-0000-0000DA040000}"/>
    <cellStyle name="Normal 16 3 2 2" xfId="1774" xr:uid="{00000000-0005-0000-0000-0000DB040000}"/>
    <cellStyle name="Normal 16 3 3" xfId="1044" xr:uid="{00000000-0005-0000-0000-0000DC040000}"/>
    <cellStyle name="Normal 16 4" xfId="1407" xr:uid="{00000000-0005-0000-0000-0000DD040000}"/>
    <cellStyle name="Normal 16 4 2" xfId="1753" xr:uid="{00000000-0005-0000-0000-0000DE040000}"/>
    <cellStyle name="Normal 16 5" xfId="1042" xr:uid="{00000000-0005-0000-0000-0000DF040000}"/>
    <cellStyle name="Normal 17" xfId="200" xr:uid="{00000000-0005-0000-0000-0000E0040000}"/>
    <cellStyle name="Normal 17 2" xfId="266" xr:uid="{00000000-0005-0000-0000-0000E1040000}"/>
    <cellStyle name="Normal 17 2 2" xfId="305" xr:uid="{00000000-0005-0000-0000-0000E2040000}"/>
    <cellStyle name="Normal 17 2 2 2" xfId="1492" xr:uid="{00000000-0005-0000-0000-0000E3040000}"/>
    <cellStyle name="Normal 17 2 2 3" xfId="1785" xr:uid="{00000000-0005-0000-0000-0000E4040000}"/>
    <cellStyle name="Normal 17 2 3" xfId="1459" xr:uid="{00000000-0005-0000-0000-0000E5040000}"/>
    <cellStyle name="Normal 17 2 3 2" xfId="1764" xr:uid="{00000000-0005-0000-0000-0000E6040000}"/>
    <cellStyle name="Normal 17 2 4" xfId="1046" xr:uid="{00000000-0005-0000-0000-0000E7040000}"/>
    <cellStyle name="Normal 17 3" xfId="294" xr:uid="{00000000-0005-0000-0000-0000E8040000}"/>
    <cellStyle name="Normal 17 3 2" xfId="1481" xr:uid="{00000000-0005-0000-0000-0000E9040000}"/>
    <cellStyle name="Normal 17 3 2 2" xfId="1775" xr:uid="{00000000-0005-0000-0000-0000EA040000}"/>
    <cellStyle name="Normal 17 3 3" xfId="1047" xr:uid="{00000000-0005-0000-0000-0000EB040000}"/>
    <cellStyle name="Normal 17 4" xfId="1408" xr:uid="{00000000-0005-0000-0000-0000EC040000}"/>
    <cellStyle name="Normal 17 4 2" xfId="1754" xr:uid="{00000000-0005-0000-0000-0000ED040000}"/>
    <cellStyle name="Normal 17 5" xfId="1045" xr:uid="{00000000-0005-0000-0000-0000EE040000}"/>
    <cellStyle name="Normal 18" xfId="201" xr:uid="{00000000-0005-0000-0000-0000EF040000}"/>
    <cellStyle name="Normal 18 2" xfId="267" xr:uid="{00000000-0005-0000-0000-0000F0040000}"/>
    <cellStyle name="Normal 18 2 2" xfId="1460" xr:uid="{00000000-0005-0000-0000-0000F1040000}"/>
    <cellStyle name="Normal 18 2 3" xfId="1049" xr:uid="{00000000-0005-0000-0000-0000F2040000}"/>
    <cellStyle name="Normal 18 3" xfId="1295" xr:uid="{00000000-0005-0000-0000-0000F3040000}"/>
    <cellStyle name="Normal 18 4" xfId="1409" xr:uid="{00000000-0005-0000-0000-0000F4040000}"/>
    <cellStyle name="Normal 18 5" xfId="1048" xr:uid="{00000000-0005-0000-0000-0000F5040000}"/>
    <cellStyle name="Normal 19" xfId="202" xr:uid="{00000000-0005-0000-0000-0000F6040000}"/>
    <cellStyle name="Normal 19 2" xfId="268" xr:uid="{00000000-0005-0000-0000-0000F7040000}"/>
    <cellStyle name="Normal 19 2 2" xfId="1461" xr:uid="{00000000-0005-0000-0000-0000F8040000}"/>
    <cellStyle name="Normal 19 2 3" xfId="1051" xr:uid="{00000000-0005-0000-0000-0000F9040000}"/>
    <cellStyle name="Normal 19 3" xfId="1052" xr:uid="{00000000-0005-0000-0000-0000FA040000}"/>
    <cellStyle name="Normal 19 3 2" xfId="1669" xr:uid="{00000000-0005-0000-0000-0000FB040000}"/>
    <cellStyle name="Normal 19 4" xfId="1410" xr:uid="{00000000-0005-0000-0000-0000FC040000}"/>
    <cellStyle name="Normal 19 5" xfId="1050" xr:uid="{00000000-0005-0000-0000-0000FD040000}"/>
    <cellStyle name="Normal 19 6" xfId="1668" xr:uid="{00000000-0005-0000-0000-0000FE040000}"/>
    <cellStyle name="Normal 2" xfId="84" xr:uid="{00000000-0005-0000-0000-0000FF040000}"/>
    <cellStyle name="Normal 2 10" xfId="1053" xr:uid="{00000000-0005-0000-0000-000000050000}"/>
    <cellStyle name="Normal 2 11" xfId="1054" xr:uid="{00000000-0005-0000-0000-000001050000}"/>
    <cellStyle name="Normal 2 2" xfId="85" xr:uid="{00000000-0005-0000-0000-000002050000}"/>
    <cellStyle name="Normal 2 2 2" xfId="235" xr:uid="{00000000-0005-0000-0000-000003050000}"/>
    <cellStyle name="Normal 2 2 2 2" xfId="1055" xr:uid="{00000000-0005-0000-0000-000004050000}"/>
    <cellStyle name="Normal 2 2 2 2 2" xfId="1670" xr:uid="{00000000-0005-0000-0000-000005050000}"/>
    <cellStyle name="Normal 2 2 3" xfId="1056" xr:uid="{00000000-0005-0000-0000-000006050000}"/>
    <cellStyle name="Normal 2 2 3 2" xfId="1057" xr:uid="{00000000-0005-0000-0000-000007050000}"/>
    <cellStyle name="Normal 2 2 4" xfId="1058" xr:uid="{00000000-0005-0000-0000-000008050000}"/>
    <cellStyle name="Normal 2 2 4 2" xfId="1059" xr:uid="{00000000-0005-0000-0000-000009050000}"/>
    <cellStyle name="Normal 2 2 4 2 2" xfId="1672" xr:uid="{00000000-0005-0000-0000-00000A050000}"/>
    <cellStyle name="Normal 2 2 4 3" xfId="1671" xr:uid="{00000000-0005-0000-0000-00000B050000}"/>
    <cellStyle name="Normal 2 2 5" xfId="1060" xr:uid="{00000000-0005-0000-0000-00000C050000}"/>
    <cellStyle name="Normal 2 2 6" xfId="1061" xr:uid="{00000000-0005-0000-0000-00000D050000}"/>
    <cellStyle name="Normal 2 2_Copia de AC. LINEA NOROESTE trabajo de inocencio" xfId="455" xr:uid="{00000000-0005-0000-0000-00000E050000}"/>
    <cellStyle name="Normal 2 3" xfId="114" xr:uid="{00000000-0005-0000-0000-00000F050000}"/>
    <cellStyle name="Normal 2 3 2" xfId="456" xr:uid="{00000000-0005-0000-0000-000010050000}"/>
    <cellStyle name="Normal 2 3 3" xfId="1062" xr:uid="{00000000-0005-0000-0000-000011050000}"/>
    <cellStyle name="Normal 2 3 4" xfId="1063" xr:uid="{00000000-0005-0000-0000-000012050000}"/>
    <cellStyle name="Normal 2 3 5" xfId="1356" xr:uid="{00000000-0005-0000-0000-000013050000}"/>
    <cellStyle name="Normal 2 3 6" xfId="329" xr:uid="{00000000-0005-0000-0000-000014050000}"/>
    <cellStyle name="Normal 2 4" xfId="110" xr:uid="{00000000-0005-0000-0000-000015050000}"/>
    <cellStyle name="Normal 2 4 2" xfId="245" xr:uid="{00000000-0005-0000-0000-000016050000}"/>
    <cellStyle name="Normal 2 4 2 2" xfId="1065" xr:uid="{00000000-0005-0000-0000-000017050000}"/>
    <cellStyle name="Normal 2 4 2 3" xfId="1064" xr:uid="{00000000-0005-0000-0000-000018050000}"/>
    <cellStyle name="Normal 2 4 2 4" xfId="1673" xr:uid="{00000000-0005-0000-0000-000019050000}"/>
    <cellStyle name="Normal 2 4 3" xfId="1066" xr:uid="{00000000-0005-0000-0000-00001A050000}"/>
    <cellStyle name="Normal 2 4 3 2" xfId="1067" xr:uid="{00000000-0005-0000-0000-00001B050000}"/>
    <cellStyle name="Normal 2 4 3 3" xfId="1674" xr:uid="{00000000-0005-0000-0000-00001C050000}"/>
    <cellStyle name="Normal 2 4 4" xfId="1068" xr:uid="{00000000-0005-0000-0000-00001D050000}"/>
    <cellStyle name="Normal 2 4 5" xfId="1069" xr:uid="{00000000-0005-0000-0000-00001E050000}"/>
    <cellStyle name="Normal 2 5" xfId="234" xr:uid="{00000000-0005-0000-0000-00001F050000}"/>
    <cellStyle name="Normal 2 5 2" xfId="1070" xr:uid="{00000000-0005-0000-0000-000020050000}"/>
    <cellStyle name="Normal 2 5 2 2" xfId="1675" xr:uid="{00000000-0005-0000-0000-000021050000}"/>
    <cellStyle name="Normal 2 6" xfId="1071" xr:uid="{00000000-0005-0000-0000-000022050000}"/>
    <cellStyle name="Normal 2 6 2" xfId="1676" xr:uid="{00000000-0005-0000-0000-000023050000}"/>
    <cellStyle name="Normal 2 7" xfId="1072" xr:uid="{00000000-0005-0000-0000-000024050000}"/>
    <cellStyle name="Normal 2 7 2" xfId="1677" xr:uid="{00000000-0005-0000-0000-000025050000}"/>
    <cellStyle name="Normal 2 8" xfId="1073" xr:uid="{00000000-0005-0000-0000-000026050000}"/>
    <cellStyle name="Normal 2 8 2" xfId="1678" xr:uid="{00000000-0005-0000-0000-000027050000}"/>
    <cellStyle name="Normal 2 9" xfId="1074" xr:uid="{00000000-0005-0000-0000-000028050000}"/>
    <cellStyle name="Normal 2 9 2" xfId="1679" xr:uid="{00000000-0005-0000-0000-000029050000}"/>
    <cellStyle name="Normal 2_07-09 presupu..." xfId="203" xr:uid="{00000000-0005-0000-0000-00002A050000}"/>
    <cellStyle name="Normal 20" xfId="228" xr:uid="{00000000-0005-0000-0000-00002B050000}"/>
    <cellStyle name="Normal 20 2" xfId="1076" xr:uid="{00000000-0005-0000-0000-00002C050000}"/>
    <cellStyle name="Normal 20 2 2" xfId="1681" xr:uid="{00000000-0005-0000-0000-00002D050000}"/>
    <cellStyle name="Normal 20 3" xfId="1077" xr:uid="{00000000-0005-0000-0000-00002E050000}"/>
    <cellStyle name="Normal 20 4" xfId="1078" xr:uid="{00000000-0005-0000-0000-00002F050000}"/>
    <cellStyle name="Normal 20 4 2" xfId="1682" xr:uid="{00000000-0005-0000-0000-000030050000}"/>
    <cellStyle name="Normal 20 5" xfId="1426" xr:uid="{00000000-0005-0000-0000-000031050000}"/>
    <cellStyle name="Normal 20 6" xfId="1075" xr:uid="{00000000-0005-0000-0000-000032050000}"/>
    <cellStyle name="Normal 20 7" xfId="1680" xr:uid="{00000000-0005-0000-0000-000033050000}"/>
    <cellStyle name="Normal 21" xfId="286" xr:uid="{00000000-0005-0000-0000-000034050000}"/>
    <cellStyle name="Normal 21 2" xfId="1080" xr:uid="{00000000-0005-0000-0000-000035050000}"/>
    <cellStyle name="Normal 21 3" xfId="1081" xr:uid="{00000000-0005-0000-0000-000036050000}"/>
    <cellStyle name="Normal 21 4" xfId="1473" xr:uid="{00000000-0005-0000-0000-000037050000}"/>
    <cellStyle name="Normal 21 5" xfId="1079" xr:uid="{00000000-0005-0000-0000-000038050000}"/>
    <cellStyle name="Normal 22" xfId="288" xr:uid="{00000000-0005-0000-0000-000039050000}"/>
    <cellStyle name="Normal 22 2" xfId="1082" xr:uid="{00000000-0005-0000-0000-00003A050000}"/>
    <cellStyle name="Normal 22 2 2" xfId="1683" xr:uid="{00000000-0005-0000-0000-00003B050000}"/>
    <cellStyle name="Normal 22 3" xfId="1083" xr:uid="{00000000-0005-0000-0000-00003C050000}"/>
    <cellStyle name="Normal 23" xfId="285" xr:uid="{00000000-0005-0000-0000-00003D050000}"/>
    <cellStyle name="Normal 24" xfId="284" xr:uid="{00000000-0005-0000-0000-00003E050000}"/>
    <cellStyle name="Normal 24 2" xfId="1085" xr:uid="{00000000-0005-0000-0000-00003F050000}"/>
    <cellStyle name="Normal 24 2 2" xfId="1684" xr:uid="{00000000-0005-0000-0000-000040050000}"/>
    <cellStyle name="Normal 24 3" xfId="1086" xr:uid="{00000000-0005-0000-0000-000041050000}"/>
    <cellStyle name="Normal 24 3 2" xfId="1685" xr:uid="{00000000-0005-0000-0000-000042050000}"/>
    <cellStyle name="Normal 24 4" xfId="1472" xr:uid="{00000000-0005-0000-0000-000043050000}"/>
    <cellStyle name="Normal 24 5" xfId="1084" xr:uid="{00000000-0005-0000-0000-000044050000}"/>
    <cellStyle name="Normal 25" xfId="298" xr:uid="{00000000-0005-0000-0000-000045050000}"/>
    <cellStyle name="Normal 25 2" xfId="1485" xr:uid="{00000000-0005-0000-0000-000046050000}"/>
    <cellStyle name="Normal 25 3" xfId="1087" xr:uid="{00000000-0005-0000-0000-000047050000}"/>
    <cellStyle name="Normal 25 4" xfId="1686" xr:uid="{00000000-0005-0000-0000-000048050000}"/>
    <cellStyle name="Normal 26" xfId="309" xr:uid="{00000000-0005-0000-0000-000049050000}"/>
    <cellStyle name="Normal 26 2" xfId="1089" xr:uid="{00000000-0005-0000-0000-00004A050000}"/>
    <cellStyle name="Normal 26 3" xfId="1090" xr:uid="{00000000-0005-0000-0000-00004B050000}"/>
    <cellStyle name="Normal 26 4" xfId="1496" xr:uid="{00000000-0005-0000-0000-00004C050000}"/>
    <cellStyle name="Normal 26 4 2" xfId="1789" xr:uid="{00000000-0005-0000-0000-00004D050000}"/>
    <cellStyle name="Normal 26 5" xfId="1088" xr:uid="{00000000-0005-0000-0000-00004E050000}"/>
    <cellStyle name="Normal 26 6" xfId="1687" xr:uid="{00000000-0005-0000-0000-00004F050000}"/>
    <cellStyle name="Normal 27" xfId="1091" xr:uid="{00000000-0005-0000-0000-000050050000}"/>
    <cellStyle name="Normal 27 2" xfId="1092" xr:uid="{00000000-0005-0000-0000-000051050000}"/>
    <cellStyle name="Normal 27 3" xfId="1093" xr:uid="{00000000-0005-0000-0000-000052050000}"/>
    <cellStyle name="Normal 28" xfId="1094" xr:uid="{00000000-0005-0000-0000-000053050000}"/>
    <cellStyle name="Normal 28 2" xfId="1095" xr:uid="{00000000-0005-0000-0000-000054050000}"/>
    <cellStyle name="Normal 29" xfId="1096" xr:uid="{00000000-0005-0000-0000-000055050000}"/>
    <cellStyle name="Normal 29 2" xfId="1097" xr:uid="{00000000-0005-0000-0000-000056050000}"/>
    <cellStyle name="Normal 29 2 2" xfId="1688" xr:uid="{00000000-0005-0000-0000-000057050000}"/>
    <cellStyle name="Normal 3" xfId="86" xr:uid="{00000000-0005-0000-0000-000058050000}"/>
    <cellStyle name="Normal 3 10" xfId="1098" xr:uid="{00000000-0005-0000-0000-000059050000}"/>
    <cellStyle name="Normal 3 11" xfId="1341" xr:uid="{00000000-0005-0000-0000-00005A050000}"/>
    <cellStyle name="Normal 3 12" xfId="457" xr:uid="{00000000-0005-0000-0000-00005B050000}"/>
    <cellStyle name="Normal 3 2" xfId="105" xr:uid="{00000000-0005-0000-0000-00005C050000}"/>
    <cellStyle name="Normal 3 2 2" xfId="241" xr:uid="{00000000-0005-0000-0000-00005D050000}"/>
    <cellStyle name="Normal 3 2 2 2" xfId="1099" xr:uid="{00000000-0005-0000-0000-00005E050000}"/>
    <cellStyle name="Normal 3 2 2 2 2" xfId="1689" xr:uid="{00000000-0005-0000-0000-00005F050000}"/>
    <cellStyle name="Normal 3 2 2 3" xfId="1100" xr:uid="{00000000-0005-0000-0000-000060050000}"/>
    <cellStyle name="Normal 3 2 2 3 2" xfId="1690" xr:uid="{00000000-0005-0000-0000-000061050000}"/>
    <cellStyle name="Normal 3 2 2 4" xfId="1101" xr:uid="{00000000-0005-0000-0000-000062050000}"/>
    <cellStyle name="Normal 3 2 2 4 2" xfId="1691" xr:uid="{00000000-0005-0000-0000-000063050000}"/>
    <cellStyle name="Normal 3 2 2 5" xfId="1102" xr:uid="{00000000-0005-0000-0000-000064050000}"/>
    <cellStyle name="Normal 3 2 2 5 2" xfId="1692" xr:uid="{00000000-0005-0000-0000-000065050000}"/>
    <cellStyle name="Normal 3 2 2 6" xfId="1437" xr:uid="{00000000-0005-0000-0000-000066050000}"/>
    <cellStyle name="Normal 3 2 2 7" xfId="459" xr:uid="{00000000-0005-0000-0000-000067050000}"/>
    <cellStyle name="Normal 3 2 3" xfId="460" xr:uid="{00000000-0005-0000-0000-000068050000}"/>
    <cellStyle name="Normal 3 2 4" xfId="1103" xr:uid="{00000000-0005-0000-0000-000069050000}"/>
    <cellStyle name="Normal 3 2 4 2" xfId="1104" xr:uid="{00000000-0005-0000-0000-00006A050000}"/>
    <cellStyle name="Normal 3 2 4 3" xfId="1693" xr:uid="{00000000-0005-0000-0000-00006B050000}"/>
    <cellStyle name="Normal 3 2 5" xfId="1105" xr:uid="{00000000-0005-0000-0000-00006C050000}"/>
    <cellStyle name="Normal 3 2 6" xfId="1106" xr:uid="{00000000-0005-0000-0000-00006D050000}"/>
    <cellStyle name="Normal 3 2 7" xfId="1348" xr:uid="{00000000-0005-0000-0000-00006E050000}"/>
    <cellStyle name="Normal 3 2 8" xfId="458" xr:uid="{00000000-0005-0000-0000-00006F050000}"/>
    <cellStyle name="Normal 3 3" xfId="116" xr:uid="{00000000-0005-0000-0000-000070050000}"/>
    <cellStyle name="Normal 3 3 2" xfId="1107" xr:uid="{00000000-0005-0000-0000-000071050000}"/>
    <cellStyle name="Normal 3 3 2 2" xfId="1694" xr:uid="{00000000-0005-0000-0000-000072050000}"/>
    <cellStyle name="Normal 3 3 3" xfId="1108" xr:uid="{00000000-0005-0000-0000-000073050000}"/>
    <cellStyle name="Normal 3 3 4" xfId="1357" xr:uid="{00000000-0005-0000-0000-000074050000}"/>
    <cellStyle name="Normal 3 3 5" xfId="461" xr:uid="{00000000-0005-0000-0000-000075050000}"/>
    <cellStyle name="Normal 3 4" xfId="236" xr:uid="{00000000-0005-0000-0000-000076050000}"/>
    <cellStyle name="Normal 3 4 2" xfId="1110" xr:uid="{00000000-0005-0000-0000-000077050000}"/>
    <cellStyle name="Normal 3 4 2 2" xfId="1696" xr:uid="{00000000-0005-0000-0000-000078050000}"/>
    <cellStyle name="Normal 3 4 3" xfId="1433" xr:uid="{00000000-0005-0000-0000-000079050000}"/>
    <cellStyle name="Normal 3 4 4" xfId="1109" xr:uid="{00000000-0005-0000-0000-00007A050000}"/>
    <cellStyle name="Normal 3 4 5" xfId="1695" xr:uid="{00000000-0005-0000-0000-00007B050000}"/>
    <cellStyle name="Normal 3 5" xfId="1111" xr:uid="{00000000-0005-0000-0000-00007C050000}"/>
    <cellStyle name="Normal 3 5 2" xfId="1697" xr:uid="{00000000-0005-0000-0000-00007D050000}"/>
    <cellStyle name="Normal 3 6" xfId="1112" xr:uid="{00000000-0005-0000-0000-00007E050000}"/>
    <cellStyle name="Normal 3 6 2" xfId="1698" xr:uid="{00000000-0005-0000-0000-00007F050000}"/>
    <cellStyle name="Normal 3 7" xfId="1113" xr:uid="{00000000-0005-0000-0000-000080050000}"/>
    <cellStyle name="Normal 3 7 2" xfId="1699" xr:uid="{00000000-0005-0000-0000-000081050000}"/>
    <cellStyle name="Normal 3 8" xfId="1114" xr:uid="{00000000-0005-0000-0000-000082050000}"/>
    <cellStyle name="Normal 3 8 2" xfId="1700" xr:uid="{00000000-0005-0000-0000-000083050000}"/>
    <cellStyle name="Normal 3 9" xfId="1115" xr:uid="{00000000-0005-0000-0000-000084050000}"/>
    <cellStyle name="Normal 3 9 2" xfId="1701" xr:uid="{00000000-0005-0000-0000-000085050000}"/>
    <cellStyle name="Normal 3_PRESUPTO CALLES DEL MUNIC. DE GUERRA" xfId="1116" xr:uid="{00000000-0005-0000-0000-000086050000}"/>
    <cellStyle name="Normal 30" xfId="1117" xr:uid="{00000000-0005-0000-0000-000087050000}"/>
    <cellStyle name="Normal 30 2" xfId="1702" xr:uid="{00000000-0005-0000-0000-000088050000}"/>
    <cellStyle name="Normal 31" xfId="204" xr:uid="{00000000-0005-0000-0000-000089050000}"/>
    <cellStyle name="Normal 31 2" xfId="269" xr:uid="{00000000-0005-0000-0000-00008A050000}"/>
    <cellStyle name="Normal 32" xfId="1118" xr:uid="{00000000-0005-0000-0000-00008B050000}"/>
    <cellStyle name="Normal 33" xfId="1119" xr:uid="{00000000-0005-0000-0000-00008C050000}"/>
    <cellStyle name="Normal 34" xfId="1120" xr:uid="{00000000-0005-0000-0000-00008D050000}"/>
    <cellStyle name="Normal 35" xfId="1121" xr:uid="{00000000-0005-0000-0000-00008E050000}"/>
    <cellStyle name="Normal 36" xfId="1122" xr:uid="{00000000-0005-0000-0000-00008F050000}"/>
    <cellStyle name="Normal 37" xfId="1123" xr:uid="{00000000-0005-0000-0000-000090050000}"/>
    <cellStyle name="Normal 38" xfId="1292" xr:uid="{00000000-0005-0000-0000-000091050000}"/>
    <cellStyle name="Normal 38 2" xfId="1740" xr:uid="{00000000-0005-0000-0000-000092050000}"/>
    <cellStyle name="Normal 39" xfId="1296" xr:uid="{00000000-0005-0000-0000-000093050000}"/>
    <cellStyle name="Normal 39 2" xfId="1742" xr:uid="{00000000-0005-0000-0000-000094050000}"/>
    <cellStyle name="Normal 4" xfId="87" xr:uid="{00000000-0005-0000-0000-000095050000}"/>
    <cellStyle name="Normal 4 10" xfId="1124" xr:uid="{00000000-0005-0000-0000-000096050000}"/>
    <cellStyle name="Normal 4 10 2" xfId="1125" xr:uid="{00000000-0005-0000-0000-000097050000}"/>
    <cellStyle name="Normal 4 11" xfId="1126" xr:uid="{00000000-0005-0000-0000-000098050000}"/>
    <cellStyle name="Normal 4 12" xfId="1127" xr:uid="{00000000-0005-0000-0000-000099050000}"/>
    <cellStyle name="Normal 4 13" xfId="1128" xr:uid="{00000000-0005-0000-0000-00009A050000}"/>
    <cellStyle name="Normal 4 14" xfId="1129" xr:uid="{00000000-0005-0000-0000-00009B050000}"/>
    <cellStyle name="Normal 4 2" xfId="205" xr:uid="{00000000-0005-0000-0000-00009C050000}"/>
    <cellStyle name="Normal 4 2 2" xfId="270" xr:uid="{00000000-0005-0000-0000-00009D050000}"/>
    <cellStyle name="Normal 4 2 2 10" xfId="463" xr:uid="{00000000-0005-0000-0000-00009E050000}"/>
    <cellStyle name="Normal 4 2 2 11" xfId="1607" xr:uid="{00000000-0005-0000-0000-00009F050000}"/>
    <cellStyle name="Normal 4 2 2 2" xfId="306" xr:uid="{00000000-0005-0000-0000-0000A0050000}"/>
    <cellStyle name="Normal 4 2 2 2 2" xfId="1131" xr:uid="{00000000-0005-0000-0000-0000A1050000}"/>
    <cellStyle name="Normal 4 2 2 2 2 2" xfId="1704" xr:uid="{00000000-0005-0000-0000-0000A2050000}"/>
    <cellStyle name="Normal 4 2 2 2 3" xfId="1132" xr:uid="{00000000-0005-0000-0000-0000A3050000}"/>
    <cellStyle name="Normal 4 2 2 2 3 2" xfId="1705" xr:uid="{00000000-0005-0000-0000-0000A4050000}"/>
    <cellStyle name="Normal 4 2 2 2 4" xfId="1133" xr:uid="{00000000-0005-0000-0000-0000A5050000}"/>
    <cellStyle name="Normal 4 2 2 2 4 2" xfId="1706" xr:uid="{00000000-0005-0000-0000-0000A6050000}"/>
    <cellStyle name="Normal 4 2 2 2 5" xfId="1134" xr:uid="{00000000-0005-0000-0000-0000A7050000}"/>
    <cellStyle name="Normal 4 2 2 2 5 2" xfId="1707" xr:uid="{00000000-0005-0000-0000-0000A8050000}"/>
    <cellStyle name="Normal 4 2 2 2 6" xfId="1135" xr:uid="{00000000-0005-0000-0000-0000A9050000}"/>
    <cellStyle name="Normal 4 2 2 2 6 2" xfId="1708" xr:uid="{00000000-0005-0000-0000-0000AA050000}"/>
    <cellStyle name="Normal 4 2 2 2 7" xfId="1493" xr:uid="{00000000-0005-0000-0000-0000AB050000}"/>
    <cellStyle name="Normal 4 2 2 2 7 2" xfId="1786" xr:uid="{00000000-0005-0000-0000-0000AC050000}"/>
    <cellStyle name="Normal 4 2 2 2 8" xfId="1130" xr:uid="{00000000-0005-0000-0000-0000AD050000}"/>
    <cellStyle name="Normal 4 2 2 2 9" xfId="1703" xr:uid="{00000000-0005-0000-0000-0000AE050000}"/>
    <cellStyle name="Normal 4 2 2 3" xfId="1136" xr:uid="{00000000-0005-0000-0000-0000AF050000}"/>
    <cellStyle name="Normal 4 2 2 4" xfId="1137" xr:uid="{00000000-0005-0000-0000-0000B0050000}"/>
    <cellStyle name="Normal 4 2 2 4 2" xfId="1709" xr:uid="{00000000-0005-0000-0000-0000B1050000}"/>
    <cellStyle name="Normal 4 2 2 5" xfId="1138" xr:uid="{00000000-0005-0000-0000-0000B2050000}"/>
    <cellStyle name="Normal 4 2 2 5 2" xfId="1710" xr:uid="{00000000-0005-0000-0000-0000B3050000}"/>
    <cellStyle name="Normal 4 2 2 6" xfId="1139" xr:uid="{00000000-0005-0000-0000-0000B4050000}"/>
    <cellStyle name="Normal 4 2 2 6 2" xfId="1711" xr:uid="{00000000-0005-0000-0000-0000B5050000}"/>
    <cellStyle name="Normal 4 2 2 7" xfId="1140" xr:uid="{00000000-0005-0000-0000-0000B6050000}"/>
    <cellStyle name="Normal 4 2 2 7 2" xfId="1712" xr:uid="{00000000-0005-0000-0000-0000B7050000}"/>
    <cellStyle name="Normal 4 2 2 8" xfId="1141" xr:uid="{00000000-0005-0000-0000-0000B8050000}"/>
    <cellStyle name="Normal 4 2 2 8 2" xfId="1713" xr:uid="{00000000-0005-0000-0000-0000B9050000}"/>
    <cellStyle name="Normal 4 2 2 9" xfId="1462" xr:uid="{00000000-0005-0000-0000-0000BA050000}"/>
    <cellStyle name="Normal 4 2 2 9 2" xfId="1765" xr:uid="{00000000-0005-0000-0000-0000BB050000}"/>
    <cellStyle name="Normal 4 2 3" xfId="295" xr:uid="{00000000-0005-0000-0000-0000BC050000}"/>
    <cellStyle name="Normal 4 2 3 2" xfId="1482" xr:uid="{00000000-0005-0000-0000-0000BD050000}"/>
    <cellStyle name="Normal 4 2 3 2 2" xfId="1776" xr:uid="{00000000-0005-0000-0000-0000BE050000}"/>
    <cellStyle name="Normal 4 2 3 3" xfId="1142" xr:uid="{00000000-0005-0000-0000-0000BF050000}"/>
    <cellStyle name="Normal 4 2 4" xfId="1412" xr:uid="{00000000-0005-0000-0000-0000C0050000}"/>
    <cellStyle name="Normal 4 2 4 2" xfId="1755" xr:uid="{00000000-0005-0000-0000-0000C1050000}"/>
    <cellStyle name="Normal 4 2 5" xfId="462" xr:uid="{00000000-0005-0000-0000-0000C2050000}"/>
    <cellStyle name="Normal 4 3" xfId="206" xr:uid="{00000000-0005-0000-0000-0000C3050000}"/>
    <cellStyle name="Normal 4 3 2" xfId="271" xr:uid="{00000000-0005-0000-0000-0000C4050000}"/>
    <cellStyle name="Normal 4 3 2 2" xfId="307" xr:uid="{00000000-0005-0000-0000-0000C5050000}"/>
    <cellStyle name="Normal 4 3 2 2 2" xfId="1494" xr:uid="{00000000-0005-0000-0000-0000C6050000}"/>
    <cellStyle name="Normal 4 3 2 2 2 2" xfId="1787" xr:uid="{00000000-0005-0000-0000-0000C7050000}"/>
    <cellStyle name="Normal 4 3 2 2 3" xfId="1145" xr:uid="{00000000-0005-0000-0000-0000C8050000}"/>
    <cellStyle name="Normal 4 3 2 2 4" xfId="1716" xr:uid="{00000000-0005-0000-0000-0000C9050000}"/>
    <cellStyle name="Normal 4 3 2 3" xfId="1146" xr:uid="{00000000-0005-0000-0000-0000CA050000}"/>
    <cellStyle name="Normal 4 3 2 3 2" xfId="1717" xr:uid="{00000000-0005-0000-0000-0000CB050000}"/>
    <cellStyle name="Normal 4 3 2 4" xfId="1463" xr:uid="{00000000-0005-0000-0000-0000CC050000}"/>
    <cellStyle name="Normal 4 3 2 4 2" xfId="1766" xr:uid="{00000000-0005-0000-0000-0000CD050000}"/>
    <cellStyle name="Normal 4 3 2 5" xfId="1144" xr:uid="{00000000-0005-0000-0000-0000CE050000}"/>
    <cellStyle name="Normal 4 3 2 6" xfId="1715" xr:uid="{00000000-0005-0000-0000-0000CF050000}"/>
    <cellStyle name="Normal 4 3 3" xfId="296" xr:uid="{00000000-0005-0000-0000-0000D0050000}"/>
    <cellStyle name="Normal 4 3 3 2" xfId="1483" xr:uid="{00000000-0005-0000-0000-0000D1050000}"/>
    <cellStyle name="Normal 4 3 3 2 2" xfId="1777" xr:uid="{00000000-0005-0000-0000-0000D2050000}"/>
    <cellStyle name="Normal 4 3 3 3" xfId="1147" xr:uid="{00000000-0005-0000-0000-0000D3050000}"/>
    <cellStyle name="Normal 4 3 4" xfId="1148" xr:uid="{00000000-0005-0000-0000-0000D4050000}"/>
    <cellStyle name="Normal 4 3 5" xfId="1413" xr:uid="{00000000-0005-0000-0000-0000D5050000}"/>
    <cellStyle name="Normal 4 3 5 2" xfId="1756" xr:uid="{00000000-0005-0000-0000-0000D6050000}"/>
    <cellStyle name="Normal 4 3 6" xfId="1143" xr:uid="{00000000-0005-0000-0000-0000D7050000}"/>
    <cellStyle name="Normal 4 4" xfId="237" xr:uid="{00000000-0005-0000-0000-0000D8050000}"/>
    <cellStyle name="Normal 4 4 2" xfId="1150" xr:uid="{00000000-0005-0000-0000-0000D9050000}"/>
    <cellStyle name="Normal 4 4 3" xfId="1434" xr:uid="{00000000-0005-0000-0000-0000DA050000}"/>
    <cellStyle name="Normal 4 4 4" xfId="1149" xr:uid="{00000000-0005-0000-0000-0000DB050000}"/>
    <cellStyle name="Normal 4 5" xfId="1151" xr:uid="{00000000-0005-0000-0000-0000DC050000}"/>
    <cellStyle name="Normal 4 5 2" xfId="1152" xr:uid="{00000000-0005-0000-0000-0000DD050000}"/>
    <cellStyle name="Normal 4 6" xfId="1153" xr:uid="{00000000-0005-0000-0000-0000DE050000}"/>
    <cellStyle name="Normal 4 6 2" xfId="1154" xr:uid="{00000000-0005-0000-0000-0000DF050000}"/>
    <cellStyle name="Normal 4 7" xfId="1155" xr:uid="{00000000-0005-0000-0000-0000E0050000}"/>
    <cellStyle name="Normal 4 7 2" xfId="1156" xr:uid="{00000000-0005-0000-0000-0000E1050000}"/>
    <cellStyle name="Normal 4 8" xfId="1157" xr:uid="{00000000-0005-0000-0000-0000E2050000}"/>
    <cellStyle name="Normal 4 8 2" xfId="1158" xr:uid="{00000000-0005-0000-0000-0000E3050000}"/>
    <cellStyle name="Normal 4 9" xfId="1159" xr:uid="{00000000-0005-0000-0000-0000E4050000}"/>
    <cellStyle name="Normal 4 9 2" xfId="1160" xr:uid="{00000000-0005-0000-0000-0000E5050000}"/>
    <cellStyle name="Normal 4_Administration_Building_-_Lista_de_Partidas_y_Cantidades_-_(PVDC-004)_REVC mod" xfId="1161" xr:uid="{00000000-0005-0000-0000-0000E6050000}"/>
    <cellStyle name="Normal 40" xfId="1298" xr:uid="{00000000-0005-0000-0000-0000E7050000}"/>
    <cellStyle name="Normal 41" xfId="1347" xr:uid="{00000000-0005-0000-0000-0000E8050000}"/>
    <cellStyle name="Normal 42" xfId="1384" xr:uid="{00000000-0005-0000-0000-0000E9050000}"/>
    <cellStyle name="Normal 43" xfId="1510" xr:uid="{00000000-0005-0000-0000-0000EA050000}"/>
    <cellStyle name="Normal 44" xfId="1162" xr:uid="{00000000-0005-0000-0000-0000EB050000}"/>
    <cellStyle name="Normal 45" xfId="1395" xr:uid="{00000000-0005-0000-0000-0000EC050000}"/>
    <cellStyle name="Normal 46" xfId="1388" xr:uid="{00000000-0005-0000-0000-0000ED050000}"/>
    <cellStyle name="Normal 47" xfId="1521" xr:uid="{00000000-0005-0000-0000-0000EE050000}"/>
    <cellStyle name="Normal 48" xfId="1163" xr:uid="{00000000-0005-0000-0000-0000EF050000}"/>
    <cellStyle name="Normal 49" xfId="1304" xr:uid="{00000000-0005-0000-0000-0000F0050000}"/>
    <cellStyle name="Normal 5" xfId="88" xr:uid="{00000000-0005-0000-0000-0000F1050000}"/>
    <cellStyle name="Normal 5 10" xfId="1164" xr:uid="{00000000-0005-0000-0000-0000F2050000}"/>
    <cellStyle name="Normal 5 11" xfId="1165" xr:uid="{00000000-0005-0000-0000-0000F3050000}"/>
    <cellStyle name="Normal 5 12" xfId="1166" xr:uid="{00000000-0005-0000-0000-0000F4050000}"/>
    <cellStyle name="Normal 5 13" xfId="1167" xr:uid="{00000000-0005-0000-0000-0000F5050000}"/>
    <cellStyle name="Normal 5 14" xfId="1168" xr:uid="{00000000-0005-0000-0000-0000F6050000}"/>
    <cellStyle name="Normal 5 15" xfId="1169" xr:uid="{00000000-0005-0000-0000-0000F7050000}"/>
    <cellStyle name="Normal 5 16" xfId="1343" xr:uid="{00000000-0005-0000-0000-0000F8050000}"/>
    <cellStyle name="Normal 5 2" xfId="107" xr:uid="{00000000-0005-0000-0000-0000F9050000}"/>
    <cellStyle name="Normal 5 2 2" xfId="243" xr:uid="{00000000-0005-0000-0000-0000FA050000}"/>
    <cellStyle name="Normal 5 2 3" xfId="1170" xr:uid="{00000000-0005-0000-0000-0000FB050000}"/>
    <cellStyle name="Normal 5 2 3 2" xfId="1718" xr:uid="{00000000-0005-0000-0000-0000FC050000}"/>
    <cellStyle name="Normal 5 2 4" xfId="464" xr:uid="{00000000-0005-0000-0000-0000FD050000}"/>
    <cellStyle name="Normal 5 3" xfId="207" xr:uid="{00000000-0005-0000-0000-0000FE050000}"/>
    <cellStyle name="Normal 5 3 2" xfId="272" xr:uid="{00000000-0005-0000-0000-0000FF050000}"/>
    <cellStyle name="Normal 5 3 2 2" xfId="308" xr:uid="{00000000-0005-0000-0000-000000060000}"/>
    <cellStyle name="Normal 5 3 2 2 2" xfId="1495" xr:uid="{00000000-0005-0000-0000-000001060000}"/>
    <cellStyle name="Normal 5 3 2 2 3" xfId="1788" xr:uid="{00000000-0005-0000-0000-000002060000}"/>
    <cellStyle name="Normal 5 3 2 3" xfId="1464" xr:uid="{00000000-0005-0000-0000-000003060000}"/>
    <cellStyle name="Normal 5 3 2 3 2" xfId="1767" xr:uid="{00000000-0005-0000-0000-000004060000}"/>
    <cellStyle name="Normal 5 3 2 4" xfId="1172" xr:uid="{00000000-0005-0000-0000-000005060000}"/>
    <cellStyle name="Normal 5 3 3" xfId="297" xr:uid="{00000000-0005-0000-0000-000006060000}"/>
    <cellStyle name="Normal 5 3 3 2" xfId="1484" xr:uid="{00000000-0005-0000-0000-000007060000}"/>
    <cellStyle name="Normal 5 3 3 2 2" xfId="1778" xr:uid="{00000000-0005-0000-0000-000008060000}"/>
    <cellStyle name="Normal 5 3 3 3" xfId="1173" xr:uid="{00000000-0005-0000-0000-000009060000}"/>
    <cellStyle name="Normal 5 3 4" xfId="1414" xr:uid="{00000000-0005-0000-0000-00000A060000}"/>
    <cellStyle name="Normal 5 3 4 2" xfId="1757" xr:uid="{00000000-0005-0000-0000-00000B060000}"/>
    <cellStyle name="Normal 5 3 5" xfId="1171" xr:uid="{00000000-0005-0000-0000-00000C060000}"/>
    <cellStyle name="Normal 5 4" xfId="1174" xr:uid="{00000000-0005-0000-0000-00000D060000}"/>
    <cellStyle name="Normal 5 4 2" xfId="1175" xr:uid="{00000000-0005-0000-0000-00000E060000}"/>
    <cellStyle name="Normal 5 4 2 2" xfId="1719" xr:uid="{00000000-0005-0000-0000-00000F060000}"/>
    <cellStyle name="Normal 5 4 3" xfId="1176" xr:uid="{00000000-0005-0000-0000-000010060000}"/>
    <cellStyle name="Normal 5 5" xfId="1177" xr:uid="{00000000-0005-0000-0000-000011060000}"/>
    <cellStyle name="Normal 5 6" xfId="1178" xr:uid="{00000000-0005-0000-0000-000012060000}"/>
    <cellStyle name="Normal 5 7" xfId="1179" xr:uid="{00000000-0005-0000-0000-000013060000}"/>
    <cellStyle name="Normal 5 8" xfId="1180" xr:uid="{00000000-0005-0000-0000-000014060000}"/>
    <cellStyle name="Normal 5 9" xfId="1181" xr:uid="{00000000-0005-0000-0000-000015060000}"/>
    <cellStyle name="Normal 5_Act.1 103-2011, Rehabilitacion y acondicionamiento de 2 depositos Nigua y el AC.MULT. EL CARRIL LA PARED, san cristobal" xfId="1182" xr:uid="{00000000-0005-0000-0000-000016060000}"/>
    <cellStyle name="Normal 50" xfId="1538" xr:uid="{00000000-0005-0000-0000-000017060000}"/>
    <cellStyle name="Normal 51" xfId="1311" xr:uid="{00000000-0005-0000-0000-000018060000}"/>
    <cellStyle name="Normal 52" xfId="1329" xr:uid="{00000000-0005-0000-0000-000019060000}"/>
    <cellStyle name="Normal 53" xfId="1539" xr:uid="{00000000-0005-0000-0000-00001A060000}"/>
    <cellStyle name="Normal 54" xfId="316" xr:uid="{00000000-0005-0000-0000-00001B060000}"/>
    <cellStyle name="Normal 54 2" xfId="1581" xr:uid="{00000000-0005-0000-0000-00001C060000}"/>
    <cellStyle name="Normal 54 3" xfId="1791" xr:uid="{00000000-0005-0000-0000-00001D060000}"/>
    <cellStyle name="Normal 55" xfId="323" xr:uid="{00000000-0005-0000-0000-00001E060000}"/>
    <cellStyle name="Normal 56" xfId="486" xr:uid="{00000000-0005-0000-0000-00001F060000}"/>
    <cellStyle name="Normal 57" xfId="1595" xr:uid="{00000000-0005-0000-0000-000020060000}"/>
    <cellStyle name="Normal 58" xfId="349" xr:uid="{00000000-0005-0000-0000-000021060000}"/>
    <cellStyle name="Normal 6" xfId="108" xr:uid="{00000000-0005-0000-0000-000022060000}"/>
    <cellStyle name="Normal 6 2" xfId="208" xr:uid="{00000000-0005-0000-0000-000023060000}"/>
    <cellStyle name="Normal 6 2 2" xfId="273" xr:uid="{00000000-0005-0000-0000-000024060000}"/>
    <cellStyle name="Normal 6 2 2 2" xfId="1465" xr:uid="{00000000-0005-0000-0000-000025060000}"/>
    <cellStyle name="Normal 6 2 2 3" xfId="1184" xr:uid="{00000000-0005-0000-0000-000026060000}"/>
    <cellStyle name="Normal 6 2 2 4" xfId="1721" xr:uid="{00000000-0005-0000-0000-000027060000}"/>
    <cellStyle name="Normal 6 2 3" xfId="1415" xr:uid="{00000000-0005-0000-0000-000028060000}"/>
    <cellStyle name="Normal 6 2 4" xfId="1183" xr:uid="{00000000-0005-0000-0000-000029060000}"/>
    <cellStyle name="Normal 6 2 5" xfId="1720" xr:uid="{00000000-0005-0000-0000-00002A060000}"/>
    <cellStyle name="Normal 6 3" xfId="244" xr:uid="{00000000-0005-0000-0000-00002B060000}"/>
    <cellStyle name="Normal 6 3 2" xfId="299" xr:uid="{00000000-0005-0000-0000-00002C060000}"/>
    <cellStyle name="Normal 6 3 2 2" xfId="1486" xr:uid="{00000000-0005-0000-0000-00002D060000}"/>
    <cellStyle name="Normal 6 3 2 2 2" xfId="1779" xr:uid="{00000000-0005-0000-0000-00002E060000}"/>
    <cellStyle name="Normal 6 3 2 3" xfId="1186" xr:uid="{00000000-0005-0000-0000-00002F060000}"/>
    <cellStyle name="Normal 6 3 2 4" xfId="1722" xr:uid="{00000000-0005-0000-0000-000030060000}"/>
    <cellStyle name="Normal 6 3 3" xfId="1439" xr:uid="{00000000-0005-0000-0000-000031060000}"/>
    <cellStyle name="Normal 6 3 3 2" xfId="1758" xr:uid="{00000000-0005-0000-0000-000032060000}"/>
    <cellStyle name="Normal 6 3 4" xfId="1185" xr:uid="{00000000-0005-0000-0000-000033060000}"/>
    <cellStyle name="Normal 6 4" xfId="287" xr:uid="{00000000-0005-0000-0000-000034060000}"/>
    <cellStyle name="Normal 6 4 2" xfId="1474" xr:uid="{00000000-0005-0000-0000-000035060000}"/>
    <cellStyle name="Normal 6 4 3" xfId="1769" xr:uid="{00000000-0005-0000-0000-000036060000}"/>
    <cellStyle name="Normal 6 5" xfId="1351" xr:uid="{00000000-0005-0000-0000-000037060000}"/>
    <cellStyle name="Normal 6 5 2" xfId="1747" xr:uid="{00000000-0005-0000-0000-000038060000}"/>
    <cellStyle name="Normal 6 6" xfId="465" xr:uid="{00000000-0005-0000-0000-000039060000}"/>
    <cellStyle name="Normal 7" xfId="209" xr:uid="{00000000-0005-0000-0000-00003A060000}"/>
    <cellStyle name="Normal 7 2" xfId="274" xr:uid="{00000000-0005-0000-0000-00003B060000}"/>
    <cellStyle name="Normal 7 2 2" xfId="1188" xr:uid="{00000000-0005-0000-0000-00003C060000}"/>
    <cellStyle name="Normal 7 2 3" xfId="1189" xr:uid="{00000000-0005-0000-0000-00003D060000}"/>
    <cellStyle name="Normal 7 2 4" xfId="1187" xr:uid="{00000000-0005-0000-0000-00003E060000}"/>
    <cellStyle name="Normal 7 2 5" xfId="1723" xr:uid="{00000000-0005-0000-0000-00003F060000}"/>
    <cellStyle name="Normal 7 3" xfId="1190" xr:uid="{00000000-0005-0000-0000-000040060000}"/>
    <cellStyle name="Normal 7 4" xfId="466" xr:uid="{00000000-0005-0000-0000-000041060000}"/>
    <cellStyle name="Normal 7 5" xfId="1608" xr:uid="{00000000-0005-0000-0000-000042060000}"/>
    <cellStyle name="Normal 8" xfId="118" xr:uid="{00000000-0005-0000-0000-000043060000}"/>
    <cellStyle name="Normal 8 2" xfId="210" xr:uid="{00000000-0005-0000-0000-000044060000}"/>
    <cellStyle name="Normal 8 2 2" xfId="275" xr:uid="{00000000-0005-0000-0000-000045060000}"/>
    <cellStyle name="Normal 8 2 3" xfId="1416" xr:uid="{00000000-0005-0000-0000-000046060000}"/>
    <cellStyle name="Normal 8 2 4" xfId="468" xr:uid="{00000000-0005-0000-0000-000047060000}"/>
    <cellStyle name="Normal 8 2 5" xfId="1609" xr:uid="{00000000-0005-0000-0000-000048060000}"/>
    <cellStyle name="Normal 8 3" xfId="248" xr:uid="{00000000-0005-0000-0000-000049060000}"/>
    <cellStyle name="Normal 8 3 2" xfId="1442" xr:uid="{00000000-0005-0000-0000-00004A060000}"/>
    <cellStyle name="Normal 8 3 3" xfId="1191" xr:uid="{00000000-0005-0000-0000-00004B060000}"/>
    <cellStyle name="Normal 8 4" xfId="1192" xr:uid="{00000000-0005-0000-0000-00004C060000}"/>
    <cellStyle name="Normal 8 5" xfId="1359" xr:uid="{00000000-0005-0000-0000-00004D060000}"/>
    <cellStyle name="Normal 8 6" xfId="467" xr:uid="{00000000-0005-0000-0000-00004E060000}"/>
    <cellStyle name="Normal 85" xfId="1585" xr:uid="{00000000-0005-0000-0000-00004F060000}"/>
    <cellStyle name="Normal 85 2" xfId="1792" xr:uid="{00000000-0005-0000-0000-000050060000}"/>
    <cellStyle name="Normal 9" xfId="211" xr:uid="{00000000-0005-0000-0000-000051060000}"/>
    <cellStyle name="Normal 9 2" xfId="276" xr:uid="{00000000-0005-0000-0000-000052060000}"/>
    <cellStyle name="Normal 9 2 2" xfId="1467" xr:uid="{00000000-0005-0000-0000-000053060000}"/>
    <cellStyle name="Normal 9 2 3" xfId="470" xr:uid="{00000000-0005-0000-0000-000054060000}"/>
    <cellStyle name="Normal 9 2 4" xfId="1611" xr:uid="{00000000-0005-0000-0000-000055060000}"/>
    <cellStyle name="Normal 9 3" xfId="471" xr:uid="{00000000-0005-0000-0000-000056060000}"/>
    <cellStyle name="Normal 9 4" xfId="1193" xr:uid="{00000000-0005-0000-0000-000057060000}"/>
    <cellStyle name="Normal 9 4 2" xfId="1724" xr:uid="{00000000-0005-0000-0000-000058060000}"/>
    <cellStyle name="Normal 9 5" xfId="1194" xr:uid="{00000000-0005-0000-0000-000059060000}"/>
    <cellStyle name="Normal 9 6" xfId="1417" xr:uid="{00000000-0005-0000-0000-00005A060000}"/>
    <cellStyle name="Normal 9 7" xfId="469" xr:uid="{00000000-0005-0000-0000-00005B060000}"/>
    <cellStyle name="Normal 9 8" xfId="1610" xr:uid="{00000000-0005-0000-0000-00005C060000}"/>
    <cellStyle name="Normal_55-09 Equipamiento Pozos Ac. Rural El Llano" xfId="317" xr:uid="{00000000-0005-0000-0000-00005D060000}"/>
    <cellStyle name="Normal_ANALISIS EL PUERTO 2" xfId="321" xr:uid="{00000000-0005-0000-0000-00005E060000}"/>
    <cellStyle name="Normal_Copia de Copia de Copia de Copia de 153-09 ELECTRIFICACION..." xfId="319" xr:uid="{00000000-0005-0000-0000-00005F060000}"/>
    <cellStyle name="Normal_Hoja1" xfId="1793" xr:uid="{00000000-0005-0000-0000-000060060000}"/>
    <cellStyle name="Normal_Presupuesto" xfId="111" xr:uid="{00000000-0005-0000-0000-000061060000}"/>
    <cellStyle name="Normal_rec 2 al 98-05 terminacion ac. la cueva de cevicos 2da. etapa ac. mult. guanabano- cruce de maguaca parte b y guanabano como ext. al ac. la cueva de cevico 1" xfId="1794" xr:uid="{00000000-0005-0000-0000-000062060000}"/>
    <cellStyle name="Normal_REC. 1 No.204-05 AL AC. LA ANGELINA-LA CANA-Las guaranas-" xfId="1795" xr:uid="{00000000-0005-0000-0000-000063060000}"/>
    <cellStyle name="Notas" xfId="89" builtinId="10" customBuiltin="1"/>
    <cellStyle name="Notas 2" xfId="212" xr:uid="{00000000-0005-0000-0000-000065060000}"/>
    <cellStyle name="Notas 2 2" xfId="277" xr:uid="{00000000-0005-0000-0000-000066060000}"/>
    <cellStyle name="Notas 3" xfId="1195" xr:uid="{00000000-0005-0000-0000-000067060000}"/>
    <cellStyle name="Notas 3 2" xfId="1196" xr:uid="{00000000-0005-0000-0000-000068060000}"/>
    <cellStyle name="Notas 4" xfId="1197" xr:uid="{00000000-0005-0000-0000-000069060000}"/>
    <cellStyle name="Notas 4 2" xfId="1198" xr:uid="{00000000-0005-0000-0000-00006A060000}"/>
    <cellStyle name="Note" xfId="90" xr:uid="{00000000-0005-0000-0000-00006B060000}"/>
    <cellStyle name="Note 2" xfId="213" xr:uid="{00000000-0005-0000-0000-00006C060000}"/>
    <cellStyle name="Note 2 2" xfId="278" xr:uid="{00000000-0005-0000-0000-00006D060000}"/>
    <cellStyle name="Note 2 3" xfId="472" xr:uid="{00000000-0005-0000-0000-00006E060000}"/>
    <cellStyle name="Note 3" xfId="238" xr:uid="{00000000-0005-0000-0000-00006F060000}"/>
    <cellStyle name="Note 3 2" xfId="1199" xr:uid="{00000000-0005-0000-0000-000070060000}"/>
    <cellStyle name="Note 4" xfId="1200" xr:uid="{00000000-0005-0000-0000-000071060000}"/>
    <cellStyle name="Output" xfId="91" xr:uid="{00000000-0005-0000-0000-000072060000}"/>
    <cellStyle name="Output 2" xfId="214" xr:uid="{00000000-0005-0000-0000-000073060000}"/>
    <cellStyle name="Output 2 2" xfId="1201" xr:uid="{00000000-0005-0000-0000-000074060000}"/>
    <cellStyle name="Output 2 3" xfId="473" xr:uid="{00000000-0005-0000-0000-000075060000}"/>
    <cellStyle name="Output 3" xfId="474" xr:uid="{00000000-0005-0000-0000-000076060000}"/>
    <cellStyle name="Output 4" xfId="1202" xr:uid="{00000000-0005-0000-0000-000077060000}"/>
    <cellStyle name="Output 5" xfId="1203" xr:uid="{00000000-0005-0000-0000-000078060000}"/>
    <cellStyle name="Percent 2" xfId="215" xr:uid="{00000000-0005-0000-0000-000079060000}"/>
    <cellStyle name="Percent 2 2" xfId="476" xr:uid="{00000000-0005-0000-0000-00007A060000}"/>
    <cellStyle name="Percent 2 3" xfId="477" xr:uid="{00000000-0005-0000-0000-00007B060000}"/>
    <cellStyle name="Percent 2 4" xfId="475" xr:uid="{00000000-0005-0000-0000-00007C060000}"/>
    <cellStyle name="Percent 3" xfId="1204" xr:uid="{00000000-0005-0000-0000-00007D060000}"/>
    <cellStyle name="Percent 3 2" xfId="1205" xr:uid="{00000000-0005-0000-0000-00007E060000}"/>
    <cellStyle name="Percent 3 2 2" xfId="1206" xr:uid="{00000000-0005-0000-0000-00007F060000}"/>
    <cellStyle name="Percent 3 3" xfId="1207" xr:uid="{00000000-0005-0000-0000-000080060000}"/>
    <cellStyle name="Percent 3 3 2" xfId="1727" xr:uid="{00000000-0005-0000-0000-000081060000}"/>
    <cellStyle name="Percent 3 4" xfId="1208" xr:uid="{00000000-0005-0000-0000-000082060000}"/>
    <cellStyle name="Percent 3 5" xfId="1726" xr:uid="{00000000-0005-0000-0000-000083060000}"/>
    <cellStyle name="Percent 4" xfId="1209" xr:uid="{00000000-0005-0000-0000-000084060000}"/>
    <cellStyle name="Porcentaje" xfId="92" builtinId="5"/>
    <cellStyle name="Porcentaje 2" xfId="478" xr:uid="{00000000-0005-0000-0000-000086060000}"/>
    <cellStyle name="Porcentaje 2 2" xfId="1210" xr:uid="{00000000-0005-0000-0000-000087060000}"/>
    <cellStyle name="Porcentaje 2 2 2" xfId="1728" xr:uid="{00000000-0005-0000-0000-000088060000}"/>
    <cellStyle name="Porcentaje 2 3" xfId="1211" xr:uid="{00000000-0005-0000-0000-000089060000}"/>
    <cellStyle name="Porcentaje 2 3 2" xfId="1729" xr:uid="{00000000-0005-0000-0000-00008A060000}"/>
    <cellStyle name="Porcentaje 2 4" xfId="1212" xr:uid="{00000000-0005-0000-0000-00008B060000}"/>
    <cellStyle name="Porcentaje 2 4 2" xfId="1213" xr:uid="{00000000-0005-0000-0000-00008C060000}"/>
    <cellStyle name="Porcentaje 2 4 3" xfId="1730" xr:uid="{00000000-0005-0000-0000-00008D060000}"/>
    <cellStyle name="Porcentaje 2 5" xfId="1214" xr:uid="{00000000-0005-0000-0000-00008E060000}"/>
    <cellStyle name="Porcentaje 2 5 2" xfId="1731" xr:uid="{00000000-0005-0000-0000-00008F060000}"/>
    <cellStyle name="Porcentaje 2 6" xfId="1215" xr:uid="{00000000-0005-0000-0000-000090060000}"/>
    <cellStyle name="Porcentaje 3" xfId="312" xr:uid="{00000000-0005-0000-0000-000091060000}"/>
    <cellStyle name="Porcentaje 4" xfId="1216" xr:uid="{00000000-0005-0000-0000-000092060000}"/>
    <cellStyle name="Porcentaje 5" xfId="1217" xr:uid="{00000000-0005-0000-0000-000093060000}"/>
    <cellStyle name="Porcentaje 6" xfId="1218" xr:uid="{00000000-0005-0000-0000-000094060000}"/>
    <cellStyle name="Porcentual 10" xfId="1219" xr:uid="{00000000-0005-0000-0000-000095060000}"/>
    <cellStyle name="Porcentual 2" xfId="216" xr:uid="{00000000-0005-0000-0000-000096060000}"/>
    <cellStyle name="Porcentual 2 2" xfId="106" xr:uid="{00000000-0005-0000-0000-000097060000}"/>
    <cellStyle name="Porcentual 2 2 2" xfId="242" xr:uid="{00000000-0005-0000-0000-000098060000}"/>
    <cellStyle name="Porcentual 2 3" xfId="279" xr:uid="{00000000-0005-0000-0000-000099060000}"/>
    <cellStyle name="Porcentual 2 3 2" xfId="1220" xr:uid="{00000000-0005-0000-0000-00009A060000}"/>
    <cellStyle name="Porcentual 2 3 2 2" xfId="1733" xr:uid="{00000000-0005-0000-0000-00009B060000}"/>
    <cellStyle name="Porcentual 2 3 3" xfId="1221" xr:uid="{00000000-0005-0000-0000-00009C060000}"/>
    <cellStyle name="Porcentual 2 3 3 2" xfId="1734" xr:uid="{00000000-0005-0000-0000-00009D060000}"/>
    <cellStyle name="Porcentual 2 3 4" xfId="1469" xr:uid="{00000000-0005-0000-0000-00009E060000}"/>
    <cellStyle name="Porcentual 2 3 5" xfId="479" xr:uid="{00000000-0005-0000-0000-00009F060000}"/>
    <cellStyle name="Porcentual 2 4" xfId="1222" xr:uid="{00000000-0005-0000-0000-0000A0060000}"/>
    <cellStyle name="Porcentual 2 4 2" xfId="1223" xr:uid="{00000000-0005-0000-0000-0000A1060000}"/>
    <cellStyle name="Porcentual 2_ANALISIS COSTOS PORTICOS GRAN TECHO" xfId="1224" xr:uid="{00000000-0005-0000-0000-0000A2060000}"/>
    <cellStyle name="Porcentual 3" xfId="217" xr:uid="{00000000-0005-0000-0000-0000A3060000}"/>
    <cellStyle name="Porcentual 3 10" xfId="1225" xr:uid="{00000000-0005-0000-0000-0000A4060000}"/>
    <cellStyle name="Porcentual 3 11" xfId="1226" xr:uid="{00000000-0005-0000-0000-0000A5060000}"/>
    <cellStyle name="Porcentual 3 12" xfId="1227" xr:uid="{00000000-0005-0000-0000-0000A6060000}"/>
    <cellStyle name="Porcentual 3 13" xfId="1228" xr:uid="{00000000-0005-0000-0000-0000A7060000}"/>
    <cellStyle name="Porcentual 3 14" xfId="1229" xr:uid="{00000000-0005-0000-0000-0000A8060000}"/>
    <cellStyle name="Porcentual 3 15" xfId="1230" xr:uid="{00000000-0005-0000-0000-0000A9060000}"/>
    <cellStyle name="Porcentual 3 16" xfId="1231" xr:uid="{00000000-0005-0000-0000-0000AA060000}"/>
    <cellStyle name="Porcentual 3 17" xfId="480" xr:uid="{00000000-0005-0000-0000-0000AB060000}"/>
    <cellStyle name="Porcentual 3 2" xfId="280" xr:uid="{00000000-0005-0000-0000-0000AC060000}"/>
    <cellStyle name="Porcentual 3 2 2" xfId="1233" xr:uid="{00000000-0005-0000-0000-0000AD060000}"/>
    <cellStyle name="Porcentual 3 2 3" xfId="1232" xr:uid="{00000000-0005-0000-0000-0000AE060000}"/>
    <cellStyle name="Porcentual 3 3" xfId="1234" xr:uid="{00000000-0005-0000-0000-0000AF060000}"/>
    <cellStyle name="Porcentual 3 3 2" xfId="1235" xr:uid="{00000000-0005-0000-0000-0000B0060000}"/>
    <cellStyle name="Porcentual 3 4" xfId="1236" xr:uid="{00000000-0005-0000-0000-0000B1060000}"/>
    <cellStyle name="Porcentual 3 4 2" xfId="1237" xr:uid="{00000000-0005-0000-0000-0000B2060000}"/>
    <cellStyle name="Porcentual 3 5" xfId="1238" xr:uid="{00000000-0005-0000-0000-0000B3060000}"/>
    <cellStyle name="Porcentual 3 5 2" xfId="1239" xr:uid="{00000000-0005-0000-0000-0000B4060000}"/>
    <cellStyle name="Porcentual 3 6" xfId="1240" xr:uid="{00000000-0005-0000-0000-0000B5060000}"/>
    <cellStyle name="Porcentual 3 6 2" xfId="1241" xr:uid="{00000000-0005-0000-0000-0000B6060000}"/>
    <cellStyle name="Porcentual 3 7" xfId="1242" xr:uid="{00000000-0005-0000-0000-0000B7060000}"/>
    <cellStyle name="Porcentual 3 7 2" xfId="1243" xr:uid="{00000000-0005-0000-0000-0000B8060000}"/>
    <cellStyle name="Porcentual 3 8" xfId="1244" xr:uid="{00000000-0005-0000-0000-0000B9060000}"/>
    <cellStyle name="Porcentual 3 9" xfId="1245" xr:uid="{00000000-0005-0000-0000-0000BA060000}"/>
    <cellStyle name="Porcentual 4" xfId="218" xr:uid="{00000000-0005-0000-0000-0000BB060000}"/>
    <cellStyle name="Porcentual 4 2" xfId="281" xr:uid="{00000000-0005-0000-0000-0000BC060000}"/>
    <cellStyle name="Porcentual 5" xfId="481" xr:uid="{00000000-0005-0000-0000-0000BD060000}"/>
    <cellStyle name="Porcentual 5 2" xfId="1246" xr:uid="{00000000-0005-0000-0000-0000BE060000}"/>
    <cellStyle name="Porcentual 5 2 2" xfId="1247" xr:uid="{00000000-0005-0000-0000-0000BF060000}"/>
    <cellStyle name="Porcentual 6" xfId="1248" xr:uid="{00000000-0005-0000-0000-0000C0060000}"/>
    <cellStyle name="Porcentual 7" xfId="1249" xr:uid="{00000000-0005-0000-0000-0000C1060000}"/>
    <cellStyle name="Porcentual 8" xfId="1250" xr:uid="{00000000-0005-0000-0000-0000C2060000}"/>
    <cellStyle name="Porcentual 9" xfId="1251" xr:uid="{00000000-0005-0000-0000-0000C3060000}"/>
    <cellStyle name="Salida" xfId="93" builtinId="21" customBuiltin="1"/>
    <cellStyle name="Salida 2" xfId="219" xr:uid="{00000000-0005-0000-0000-0000C5060000}"/>
    <cellStyle name="Salida 2 2" xfId="1252" xr:uid="{00000000-0005-0000-0000-0000C6060000}"/>
    <cellStyle name="Salida 3" xfId="1253" xr:uid="{00000000-0005-0000-0000-0000C7060000}"/>
    <cellStyle name="Salida 3 2" xfId="1254" xr:uid="{00000000-0005-0000-0000-0000C8060000}"/>
    <cellStyle name="Salida 4" xfId="1255" xr:uid="{00000000-0005-0000-0000-0000C9060000}"/>
    <cellStyle name="Sheet Title" xfId="482" xr:uid="{00000000-0005-0000-0000-0000CA060000}"/>
    <cellStyle name="Texto de advertencia" xfId="94" builtinId="11" customBuiltin="1"/>
    <cellStyle name="Texto de advertencia 2" xfId="220" xr:uid="{00000000-0005-0000-0000-0000CC060000}"/>
    <cellStyle name="Texto de advertencia 2 2" xfId="1256" xr:uid="{00000000-0005-0000-0000-0000CD060000}"/>
    <cellStyle name="Texto de advertencia 3" xfId="1257" xr:uid="{00000000-0005-0000-0000-0000CE060000}"/>
    <cellStyle name="Texto de advertencia 3 2" xfId="1258" xr:uid="{00000000-0005-0000-0000-0000CF060000}"/>
    <cellStyle name="Texto de advertencia 4" xfId="1259" xr:uid="{00000000-0005-0000-0000-0000D0060000}"/>
    <cellStyle name="Texto explicativo" xfId="95" builtinId="53" customBuiltin="1"/>
    <cellStyle name="Texto explicativo 2" xfId="221" xr:uid="{00000000-0005-0000-0000-0000D2060000}"/>
    <cellStyle name="Texto explicativo 2 2" xfId="1260" xr:uid="{00000000-0005-0000-0000-0000D3060000}"/>
    <cellStyle name="Texto explicativo 3" xfId="1261" xr:uid="{00000000-0005-0000-0000-0000D4060000}"/>
    <cellStyle name="Texto explicativo 3 2" xfId="1262" xr:uid="{00000000-0005-0000-0000-0000D5060000}"/>
    <cellStyle name="Texto explicativo 4" xfId="1263" xr:uid="{00000000-0005-0000-0000-0000D6060000}"/>
    <cellStyle name="Title" xfId="96" xr:uid="{00000000-0005-0000-0000-0000D7060000}"/>
    <cellStyle name="Title 2" xfId="222" xr:uid="{00000000-0005-0000-0000-0000D8060000}"/>
    <cellStyle name="Title 2 2" xfId="1422" xr:uid="{00000000-0005-0000-0000-0000D9060000}"/>
    <cellStyle name="Title 2 3" xfId="483" xr:uid="{00000000-0005-0000-0000-0000DA060000}"/>
    <cellStyle name="Title 3" xfId="1264" xr:uid="{00000000-0005-0000-0000-0000DB060000}"/>
    <cellStyle name="Title 4" xfId="1265" xr:uid="{00000000-0005-0000-0000-0000DC060000}"/>
    <cellStyle name="Title 5" xfId="1266" xr:uid="{00000000-0005-0000-0000-0000DD060000}"/>
    <cellStyle name="Título" xfId="97" builtinId="15" customBuiltin="1"/>
    <cellStyle name="Título 1 2" xfId="223" xr:uid="{00000000-0005-0000-0000-0000DF060000}"/>
    <cellStyle name="Título 1 2 2" xfId="1267" xr:uid="{00000000-0005-0000-0000-0000E0060000}"/>
    <cellStyle name="Título 1 3" xfId="1268" xr:uid="{00000000-0005-0000-0000-0000E1060000}"/>
    <cellStyle name="Título 1 3 2" xfId="1269" xr:uid="{00000000-0005-0000-0000-0000E2060000}"/>
    <cellStyle name="Título 1 4" xfId="1270" xr:uid="{00000000-0005-0000-0000-0000E3060000}"/>
    <cellStyle name="Título 2" xfId="99" builtinId="17" customBuiltin="1"/>
    <cellStyle name="Título 2 2" xfId="224" xr:uid="{00000000-0005-0000-0000-0000E5060000}"/>
    <cellStyle name="Título 2 2 2" xfId="1271" xr:uid="{00000000-0005-0000-0000-0000E6060000}"/>
    <cellStyle name="Título 2 3" xfId="1272" xr:uid="{00000000-0005-0000-0000-0000E7060000}"/>
    <cellStyle name="Título 2 3 2" xfId="1273" xr:uid="{00000000-0005-0000-0000-0000E8060000}"/>
    <cellStyle name="Título 2 4" xfId="1274" xr:uid="{00000000-0005-0000-0000-0000E9060000}"/>
    <cellStyle name="Título 3" xfId="100" builtinId="18" customBuiltin="1"/>
    <cellStyle name="Título 3 2" xfId="225" xr:uid="{00000000-0005-0000-0000-0000EB060000}"/>
    <cellStyle name="Título 3 2 2" xfId="1275" xr:uid="{00000000-0005-0000-0000-0000EC060000}"/>
    <cellStyle name="Título 3 3" xfId="1276" xr:uid="{00000000-0005-0000-0000-0000ED060000}"/>
    <cellStyle name="Título 3 3 2" xfId="1277" xr:uid="{00000000-0005-0000-0000-0000EE060000}"/>
    <cellStyle name="Título 3 4" xfId="1278" xr:uid="{00000000-0005-0000-0000-0000EF060000}"/>
    <cellStyle name="Título 4" xfId="226" xr:uid="{00000000-0005-0000-0000-0000F0060000}"/>
    <cellStyle name="Título 4 2" xfId="1279" xr:uid="{00000000-0005-0000-0000-0000F1060000}"/>
    <cellStyle name="Título 5" xfId="1280" xr:uid="{00000000-0005-0000-0000-0000F2060000}"/>
    <cellStyle name="Título 5 2" xfId="1281" xr:uid="{00000000-0005-0000-0000-0000F3060000}"/>
    <cellStyle name="Título 6" xfId="1282" xr:uid="{00000000-0005-0000-0000-0000F4060000}"/>
    <cellStyle name="Título de hoja" xfId="1283" xr:uid="{00000000-0005-0000-0000-0000F5060000}"/>
    <cellStyle name="Total" xfId="101" builtinId="25" customBuiltin="1"/>
    <cellStyle name="Total 2" xfId="227" xr:uid="{00000000-0005-0000-0000-0000F7060000}"/>
    <cellStyle name="Total 2 2" xfId="1284" xr:uid="{00000000-0005-0000-0000-0000F8060000}"/>
    <cellStyle name="Total 2 3" xfId="1425" xr:uid="{00000000-0005-0000-0000-0000F9060000}"/>
    <cellStyle name="Total 2 4" xfId="485" xr:uid="{00000000-0005-0000-0000-0000FA060000}"/>
    <cellStyle name="Total 3" xfId="1285" xr:uid="{00000000-0005-0000-0000-0000FB060000}"/>
    <cellStyle name="Total 3 2" xfId="1286" xr:uid="{00000000-0005-0000-0000-0000FC060000}"/>
    <cellStyle name="Total 4" xfId="1287" xr:uid="{00000000-0005-0000-0000-0000FD060000}"/>
    <cellStyle name="Total 4 2" xfId="1288" xr:uid="{00000000-0005-0000-0000-0000FE060000}"/>
    <cellStyle name="Währung" xfId="1289" xr:uid="{00000000-0005-0000-0000-0000FF060000}"/>
    <cellStyle name="Warning Text" xfId="102" xr:uid="{00000000-0005-0000-0000-000000070000}"/>
    <cellStyle name="Warning Text 2" xfId="1290" xr:uid="{00000000-0005-0000-0000-000001070000}"/>
    <cellStyle name="常规 2" xfId="1291" xr:uid="{00000000-0005-0000-0000-000002070000}"/>
    <cellStyle name="常规 2 2" xfId="1739" xr:uid="{00000000-0005-0000-0000-00000307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443</xdr:row>
      <xdr:rowOff>123825</xdr:rowOff>
    </xdr:from>
    <xdr:to>
      <xdr:col>1</xdr:col>
      <xdr:colOff>2337858</xdr:colOff>
      <xdr:row>443</xdr:row>
      <xdr:rowOff>127000</xdr:rowOff>
    </xdr:to>
    <xdr:sp macro="" textlink="">
      <xdr:nvSpPr>
        <xdr:cNvPr id="2" name="Line 11">
          <a:extLst>
            <a:ext uri="{FF2B5EF4-FFF2-40B4-BE49-F238E27FC236}">
              <a16:creationId xmlns:a16="http://schemas.microsoft.com/office/drawing/2014/main" id="{9E78331B-EEF1-4DD5-B063-D15D77C5A7ED}"/>
            </a:ext>
          </a:extLst>
        </xdr:cNvPr>
        <xdr:cNvSpPr>
          <a:spLocks noChangeShapeType="1"/>
        </xdr:cNvSpPr>
      </xdr:nvSpPr>
      <xdr:spPr bwMode="auto">
        <a:xfrm>
          <a:off x="219075" y="99783900"/>
          <a:ext cx="2642658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161925</xdr:colOff>
      <xdr:row>443</xdr:row>
      <xdr:rowOff>133350</xdr:rowOff>
    </xdr:from>
    <xdr:to>
      <xdr:col>5</xdr:col>
      <xdr:colOff>842433</xdr:colOff>
      <xdr:row>443</xdr:row>
      <xdr:rowOff>136525</xdr:rowOff>
    </xdr:to>
    <xdr:sp macro="" textlink="">
      <xdr:nvSpPr>
        <xdr:cNvPr id="4" name="Line 11">
          <a:extLst>
            <a:ext uri="{FF2B5EF4-FFF2-40B4-BE49-F238E27FC236}">
              <a16:creationId xmlns:a16="http://schemas.microsoft.com/office/drawing/2014/main" id="{5A1654B2-5683-4E9F-B1E7-DB58A0EBB147}"/>
            </a:ext>
          </a:extLst>
        </xdr:cNvPr>
        <xdr:cNvSpPr>
          <a:spLocks noChangeShapeType="1"/>
        </xdr:cNvSpPr>
      </xdr:nvSpPr>
      <xdr:spPr bwMode="auto">
        <a:xfrm>
          <a:off x="4295775" y="99793425"/>
          <a:ext cx="2909358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38100</xdr:colOff>
      <xdr:row>455</xdr:row>
      <xdr:rowOff>142875</xdr:rowOff>
    </xdr:from>
    <xdr:to>
      <xdr:col>5</xdr:col>
      <xdr:colOff>718608</xdr:colOff>
      <xdr:row>455</xdr:row>
      <xdr:rowOff>146050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F284D339-163B-4C2E-9064-7529FFBAAF21}"/>
            </a:ext>
          </a:extLst>
        </xdr:cNvPr>
        <xdr:cNvSpPr>
          <a:spLocks noChangeShapeType="1"/>
        </xdr:cNvSpPr>
      </xdr:nvSpPr>
      <xdr:spPr bwMode="auto">
        <a:xfrm>
          <a:off x="4171950" y="101679375"/>
          <a:ext cx="2909358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219075</xdr:colOff>
      <xdr:row>455</xdr:row>
      <xdr:rowOff>142875</xdr:rowOff>
    </xdr:from>
    <xdr:to>
      <xdr:col>1</xdr:col>
      <xdr:colOff>2337858</xdr:colOff>
      <xdr:row>455</xdr:row>
      <xdr:rowOff>146050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id="{0CF1D38F-659E-4487-ADF9-CC99BBAEA271}"/>
            </a:ext>
          </a:extLst>
        </xdr:cNvPr>
        <xdr:cNvSpPr>
          <a:spLocks noChangeShapeType="1"/>
        </xdr:cNvSpPr>
      </xdr:nvSpPr>
      <xdr:spPr bwMode="auto">
        <a:xfrm>
          <a:off x="219075" y="101679375"/>
          <a:ext cx="2642658" cy="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?823EAC4A" TargetMode="External"/><Relationship Id="rId1" Type="http://schemas.openxmlformats.org/officeDocument/2006/relationships/externalLinkPath" Target="file:///\\823EAC4A\Copia%20de%20Analisis%20PARA%20PRESUPUESTO%20OBRAS%20PUBLICA%20df%20enero%202004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Y:\servidor%20de%20red%20de%20costos%20(ervita)\carpeta%20de%20maria.morales\2009\SAMANA\Documents%20and%20Settings\Achilles_\My%20Documents\Ampliacion\Estudos%20mar&#231;o-05\Documents%20and%20Settings\Achilles_\My%20Documents\Compartido\Moreno\Plano%20de%20Conta\PROYECTO%20AQN-WC?909BC808" TargetMode="External"/><Relationship Id="rId1" Type="http://schemas.openxmlformats.org/officeDocument/2006/relationships/externalLinkPath" Target="file:///\\909BC808\PROYECTO%20AQN-WC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analisis\LOMA%20DE%20CABRERA\PROYECTO\IMBERT_PEAD_21abr06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05\servidor%20de%20red%20de%20costos%20(ervita)\MIS%20DOCUMENTOS\PROYECTO%20TERMINACION%20SOFTBALL%20COJPD\PRESUPUESTO%20MODIFICADO\PRESUPUESTO_FEDOSA_14NOV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file:///G:\Documents%20and%20Settings\JOEL\Mis%20documentos\Documents%20and%20Settings\Joel%20Francisco\Mis%20documentos\Documents%20and%20Settings\CLAUDIA\Mis%20documentos\TRABAJO%20CLAUDIA\Garibaldy%20Bautista%20(actualizaciones)\analisis%20el%20pino%20junumuc&#250;.xls?901F7D26" TargetMode="External"/><Relationship Id="rId1" Type="http://schemas.openxmlformats.org/officeDocument/2006/relationships/externalLinkPath" Target="file:///\\901F7D26\analisis%20el%20pino%20junumuc&#25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DDENDA"/>
      <sheetName val="Ana. blocks y termin."/>
      <sheetName val="Costos Mano de Obra"/>
      <sheetName val="Insumos materiales"/>
      <sheetName val="Ana. Horm mexc mort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  <sheetName val="capilla"/>
      <sheetName val="ESTRUCT"/>
      <sheetName val="Analisis Unit. "/>
      <sheetName val="Cargas Sociales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LISTADO INSUMOS DEL 2000"/>
      <sheetName val="COSTO INDIRECTO"/>
      <sheetName val="OPERADORES EQUIPOS"/>
      <sheetName val="Listado Equipos a utilizar"/>
      <sheetName val="Insumos"/>
      <sheetName val="Analisis Unit. "/>
      <sheetName val="Cargas Sociales"/>
      <sheetName val="EQUIP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A"/>
      <sheetName val="RESUMENFINANCIERO"/>
      <sheetName val="FUNCION"/>
    </sheetNames>
    <sheetDataSet>
      <sheetData sheetId="0" refreshError="1"/>
      <sheetData sheetId="1" refreshError="1"/>
      <sheetData sheetId="2" refreshError="1">
        <row r="16">
          <cell r="C16" t="str">
            <v xml:space="preserve">TOTAL BRUTO :          con 00/100 DÓLARES 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 refreshError="1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  <sheetName val="Sheet1"/>
      <sheetName val="Sheet3"/>
      <sheetName val="presup."/>
      <sheetName val="Materiales y Precios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>
        <row r="4">
          <cell r="A4" t="str">
            <v>Id.</v>
          </cell>
        </row>
      </sheetData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  <sheetName val="RECLAMACION 1."/>
      <sheetName val="ANALISIS CASETAS"/>
      <sheetName val="VERJA NUEVA"/>
    </sheetNames>
    <sheetDataSet>
      <sheetData sheetId="0" refreshError="1">
        <row r="9">
          <cell r="D9">
            <v>1500</v>
          </cell>
        </row>
        <row r="133">
          <cell r="D133">
            <v>1350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  <sheetName val="CRONOGRAMA FISICO FINANCIERO"/>
    </sheetNames>
    <sheetDataSet>
      <sheetData sheetId="0">
        <row r="3">
          <cell r="D3">
            <v>1352</v>
          </cell>
        </row>
      </sheetData>
      <sheetData sheetId="1">
        <row r="3">
          <cell r="B3">
            <v>830</v>
          </cell>
        </row>
      </sheetData>
      <sheetData sheetId="2">
        <row r="239">
          <cell r="E239">
            <v>2690.8249815051054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  <sheetName val="Herram"/>
      <sheetName val="Hoja1"/>
      <sheetName val="Hoja2"/>
      <sheetName val="Hoja3"/>
    </sheetNames>
    <sheetDataSet>
      <sheetData sheetId="0">
        <row r="561">
          <cell r="D561">
            <v>36.01</v>
          </cell>
        </row>
      </sheetData>
      <sheetData sheetId="1" refreshError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Hoja1"/>
      <sheetName val="Hoja2"/>
      <sheetName val="Hoja3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9">
          <cell r="C9">
            <v>1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  <sheetName val="Analisis Unitarios"/>
      <sheetName val="Cornisa de 2.62 pie"/>
      <sheetName val="Cornisa de 2 pie"/>
      <sheetName val="Muros Interiores h=2.8 m "/>
      <sheetName val="MurosInt.h=2.8 m Plycem 2 lados"/>
      <sheetName val="MurosInt.h=2.8 m U C con plycem"/>
      <sheetName val="Plafond Sheetrock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X466"/>
  <sheetViews>
    <sheetView showGridLines="0" showZeros="0" tabSelected="1" view="pageBreakPreview" zoomScaleNormal="100" zoomScaleSheetLayoutView="100" workbookViewId="0">
      <selection activeCell="A3" sqref="A3:F3"/>
    </sheetView>
  </sheetViews>
  <sheetFormatPr baseColWidth="10" defaultColWidth="9.140625" defaultRowHeight="12.75"/>
  <cols>
    <col min="1" max="1" width="7.85546875" style="54" customWidth="1"/>
    <col min="2" max="2" width="54.140625" style="8" customWidth="1"/>
    <col min="3" max="3" width="10.5703125" style="6" customWidth="1"/>
    <col min="4" max="4" width="8.7109375" style="18" customWidth="1"/>
    <col min="5" max="5" width="14.140625" style="9" customWidth="1"/>
    <col min="6" max="6" width="13.7109375" style="6" customWidth="1"/>
    <col min="7" max="13" width="15" style="1" customWidth="1"/>
    <col min="14" max="15" width="14.28515625" style="1" customWidth="1"/>
    <col min="16" max="16" width="16.7109375" style="1" customWidth="1"/>
    <col min="17" max="17" width="15.42578125" style="1" customWidth="1"/>
    <col min="18" max="18" width="14.140625" style="54" customWidth="1"/>
    <col min="19" max="19" width="16" style="54" customWidth="1"/>
    <col min="20" max="20" width="15.28515625" style="54" customWidth="1"/>
    <col min="21" max="16384" width="9.140625" style="54"/>
  </cols>
  <sheetData>
    <row r="1" spans="1:17" s="14" customFormat="1" ht="15" customHeight="1">
      <c r="A1" s="368"/>
      <c r="B1" s="368"/>
      <c r="C1" s="368"/>
      <c r="D1" s="368"/>
      <c r="E1" s="368"/>
      <c r="F1" s="368"/>
      <c r="G1" s="94"/>
      <c r="H1" s="94"/>
      <c r="I1" s="94"/>
      <c r="J1" s="94"/>
      <c r="K1" s="94"/>
      <c r="L1" s="94"/>
      <c r="M1" s="94"/>
      <c r="N1" s="12"/>
      <c r="O1" s="12"/>
      <c r="P1" s="13"/>
      <c r="Q1" s="13"/>
    </row>
    <row r="2" spans="1:17" s="14" customFormat="1" ht="15" customHeight="1">
      <c r="A2" s="368"/>
      <c r="B2" s="368"/>
      <c r="C2" s="368"/>
      <c r="D2" s="368"/>
      <c r="E2" s="368"/>
      <c r="F2" s="368"/>
      <c r="G2" s="94"/>
      <c r="H2" s="94"/>
      <c r="I2" s="94"/>
      <c r="J2" s="94"/>
      <c r="K2" s="94"/>
      <c r="L2" s="94"/>
      <c r="M2" s="94"/>
      <c r="N2" s="12"/>
      <c r="O2" s="12"/>
      <c r="P2" s="13"/>
      <c r="Q2" s="13"/>
    </row>
    <row r="3" spans="1:17" s="14" customFormat="1" ht="15" customHeight="1">
      <c r="A3" s="368"/>
      <c r="B3" s="368"/>
      <c r="C3" s="368"/>
      <c r="D3" s="368"/>
      <c r="E3" s="368"/>
      <c r="F3" s="368"/>
      <c r="G3" s="94"/>
      <c r="H3" s="94"/>
      <c r="I3" s="94"/>
      <c r="J3" s="94"/>
      <c r="K3" s="94"/>
      <c r="L3" s="94"/>
      <c r="M3" s="94"/>
      <c r="N3" s="12"/>
      <c r="O3" s="12"/>
      <c r="P3" s="13"/>
      <c r="Q3" s="13"/>
    </row>
    <row r="4" spans="1:17" s="14" customFormat="1" ht="16.5" customHeight="1">
      <c r="A4" s="368"/>
      <c r="B4" s="368"/>
      <c r="C4" s="368"/>
      <c r="D4" s="368"/>
      <c r="E4" s="368"/>
      <c r="F4" s="368"/>
      <c r="G4" s="94"/>
      <c r="H4" s="94"/>
      <c r="I4" s="94"/>
      <c r="J4" s="94"/>
      <c r="K4" s="94"/>
      <c r="L4" s="94"/>
      <c r="M4" s="94"/>
      <c r="N4" s="12"/>
      <c r="O4" s="12"/>
      <c r="P4" s="13"/>
      <c r="Q4" s="13"/>
    </row>
    <row r="5" spans="1:17" s="14" customFormat="1">
      <c r="A5" s="124"/>
      <c r="B5" s="125"/>
      <c r="C5" s="126"/>
      <c r="D5" s="124"/>
      <c r="E5" s="127"/>
      <c r="F5" s="374"/>
      <c r="G5" s="1"/>
      <c r="H5" s="1"/>
      <c r="I5" s="1"/>
      <c r="J5" s="1"/>
      <c r="K5" s="1"/>
      <c r="L5" s="1"/>
      <c r="M5" s="1"/>
      <c r="N5" s="1"/>
      <c r="O5" s="1"/>
      <c r="P5" s="13"/>
      <c r="Q5" s="13"/>
    </row>
    <row r="6" spans="1:17" s="14" customFormat="1" ht="12.75" customHeight="1">
      <c r="A6" s="124"/>
      <c r="B6" s="125"/>
      <c r="C6" s="126"/>
      <c r="D6" s="124"/>
      <c r="E6" s="127"/>
      <c r="F6" s="374"/>
      <c r="G6" s="1"/>
      <c r="H6" s="1"/>
      <c r="I6" s="1"/>
      <c r="J6" s="1"/>
      <c r="K6" s="1"/>
      <c r="L6" s="1"/>
      <c r="M6" s="1"/>
      <c r="N6" s="1"/>
      <c r="O6" s="1"/>
      <c r="P6" s="13"/>
      <c r="Q6" s="13"/>
    </row>
    <row r="7" spans="1:17" s="14" customFormat="1">
      <c r="A7" s="124" t="s">
        <v>125</v>
      </c>
      <c r="B7" s="125"/>
      <c r="C7" s="126"/>
      <c r="D7" s="124"/>
      <c r="E7" s="127"/>
      <c r="F7" s="126"/>
      <c r="G7" s="1"/>
      <c r="H7" s="1"/>
      <c r="I7" s="1"/>
      <c r="J7" s="1"/>
      <c r="K7" s="1"/>
      <c r="L7" s="1"/>
      <c r="M7" s="1"/>
      <c r="N7" s="1"/>
      <c r="O7" s="1"/>
      <c r="P7" s="13"/>
      <c r="Q7" s="13"/>
    </row>
    <row r="8" spans="1:17" s="14" customFormat="1" ht="12.75" customHeight="1">
      <c r="A8" s="124" t="s">
        <v>124</v>
      </c>
      <c r="B8" s="128"/>
      <c r="C8" s="126"/>
      <c r="D8" s="129" t="s">
        <v>13</v>
      </c>
      <c r="E8" s="130"/>
      <c r="F8" s="126"/>
      <c r="G8" s="1"/>
      <c r="H8" s="1"/>
      <c r="I8" s="1"/>
      <c r="J8" s="1"/>
      <c r="K8" s="1"/>
      <c r="L8" s="1"/>
      <c r="M8" s="1"/>
      <c r="N8" s="1"/>
      <c r="O8" s="1"/>
      <c r="P8" s="13"/>
      <c r="Q8" s="13"/>
    </row>
    <row r="9" spans="1:17">
      <c r="A9" s="375"/>
      <c r="B9" s="375"/>
      <c r="C9" s="375"/>
      <c r="D9" s="375"/>
      <c r="E9" s="375"/>
      <c r="F9" s="375"/>
      <c r="G9" s="15"/>
      <c r="H9" s="15"/>
      <c r="I9" s="15"/>
      <c r="J9" s="15"/>
      <c r="K9" s="15"/>
      <c r="L9" s="15"/>
      <c r="M9" s="15"/>
      <c r="N9" s="16"/>
      <c r="O9" s="16"/>
    </row>
    <row r="10" spans="1:17" s="93" customFormat="1" ht="15" customHeight="1">
      <c r="A10" s="131" t="s">
        <v>366</v>
      </c>
      <c r="B10" s="132" t="s">
        <v>73</v>
      </c>
      <c r="C10" s="133" t="s">
        <v>26</v>
      </c>
      <c r="D10" s="134" t="s">
        <v>8</v>
      </c>
      <c r="E10" s="132" t="s">
        <v>0</v>
      </c>
      <c r="F10" s="135" t="s">
        <v>367</v>
      </c>
      <c r="G10" s="12"/>
      <c r="H10" s="12"/>
      <c r="I10" s="12"/>
      <c r="J10" s="12"/>
      <c r="K10" s="12"/>
      <c r="L10" s="12"/>
      <c r="M10" s="12"/>
      <c r="N10" s="12"/>
      <c r="O10" s="12"/>
      <c r="P10" s="5"/>
      <c r="Q10" s="5"/>
    </row>
    <row r="11" spans="1:17">
      <c r="A11" s="136"/>
      <c r="B11" s="137"/>
      <c r="C11" s="138"/>
      <c r="D11" s="139"/>
      <c r="E11" s="138"/>
      <c r="F11" s="140"/>
      <c r="G11" s="17"/>
      <c r="H11" s="17"/>
      <c r="I11" s="17"/>
      <c r="J11" s="17"/>
      <c r="K11" s="17"/>
      <c r="L11" s="17"/>
      <c r="M11" s="17"/>
      <c r="N11" s="17"/>
      <c r="O11" s="17"/>
    </row>
    <row r="12" spans="1:17" s="31" customFormat="1" ht="28.5" customHeight="1">
      <c r="A12" s="189" t="s">
        <v>2</v>
      </c>
      <c r="B12" s="190" t="s">
        <v>100</v>
      </c>
      <c r="C12" s="191"/>
      <c r="D12" s="192"/>
      <c r="E12" s="69"/>
      <c r="F12" s="68"/>
      <c r="G12" s="30"/>
      <c r="H12" s="30"/>
      <c r="I12" s="30"/>
      <c r="J12" s="30"/>
      <c r="K12" s="30"/>
    </row>
    <row r="13" spans="1:17" s="31" customFormat="1" ht="12.75" customHeight="1">
      <c r="A13" s="189"/>
      <c r="B13" s="190"/>
      <c r="C13" s="191"/>
      <c r="D13" s="192"/>
      <c r="E13" s="69"/>
      <c r="F13" s="68"/>
      <c r="G13" s="30"/>
      <c r="H13" s="30"/>
      <c r="I13" s="30"/>
      <c r="J13" s="30"/>
      <c r="K13" s="30"/>
    </row>
    <row r="14" spans="1:17" s="31" customFormat="1" ht="12.75" customHeight="1">
      <c r="A14" s="193">
        <v>1</v>
      </c>
      <c r="B14" s="190" t="s">
        <v>3</v>
      </c>
      <c r="C14" s="194"/>
      <c r="D14" s="192"/>
      <c r="E14" s="69"/>
      <c r="F14" s="68"/>
      <c r="G14" s="30"/>
      <c r="H14" s="30"/>
      <c r="I14" s="30"/>
      <c r="J14" s="30"/>
      <c r="K14" s="30"/>
    </row>
    <row r="15" spans="1:17" s="31" customFormat="1" ht="14.25">
      <c r="A15" s="98">
        <v>1.1000000000000001</v>
      </c>
      <c r="B15" s="195" t="s">
        <v>227</v>
      </c>
      <c r="C15" s="194">
        <v>40</v>
      </c>
      <c r="D15" s="192" t="s">
        <v>4</v>
      </c>
      <c r="E15" s="69"/>
      <c r="F15" s="123">
        <f>+E15*C15</f>
        <v>0</v>
      </c>
      <c r="G15" s="30"/>
      <c r="H15" s="30"/>
      <c r="I15" s="30"/>
      <c r="J15" s="30"/>
      <c r="K15" s="30"/>
    </row>
    <row r="16" spans="1:17" s="31" customFormat="1" ht="15">
      <c r="A16" s="189"/>
      <c r="B16" s="190"/>
      <c r="C16" s="194"/>
      <c r="D16" s="192"/>
      <c r="E16" s="69"/>
      <c r="F16" s="123">
        <f t="shared" ref="F16:F79" si="0">+E16*C16</f>
        <v>0</v>
      </c>
      <c r="G16" s="30"/>
      <c r="H16" s="30"/>
      <c r="I16" s="30"/>
      <c r="J16" s="30"/>
      <c r="K16" s="30"/>
    </row>
    <row r="17" spans="1:11" s="31" customFormat="1" ht="12.75" customHeight="1">
      <c r="A17" s="196">
        <v>2</v>
      </c>
      <c r="B17" s="190" t="s">
        <v>101</v>
      </c>
      <c r="C17" s="194"/>
      <c r="D17" s="192"/>
      <c r="E17" s="69"/>
      <c r="F17" s="123">
        <f t="shared" si="0"/>
        <v>0</v>
      </c>
      <c r="G17" s="30"/>
      <c r="H17" s="30"/>
      <c r="I17" s="30"/>
      <c r="J17" s="30"/>
      <c r="K17" s="30"/>
    </row>
    <row r="18" spans="1:11" s="31" customFormat="1" ht="14.25">
      <c r="A18" s="118">
        <v>2.1</v>
      </c>
      <c r="B18" s="195" t="s">
        <v>228</v>
      </c>
      <c r="C18" s="194">
        <v>80</v>
      </c>
      <c r="D18" s="192" t="s">
        <v>4</v>
      </c>
      <c r="E18" s="69"/>
      <c r="F18" s="123">
        <f t="shared" si="0"/>
        <v>0</v>
      </c>
      <c r="G18" s="30"/>
      <c r="H18" s="30"/>
      <c r="I18" s="30"/>
      <c r="J18" s="30"/>
      <c r="K18" s="30"/>
    </row>
    <row r="19" spans="1:11" s="31" customFormat="1" ht="14.25">
      <c r="A19" s="118">
        <v>2.2000000000000002</v>
      </c>
      <c r="B19" s="195" t="s">
        <v>229</v>
      </c>
      <c r="C19" s="194">
        <v>30</v>
      </c>
      <c r="D19" s="192" t="s">
        <v>39</v>
      </c>
      <c r="E19" s="69"/>
      <c r="F19" s="123">
        <f t="shared" si="0"/>
        <v>0</v>
      </c>
      <c r="G19" s="30"/>
      <c r="H19" s="30"/>
      <c r="I19" s="30"/>
      <c r="J19" s="30"/>
      <c r="K19" s="30"/>
    </row>
    <row r="20" spans="1:11" s="31" customFormat="1" ht="28.5">
      <c r="A20" s="118">
        <v>2.2999999999999998</v>
      </c>
      <c r="B20" s="195" t="s">
        <v>368</v>
      </c>
      <c r="C20" s="194">
        <v>2.0299999999999998</v>
      </c>
      <c r="D20" s="192" t="s">
        <v>37</v>
      </c>
      <c r="E20" s="69"/>
      <c r="F20" s="123">
        <f t="shared" si="0"/>
        <v>0</v>
      </c>
      <c r="G20" s="30"/>
      <c r="H20" s="30"/>
      <c r="I20" s="30"/>
      <c r="J20" s="30"/>
      <c r="K20" s="30"/>
    </row>
    <row r="21" spans="1:11" s="31" customFormat="1" ht="10.5" customHeight="1">
      <c r="A21" s="189"/>
      <c r="B21" s="190"/>
      <c r="C21" s="194"/>
      <c r="D21" s="192"/>
      <c r="E21" s="69"/>
      <c r="F21" s="123">
        <f t="shared" si="0"/>
        <v>0</v>
      </c>
      <c r="G21" s="30"/>
      <c r="H21" s="30"/>
      <c r="I21" s="30"/>
      <c r="J21" s="30"/>
      <c r="K21" s="30"/>
    </row>
    <row r="22" spans="1:11" s="31" customFormat="1" ht="12.75" customHeight="1">
      <c r="A22" s="193">
        <v>3</v>
      </c>
      <c r="B22" s="190" t="s">
        <v>10</v>
      </c>
      <c r="C22" s="194"/>
      <c r="D22" s="192"/>
      <c r="E22" s="69"/>
      <c r="F22" s="123">
        <f t="shared" si="0"/>
        <v>0</v>
      </c>
      <c r="G22" s="30"/>
      <c r="H22" s="30"/>
      <c r="I22" s="30"/>
      <c r="J22" s="30"/>
      <c r="K22" s="30"/>
    </row>
    <row r="23" spans="1:11" s="31" customFormat="1" ht="14.25">
      <c r="A23" s="98">
        <v>3.1</v>
      </c>
      <c r="B23" s="195" t="s">
        <v>127</v>
      </c>
      <c r="C23" s="194">
        <v>35.200000000000003</v>
      </c>
      <c r="D23" s="192" t="s">
        <v>35</v>
      </c>
      <c r="E23" s="69"/>
      <c r="F23" s="123">
        <f t="shared" si="0"/>
        <v>0</v>
      </c>
      <c r="G23" s="30"/>
      <c r="H23" s="30"/>
      <c r="I23" s="30"/>
      <c r="J23" s="30"/>
      <c r="K23" s="30"/>
    </row>
    <row r="24" spans="1:11" s="31" customFormat="1" ht="14.25">
      <c r="A24" s="98">
        <v>3.2</v>
      </c>
      <c r="B24" s="197" t="s">
        <v>128</v>
      </c>
      <c r="C24" s="99">
        <v>3.2</v>
      </c>
      <c r="D24" s="192" t="s">
        <v>35</v>
      </c>
      <c r="E24" s="141"/>
      <c r="F24" s="123">
        <f t="shared" si="0"/>
        <v>0</v>
      </c>
      <c r="G24" s="30"/>
      <c r="H24" s="30"/>
      <c r="I24" s="30"/>
      <c r="J24" s="30"/>
      <c r="K24" s="30"/>
    </row>
    <row r="25" spans="1:11" s="31" customFormat="1" ht="28.5">
      <c r="A25" s="98">
        <v>3.3</v>
      </c>
      <c r="B25" s="195" t="s">
        <v>369</v>
      </c>
      <c r="C25" s="194">
        <v>29.53</v>
      </c>
      <c r="D25" s="192" t="s">
        <v>36</v>
      </c>
      <c r="E25" s="69"/>
      <c r="F25" s="123">
        <f t="shared" si="0"/>
        <v>0</v>
      </c>
      <c r="G25" s="30"/>
      <c r="H25" s="30"/>
      <c r="I25" s="30"/>
      <c r="J25" s="30"/>
      <c r="K25" s="30"/>
    </row>
    <row r="26" spans="1:11" s="31" customFormat="1" ht="28.5">
      <c r="A26" s="98">
        <v>3.4</v>
      </c>
      <c r="B26" s="195" t="s">
        <v>370</v>
      </c>
      <c r="C26" s="194">
        <v>6.8</v>
      </c>
      <c r="D26" s="192" t="s">
        <v>37</v>
      </c>
      <c r="E26" s="69"/>
      <c r="F26" s="123">
        <f t="shared" si="0"/>
        <v>0</v>
      </c>
      <c r="G26" s="30"/>
      <c r="H26" s="30"/>
      <c r="I26" s="30"/>
      <c r="J26" s="30"/>
      <c r="K26" s="30"/>
    </row>
    <row r="27" spans="1:11" s="31" customFormat="1" ht="12.75" customHeight="1">
      <c r="A27" s="198"/>
      <c r="B27" s="190"/>
      <c r="C27" s="194"/>
      <c r="D27" s="192"/>
      <c r="E27" s="69"/>
      <c r="F27" s="123">
        <f t="shared" si="0"/>
        <v>0</v>
      </c>
      <c r="G27" s="30"/>
      <c r="H27" s="30"/>
      <c r="I27" s="30"/>
      <c r="J27" s="30"/>
      <c r="K27" s="30"/>
    </row>
    <row r="28" spans="1:11" s="31" customFormat="1" ht="12.75" customHeight="1">
      <c r="A28" s="193">
        <v>4</v>
      </c>
      <c r="B28" s="190" t="s">
        <v>102</v>
      </c>
      <c r="C28" s="194"/>
      <c r="D28" s="192"/>
      <c r="E28" s="69"/>
      <c r="F28" s="123">
        <f t="shared" si="0"/>
        <v>0</v>
      </c>
      <c r="G28" s="30"/>
      <c r="H28" s="30"/>
      <c r="I28" s="30"/>
      <c r="J28" s="30"/>
      <c r="K28" s="30"/>
    </row>
    <row r="29" spans="1:11" s="31" customFormat="1" ht="28.5">
      <c r="A29" s="98">
        <v>4.0999999999999996</v>
      </c>
      <c r="B29" s="195" t="s">
        <v>247</v>
      </c>
      <c r="C29" s="194">
        <v>41.2</v>
      </c>
      <c r="D29" s="192" t="s">
        <v>4</v>
      </c>
      <c r="E29" s="69"/>
      <c r="F29" s="123">
        <f t="shared" si="0"/>
        <v>0</v>
      </c>
      <c r="G29" s="30"/>
      <c r="H29" s="30"/>
      <c r="I29" s="30"/>
      <c r="J29" s="30"/>
      <c r="K29" s="30"/>
    </row>
    <row r="30" spans="1:11" s="31" customFormat="1" ht="9" customHeight="1">
      <c r="A30" s="199"/>
      <c r="B30" s="195"/>
      <c r="C30" s="194"/>
      <c r="D30" s="192"/>
      <c r="E30" s="69"/>
      <c r="F30" s="123">
        <f t="shared" si="0"/>
        <v>0</v>
      </c>
      <c r="G30" s="30"/>
      <c r="H30" s="30"/>
      <c r="I30" s="30"/>
      <c r="J30" s="30"/>
      <c r="K30" s="30"/>
    </row>
    <row r="31" spans="1:11" s="31" customFormat="1" ht="12.75" customHeight="1">
      <c r="A31" s="200">
        <v>5</v>
      </c>
      <c r="B31" s="190" t="s">
        <v>103</v>
      </c>
      <c r="C31" s="194"/>
      <c r="D31" s="192"/>
      <c r="E31" s="69"/>
      <c r="F31" s="123">
        <f t="shared" si="0"/>
        <v>0</v>
      </c>
      <c r="G31" s="30"/>
      <c r="H31" s="30"/>
      <c r="I31" s="30"/>
      <c r="J31" s="30"/>
      <c r="K31" s="30"/>
    </row>
    <row r="32" spans="1:11" s="31" customFormat="1" ht="14.25">
      <c r="A32" s="98">
        <v>5.0999999999999996</v>
      </c>
      <c r="B32" s="195" t="s">
        <v>248</v>
      </c>
      <c r="C32" s="194">
        <v>40</v>
      </c>
      <c r="D32" s="192" t="s">
        <v>4</v>
      </c>
      <c r="E32" s="69"/>
      <c r="F32" s="123">
        <f t="shared" si="0"/>
        <v>0</v>
      </c>
      <c r="G32" s="30"/>
      <c r="H32" s="30"/>
      <c r="I32" s="30"/>
      <c r="J32" s="30"/>
      <c r="K32" s="30"/>
    </row>
    <row r="33" spans="1:11" s="31" customFormat="1" ht="14.25">
      <c r="A33" s="98"/>
      <c r="B33" s="195"/>
      <c r="C33" s="194"/>
      <c r="D33" s="192"/>
      <c r="E33" s="69"/>
      <c r="F33" s="123">
        <f t="shared" si="0"/>
        <v>0</v>
      </c>
      <c r="G33" s="30"/>
      <c r="H33" s="30"/>
      <c r="I33" s="30"/>
      <c r="J33" s="30"/>
      <c r="K33" s="30"/>
    </row>
    <row r="34" spans="1:11" s="31" customFormat="1" ht="12.75" customHeight="1">
      <c r="A34" s="200">
        <v>6</v>
      </c>
      <c r="B34" s="190" t="s">
        <v>104</v>
      </c>
      <c r="C34" s="194"/>
      <c r="D34" s="192"/>
      <c r="E34" s="69"/>
      <c r="F34" s="123">
        <f t="shared" si="0"/>
        <v>0</v>
      </c>
      <c r="G34" s="30"/>
      <c r="H34" s="30"/>
      <c r="I34" s="30"/>
      <c r="J34" s="30"/>
      <c r="K34" s="30"/>
    </row>
    <row r="35" spans="1:11" s="31" customFormat="1" ht="14.25">
      <c r="A35" s="98">
        <v>6.1</v>
      </c>
      <c r="B35" s="195" t="s">
        <v>248</v>
      </c>
      <c r="C35" s="194">
        <v>40</v>
      </c>
      <c r="D35" s="192" t="s">
        <v>4</v>
      </c>
      <c r="E35" s="69"/>
      <c r="F35" s="123">
        <f t="shared" si="0"/>
        <v>0</v>
      </c>
      <c r="G35" s="30"/>
      <c r="H35" s="30"/>
      <c r="I35" s="30"/>
      <c r="J35" s="30"/>
      <c r="K35" s="30"/>
    </row>
    <row r="36" spans="1:11" s="31" customFormat="1" ht="9" customHeight="1">
      <c r="A36" s="198"/>
      <c r="B36" s="190"/>
      <c r="C36" s="194"/>
      <c r="D36" s="192"/>
      <c r="E36" s="69"/>
      <c r="F36" s="123">
        <f t="shared" si="0"/>
        <v>0</v>
      </c>
      <c r="G36" s="30"/>
      <c r="H36" s="30"/>
      <c r="I36" s="30"/>
      <c r="J36" s="30"/>
      <c r="K36" s="30"/>
    </row>
    <row r="37" spans="1:11" s="31" customFormat="1" ht="12.75" customHeight="1">
      <c r="A37" s="193">
        <v>7</v>
      </c>
      <c r="B37" s="190" t="s">
        <v>105</v>
      </c>
      <c r="C37" s="194"/>
      <c r="D37" s="192"/>
      <c r="E37" s="69"/>
      <c r="F37" s="123">
        <f t="shared" si="0"/>
        <v>0</v>
      </c>
      <c r="G37" s="30"/>
      <c r="H37" s="30"/>
      <c r="I37" s="30"/>
      <c r="J37" s="30"/>
      <c r="K37" s="30"/>
    </row>
    <row r="38" spans="1:11" s="31" customFormat="1" ht="14.25">
      <c r="A38" s="98">
        <v>7.1</v>
      </c>
      <c r="B38" s="197" t="s">
        <v>130</v>
      </c>
      <c r="C38" s="201">
        <v>6</v>
      </c>
      <c r="D38" s="192" t="s">
        <v>35</v>
      </c>
      <c r="E38" s="69"/>
      <c r="F38" s="123">
        <f t="shared" si="0"/>
        <v>0</v>
      </c>
      <c r="G38" s="30"/>
      <c r="H38" s="30"/>
      <c r="I38" s="30"/>
      <c r="J38" s="30"/>
      <c r="K38" s="30"/>
    </row>
    <row r="39" spans="1:11" s="31" customFormat="1" ht="28.5">
      <c r="A39" s="98">
        <f>+A38+0.1</f>
        <v>7.2</v>
      </c>
      <c r="B39" s="195" t="s">
        <v>370</v>
      </c>
      <c r="C39" s="194">
        <v>7.5</v>
      </c>
      <c r="D39" s="192" t="s">
        <v>37</v>
      </c>
      <c r="E39" s="69"/>
      <c r="F39" s="123">
        <f t="shared" si="0"/>
        <v>0</v>
      </c>
      <c r="G39" s="30"/>
      <c r="H39" s="30"/>
      <c r="I39" s="30"/>
      <c r="J39" s="30"/>
      <c r="K39" s="30"/>
    </row>
    <row r="40" spans="1:11" s="31" customFormat="1" ht="14.25">
      <c r="A40" s="98">
        <f t="shared" ref="A40:A45" si="1">+A39+0.1</f>
        <v>7.3</v>
      </c>
      <c r="B40" s="195" t="s">
        <v>249</v>
      </c>
      <c r="C40" s="194">
        <v>7.5</v>
      </c>
      <c r="D40" s="192" t="s">
        <v>37</v>
      </c>
      <c r="E40" s="69"/>
      <c r="F40" s="123">
        <f t="shared" si="0"/>
        <v>0</v>
      </c>
      <c r="G40" s="30"/>
      <c r="H40" s="30"/>
      <c r="I40" s="30"/>
      <c r="J40" s="30"/>
      <c r="K40" s="30"/>
    </row>
    <row r="41" spans="1:11" s="31" customFormat="1" ht="28.5">
      <c r="A41" s="98">
        <f t="shared" si="1"/>
        <v>7.4</v>
      </c>
      <c r="B41" s="195" t="s">
        <v>369</v>
      </c>
      <c r="C41" s="202">
        <v>7.13</v>
      </c>
      <c r="D41" s="192" t="s">
        <v>36</v>
      </c>
      <c r="E41" s="142"/>
      <c r="F41" s="123">
        <f t="shared" si="0"/>
        <v>0</v>
      </c>
      <c r="G41" s="30"/>
      <c r="H41" s="30"/>
      <c r="I41" s="30"/>
      <c r="J41" s="30"/>
      <c r="K41" s="30"/>
    </row>
    <row r="42" spans="1:11" s="31" customFormat="1" ht="14.25">
      <c r="A42" s="98">
        <f t="shared" si="1"/>
        <v>7.5</v>
      </c>
      <c r="B42" s="195" t="s">
        <v>132</v>
      </c>
      <c r="C42" s="202">
        <v>30</v>
      </c>
      <c r="D42" s="192" t="s">
        <v>39</v>
      </c>
      <c r="E42" s="69"/>
      <c r="F42" s="123">
        <f t="shared" si="0"/>
        <v>0</v>
      </c>
      <c r="G42" s="30"/>
      <c r="H42" s="30"/>
      <c r="I42" s="30"/>
      <c r="J42" s="30"/>
      <c r="K42" s="30"/>
    </row>
    <row r="43" spans="1:11" s="31" customFormat="1" ht="15">
      <c r="A43" s="98">
        <f t="shared" si="1"/>
        <v>7.6</v>
      </c>
      <c r="B43" s="195" t="s">
        <v>371</v>
      </c>
      <c r="C43" s="202">
        <v>30</v>
      </c>
      <c r="D43" s="192" t="s">
        <v>39</v>
      </c>
      <c r="E43" s="69"/>
      <c r="F43" s="123">
        <f t="shared" si="0"/>
        <v>0</v>
      </c>
      <c r="G43" s="30"/>
      <c r="H43" s="30"/>
      <c r="I43" s="30"/>
      <c r="J43" s="30"/>
      <c r="K43" s="30"/>
    </row>
    <row r="44" spans="1:11" s="31" customFormat="1" ht="14.25">
      <c r="A44" s="98">
        <f t="shared" si="1"/>
        <v>7.7</v>
      </c>
      <c r="B44" s="195" t="s">
        <v>133</v>
      </c>
      <c r="C44" s="202">
        <v>30</v>
      </c>
      <c r="D44" s="192" t="s">
        <v>39</v>
      </c>
      <c r="E44" s="142"/>
      <c r="F44" s="123">
        <f t="shared" si="0"/>
        <v>0</v>
      </c>
      <c r="G44" s="30"/>
      <c r="H44" s="30"/>
      <c r="I44" s="30"/>
      <c r="J44" s="30"/>
      <c r="K44" s="30"/>
    </row>
    <row r="45" spans="1:11" s="31" customFormat="1" ht="28.5">
      <c r="A45" s="98">
        <f t="shared" si="1"/>
        <v>7.8</v>
      </c>
      <c r="B45" s="195" t="s">
        <v>134</v>
      </c>
      <c r="C45" s="202">
        <f>+C44*1.28*0.058*120</f>
        <v>267.26</v>
      </c>
      <c r="D45" s="192" t="s">
        <v>250</v>
      </c>
      <c r="E45" s="69"/>
      <c r="F45" s="123">
        <f t="shared" si="0"/>
        <v>0</v>
      </c>
      <c r="G45" s="30"/>
      <c r="H45" s="30"/>
      <c r="I45" s="30"/>
      <c r="J45" s="30"/>
      <c r="K45" s="30"/>
    </row>
    <row r="46" spans="1:11" s="31" customFormat="1" ht="14.25">
      <c r="A46" s="98"/>
      <c r="B46" s="195" t="s">
        <v>30</v>
      </c>
      <c r="C46" s="202"/>
      <c r="D46" s="192"/>
      <c r="E46" s="69"/>
      <c r="F46" s="123">
        <f t="shared" si="0"/>
        <v>0</v>
      </c>
      <c r="G46" s="30"/>
      <c r="H46" s="30"/>
      <c r="I46" s="30"/>
      <c r="J46" s="30"/>
      <c r="K46" s="30"/>
    </row>
    <row r="47" spans="1:11" s="31" customFormat="1" ht="57">
      <c r="A47" s="203">
        <v>8</v>
      </c>
      <c r="B47" s="204" t="s">
        <v>373</v>
      </c>
      <c r="C47" s="205">
        <v>40</v>
      </c>
      <c r="D47" s="121" t="s">
        <v>4</v>
      </c>
      <c r="E47" s="143"/>
      <c r="F47" s="123">
        <f t="shared" si="0"/>
        <v>0</v>
      </c>
      <c r="G47" s="30"/>
      <c r="H47" s="30"/>
      <c r="I47" s="30"/>
      <c r="J47" s="30"/>
      <c r="K47" s="30"/>
    </row>
    <row r="48" spans="1:11" s="31" customFormat="1" ht="28.5">
      <c r="A48" s="111">
        <v>9</v>
      </c>
      <c r="B48" s="195" t="s">
        <v>135</v>
      </c>
      <c r="C48" s="202">
        <v>40</v>
      </c>
      <c r="D48" s="192" t="s">
        <v>4</v>
      </c>
      <c r="E48" s="69"/>
      <c r="F48" s="123">
        <f t="shared" si="0"/>
        <v>0</v>
      </c>
      <c r="G48" s="30"/>
      <c r="H48" s="30"/>
      <c r="I48" s="30"/>
      <c r="J48" s="30"/>
      <c r="K48" s="30"/>
    </row>
    <row r="49" spans="1:11" s="92" customFormat="1" ht="12.75" customHeight="1">
      <c r="A49" s="206"/>
      <c r="B49" s="207" t="s">
        <v>15</v>
      </c>
      <c r="C49" s="208"/>
      <c r="D49" s="209"/>
      <c r="E49" s="144"/>
      <c r="F49" s="144">
        <f>SUM(F15:F48)</f>
        <v>0</v>
      </c>
      <c r="G49" s="91"/>
      <c r="H49" s="91"/>
      <c r="I49" s="91"/>
      <c r="J49" s="91"/>
      <c r="K49" s="91"/>
    </row>
    <row r="50" spans="1:11" s="71" customFormat="1" ht="12.75" customHeight="1">
      <c r="A50" s="210"/>
      <c r="B50" s="211"/>
      <c r="C50" s="212"/>
      <c r="D50" s="213"/>
      <c r="E50" s="145"/>
      <c r="F50" s="123"/>
      <c r="G50" s="70"/>
      <c r="H50" s="70"/>
      <c r="I50" s="70"/>
    </row>
    <row r="51" spans="1:11" s="71" customFormat="1" ht="30">
      <c r="A51" s="189" t="s">
        <v>11</v>
      </c>
      <c r="B51" s="190" t="s">
        <v>230</v>
      </c>
      <c r="C51" s="214"/>
      <c r="D51" s="215"/>
      <c r="E51" s="146"/>
      <c r="F51" s="123">
        <f t="shared" si="0"/>
        <v>0</v>
      </c>
      <c r="G51" s="70"/>
      <c r="H51" s="70"/>
      <c r="I51" s="70"/>
    </row>
    <row r="52" spans="1:11" s="71" customFormat="1" ht="12.75" customHeight="1">
      <c r="A52" s="191"/>
      <c r="B52" s="197"/>
      <c r="C52" s="216"/>
      <c r="D52" s="215"/>
      <c r="E52" s="146"/>
      <c r="F52" s="123">
        <f t="shared" si="0"/>
        <v>0</v>
      </c>
      <c r="G52" s="70"/>
      <c r="H52" s="70"/>
      <c r="I52" s="70"/>
    </row>
    <row r="53" spans="1:11" s="71" customFormat="1" ht="15">
      <c r="A53" s="191">
        <v>1</v>
      </c>
      <c r="B53" s="217" t="s">
        <v>251</v>
      </c>
      <c r="C53" s="216">
        <v>3</v>
      </c>
      <c r="D53" s="215" t="s">
        <v>222</v>
      </c>
      <c r="E53" s="146"/>
      <c r="F53" s="123">
        <f t="shared" si="0"/>
        <v>0</v>
      </c>
      <c r="G53" s="70"/>
      <c r="H53" s="70"/>
      <c r="I53" s="70"/>
    </row>
    <row r="54" spans="1:11" s="71" customFormat="1" ht="12.75" customHeight="1">
      <c r="A54" s="191"/>
      <c r="B54" s="197"/>
      <c r="C54" s="216"/>
      <c r="D54" s="215"/>
      <c r="E54" s="146"/>
      <c r="F54" s="123">
        <f t="shared" si="0"/>
        <v>0</v>
      </c>
      <c r="G54" s="70"/>
      <c r="H54" s="70"/>
      <c r="I54" s="70"/>
    </row>
    <row r="55" spans="1:11" s="71" customFormat="1" ht="30">
      <c r="A55" s="218">
        <v>2</v>
      </c>
      <c r="B55" s="190" t="s">
        <v>252</v>
      </c>
      <c r="C55" s="216"/>
      <c r="D55" s="215"/>
      <c r="E55" s="146"/>
      <c r="F55" s="123">
        <f t="shared" si="0"/>
        <v>0</v>
      </c>
      <c r="G55" s="70"/>
      <c r="H55" s="70"/>
      <c r="I55" s="70"/>
    </row>
    <row r="56" spans="1:11" s="71" customFormat="1" ht="14.25">
      <c r="A56" s="191">
        <v>2.1</v>
      </c>
      <c r="B56" s="195" t="s">
        <v>137</v>
      </c>
      <c r="C56" s="216">
        <v>278.47000000000003</v>
      </c>
      <c r="D56" s="219" t="s">
        <v>35</v>
      </c>
      <c r="E56" s="146"/>
      <c r="F56" s="123">
        <f t="shared" si="0"/>
        <v>0</v>
      </c>
      <c r="G56" s="70"/>
      <c r="H56" s="70"/>
      <c r="I56" s="70"/>
    </row>
    <row r="57" spans="1:11" s="71" customFormat="1" ht="28.5">
      <c r="A57" s="191">
        <v>2.2000000000000002</v>
      </c>
      <c r="B57" s="195" t="s">
        <v>369</v>
      </c>
      <c r="C57" s="216">
        <v>54</v>
      </c>
      <c r="D57" s="219" t="s">
        <v>36</v>
      </c>
      <c r="E57" s="146"/>
      <c r="F57" s="123">
        <f t="shared" si="0"/>
        <v>0</v>
      </c>
      <c r="G57" s="70"/>
      <c r="H57" s="70"/>
      <c r="I57" s="70"/>
    </row>
    <row r="58" spans="1:11" s="71" customFormat="1" ht="28.5">
      <c r="A58" s="191">
        <v>2.2999999999999998</v>
      </c>
      <c r="B58" s="195" t="s">
        <v>370</v>
      </c>
      <c r="C58" s="216">
        <v>269.36</v>
      </c>
      <c r="D58" s="219" t="s">
        <v>37</v>
      </c>
      <c r="E58" s="146"/>
      <c r="F58" s="123">
        <f t="shared" si="0"/>
        <v>0</v>
      </c>
      <c r="G58" s="70"/>
      <c r="H58" s="70"/>
      <c r="I58" s="70"/>
    </row>
    <row r="59" spans="1:11" s="71" customFormat="1" ht="12.75" customHeight="1">
      <c r="A59" s="191"/>
      <c r="B59" s="197"/>
      <c r="C59" s="216"/>
      <c r="D59" s="215"/>
      <c r="E59" s="146"/>
      <c r="F59" s="123">
        <f t="shared" si="0"/>
        <v>0</v>
      </c>
      <c r="G59" s="70"/>
      <c r="H59" s="70"/>
      <c r="I59" s="70"/>
    </row>
    <row r="60" spans="1:11" s="71" customFormat="1" ht="12.75" customHeight="1">
      <c r="A60" s="218">
        <v>3</v>
      </c>
      <c r="B60" s="190" t="s">
        <v>119</v>
      </c>
      <c r="C60" s="216"/>
      <c r="D60" s="215"/>
      <c r="E60" s="146"/>
      <c r="F60" s="123">
        <f t="shared" si="0"/>
        <v>0</v>
      </c>
      <c r="G60" s="70"/>
      <c r="H60" s="70"/>
      <c r="I60" s="70"/>
    </row>
    <row r="61" spans="1:11" s="71" customFormat="1" ht="14.25">
      <c r="A61" s="191">
        <v>3.1</v>
      </c>
      <c r="B61" s="197" t="s">
        <v>253</v>
      </c>
      <c r="C61" s="216">
        <v>7.32</v>
      </c>
      <c r="D61" s="219" t="s">
        <v>35</v>
      </c>
      <c r="E61" s="146"/>
      <c r="F61" s="123">
        <f t="shared" si="0"/>
        <v>0</v>
      </c>
      <c r="G61" s="70"/>
      <c r="H61" s="67"/>
      <c r="I61" s="70"/>
    </row>
    <row r="62" spans="1:11" s="71" customFormat="1" ht="14.25">
      <c r="A62" s="191">
        <f>+A61+0.1</f>
        <v>3.2</v>
      </c>
      <c r="B62" s="197" t="s">
        <v>138</v>
      </c>
      <c r="C62" s="216">
        <v>12.18</v>
      </c>
      <c r="D62" s="219" t="s">
        <v>35</v>
      </c>
      <c r="E62" s="146"/>
      <c r="F62" s="123">
        <f t="shared" si="0"/>
        <v>0</v>
      </c>
      <c r="G62" s="70"/>
      <c r="H62" s="70"/>
      <c r="I62" s="70"/>
    </row>
    <row r="63" spans="1:11" s="71" customFormat="1" ht="14.25">
      <c r="A63" s="191">
        <f t="shared" ref="A63:A68" si="2">+A62+0.1</f>
        <v>3.3</v>
      </c>
      <c r="B63" s="197" t="s">
        <v>254</v>
      </c>
      <c r="C63" s="216">
        <v>0.42</v>
      </c>
      <c r="D63" s="219" t="s">
        <v>35</v>
      </c>
      <c r="E63" s="146"/>
      <c r="F63" s="123">
        <f t="shared" si="0"/>
        <v>0</v>
      </c>
      <c r="G63" s="70"/>
      <c r="H63" s="70"/>
      <c r="I63" s="70"/>
    </row>
    <row r="64" spans="1:11" s="71" customFormat="1" ht="14.25">
      <c r="A64" s="191">
        <f t="shared" si="2"/>
        <v>3.4</v>
      </c>
      <c r="B64" s="197" t="s">
        <v>255</v>
      </c>
      <c r="C64" s="216">
        <v>3.14</v>
      </c>
      <c r="D64" s="219" t="s">
        <v>35</v>
      </c>
      <c r="E64" s="146"/>
      <c r="F64" s="123">
        <f t="shared" si="0"/>
        <v>0</v>
      </c>
      <c r="G64" s="70"/>
      <c r="H64" s="70"/>
      <c r="I64" s="70"/>
    </row>
    <row r="65" spans="1:9" s="71" customFormat="1" ht="14.25">
      <c r="A65" s="191">
        <f t="shared" si="2"/>
        <v>3.5</v>
      </c>
      <c r="B65" s="197" t="s">
        <v>256</v>
      </c>
      <c r="C65" s="216">
        <v>28.16</v>
      </c>
      <c r="D65" s="219" t="s">
        <v>35</v>
      </c>
      <c r="E65" s="146"/>
      <c r="F65" s="123">
        <f t="shared" si="0"/>
        <v>0</v>
      </c>
      <c r="G65" s="70"/>
      <c r="H65" s="70"/>
      <c r="I65" s="70"/>
    </row>
    <row r="66" spans="1:9" s="71" customFormat="1" ht="14.25">
      <c r="A66" s="191">
        <f t="shared" si="2"/>
        <v>3.6</v>
      </c>
      <c r="B66" s="197" t="s">
        <v>257</v>
      </c>
      <c r="C66" s="216">
        <v>1.78</v>
      </c>
      <c r="D66" s="219" t="s">
        <v>35</v>
      </c>
      <c r="E66" s="146"/>
      <c r="F66" s="123">
        <f t="shared" si="0"/>
        <v>0</v>
      </c>
      <c r="G66" s="70"/>
      <c r="H66" s="70"/>
      <c r="I66" s="70"/>
    </row>
    <row r="67" spans="1:9" s="71" customFormat="1" ht="14.25">
      <c r="A67" s="191">
        <f t="shared" si="2"/>
        <v>3.7</v>
      </c>
      <c r="B67" s="197" t="s">
        <v>258</v>
      </c>
      <c r="C67" s="216">
        <v>8.4499999999999993</v>
      </c>
      <c r="D67" s="219" t="s">
        <v>35</v>
      </c>
      <c r="E67" s="146"/>
      <c r="F67" s="123">
        <f t="shared" si="0"/>
        <v>0</v>
      </c>
      <c r="G67" s="70"/>
      <c r="H67" s="70"/>
      <c r="I67" s="70"/>
    </row>
    <row r="68" spans="1:9" s="71" customFormat="1" ht="14.25">
      <c r="A68" s="191">
        <f t="shared" si="2"/>
        <v>3.8</v>
      </c>
      <c r="B68" s="197" t="s">
        <v>139</v>
      </c>
      <c r="C68" s="216">
        <v>0.76</v>
      </c>
      <c r="D68" s="219" t="s">
        <v>39</v>
      </c>
      <c r="E68" s="146"/>
      <c r="F68" s="123">
        <f t="shared" si="0"/>
        <v>0</v>
      </c>
      <c r="G68" s="70"/>
      <c r="H68" s="70"/>
      <c r="I68" s="70"/>
    </row>
    <row r="69" spans="1:9" s="71" customFormat="1" ht="12.75" customHeight="1">
      <c r="A69" s="191"/>
      <c r="B69" s="197"/>
      <c r="C69" s="216"/>
      <c r="D69" s="219"/>
      <c r="E69" s="146"/>
      <c r="F69" s="123">
        <f t="shared" si="0"/>
        <v>0</v>
      </c>
      <c r="G69" s="70"/>
      <c r="H69" s="70"/>
      <c r="I69" s="70"/>
    </row>
    <row r="70" spans="1:9" s="71" customFormat="1" ht="12.75" customHeight="1">
      <c r="A70" s="218">
        <v>4</v>
      </c>
      <c r="B70" s="217" t="s">
        <v>38</v>
      </c>
      <c r="C70" s="216"/>
      <c r="D70" s="215"/>
      <c r="E70" s="146"/>
      <c r="F70" s="123">
        <f t="shared" si="0"/>
        <v>0</v>
      </c>
      <c r="G70" s="70"/>
      <c r="H70" s="70"/>
      <c r="I70" s="70"/>
    </row>
    <row r="71" spans="1:9" s="71" customFormat="1" ht="14.25">
      <c r="A71" s="191">
        <v>4.0999999999999996</v>
      </c>
      <c r="B71" s="197" t="s">
        <v>141</v>
      </c>
      <c r="C71" s="216">
        <v>57.01</v>
      </c>
      <c r="D71" s="219" t="s">
        <v>39</v>
      </c>
      <c r="E71" s="146"/>
      <c r="F71" s="123">
        <f t="shared" si="0"/>
        <v>0</v>
      </c>
      <c r="G71" s="70"/>
      <c r="H71" s="70"/>
      <c r="I71" s="70"/>
    </row>
    <row r="72" spans="1:9" s="71" customFormat="1" ht="14.25">
      <c r="A72" s="191">
        <f>+A71+0.1</f>
        <v>4.2</v>
      </c>
      <c r="B72" s="197" t="s">
        <v>142</v>
      </c>
      <c r="C72" s="216">
        <v>107.21</v>
      </c>
      <c r="D72" s="219" t="s">
        <v>39</v>
      </c>
      <c r="E72" s="146"/>
      <c r="F72" s="123">
        <f t="shared" si="0"/>
        <v>0</v>
      </c>
      <c r="G72" s="70"/>
      <c r="H72" s="70"/>
      <c r="I72" s="70"/>
    </row>
    <row r="73" spans="1:9" s="71" customFormat="1" ht="14.25">
      <c r="A73" s="191">
        <f t="shared" ref="A73:A75" si="3">+A72+0.1</f>
        <v>4.3</v>
      </c>
      <c r="B73" s="197" t="s">
        <v>143</v>
      </c>
      <c r="C73" s="216">
        <v>108.73</v>
      </c>
      <c r="D73" s="219" t="s">
        <v>39</v>
      </c>
      <c r="E73" s="146"/>
      <c r="F73" s="123">
        <f t="shared" si="0"/>
        <v>0</v>
      </c>
      <c r="G73" s="70"/>
      <c r="H73" s="70"/>
      <c r="I73" s="70"/>
    </row>
    <row r="74" spans="1:9" s="73" customFormat="1" ht="14.25">
      <c r="A74" s="191">
        <f t="shared" si="3"/>
        <v>4.4000000000000004</v>
      </c>
      <c r="B74" s="197" t="s">
        <v>144</v>
      </c>
      <c r="C74" s="216">
        <v>58.6</v>
      </c>
      <c r="D74" s="219" t="s">
        <v>4</v>
      </c>
      <c r="E74" s="146"/>
      <c r="F74" s="123">
        <f t="shared" si="0"/>
        <v>0</v>
      </c>
      <c r="G74" s="72"/>
      <c r="H74" s="72"/>
      <c r="I74" s="72"/>
    </row>
    <row r="75" spans="1:9" s="71" customFormat="1" ht="14.25">
      <c r="A75" s="191">
        <f t="shared" si="3"/>
        <v>4.5</v>
      </c>
      <c r="B75" s="197" t="s">
        <v>167</v>
      </c>
      <c r="C75" s="216">
        <v>70.2</v>
      </c>
      <c r="D75" s="219" t="s">
        <v>39</v>
      </c>
      <c r="E75" s="146"/>
      <c r="F75" s="123">
        <f t="shared" si="0"/>
        <v>0</v>
      </c>
      <c r="G75" s="70"/>
      <c r="H75" s="70"/>
      <c r="I75" s="70"/>
    </row>
    <row r="76" spans="1:9" s="71" customFormat="1" ht="12.95" customHeight="1">
      <c r="A76" s="191"/>
      <c r="B76" s="197" t="s">
        <v>30</v>
      </c>
      <c r="C76" s="216"/>
      <c r="D76" s="215"/>
      <c r="E76" s="146"/>
      <c r="F76" s="123">
        <f t="shared" si="0"/>
        <v>0</v>
      </c>
      <c r="G76" s="70"/>
      <c r="H76" s="70"/>
      <c r="I76" s="70"/>
    </row>
    <row r="77" spans="1:9" s="73" customFormat="1" ht="30">
      <c r="A77" s="220">
        <v>5</v>
      </c>
      <c r="B77" s="221" t="s">
        <v>374</v>
      </c>
      <c r="C77" s="96">
        <v>24.16</v>
      </c>
      <c r="D77" s="222" t="s">
        <v>39</v>
      </c>
      <c r="E77" s="147"/>
      <c r="F77" s="123">
        <f t="shared" si="0"/>
        <v>0</v>
      </c>
      <c r="G77" s="72"/>
      <c r="H77" s="72"/>
      <c r="I77" s="72"/>
    </row>
    <row r="78" spans="1:9" s="71" customFormat="1" ht="12.95" customHeight="1">
      <c r="A78" s="223"/>
      <c r="B78" s="195"/>
      <c r="C78" s="74"/>
      <c r="D78" s="224"/>
      <c r="E78" s="148"/>
      <c r="F78" s="123">
        <f t="shared" si="0"/>
        <v>0</v>
      </c>
      <c r="G78" s="70"/>
      <c r="H78" s="70"/>
      <c r="I78" s="75"/>
    </row>
    <row r="79" spans="1:9" s="71" customFormat="1" ht="30">
      <c r="A79" s="218">
        <v>6</v>
      </c>
      <c r="B79" s="190" t="s">
        <v>40</v>
      </c>
      <c r="C79" s="216"/>
      <c r="D79" s="215"/>
      <c r="E79" s="146"/>
      <c r="F79" s="123">
        <f t="shared" si="0"/>
        <v>0</v>
      </c>
      <c r="G79" s="70"/>
      <c r="H79" s="70"/>
      <c r="I79" s="70"/>
    </row>
    <row r="80" spans="1:9" s="73" customFormat="1" ht="42.75">
      <c r="A80" s="191">
        <v>6.1</v>
      </c>
      <c r="B80" s="195" t="s">
        <v>375</v>
      </c>
      <c r="C80" s="225">
        <v>37.5</v>
      </c>
      <c r="D80" s="226" t="s">
        <v>4</v>
      </c>
      <c r="E80" s="149"/>
      <c r="F80" s="123">
        <f t="shared" ref="F80:F143" si="4">+E80*C80</f>
        <v>0</v>
      </c>
      <c r="G80" s="72"/>
      <c r="H80" s="72"/>
      <c r="I80" s="72"/>
    </row>
    <row r="81" spans="1:9" s="73" customFormat="1" ht="42.75">
      <c r="A81" s="191">
        <f>+A80+0.1</f>
        <v>6.2</v>
      </c>
      <c r="B81" s="195" t="s">
        <v>376</v>
      </c>
      <c r="C81" s="216">
        <v>4</v>
      </c>
      <c r="D81" s="215" t="s">
        <v>232</v>
      </c>
      <c r="E81" s="146"/>
      <c r="F81" s="123">
        <f t="shared" si="4"/>
        <v>0</v>
      </c>
      <c r="G81" s="72"/>
      <c r="H81" s="72"/>
      <c r="I81" s="72"/>
    </row>
    <row r="82" spans="1:9" s="73" customFormat="1" ht="14.25">
      <c r="A82" s="191">
        <f t="shared" ref="A82:A87" si="5">+A81+0.1</f>
        <v>6.3</v>
      </c>
      <c r="B82" s="195" t="s">
        <v>263</v>
      </c>
      <c r="C82" s="216">
        <v>4</v>
      </c>
      <c r="D82" s="215" t="s">
        <v>232</v>
      </c>
      <c r="E82" s="146"/>
      <c r="F82" s="123">
        <f t="shared" si="4"/>
        <v>0</v>
      </c>
      <c r="G82" s="72"/>
      <c r="H82" s="72"/>
      <c r="I82" s="72"/>
    </row>
    <row r="83" spans="1:9" s="73" customFormat="1" ht="12.95" customHeight="1">
      <c r="A83" s="191">
        <f t="shared" si="5"/>
        <v>6.4</v>
      </c>
      <c r="B83" s="195" t="s">
        <v>262</v>
      </c>
      <c r="C83" s="216">
        <v>4</v>
      </c>
      <c r="D83" s="215" t="s">
        <v>232</v>
      </c>
      <c r="E83" s="146"/>
      <c r="F83" s="123">
        <f t="shared" si="4"/>
        <v>0</v>
      </c>
      <c r="G83" s="72"/>
      <c r="H83" s="72"/>
      <c r="I83" s="72"/>
    </row>
    <row r="84" spans="1:9" s="73" customFormat="1" ht="14.25">
      <c r="A84" s="227">
        <f t="shared" si="5"/>
        <v>6.5</v>
      </c>
      <c r="B84" s="228" t="s">
        <v>145</v>
      </c>
      <c r="C84" s="229">
        <v>4</v>
      </c>
      <c r="D84" s="230" t="s">
        <v>232</v>
      </c>
      <c r="E84" s="150"/>
      <c r="F84" s="123">
        <f t="shared" si="4"/>
        <v>0</v>
      </c>
      <c r="G84" s="72"/>
      <c r="H84" s="72"/>
      <c r="I84" s="72"/>
    </row>
    <row r="85" spans="1:9" s="73" customFormat="1" ht="28.5">
      <c r="A85" s="191">
        <f t="shared" si="5"/>
        <v>6.6</v>
      </c>
      <c r="B85" s="195" t="s">
        <v>261</v>
      </c>
      <c r="C85" s="216">
        <v>4</v>
      </c>
      <c r="D85" s="215" t="s">
        <v>232</v>
      </c>
      <c r="E85" s="146"/>
      <c r="F85" s="123">
        <f t="shared" si="4"/>
        <v>0</v>
      </c>
      <c r="G85" s="72"/>
      <c r="H85" s="72"/>
      <c r="I85" s="72"/>
    </row>
    <row r="86" spans="1:9" s="73" customFormat="1" ht="28.5">
      <c r="A86" s="191">
        <f t="shared" si="5"/>
        <v>6.7</v>
      </c>
      <c r="B86" s="195" t="s">
        <v>260</v>
      </c>
      <c r="C86" s="216">
        <v>1</v>
      </c>
      <c r="D86" s="215" t="s">
        <v>232</v>
      </c>
      <c r="E86" s="146"/>
      <c r="F86" s="123">
        <f t="shared" si="4"/>
        <v>0</v>
      </c>
      <c r="G86" s="72"/>
      <c r="H86" s="72"/>
      <c r="I86" s="72"/>
    </row>
    <row r="87" spans="1:9" s="73" customFormat="1" ht="14.25">
      <c r="A87" s="191">
        <f t="shared" si="5"/>
        <v>6.8</v>
      </c>
      <c r="B87" s="197" t="s">
        <v>259</v>
      </c>
      <c r="C87" s="216">
        <v>1</v>
      </c>
      <c r="D87" s="231" t="s">
        <v>35</v>
      </c>
      <c r="E87" s="146"/>
      <c r="F87" s="123">
        <f t="shared" si="4"/>
        <v>0</v>
      </c>
      <c r="G87" s="72"/>
      <c r="H87" s="72"/>
      <c r="I87" s="72"/>
    </row>
    <row r="88" spans="1:9" s="73" customFormat="1" ht="12.95" customHeight="1">
      <c r="A88" s="232"/>
      <c r="B88" s="197"/>
      <c r="C88" s="216"/>
      <c r="D88" s="215"/>
      <c r="E88" s="146"/>
      <c r="F88" s="123">
        <f t="shared" si="4"/>
        <v>0</v>
      </c>
      <c r="G88" s="72"/>
      <c r="H88" s="72"/>
      <c r="I88" s="72"/>
    </row>
    <row r="89" spans="1:9" s="73" customFormat="1" ht="30">
      <c r="A89" s="233">
        <v>7</v>
      </c>
      <c r="B89" s="190" t="s">
        <v>41</v>
      </c>
      <c r="C89" s="216"/>
      <c r="D89" s="215"/>
      <c r="E89" s="146"/>
      <c r="F89" s="123">
        <f t="shared" si="4"/>
        <v>0</v>
      </c>
      <c r="G89" s="72"/>
      <c r="H89" s="72"/>
      <c r="I89" s="72"/>
    </row>
    <row r="90" spans="1:9" s="73" customFormat="1" ht="14.25">
      <c r="A90" s="232">
        <v>7.1</v>
      </c>
      <c r="B90" s="195" t="s">
        <v>137</v>
      </c>
      <c r="C90" s="216">
        <v>27.3</v>
      </c>
      <c r="D90" s="231" t="s">
        <v>35</v>
      </c>
      <c r="E90" s="146"/>
      <c r="F90" s="123">
        <f t="shared" si="4"/>
        <v>0</v>
      </c>
      <c r="G90" s="72"/>
      <c r="H90" s="72"/>
      <c r="I90" s="72"/>
    </row>
    <row r="91" spans="1:9" s="73" customFormat="1" ht="28.5">
      <c r="A91" s="232">
        <v>7.2</v>
      </c>
      <c r="B91" s="195" t="s">
        <v>233</v>
      </c>
      <c r="C91" s="216">
        <v>25.6</v>
      </c>
      <c r="D91" s="219" t="s">
        <v>36</v>
      </c>
      <c r="E91" s="146"/>
      <c r="F91" s="123">
        <f t="shared" si="4"/>
        <v>0</v>
      </c>
      <c r="G91" s="72"/>
      <c r="H91" s="72"/>
      <c r="I91" s="72"/>
    </row>
    <row r="92" spans="1:9" s="73" customFormat="1" ht="28.5">
      <c r="A92" s="232">
        <v>7.3</v>
      </c>
      <c r="B92" s="195" t="s">
        <v>129</v>
      </c>
      <c r="C92" s="216">
        <v>2.69</v>
      </c>
      <c r="D92" s="219" t="s">
        <v>37</v>
      </c>
      <c r="E92" s="146"/>
      <c r="F92" s="123">
        <f t="shared" si="4"/>
        <v>0</v>
      </c>
      <c r="G92" s="72"/>
      <c r="H92" s="72"/>
      <c r="I92" s="72"/>
    </row>
    <row r="93" spans="1:9" s="73" customFormat="1" ht="12.95" customHeight="1">
      <c r="A93" s="232"/>
      <c r="B93" s="195"/>
      <c r="C93" s="216"/>
      <c r="D93" s="215"/>
      <c r="E93" s="146"/>
      <c r="F93" s="123">
        <f t="shared" si="4"/>
        <v>0</v>
      </c>
      <c r="G93" s="72"/>
      <c r="H93" s="72"/>
      <c r="I93" s="72"/>
    </row>
    <row r="94" spans="1:9" s="73" customFormat="1" ht="12.95" customHeight="1">
      <c r="A94" s="234">
        <v>8</v>
      </c>
      <c r="B94" s="190" t="s">
        <v>42</v>
      </c>
      <c r="C94" s="74"/>
      <c r="D94" s="235"/>
      <c r="E94" s="57"/>
      <c r="F94" s="123">
        <f t="shared" si="4"/>
        <v>0</v>
      </c>
      <c r="G94" s="72"/>
      <c r="H94" s="72"/>
      <c r="I94" s="72"/>
    </row>
    <row r="95" spans="1:9" s="73" customFormat="1" ht="14.25">
      <c r="A95" s="236">
        <v>8.1</v>
      </c>
      <c r="B95" s="195" t="s">
        <v>146</v>
      </c>
      <c r="C95" s="74">
        <v>2.2000000000000002</v>
      </c>
      <c r="D95" s="219" t="s">
        <v>4</v>
      </c>
      <c r="E95" s="57"/>
      <c r="F95" s="123">
        <f t="shared" si="4"/>
        <v>0</v>
      </c>
      <c r="G95" s="72"/>
      <c r="H95" s="72"/>
      <c r="I95" s="72"/>
    </row>
    <row r="96" spans="1:9" s="73" customFormat="1" ht="14.25">
      <c r="A96" s="236">
        <v>8.1999999999999993</v>
      </c>
      <c r="B96" s="195" t="s">
        <v>147</v>
      </c>
      <c r="C96" s="74">
        <v>2.5</v>
      </c>
      <c r="D96" s="219" t="s">
        <v>4</v>
      </c>
      <c r="E96" s="57"/>
      <c r="F96" s="123">
        <f t="shared" si="4"/>
        <v>0</v>
      </c>
      <c r="G96" s="72"/>
      <c r="H96" s="72"/>
      <c r="I96" s="72"/>
    </row>
    <row r="97" spans="1:9" s="71" customFormat="1" ht="15.75" customHeight="1">
      <c r="A97" s="236">
        <v>8.4</v>
      </c>
      <c r="B97" s="195" t="s">
        <v>148</v>
      </c>
      <c r="C97" s="74">
        <v>1</v>
      </c>
      <c r="D97" s="219" t="s">
        <v>232</v>
      </c>
      <c r="E97" s="57"/>
      <c r="F97" s="123">
        <f t="shared" si="4"/>
        <v>0</v>
      </c>
      <c r="G97" s="70"/>
      <c r="H97" s="70"/>
      <c r="I97" s="70"/>
    </row>
    <row r="98" spans="1:9" s="71" customFormat="1" ht="12.95" customHeight="1">
      <c r="A98" s="232"/>
      <c r="B98" s="197"/>
      <c r="C98" s="216"/>
      <c r="D98" s="215"/>
      <c r="E98" s="146"/>
      <c r="F98" s="123">
        <f t="shared" si="4"/>
        <v>0</v>
      </c>
      <c r="G98" s="70"/>
      <c r="H98" s="70"/>
      <c r="I98" s="70"/>
    </row>
    <row r="99" spans="1:9" s="71" customFormat="1" ht="12.95" customHeight="1">
      <c r="A99" s="233">
        <v>9</v>
      </c>
      <c r="B99" s="217" t="s">
        <v>43</v>
      </c>
      <c r="C99" s="216"/>
      <c r="D99" s="215"/>
      <c r="E99" s="146"/>
      <c r="F99" s="123">
        <f t="shared" si="4"/>
        <v>0</v>
      </c>
      <c r="G99" s="70"/>
      <c r="H99" s="70"/>
      <c r="I99" s="70"/>
    </row>
    <row r="100" spans="1:9" s="73" customFormat="1" ht="12.95" customHeight="1">
      <c r="A100" s="232">
        <v>9.1999999999999993</v>
      </c>
      <c r="B100" s="197" t="s">
        <v>149</v>
      </c>
      <c r="C100" s="237">
        <v>60.4</v>
      </c>
      <c r="D100" s="231" t="s">
        <v>4</v>
      </c>
      <c r="E100" s="146"/>
      <c r="F100" s="123">
        <f t="shared" si="4"/>
        <v>0</v>
      </c>
      <c r="G100" s="72"/>
      <c r="H100" s="72"/>
      <c r="I100" s="72"/>
    </row>
    <row r="101" spans="1:9" s="71" customFormat="1" ht="12.95" customHeight="1">
      <c r="A101" s="232">
        <v>9.3000000000000007</v>
      </c>
      <c r="B101" s="197" t="s">
        <v>150</v>
      </c>
      <c r="C101" s="237">
        <v>5</v>
      </c>
      <c r="D101" s="215" t="s">
        <v>234</v>
      </c>
      <c r="E101" s="146"/>
      <c r="F101" s="123">
        <f t="shared" si="4"/>
        <v>0</v>
      </c>
      <c r="G101" s="70"/>
      <c r="H101" s="70"/>
      <c r="I101" s="70"/>
    </row>
    <row r="102" spans="1:9" s="73" customFormat="1" ht="12.75" customHeight="1">
      <c r="A102" s="236"/>
      <c r="B102" s="195"/>
      <c r="C102" s="238"/>
      <c r="D102" s="219"/>
      <c r="E102" s="58"/>
      <c r="F102" s="123">
        <f t="shared" si="4"/>
        <v>0</v>
      </c>
      <c r="G102" s="72"/>
      <c r="H102" s="72"/>
      <c r="I102" s="72"/>
    </row>
    <row r="103" spans="1:9" s="73" customFormat="1" ht="12.75" customHeight="1">
      <c r="A103" s="196">
        <v>10</v>
      </c>
      <c r="B103" s="190" t="s">
        <v>19</v>
      </c>
      <c r="C103" s="239"/>
      <c r="D103" s="215"/>
      <c r="E103" s="69"/>
      <c r="F103" s="123">
        <f t="shared" si="4"/>
        <v>0</v>
      </c>
      <c r="G103" s="72"/>
      <c r="H103" s="72"/>
      <c r="I103" s="72"/>
    </row>
    <row r="104" spans="1:9" s="73" customFormat="1" ht="12.75" customHeight="1">
      <c r="A104" s="189"/>
      <c r="B104" s="190"/>
      <c r="C104" s="239"/>
      <c r="D104" s="215"/>
      <c r="E104" s="69"/>
      <c r="F104" s="123">
        <f t="shared" si="4"/>
        <v>0</v>
      </c>
      <c r="G104" s="72"/>
      <c r="H104" s="72"/>
      <c r="I104" s="72"/>
    </row>
    <row r="105" spans="1:9" s="73" customFormat="1" ht="12.75" customHeight="1">
      <c r="A105" s="240">
        <v>10.1</v>
      </c>
      <c r="B105" s="190" t="s">
        <v>20</v>
      </c>
      <c r="C105" s="241"/>
      <c r="D105" s="242"/>
      <c r="E105" s="152"/>
      <c r="F105" s="123">
        <f t="shared" si="4"/>
        <v>0</v>
      </c>
      <c r="G105" s="72"/>
      <c r="H105" s="72"/>
      <c r="I105" s="72"/>
    </row>
    <row r="106" spans="1:9" s="73" customFormat="1" ht="12.75" customHeight="1">
      <c r="A106" s="243" t="s">
        <v>45</v>
      </c>
      <c r="B106" s="197" t="s">
        <v>235</v>
      </c>
      <c r="C106" s="239">
        <v>41.92</v>
      </c>
      <c r="D106" s="219" t="s">
        <v>39</v>
      </c>
      <c r="E106" s="69"/>
      <c r="F106" s="123">
        <f t="shared" si="4"/>
        <v>0</v>
      </c>
      <c r="G106" s="72"/>
      <c r="H106" s="72"/>
      <c r="I106" s="72"/>
    </row>
    <row r="107" spans="1:9" s="73" customFormat="1" ht="12.75" customHeight="1">
      <c r="A107" s="244"/>
      <c r="B107" s="197"/>
      <c r="C107" s="239"/>
      <c r="D107" s="215"/>
      <c r="E107" s="69"/>
      <c r="F107" s="123">
        <f t="shared" si="4"/>
        <v>0</v>
      </c>
      <c r="G107" s="72"/>
      <c r="H107" s="72"/>
      <c r="I107" s="72"/>
    </row>
    <row r="108" spans="1:9" s="73" customFormat="1" ht="12.75" customHeight="1">
      <c r="A108" s="245">
        <v>10.199999999999999</v>
      </c>
      <c r="B108" s="217" t="s">
        <v>17</v>
      </c>
      <c r="C108" s="216"/>
      <c r="D108" s="215"/>
      <c r="E108" s="69"/>
      <c r="F108" s="123">
        <f t="shared" si="4"/>
        <v>0</v>
      </c>
      <c r="G108" s="72"/>
      <c r="H108" s="72"/>
      <c r="I108" s="72"/>
    </row>
    <row r="109" spans="1:9" s="73" customFormat="1" ht="12.75" customHeight="1">
      <c r="A109" s="243" t="s">
        <v>46</v>
      </c>
      <c r="B109" s="197" t="s">
        <v>151</v>
      </c>
      <c r="C109" s="216">
        <v>55.1</v>
      </c>
      <c r="D109" s="219" t="s">
        <v>39</v>
      </c>
      <c r="E109" s="69"/>
      <c r="F109" s="123">
        <f t="shared" si="4"/>
        <v>0</v>
      </c>
      <c r="G109" s="72"/>
      <c r="H109" s="72"/>
      <c r="I109" s="72"/>
    </row>
    <row r="110" spans="1:9" s="73" customFormat="1" ht="12.75" customHeight="1">
      <c r="A110" s="243" t="s">
        <v>47</v>
      </c>
      <c r="B110" s="197" t="s">
        <v>143</v>
      </c>
      <c r="C110" s="216">
        <v>41.92</v>
      </c>
      <c r="D110" s="219" t="s">
        <v>39</v>
      </c>
      <c r="E110" s="69"/>
      <c r="F110" s="123">
        <f t="shared" si="4"/>
        <v>0</v>
      </c>
      <c r="G110" s="72"/>
      <c r="H110" s="72"/>
      <c r="I110" s="72"/>
    </row>
    <row r="111" spans="1:9" s="73" customFormat="1" ht="12.75" customHeight="1">
      <c r="A111" s="243" t="s">
        <v>48</v>
      </c>
      <c r="B111" s="197" t="s">
        <v>140</v>
      </c>
      <c r="C111" s="216">
        <v>13.18</v>
      </c>
      <c r="D111" s="219" t="s">
        <v>39</v>
      </c>
      <c r="E111" s="69"/>
      <c r="F111" s="123">
        <f t="shared" si="4"/>
        <v>0</v>
      </c>
      <c r="G111" s="72"/>
      <c r="H111" s="72"/>
      <c r="I111" s="72"/>
    </row>
    <row r="112" spans="1:9" s="73" customFormat="1" ht="12.75" customHeight="1">
      <c r="A112" s="243" t="s">
        <v>49</v>
      </c>
      <c r="B112" s="197" t="s">
        <v>144</v>
      </c>
      <c r="C112" s="216">
        <v>48.04</v>
      </c>
      <c r="D112" s="219" t="s">
        <v>4</v>
      </c>
      <c r="E112" s="69"/>
      <c r="F112" s="123">
        <f t="shared" si="4"/>
        <v>0</v>
      </c>
      <c r="G112" s="72"/>
      <c r="H112" s="72"/>
      <c r="I112" s="72"/>
    </row>
    <row r="113" spans="1:9" s="73" customFormat="1" ht="12.75" customHeight="1">
      <c r="A113" s="243" t="s">
        <v>50</v>
      </c>
      <c r="B113" s="197" t="s">
        <v>152</v>
      </c>
      <c r="C113" s="216">
        <v>97.02</v>
      </c>
      <c r="D113" s="219" t="s">
        <v>39</v>
      </c>
      <c r="E113" s="69"/>
      <c r="F113" s="123">
        <f t="shared" si="4"/>
        <v>0</v>
      </c>
      <c r="G113" s="72"/>
      <c r="H113" s="72"/>
      <c r="I113" s="72"/>
    </row>
    <row r="114" spans="1:9" s="73" customFormat="1" ht="12.75" customHeight="1">
      <c r="A114" s="243" t="s">
        <v>51</v>
      </c>
      <c r="B114" s="197" t="s">
        <v>153</v>
      </c>
      <c r="C114" s="216">
        <v>97.02</v>
      </c>
      <c r="D114" s="219" t="s">
        <v>39</v>
      </c>
      <c r="E114" s="69"/>
      <c r="F114" s="123">
        <f t="shared" si="4"/>
        <v>0</v>
      </c>
      <c r="G114" s="72"/>
      <c r="H114" s="72"/>
      <c r="I114" s="72"/>
    </row>
    <row r="115" spans="1:9" s="73" customFormat="1" ht="12.75" customHeight="1">
      <c r="A115" s="244"/>
      <c r="B115" s="197"/>
      <c r="C115" s="239"/>
      <c r="D115" s="215"/>
      <c r="E115" s="69"/>
      <c r="F115" s="123">
        <f t="shared" si="4"/>
        <v>0</v>
      </c>
      <c r="G115" s="72"/>
      <c r="H115" s="72"/>
      <c r="I115" s="72"/>
    </row>
    <row r="116" spans="1:9" s="73" customFormat="1" ht="12.75" customHeight="1">
      <c r="A116" s="240">
        <v>10.3</v>
      </c>
      <c r="B116" s="190" t="s">
        <v>18</v>
      </c>
      <c r="C116" s="239"/>
      <c r="D116" s="215"/>
      <c r="E116" s="69"/>
      <c r="F116" s="123">
        <f t="shared" si="4"/>
        <v>0</v>
      </c>
      <c r="G116" s="72"/>
      <c r="H116" s="72"/>
      <c r="I116" s="72"/>
    </row>
    <row r="117" spans="1:9" s="73" customFormat="1" ht="28.5">
      <c r="A117" s="243" t="s">
        <v>52</v>
      </c>
      <c r="B117" s="195" t="s">
        <v>154</v>
      </c>
      <c r="C117" s="239">
        <v>1</v>
      </c>
      <c r="D117" s="215" t="s">
        <v>232</v>
      </c>
      <c r="E117" s="69"/>
      <c r="F117" s="123">
        <f t="shared" si="4"/>
        <v>0</v>
      </c>
      <c r="G117" s="72"/>
      <c r="H117" s="76"/>
      <c r="I117" s="72"/>
    </row>
    <row r="118" spans="1:9" s="73" customFormat="1" ht="14.25">
      <c r="A118" s="243" t="s">
        <v>53</v>
      </c>
      <c r="B118" s="197" t="s">
        <v>155</v>
      </c>
      <c r="C118" s="239">
        <v>12.91</v>
      </c>
      <c r="D118" s="215" t="s">
        <v>118</v>
      </c>
      <c r="E118" s="69"/>
      <c r="F118" s="123">
        <f t="shared" si="4"/>
        <v>0</v>
      </c>
      <c r="G118" s="72"/>
      <c r="H118" s="72"/>
      <c r="I118" s="72"/>
    </row>
    <row r="119" spans="1:9" s="73" customFormat="1" ht="12.75" customHeight="1">
      <c r="A119" s="246"/>
      <c r="B119" s="197" t="s">
        <v>30</v>
      </c>
      <c r="C119" s="239"/>
      <c r="D119" s="215"/>
      <c r="E119" s="69"/>
      <c r="F119" s="123">
        <f t="shared" si="4"/>
        <v>0</v>
      </c>
      <c r="G119" s="72"/>
      <c r="H119" s="72"/>
      <c r="I119" s="72"/>
    </row>
    <row r="120" spans="1:9" s="73" customFormat="1" ht="12.75" customHeight="1">
      <c r="A120" s="245">
        <v>10.4</v>
      </c>
      <c r="B120" s="247" t="s">
        <v>21</v>
      </c>
      <c r="C120" s="239">
        <v>1</v>
      </c>
      <c r="D120" s="215" t="s">
        <v>232</v>
      </c>
      <c r="E120" s="69"/>
      <c r="F120" s="123">
        <f t="shared" si="4"/>
        <v>0</v>
      </c>
      <c r="G120" s="72"/>
      <c r="H120" s="72"/>
      <c r="I120" s="72"/>
    </row>
    <row r="121" spans="1:9" s="73" customFormat="1" ht="12.75" customHeight="1">
      <c r="A121" s="236"/>
      <c r="B121" s="195"/>
      <c r="C121" s="238"/>
      <c r="D121" s="219"/>
      <c r="E121" s="58"/>
      <c r="F121" s="123">
        <f t="shared" si="4"/>
        <v>0</v>
      </c>
      <c r="G121" s="72"/>
      <c r="H121" s="72"/>
      <c r="I121" s="72"/>
    </row>
    <row r="122" spans="1:9" s="71" customFormat="1" ht="15">
      <c r="A122" s="100">
        <v>11</v>
      </c>
      <c r="B122" s="190" t="s">
        <v>67</v>
      </c>
      <c r="C122" s="101"/>
      <c r="D122" s="248"/>
      <c r="E122" s="77"/>
      <c r="F122" s="123">
        <f t="shared" si="4"/>
        <v>0</v>
      </c>
      <c r="G122" s="70"/>
      <c r="H122" s="70"/>
      <c r="I122" s="70"/>
    </row>
    <row r="123" spans="1:9" s="71" customFormat="1" ht="15">
      <c r="A123" s="102"/>
      <c r="B123" s="217"/>
      <c r="C123" s="103"/>
      <c r="D123" s="249"/>
      <c r="E123" s="153"/>
      <c r="F123" s="123">
        <f t="shared" si="4"/>
        <v>0</v>
      </c>
      <c r="G123" s="70"/>
      <c r="H123" s="70"/>
      <c r="I123" s="70"/>
    </row>
    <row r="124" spans="1:9" s="71" customFormat="1" ht="30">
      <c r="A124" s="104">
        <v>11.1</v>
      </c>
      <c r="B124" s="250" t="s">
        <v>68</v>
      </c>
      <c r="C124" s="103"/>
      <c r="D124" s="249"/>
      <c r="E124" s="153"/>
      <c r="F124" s="123">
        <f t="shared" si="4"/>
        <v>0</v>
      </c>
      <c r="G124" s="70"/>
      <c r="H124" s="70"/>
      <c r="I124" s="70"/>
    </row>
    <row r="125" spans="1:9" s="71" customFormat="1" ht="14.25">
      <c r="A125" s="105"/>
      <c r="B125" s="197"/>
      <c r="C125" s="103"/>
      <c r="D125" s="249"/>
      <c r="E125" s="153"/>
      <c r="F125" s="123">
        <f t="shared" si="4"/>
        <v>0</v>
      </c>
      <c r="G125" s="70"/>
      <c r="H125" s="70"/>
      <c r="I125" s="70"/>
    </row>
    <row r="126" spans="1:9" s="71" customFormat="1" ht="14.25">
      <c r="A126" s="106" t="s">
        <v>74</v>
      </c>
      <c r="B126" s="197" t="s">
        <v>168</v>
      </c>
      <c r="C126" s="107">
        <v>65</v>
      </c>
      <c r="D126" s="249" t="s">
        <v>4</v>
      </c>
      <c r="E126" s="154"/>
      <c r="F126" s="123">
        <f t="shared" si="4"/>
        <v>0</v>
      </c>
      <c r="G126" s="70"/>
      <c r="H126" s="70"/>
      <c r="I126" s="70"/>
    </row>
    <row r="127" spans="1:9" s="71" customFormat="1" ht="12.95" customHeight="1">
      <c r="A127" s="119"/>
      <c r="B127" s="228"/>
      <c r="C127" s="120"/>
      <c r="D127" s="251"/>
      <c r="E127" s="155"/>
      <c r="F127" s="123">
        <f t="shared" si="4"/>
        <v>0</v>
      </c>
      <c r="G127" s="70"/>
      <c r="H127" s="70"/>
      <c r="I127" s="70"/>
    </row>
    <row r="128" spans="1:9" s="71" customFormat="1" ht="12.95" customHeight="1">
      <c r="A128" s="109" t="s">
        <v>75</v>
      </c>
      <c r="B128" s="217" t="s">
        <v>44</v>
      </c>
      <c r="C128" s="108"/>
      <c r="D128" s="249"/>
      <c r="E128" s="154"/>
      <c r="F128" s="123">
        <f t="shared" si="4"/>
        <v>0</v>
      </c>
      <c r="G128" s="70"/>
      <c r="H128" s="70"/>
      <c r="I128" s="70"/>
    </row>
    <row r="129" spans="1:9" s="71" customFormat="1" ht="12.95" customHeight="1">
      <c r="A129" s="98" t="s">
        <v>76</v>
      </c>
      <c r="B129" s="197" t="s">
        <v>169</v>
      </c>
      <c r="C129" s="107">
        <v>24.97</v>
      </c>
      <c r="D129" s="249" t="s">
        <v>35</v>
      </c>
      <c r="E129" s="154"/>
      <c r="F129" s="123">
        <f t="shared" si="4"/>
        <v>0</v>
      </c>
      <c r="G129" s="70"/>
      <c r="H129" s="70"/>
      <c r="I129" s="70"/>
    </row>
    <row r="130" spans="1:9" s="71" customFormat="1" ht="12.95" customHeight="1">
      <c r="A130" s="98" t="s">
        <v>77</v>
      </c>
      <c r="B130" s="197" t="s">
        <v>170</v>
      </c>
      <c r="C130" s="107">
        <v>12.4</v>
      </c>
      <c r="D130" s="219" t="s">
        <v>36</v>
      </c>
      <c r="E130" s="154"/>
      <c r="F130" s="123">
        <f t="shared" si="4"/>
        <v>0</v>
      </c>
      <c r="G130" s="70"/>
      <c r="H130" s="70"/>
      <c r="I130" s="70"/>
    </row>
    <row r="131" spans="1:9" s="71" customFormat="1" ht="12.95" customHeight="1">
      <c r="A131" s="98" t="s">
        <v>78</v>
      </c>
      <c r="B131" s="197" t="s">
        <v>171</v>
      </c>
      <c r="C131" s="107">
        <v>16.34</v>
      </c>
      <c r="D131" s="219" t="s">
        <v>37</v>
      </c>
      <c r="E131" s="154"/>
      <c r="F131" s="123">
        <f t="shared" si="4"/>
        <v>0</v>
      </c>
      <c r="G131" s="70"/>
      <c r="H131" s="70"/>
      <c r="I131" s="70"/>
    </row>
    <row r="132" spans="1:9" s="71" customFormat="1" ht="12.95" customHeight="1">
      <c r="A132" s="105"/>
      <c r="B132" s="197"/>
      <c r="C132" s="107"/>
      <c r="D132" s="249"/>
      <c r="E132" s="154"/>
      <c r="F132" s="123">
        <f t="shared" si="4"/>
        <v>0</v>
      </c>
      <c r="G132" s="70"/>
      <c r="H132" s="70"/>
      <c r="I132" s="70"/>
    </row>
    <row r="133" spans="1:9" s="71" customFormat="1" ht="12.95" customHeight="1">
      <c r="A133" s="109" t="s">
        <v>79</v>
      </c>
      <c r="B133" s="217" t="s">
        <v>121</v>
      </c>
      <c r="C133" s="107"/>
      <c r="D133" s="249"/>
      <c r="E133" s="154"/>
      <c r="F133" s="123">
        <f t="shared" si="4"/>
        <v>0</v>
      </c>
      <c r="G133" s="70"/>
      <c r="H133" s="70"/>
      <c r="I133" s="70"/>
    </row>
    <row r="134" spans="1:9" s="71" customFormat="1" ht="12.95" customHeight="1">
      <c r="A134" s="98" t="s">
        <v>80</v>
      </c>
      <c r="B134" s="197" t="s">
        <v>172</v>
      </c>
      <c r="C134" s="107">
        <v>5.78</v>
      </c>
      <c r="D134" s="249" t="s">
        <v>35</v>
      </c>
      <c r="E134" s="154"/>
      <c r="F134" s="123">
        <f t="shared" si="4"/>
        <v>0</v>
      </c>
      <c r="G134" s="70"/>
      <c r="H134" s="70"/>
      <c r="I134" s="70"/>
    </row>
    <row r="135" spans="1:9" s="71" customFormat="1" ht="14.25">
      <c r="A135" s="98" t="s">
        <v>81</v>
      </c>
      <c r="B135" s="195" t="s">
        <v>173</v>
      </c>
      <c r="C135" s="107">
        <v>1.53</v>
      </c>
      <c r="D135" s="249" t="s">
        <v>35</v>
      </c>
      <c r="E135" s="154"/>
      <c r="F135" s="123">
        <f t="shared" si="4"/>
        <v>0</v>
      </c>
      <c r="G135" s="70"/>
      <c r="H135" s="70"/>
      <c r="I135" s="70"/>
    </row>
    <row r="136" spans="1:9" s="71" customFormat="1" ht="14.25">
      <c r="A136" s="98" t="s">
        <v>82</v>
      </c>
      <c r="B136" s="195" t="s">
        <v>174</v>
      </c>
      <c r="C136" s="107">
        <v>2.4300000000000002</v>
      </c>
      <c r="D136" s="249" t="s">
        <v>35</v>
      </c>
      <c r="E136" s="154"/>
      <c r="F136" s="123">
        <f t="shared" si="4"/>
        <v>0</v>
      </c>
      <c r="G136" s="70"/>
      <c r="H136" s="70"/>
      <c r="I136" s="70"/>
    </row>
    <row r="137" spans="1:9" s="73" customFormat="1" ht="14.25">
      <c r="A137" s="98" t="s">
        <v>83</v>
      </c>
      <c r="B137" s="195" t="s">
        <v>175</v>
      </c>
      <c r="C137" s="107">
        <v>1.74</v>
      </c>
      <c r="D137" s="249" t="s">
        <v>35</v>
      </c>
      <c r="E137" s="154"/>
      <c r="F137" s="123">
        <f t="shared" si="4"/>
        <v>0</v>
      </c>
      <c r="G137" s="72"/>
      <c r="H137" s="72"/>
      <c r="I137" s="72"/>
    </row>
    <row r="138" spans="1:9" s="73" customFormat="1" ht="12.95" customHeight="1">
      <c r="A138" s="98" t="s">
        <v>84</v>
      </c>
      <c r="B138" s="195" t="s">
        <v>176</v>
      </c>
      <c r="C138" s="107">
        <v>2.4700000000000002</v>
      </c>
      <c r="D138" s="249" t="s">
        <v>35</v>
      </c>
      <c r="E138" s="154"/>
      <c r="F138" s="123">
        <f t="shared" si="4"/>
        <v>0</v>
      </c>
      <c r="G138" s="72"/>
      <c r="H138" s="72"/>
      <c r="I138" s="72"/>
    </row>
    <row r="139" spans="1:9" s="73" customFormat="1" ht="14.25">
      <c r="A139" s="98" t="s">
        <v>85</v>
      </c>
      <c r="B139" s="195" t="s">
        <v>236</v>
      </c>
      <c r="C139" s="107">
        <v>1.32</v>
      </c>
      <c r="D139" s="249" t="s">
        <v>35</v>
      </c>
      <c r="E139" s="154"/>
      <c r="F139" s="123">
        <f t="shared" si="4"/>
        <v>0</v>
      </c>
      <c r="G139" s="72"/>
      <c r="H139" s="72"/>
      <c r="I139" s="72"/>
    </row>
    <row r="140" spans="1:9" s="73" customFormat="1" ht="12.95" customHeight="1">
      <c r="A140" s="105"/>
      <c r="B140" s="197"/>
      <c r="C140" s="107"/>
      <c r="D140" s="249"/>
      <c r="E140" s="154"/>
      <c r="F140" s="123">
        <f t="shared" si="4"/>
        <v>0</v>
      </c>
      <c r="G140" s="72"/>
      <c r="H140" s="72"/>
      <c r="I140" s="72"/>
    </row>
    <row r="141" spans="1:9" s="73" customFormat="1" ht="12.95" customHeight="1">
      <c r="A141" s="109" t="s">
        <v>86</v>
      </c>
      <c r="B141" s="217" t="s">
        <v>29</v>
      </c>
      <c r="C141" s="107"/>
      <c r="D141" s="249"/>
      <c r="E141" s="154"/>
      <c r="F141" s="123">
        <f t="shared" si="4"/>
        <v>0</v>
      </c>
      <c r="G141" s="72"/>
      <c r="H141" s="72"/>
      <c r="I141" s="72"/>
    </row>
    <row r="142" spans="1:9" s="73" customFormat="1" ht="12.95" customHeight="1">
      <c r="A142" s="106" t="s">
        <v>87</v>
      </c>
      <c r="B142" s="197" t="s">
        <v>264</v>
      </c>
      <c r="C142" s="107">
        <v>144.04</v>
      </c>
      <c r="D142" s="249" t="s">
        <v>39</v>
      </c>
      <c r="E142" s="154"/>
      <c r="F142" s="123">
        <f t="shared" si="4"/>
        <v>0</v>
      </c>
      <c r="G142" s="72"/>
      <c r="H142" s="72"/>
      <c r="I142" s="72"/>
    </row>
    <row r="143" spans="1:9" s="73" customFormat="1" ht="12.95" customHeight="1">
      <c r="A143" s="106" t="s">
        <v>88</v>
      </c>
      <c r="B143" s="197" t="s">
        <v>265</v>
      </c>
      <c r="C143" s="107">
        <v>22.16</v>
      </c>
      <c r="D143" s="249" t="s">
        <v>39</v>
      </c>
      <c r="E143" s="154"/>
      <c r="F143" s="123">
        <f t="shared" si="4"/>
        <v>0</v>
      </c>
      <c r="G143" s="72"/>
      <c r="H143" s="72"/>
      <c r="I143" s="72"/>
    </row>
    <row r="144" spans="1:9" s="73" customFormat="1" ht="12.95" customHeight="1">
      <c r="A144" s="105"/>
      <c r="B144" s="197"/>
      <c r="C144" s="107"/>
      <c r="D144" s="249"/>
      <c r="E144" s="154"/>
      <c r="F144" s="123">
        <f t="shared" ref="F144:F207" si="6">+E144*C144</f>
        <v>0</v>
      </c>
      <c r="G144" s="72"/>
      <c r="H144" s="72"/>
      <c r="I144" s="72"/>
    </row>
    <row r="145" spans="1:9" s="71" customFormat="1" ht="12.95" customHeight="1">
      <c r="A145" s="110" t="s">
        <v>89</v>
      </c>
      <c r="B145" s="217" t="s">
        <v>17</v>
      </c>
      <c r="C145" s="107"/>
      <c r="D145" s="249"/>
      <c r="E145" s="154"/>
      <c r="F145" s="123">
        <f t="shared" si="6"/>
        <v>0</v>
      </c>
      <c r="G145" s="70"/>
      <c r="H145" s="70"/>
      <c r="I145" s="70"/>
    </row>
    <row r="146" spans="1:9" s="73" customFormat="1" ht="12.95" customHeight="1">
      <c r="A146" s="98" t="s">
        <v>90</v>
      </c>
      <c r="B146" s="197" t="s">
        <v>178</v>
      </c>
      <c r="C146" s="107">
        <v>70.569999999999993</v>
      </c>
      <c r="D146" s="249" t="s">
        <v>39</v>
      </c>
      <c r="E146" s="154"/>
      <c r="F146" s="123">
        <f t="shared" si="6"/>
        <v>0</v>
      </c>
      <c r="G146" s="72"/>
      <c r="H146" s="72"/>
      <c r="I146" s="72"/>
    </row>
    <row r="147" spans="1:9" s="73" customFormat="1" ht="12.95" customHeight="1">
      <c r="A147" s="98" t="s">
        <v>91</v>
      </c>
      <c r="B147" s="197" t="s">
        <v>144</v>
      </c>
      <c r="C147" s="107">
        <v>428.6</v>
      </c>
      <c r="D147" s="249" t="s">
        <v>4</v>
      </c>
      <c r="E147" s="154"/>
      <c r="F147" s="123">
        <f t="shared" si="6"/>
        <v>0</v>
      </c>
      <c r="G147" s="72"/>
      <c r="H147" s="72"/>
      <c r="I147" s="72"/>
    </row>
    <row r="148" spans="1:9" s="71" customFormat="1" ht="12.95" customHeight="1">
      <c r="A148" s="111"/>
      <c r="B148" s="197"/>
      <c r="C148" s="107"/>
      <c r="D148" s="249"/>
      <c r="E148" s="154"/>
      <c r="F148" s="123">
        <f t="shared" si="6"/>
        <v>0</v>
      </c>
      <c r="G148" s="70"/>
      <c r="H148" s="70"/>
      <c r="I148" s="70"/>
    </row>
    <row r="149" spans="1:9" s="73" customFormat="1" ht="12.95" customHeight="1">
      <c r="A149" s="109" t="s">
        <v>92</v>
      </c>
      <c r="B149" s="217" t="s">
        <v>54</v>
      </c>
      <c r="C149" s="107"/>
      <c r="D149" s="249"/>
      <c r="E149" s="154"/>
      <c r="F149" s="123">
        <f t="shared" si="6"/>
        <v>0</v>
      </c>
      <c r="G149" s="72"/>
      <c r="H149" s="72"/>
      <c r="I149" s="72"/>
    </row>
    <row r="150" spans="1:9" s="71" customFormat="1" ht="17.25" customHeight="1">
      <c r="A150" s="98" t="s">
        <v>93</v>
      </c>
      <c r="B150" s="197" t="s">
        <v>377</v>
      </c>
      <c r="C150" s="107">
        <v>70.569999999999993</v>
      </c>
      <c r="D150" s="249" t="s">
        <v>39</v>
      </c>
      <c r="E150" s="154"/>
      <c r="F150" s="123">
        <f t="shared" si="6"/>
        <v>0</v>
      </c>
      <c r="G150" s="70"/>
      <c r="H150" s="70"/>
      <c r="I150" s="70"/>
    </row>
    <row r="151" spans="1:9" s="73" customFormat="1" ht="28.5">
      <c r="A151" s="98" t="s">
        <v>94</v>
      </c>
      <c r="B151" s="195" t="s">
        <v>378</v>
      </c>
      <c r="C151" s="107">
        <v>70.569999999999993</v>
      </c>
      <c r="D151" s="249" t="s">
        <v>39</v>
      </c>
      <c r="E151" s="154"/>
      <c r="F151" s="123">
        <f t="shared" si="6"/>
        <v>0</v>
      </c>
      <c r="G151" s="72"/>
      <c r="H151" s="72"/>
      <c r="I151" s="72"/>
    </row>
    <row r="152" spans="1:9" s="73" customFormat="1" ht="12.95" customHeight="1">
      <c r="A152" s="98"/>
      <c r="B152" s="197"/>
      <c r="C152" s="107"/>
      <c r="D152" s="249"/>
      <c r="E152" s="154"/>
      <c r="F152" s="123">
        <f t="shared" si="6"/>
        <v>0</v>
      </c>
      <c r="G152" s="72"/>
      <c r="H152" s="72"/>
      <c r="I152" s="72"/>
    </row>
    <row r="153" spans="1:9" s="73" customFormat="1" ht="28.5">
      <c r="A153" s="98" t="s">
        <v>95</v>
      </c>
      <c r="B153" s="195" t="s">
        <v>179</v>
      </c>
      <c r="C153" s="107">
        <v>65</v>
      </c>
      <c r="D153" s="249" t="s">
        <v>4</v>
      </c>
      <c r="E153" s="154"/>
      <c r="F153" s="123">
        <f t="shared" si="6"/>
        <v>0</v>
      </c>
      <c r="G153" s="72"/>
      <c r="H153" s="72"/>
      <c r="I153" s="72"/>
    </row>
    <row r="154" spans="1:9" s="73" customFormat="1" ht="12.95" customHeight="1">
      <c r="A154" s="111"/>
      <c r="B154" s="197" t="s">
        <v>30</v>
      </c>
      <c r="C154" s="107"/>
      <c r="D154" s="249"/>
      <c r="E154" s="154"/>
      <c r="F154" s="123">
        <f t="shared" si="6"/>
        <v>0</v>
      </c>
      <c r="G154" s="72"/>
      <c r="H154" s="72"/>
      <c r="I154" s="72"/>
    </row>
    <row r="155" spans="1:9" s="73" customFormat="1" ht="71.25">
      <c r="A155" s="98" t="s">
        <v>96</v>
      </c>
      <c r="B155" s="195" t="s">
        <v>379</v>
      </c>
      <c r="C155" s="112">
        <v>1</v>
      </c>
      <c r="D155" s="252" t="s">
        <v>232</v>
      </c>
      <c r="E155" s="156"/>
      <c r="F155" s="123">
        <f t="shared" si="6"/>
        <v>0</v>
      </c>
      <c r="G155" s="72"/>
      <c r="H155" s="72"/>
      <c r="I155" s="72"/>
    </row>
    <row r="156" spans="1:9" s="73" customFormat="1" ht="12.95" customHeight="1">
      <c r="A156" s="113"/>
      <c r="B156" s="195"/>
      <c r="C156" s="101"/>
      <c r="D156" s="248"/>
      <c r="E156" s="77"/>
      <c r="F156" s="123">
        <f t="shared" si="6"/>
        <v>0</v>
      </c>
      <c r="G156" s="72"/>
      <c r="H156" s="72"/>
      <c r="I156" s="72"/>
    </row>
    <row r="157" spans="1:9" s="73" customFormat="1" ht="12.95" customHeight="1">
      <c r="A157" s="114" t="s">
        <v>97</v>
      </c>
      <c r="B157" s="217" t="s">
        <v>106</v>
      </c>
      <c r="C157" s="253"/>
      <c r="D157" s="248"/>
      <c r="E157" s="78"/>
      <c r="F157" s="123">
        <f t="shared" si="6"/>
        <v>0</v>
      </c>
      <c r="G157" s="72"/>
      <c r="H157" s="72"/>
      <c r="I157" s="72"/>
    </row>
    <row r="158" spans="1:9" s="73" customFormat="1" ht="12.95" customHeight="1">
      <c r="A158" s="115" t="s">
        <v>98</v>
      </c>
      <c r="B158" s="197" t="s">
        <v>180</v>
      </c>
      <c r="C158" s="253">
        <v>105.5</v>
      </c>
      <c r="D158" s="249" t="s">
        <v>39</v>
      </c>
      <c r="E158" s="78"/>
      <c r="F158" s="123">
        <f t="shared" si="6"/>
        <v>0</v>
      </c>
      <c r="G158" s="72"/>
      <c r="H158" s="72"/>
      <c r="I158" s="72"/>
    </row>
    <row r="159" spans="1:9" s="73" customFormat="1" ht="12.95" customHeight="1">
      <c r="A159" s="115"/>
      <c r="B159" s="197"/>
      <c r="C159" s="253"/>
      <c r="D159" s="248"/>
      <c r="E159" s="78"/>
      <c r="F159" s="123">
        <f t="shared" si="6"/>
        <v>0</v>
      </c>
      <c r="G159" s="72"/>
      <c r="H159" s="72"/>
      <c r="I159" s="72"/>
    </row>
    <row r="160" spans="1:9" s="73" customFormat="1" ht="14.25">
      <c r="A160" s="244" t="s">
        <v>99</v>
      </c>
      <c r="B160" s="197" t="s">
        <v>181</v>
      </c>
      <c r="C160" s="253">
        <v>1</v>
      </c>
      <c r="D160" s="248" t="s">
        <v>232</v>
      </c>
      <c r="E160" s="157"/>
      <c r="F160" s="123">
        <f t="shared" si="6"/>
        <v>0</v>
      </c>
      <c r="G160" s="72"/>
      <c r="H160" s="72"/>
      <c r="I160" s="72"/>
    </row>
    <row r="161" spans="1:9" s="52" customFormat="1" ht="12.95" customHeight="1">
      <c r="A161" s="254"/>
      <c r="B161" s="255" t="s">
        <v>55</v>
      </c>
      <c r="C161" s="256"/>
      <c r="D161" s="257"/>
      <c r="E161" s="158"/>
      <c r="F161" s="158">
        <f>SUM(F51:F160)</f>
        <v>0</v>
      </c>
      <c r="G161" s="55"/>
      <c r="H161" s="55"/>
      <c r="I161" s="55"/>
    </row>
    <row r="162" spans="1:9" s="70" customFormat="1" ht="15">
      <c r="A162" s="210"/>
      <c r="B162" s="211"/>
      <c r="C162" s="212"/>
      <c r="D162" s="213"/>
      <c r="E162" s="145"/>
      <c r="F162" s="123"/>
    </row>
    <row r="163" spans="1:9" s="70" customFormat="1" ht="30">
      <c r="A163" s="198" t="s">
        <v>12</v>
      </c>
      <c r="B163" s="190" t="s">
        <v>72</v>
      </c>
      <c r="C163" s="242"/>
      <c r="D163" s="258"/>
      <c r="E163" s="159"/>
      <c r="F163" s="123">
        <f t="shared" si="6"/>
        <v>0</v>
      </c>
    </row>
    <row r="164" spans="1:9" s="70" customFormat="1" ht="12" customHeight="1">
      <c r="A164" s="189"/>
      <c r="B164" s="259"/>
      <c r="C164" s="242"/>
      <c r="D164" s="258"/>
      <c r="E164" s="159"/>
      <c r="F164" s="123">
        <f t="shared" si="6"/>
        <v>0</v>
      </c>
    </row>
    <row r="165" spans="1:9" s="83" customFormat="1" ht="15">
      <c r="A165" s="260">
        <v>1</v>
      </c>
      <c r="B165" s="217" t="s">
        <v>71</v>
      </c>
      <c r="C165" s="80"/>
      <c r="D165" s="79"/>
      <c r="E165" s="160"/>
      <c r="F165" s="123">
        <f t="shared" si="6"/>
        <v>0</v>
      </c>
      <c r="G165" s="81"/>
      <c r="H165" s="82"/>
      <c r="I165" s="82"/>
    </row>
    <row r="166" spans="1:9" s="83" customFormat="1" ht="14.25">
      <c r="A166" s="261">
        <v>1.1000000000000001</v>
      </c>
      <c r="B166" s="197" t="s">
        <v>188</v>
      </c>
      <c r="C166" s="262">
        <v>2</v>
      </c>
      <c r="D166" s="263" t="s">
        <v>232</v>
      </c>
      <c r="E166" s="66"/>
      <c r="F166" s="123">
        <f t="shared" si="6"/>
        <v>0</v>
      </c>
      <c r="G166" s="81"/>
      <c r="H166" s="82"/>
      <c r="I166" s="82"/>
    </row>
    <row r="167" spans="1:9" s="83" customFormat="1" ht="14.25">
      <c r="A167" s="261">
        <v>1.2</v>
      </c>
      <c r="B167" s="195" t="s">
        <v>189</v>
      </c>
      <c r="C167" s="85">
        <v>50</v>
      </c>
      <c r="D167" s="84" t="s">
        <v>237</v>
      </c>
      <c r="E167" s="161"/>
      <c r="F167" s="123">
        <f t="shared" si="6"/>
        <v>0</v>
      </c>
      <c r="G167" s="81"/>
      <c r="H167" s="82"/>
      <c r="I167" s="82"/>
    </row>
    <row r="168" spans="1:9" s="83" customFormat="1" ht="28.5">
      <c r="A168" s="261">
        <v>1.3</v>
      </c>
      <c r="B168" s="195" t="s">
        <v>190</v>
      </c>
      <c r="C168" s="85">
        <v>1</v>
      </c>
      <c r="D168" s="263" t="s">
        <v>232</v>
      </c>
      <c r="E168" s="162"/>
      <c r="F168" s="123">
        <f t="shared" si="6"/>
        <v>0</v>
      </c>
      <c r="G168" s="81"/>
      <c r="H168" s="82"/>
      <c r="I168" s="82"/>
    </row>
    <row r="169" spans="1:9" s="83" customFormat="1" ht="14.25">
      <c r="A169" s="264">
        <v>1.4</v>
      </c>
      <c r="B169" s="228" t="s">
        <v>191</v>
      </c>
      <c r="C169" s="265">
        <v>2</v>
      </c>
      <c r="D169" s="266" t="s">
        <v>232</v>
      </c>
      <c r="E169" s="163"/>
      <c r="F169" s="123">
        <f t="shared" si="6"/>
        <v>0</v>
      </c>
      <c r="G169" s="81"/>
      <c r="H169" s="82"/>
      <c r="I169" s="82"/>
    </row>
    <row r="170" spans="1:9" s="83" customFormat="1" ht="14.25">
      <c r="A170" s="261">
        <v>1.5</v>
      </c>
      <c r="B170" s="197" t="s">
        <v>192</v>
      </c>
      <c r="C170" s="262">
        <v>2</v>
      </c>
      <c r="D170" s="263" t="s">
        <v>232</v>
      </c>
      <c r="E170" s="161"/>
      <c r="F170" s="123">
        <f t="shared" si="6"/>
        <v>0</v>
      </c>
      <c r="G170" s="81"/>
      <c r="H170" s="82"/>
      <c r="I170" s="82"/>
    </row>
    <row r="171" spans="1:9" s="83" customFormat="1" ht="14.25">
      <c r="A171" s="261">
        <v>1.6</v>
      </c>
      <c r="B171" s="197" t="s">
        <v>193</v>
      </c>
      <c r="C171" s="262">
        <v>2</v>
      </c>
      <c r="D171" s="263" t="s">
        <v>232</v>
      </c>
      <c r="E171" s="161"/>
      <c r="F171" s="123">
        <f t="shared" si="6"/>
        <v>0</v>
      </c>
      <c r="G171" s="81"/>
      <c r="H171" s="82"/>
      <c r="I171" s="82"/>
    </row>
    <row r="172" spans="1:9" s="83" customFormat="1" ht="14.25">
      <c r="A172" s="261">
        <v>1.7</v>
      </c>
      <c r="B172" s="197" t="s">
        <v>194</v>
      </c>
      <c r="C172" s="262">
        <v>2</v>
      </c>
      <c r="D172" s="263" t="s">
        <v>232</v>
      </c>
      <c r="E172" s="161"/>
      <c r="F172" s="123">
        <f t="shared" si="6"/>
        <v>0</v>
      </c>
      <c r="G172" s="81"/>
      <c r="H172" s="82"/>
      <c r="I172" s="82"/>
    </row>
    <row r="173" spans="1:9" s="83" customFormat="1" ht="14.25">
      <c r="A173" s="261">
        <v>1.8</v>
      </c>
      <c r="B173" s="195" t="s">
        <v>195</v>
      </c>
      <c r="C173" s="262">
        <v>1</v>
      </c>
      <c r="D173" s="263" t="s">
        <v>232</v>
      </c>
      <c r="E173" s="161"/>
      <c r="F173" s="123">
        <f t="shared" si="6"/>
        <v>0</v>
      </c>
      <c r="G173" s="81"/>
      <c r="H173" s="82"/>
      <c r="I173" s="82"/>
    </row>
    <row r="174" spans="1:9" s="83" customFormat="1" ht="14.25">
      <c r="A174" s="261">
        <v>1.9</v>
      </c>
      <c r="B174" s="197" t="s">
        <v>196</v>
      </c>
      <c r="C174" s="262">
        <v>2</v>
      </c>
      <c r="D174" s="263" t="s">
        <v>232</v>
      </c>
      <c r="E174" s="161"/>
      <c r="F174" s="123">
        <f t="shared" si="6"/>
        <v>0</v>
      </c>
      <c r="G174" s="81"/>
      <c r="H174" s="82"/>
      <c r="I174" s="82"/>
    </row>
    <row r="175" spans="1:9" s="83" customFormat="1" ht="14.25">
      <c r="A175" s="267">
        <v>1.1000000000000001</v>
      </c>
      <c r="B175" s="197" t="s">
        <v>197</v>
      </c>
      <c r="C175" s="262">
        <v>2</v>
      </c>
      <c r="D175" s="263" t="s">
        <v>232</v>
      </c>
      <c r="E175" s="161"/>
      <c r="F175" s="123">
        <f t="shared" si="6"/>
        <v>0</v>
      </c>
      <c r="G175" s="81"/>
      <c r="H175" s="82"/>
      <c r="I175" s="82"/>
    </row>
    <row r="176" spans="1:9" s="83" customFormat="1" ht="14.25">
      <c r="A176" s="267">
        <v>1.1100000000000001</v>
      </c>
      <c r="B176" s="197" t="s">
        <v>198</v>
      </c>
      <c r="C176" s="262">
        <v>2</v>
      </c>
      <c r="D176" s="263" t="s">
        <v>232</v>
      </c>
      <c r="E176" s="161"/>
      <c r="F176" s="123">
        <f t="shared" si="6"/>
        <v>0</v>
      </c>
      <c r="G176" s="81"/>
      <c r="H176" s="82"/>
      <c r="I176" s="82"/>
    </row>
    <row r="177" spans="1:9" s="83" customFormat="1" ht="14.25">
      <c r="A177" s="267">
        <v>1.1200000000000001</v>
      </c>
      <c r="B177" s="197" t="s">
        <v>199</v>
      </c>
      <c r="C177" s="262">
        <v>1</v>
      </c>
      <c r="D177" s="263" t="s">
        <v>232</v>
      </c>
      <c r="E177" s="161"/>
      <c r="F177" s="123">
        <f t="shared" si="6"/>
        <v>0</v>
      </c>
      <c r="G177" s="81"/>
      <c r="H177" s="82"/>
      <c r="I177" s="82"/>
    </row>
    <row r="178" spans="1:9" s="83" customFormat="1" ht="14.25">
      <c r="A178" s="268"/>
      <c r="B178" s="269" t="s">
        <v>30</v>
      </c>
      <c r="C178" s="270"/>
      <c r="D178" s="271"/>
      <c r="E178" s="161"/>
      <c r="F178" s="123">
        <f t="shared" si="6"/>
        <v>0</v>
      </c>
      <c r="G178" s="81"/>
      <c r="H178" s="82"/>
      <c r="I178" s="82"/>
    </row>
    <row r="179" spans="1:9" s="83" customFormat="1" ht="15">
      <c r="A179" s="272">
        <v>2</v>
      </c>
      <c r="B179" s="217" t="s">
        <v>107</v>
      </c>
      <c r="C179" s="262"/>
      <c r="D179" s="263"/>
      <c r="E179" s="161"/>
      <c r="F179" s="123">
        <f t="shared" si="6"/>
        <v>0</v>
      </c>
      <c r="G179" s="81"/>
      <c r="H179" s="82"/>
      <c r="I179" s="82"/>
    </row>
    <row r="180" spans="1:9" s="83" customFormat="1" ht="28.5">
      <c r="A180" s="273">
        <v>2.1</v>
      </c>
      <c r="B180" s="195" t="s">
        <v>266</v>
      </c>
      <c r="C180" s="262">
        <v>1</v>
      </c>
      <c r="D180" s="263" t="s">
        <v>232</v>
      </c>
      <c r="E180" s="161"/>
      <c r="F180" s="123">
        <f t="shared" si="6"/>
        <v>0</v>
      </c>
      <c r="G180" s="81"/>
      <c r="H180" s="82"/>
      <c r="I180" s="82"/>
    </row>
    <row r="181" spans="1:9" s="83" customFormat="1" ht="28.5">
      <c r="A181" s="273">
        <v>2.2000000000000002</v>
      </c>
      <c r="B181" s="195" t="s">
        <v>200</v>
      </c>
      <c r="C181" s="262">
        <v>1</v>
      </c>
      <c r="D181" s="263" t="s">
        <v>232</v>
      </c>
      <c r="E181" s="161"/>
      <c r="F181" s="123">
        <f t="shared" si="6"/>
        <v>0</v>
      </c>
      <c r="G181" s="81"/>
      <c r="H181" s="82"/>
      <c r="I181" s="82"/>
    </row>
    <row r="182" spans="1:9" s="83" customFormat="1" ht="14.25">
      <c r="A182" s="273">
        <v>2.2999999999999998</v>
      </c>
      <c r="B182" s="195" t="s">
        <v>267</v>
      </c>
      <c r="C182" s="262">
        <v>1</v>
      </c>
      <c r="D182" s="263" t="s">
        <v>232</v>
      </c>
      <c r="E182" s="161"/>
      <c r="F182" s="123">
        <f t="shared" si="6"/>
        <v>0</v>
      </c>
      <c r="G182" s="81"/>
      <c r="H182" s="82"/>
      <c r="I182" s="82"/>
    </row>
    <row r="183" spans="1:9" s="83" customFormat="1" ht="28.5">
      <c r="A183" s="273">
        <v>2.4</v>
      </c>
      <c r="B183" s="195" t="s">
        <v>268</v>
      </c>
      <c r="C183" s="274">
        <v>1</v>
      </c>
      <c r="D183" s="192" t="s">
        <v>232</v>
      </c>
      <c r="E183" s="164"/>
      <c r="F183" s="123">
        <f t="shared" si="6"/>
        <v>0</v>
      </c>
      <c r="G183" s="81"/>
      <c r="H183" s="82"/>
      <c r="I183" s="82"/>
    </row>
    <row r="184" spans="1:9" s="83" customFormat="1" ht="14.25">
      <c r="A184" s="273">
        <v>2.5</v>
      </c>
      <c r="B184" s="195" t="s">
        <v>201</v>
      </c>
      <c r="C184" s="262">
        <v>1</v>
      </c>
      <c r="D184" s="263" t="s">
        <v>232</v>
      </c>
      <c r="E184" s="161"/>
      <c r="F184" s="123">
        <f t="shared" si="6"/>
        <v>0</v>
      </c>
      <c r="G184" s="81"/>
      <c r="H184" s="82"/>
      <c r="I184" s="82"/>
    </row>
    <row r="185" spans="1:9" s="83" customFormat="1" ht="14.25">
      <c r="A185" s="273">
        <v>2.6</v>
      </c>
      <c r="B185" s="195" t="s">
        <v>202</v>
      </c>
      <c r="C185" s="262">
        <v>1</v>
      </c>
      <c r="D185" s="263" t="s">
        <v>232</v>
      </c>
      <c r="E185" s="161"/>
      <c r="F185" s="123">
        <f t="shared" si="6"/>
        <v>0</v>
      </c>
      <c r="G185" s="81"/>
      <c r="H185" s="82"/>
      <c r="I185" s="82"/>
    </row>
    <row r="186" spans="1:9" s="83" customFormat="1" ht="56.25" customHeight="1">
      <c r="A186" s="273">
        <v>2.7</v>
      </c>
      <c r="B186" s="195" t="s">
        <v>269</v>
      </c>
      <c r="C186" s="262">
        <v>4</v>
      </c>
      <c r="D186" s="263" t="s">
        <v>4</v>
      </c>
      <c r="E186" s="161"/>
      <c r="F186" s="123">
        <f t="shared" si="6"/>
        <v>0</v>
      </c>
      <c r="G186" s="81"/>
      <c r="H186" s="82"/>
      <c r="I186" s="82"/>
    </row>
    <row r="187" spans="1:9" s="83" customFormat="1" ht="76.5" customHeight="1">
      <c r="A187" s="275">
        <v>2.8</v>
      </c>
      <c r="B187" s="195" t="s">
        <v>270</v>
      </c>
      <c r="C187" s="262">
        <v>10</v>
      </c>
      <c r="D187" s="263" t="s">
        <v>4</v>
      </c>
      <c r="E187" s="161"/>
      <c r="F187" s="123">
        <f t="shared" si="6"/>
        <v>0</v>
      </c>
      <c r="G187" s="81"/>
      <c r="H187" s="82"/>
      <c r="I187" s="82"/>
    </row>
    <row r="188" spans="1:9" s="83" customFormat="1" ht="57">
      <c r="A188" s="275">
        <v>2.9</v>
      </c>
      <c r="B188" s="195" t="s">
        <v>271</v>
      </c>
      <c r="C188" s="262">
        <v>2</v>
      </c>
      <c r="D188" s="263" t="s">
        <v>4</v>
      </c>
      <c r="E188" s="161"/>
      <c r="F188" s="123">
        <f t="shared" si="6"/>
        <v>0</v>
      </c>
      <c r="G188" s="81"/>
      <c r="H188" s="82"/>
      <c r="I188" s="82"/>
    </row>
    <row r="189" spans="1:9" s="83" customFormat="1" ht="71.25">
      <c r="A189" s="276">
        <v>2.1</v>
      </c>
      <c r="B189" s="195" t="s">
        <v>273</v>
      </c>
      <c r="C189" s="262">
        <v>12</v>
      </c>
      <c r="D189" s="263" t="s">
        <v>4</v>
      </c>
      <c r="E189" s="161"/>
      <c r="F189" s="123">
        <f t="shared" si="6"/>
        <v>0</v>
      </c>
      <c r="G189" s="81"/>
      <c r="H189" s="82"/>
      <c r="I189" s="82"/>
    </row>
    <row r="190" spans="1:9" s="83" customFormat="1" ht="57">
      <c r="A190" s="276">
        <v>2.11</v>
      </c>
      <c r="B190" s="195" t="s">
        <v>272</v>
      </c>
      <c r="C190" s="262">
        <v>2</v>
      </c>
      <c r="D190" s="263" t="s">
        <v>4</v>
      </c>
      <c r="E190" s="161"/>
      <c r="F190" s="123">
        <f t="shared" si="6"/>
        <v>0</v>
      </c>
      <c r="G190" s="81"/>
      <c r="H190" s="82"/>
      <c r="I190" s="82"/>
    </row>
    <row r="191" spans="1:9" s="83" customFormat="1" ht="14.25">
      <c r="A191" s="277"/>
      <c r="B191" s="195"/>
      <c r="C191" s="262"/>
      <c r="D191" s="263"/>
      <c r="E191" s="161"/>
      <c r="F191" s="123">
        <f t="shared" si="6"/>
        <v>0</v>
      </c>
      <c r="G191" s="81"/>
      <c r="H191" s="82"/>
      <c r="I191" s="82"/>
    </row>
    <row r="192" spans="1:9" s="83" customFormat="1" ht="15">
      <c r="A192" s="278">
        <v>3</v>
      </c>
      <c r="B192" s="217" t="s">
        <v>70</v>
      </c>
      <c r="C192" s="279"/>
      <c r="D192" s="192"/>
      <c r="E192" s="165"/>
      <c r="F192" s="123">
        <f t="shared" si="6"/>
        <v>0</v>
      </c>
      <c r="G192" s="81"/>
      <c r="H192" s="82"/>
      <c r="I192" s="82"/>
    </row>
    <row r="193" spans="1:10" s="83" customFormat="1" ht="42.75">
      <c r="A193" s="280">
        <v>3.1</v>
      </c>
      <c r="B193" s="195" t="s">
        <v>274</v>
      </c>
      <c r="C193" s="281">
        <v>2</v>
      </c>
      <c r="D193" s="282" t="s">
        <v>232</v>
      </c>
      <c r="E193" s="164"/>
      <c r="F193" s="123">
        <f t="shared" si="6"/>
        <v>0</v>
      </c>
      <c r="G193" s="81"/>
      <c r="H193" s="82"/>
      <c r="I193" s="82"/>
    </row>
    <row r="194" spans="1:10" s="83" customFormat="1" ht="14.25">
      <c r="A194" s="283">
        <f>+A193+0.1</f>
        <v>3.2</v>
      </c>
      <c r="B194" s="204" t="s">
        <v>203</v>
      </c>
      <c r="C194" s="284">
        <v>2</v>
      </c>
      <c r="D194" s="121" t="s">
        <v>232</v>
      </c>
      <c r="E194" s="166"/>
      <c r="F194" s="123">
        <f t="shared" si="6"/>
        <v>0</v>
      </c>
      <c r="G194" s="81"/>
      <c r="H194" s="82"/>
      <c r="I194" s="82"/>
    </row>
    <row r="195" spans="1:10" s="83" customFormat="1" ht="14.25">
      <c r="A195" s="280">
        <f t="shared" ref="A195:A201" si="7">+A194+0.1</f>
        <v>3.3</v>
      </c>
      <c r="B195" s="285" t="s">
        <v>238</v>
      </c>
      <c r="C195" s="279">
        <v>1</v>
      </c>
      <c r="D195" s="192" t="s">
        <v>232</v>
      </c>
      <c r="E195" s="165"/>
      <c r="F195" s="123">
        <f t="shared" si="6"/>
        <v>0</v>
      </c>
      <c r="G195" s="81"/>
      <c r="H195" s="82"/>
      <c r="I195" s="82"/>
    </row>
    <row r="196" spans="1:10" s="83" customFormat="1" ht="14.25">
      <c r="A196" s="280">
        <f t="shared" si="7"/>
        <v>3.4</v>
      </c>
      <c r="B196" s="285" t="s">
        <v>239</v>
      </c>
      <c r="C196" s="279">
        <v>4</v>
      </c>
      <c r="D196" s="192" t="s">
        <v>232</v>
      </c>
      <c r="E196" s="165"/>
      <c r="F196" s="123">
        <f t="shared" si="6"/>
        <v>0</v>
      </c>
      <c r="G196" s="81"/>
      <c r="H196" s="82"/>
      <c r="I196" s="82"/>
    </row>
    <row r="197" spans="1:10" s="88" customFormat="1" ht="14.25">
      <c r="A197" s="280">
        <f t="shared" si="7"/>
        <v>3.5</v>
      </c>
      <c r="B197" s="285" t="s">
        <v>240</v>
      </c>
      <c r="C197" s="279">
        <v>8</v>
      </c>
      <c r="D197" s="192" t="s">
        <v>232</v>
      </c>
      <c r="E197" s="165"/>
      <c r="F197" s="123">
        <f t="shared" si="6"/>
        <v>0</v>
      </c>
      <c r="G197" s="86"/>
      <c r="H197" s="87"/>
      <c r="I197" s="87"/>
    </row>
    <row r="198" spans="1:10" s="88" customFormat="1" ht="28.5">
      <c r="A198" s="280">
        <f t="shared" si="7"/>
        <v>3.6</v>
      </c>
      <c r="B198" s="285" t="s">
        <v>275</v>
      </c>
      <c r="C198" s="279">
        <v>4</v>
      </c>
      <c r="D198" s="192" t="s">
        <v>232</v>
      </c>
      <c r="E198" s="165"/>
      <c r="F198" s="123">
        <f t="shared" si="6"/>
        <v>0</v>
      </c>
      <c r="G198" s="87"/>
      <c r="H198" s="87"/>
      <c r="I198" s="87"/>
    </row>
    <row r="199" spans="1:10" s="88" customFormat="1" ht="14.25">
      <c r="A199" s="280">
        <f t="shared" si="7"/>
        <v>3.7</v>
      </c>
      <c r="B199" s="285" t="s">
        <v>276</v>
      </c>
      <c r="C199" s="279">
        <v>2</v>
      </c>
      <c r="D199" s="192" t="s">
        <v>232</v>
      </c>
      <c r="E199" s="165"/>
      <c r="F199" s="123">
        <f t="shared" si="6"/>
        <v>0</v>
      </c>
      <c r="G199" s="87"/>
      <c r="H199" s="87"/>
      <c r="I199" s="87"/>
    </row>
    <row r="200" spans="1:10" s="83" customFormat="1" ht="14.25">
      <c r="A200" s="280">
        <f t="shared" si="7"/>
        <v>3.8</v>
      </c>
      <c r="B200" s="285" t="s">
        <v>277</v>
      </c>
      <c r="C200" s="279">
        <v>2</v>
      </c>
      <c r="D200" s="192" t="s">
        <v>232</v>
      </c>
      <c r="E200" s="165"/>
      <c r="F200" s="123">
        <f t="shared" si="6"/>
        <v>0</v>
      </c>
      <c r="G200" s="82"/>
      <c r="H200" s="82"/>
      <c r="I200" s="82"/>
    </row>
    <row r="201" spans="1:10" s="83" customFormat="1" ht="14.25">
      <c r="A201" s="280">
        <f t="shared" si="7"/>
        <v>3.9</v>
      </c>
      <c r="B201" s="195" t="s">
        <v>204</v>
      </c>
      <c r="C201" s="279">
        <v>2</v>
      </c>
      <c r="D201" s="192" t="s">
        <v>232</v>
      </c>
      <c r="E201" s="165"/>
      <c r="F201" s="123">
        <f t="shared" si="6"/>
        <v>0</v>
      </c>
      <c r="G201" s="82"/>
      <c r="H201" s="82"/>
      <c r="I201" s="82"/>
    </row>
    <row r="202" spans="1:10" s="83" customFormat="1" ht="27.75" customHeight="1">
      <c r="A202" s="286">
        <v>3.1</v>
      </c>
      <c r="B202" s="285" t="s">
        <v>278</v>
      </c>
      <c r="C202" s="279">
        <v>2</v>
      </c>
      <c r="D202" s="192" t="s">
        <v>232</v>
      </c>
      <c r="E202" s="69"/>
      <c r="F202" s="123">
        <f t="shared" si="6"/>
        <v>0</v>
      </c>
      <c r="G202" s="82"/>
      <c r="H202" s="82"/>
      <c r="I202" s="82"/>
    </row>
    <row r="203" spans="1:10" s="83" customFormat="1" ht="14.25">
      <c r="A203" s="286">
        <f>+A202+0.01</f>
        <v>3.11</v>
      </c>
      <c r="B203" s="287" t="s">
        <v>241</v>
      </c>
      <c r="C203" s="281">
        <v>2</v>
      </c>
      <c r="D203" s="192" t="s">
        <v>232</v>
      </c>
      <c r="E203" s="167"/>
      <c r="F203" s="123">
        <f t="shared" si="6"/>
        <v>0</v>
      </c>
      <c r="G203" s="82"/>
    </row>
    <row r="204" spans="1:10" s="83" customFormat="1" ht="14.25">
      <c r="A204" s="286">
        <f t="shared" ref="A204:A206" si="8">+A203+0.01</f>
        <v>3.12</v>
      </c>
      <c r="B204" s="285" t="s">
        <v>242</v>
      </c>
      <c r="C204" s="279">
        <v>3</v>
      </c>
      <c r="D204" s="192" t="s">
        <v>232</v>
      </c>
      <c r="E204" s="165"/>
      <c r="F204" s="123">
        <f t="shared" si="6"/>
        <v>0</v>
      </c>
      <c r="G204" s="82"/>
    </row>
    <row r="205" spans="1:10" s="88" customFormat="1" ht="14.25">
      <c r="A205" s="286">
        <f t="shared" si="8"/>
        <v>3.13</v>
      </c>
      <c r="B205" s="287" t="s">
        <v>243</v>
      </c>
      <c r="C205" s="279">
        <v>1</v>
      </c>
      <c r="D205" s="192" t="s">
        <v>232</v>
      </c>
      <c r="E205" s="165"/>
      <c r="F205" s="123">
        <f t="shared" si="6"/>
        <v>0</v>
      </c>
      <c r="G205" s="87"/>
      <c r="I205" s="82"/>
      <c r="J205" s="82"/>
    </row>
    <row r="206" spans="1:10" s="88" customFormat="1" ht="14.25">
      <c r="A206" s="286">
        <f t="shared" si="8"/>
        <v>3.14</v>
      </c>
      <c r="B206" s="285" t="s">
        <v>205</v>
      </c>
      <c r="C206" s="279">
        <v>2</v>
      </c>
      <c r="D206" s="192" t="s">
        <v>232</v>
      </c>
      <c r="E206" s="165"/>
      <c r="F206" s="123">
        <f t="shared" si="6"/>
        <v>0</v>
      </c>
      <c r="G206" s="87"/>
      <c r="I206" s="82"/>
      <c r="J206" s="82"/>
    </row>
    <row r="207" spans="1:10" s="88" customFormat="1" ht="13.5" customHeight="1">
      <c r="A207" s="288"/>
      <c r="B207" s="285"/>
      <c r="C207" s="279"/>
      <c r="D207" s="192"/>
      <c r="E207" s="165"/>
      <c r="F207" s="123">
        <f t="shared" si="6"/>
        <v>0</v>
      </c>
      <c r="G207" s="87"/>
      <c r="H207" s="87"/>
      <c r="I207" s="87"/>
      <c r="J207" s="87"/>
    </row>
    <row r="208" spans="1:10" s="83" customFormat="1" ht="13.5" customHeight="1">
      <c r="A208" s="272">
        <v>4</v>
      </c>
      <c r="B208" s="217" t="s">
        <v>69</v>
      </c>
      <c r="C208" s="262"/>
      <c r="D208" s="192"/>
      <c r="E208" s="161"/>
      <c r="F208" s="123">
        <f t="shared" ref="F208:F271" si="9">+E208*C208</f>
        <v>0</v>
      </c>
      <c r="G208" s="82"/>
      <c r="H208" s="82"/>
      <c r="I208" s="82"/>
    </row>
    <row r="209" spans="1:24" s="83" customFormat="1" ht="14.25">
      <c r="A209" s="289">
        <v>4.0999999999999996</v>
      </c>
      <c r="B209" s="195" t="s">
        <v>279</v>
      </c>
      <c r="C209" s="262">
        <v>2</v>
      </c>
      <c r="D209" s="263" t="s">
        <v>8</v>
      </c>
      <c r="E209" s="161"/>
      <c r="F209" s="123">
        <f t="shared" si="9"/>
        <v>0</v>
      </c>
      <c r="G209" s="82"/>
      <c r="H209" s="87"/>
      <c r="I209" s="82"/>
    </row>
    <row r="210" spans="1:24" s="88" customFormat="1" ht="15" customHeight="1">
      <c r="A210" s="289">
        <v>4.2</v>
      </c>
      <c r="B210" s="195" t="s">
        <v>280</v>
      </c>
      <c r="C210" s="262">
        <v>1</v>
      </c>
      <c r="D210" s="263" t="s">
        <v>8</v>
      </c>
      <c r="E210" s="161"/>
      <c r="F210" s="123">
        <f t="shared" si="9"/>
        <v>0</v>
      </c>
      <c r="G210" s="87"/>
      <c r="H210" s="87"/>
      <c r="I210" s="87"/>
    </row>
    <row r="211" spans="1:24" s="83" customFormat="1" ht="14.25">
      <c r="A211" s="289">
        <v>4.3</v>
      </c>
      <c r="B211" s="195" t="s">
        <v>281</v>
      </c>
      <c r="C211" s="262">
        <v>2</v>
      </c>
      <c r="D211" s="263" t="s">
        <v>8</v>
      </c>
      <c r="E211" s="161"/>
      <c r="F211" s="123">
        <f t="shared" si="9"/>
        <v>0</v>
      </c>
      <c r="G211" s="82"/>
      <c r="H211" s="87"/>
      <c r="I211" s="82"/>
    </row>
    <row r="212" spans="1:24" s="88" customFormat="1" ht="15">
      <c r="A212" s="290"/>
      <c r="B212" s="291" t="s">
        <v>23</v>
      </c>
      <c r="C212" s="292"/>
      <c r="D212" s="293"/>
      <c r="E212" s="168"/>
      <c r="F212" s="168">
        <f>SUM(F163:F211)</f>
        <v>0</v>
      </c>
      <c r="G212" s="87"/>
      <c r="H212" s="87"/>
      <c r="I212" s="87"/>
    </row>
    <row r="213" spans="1:24" s="70" customFormat="1" ht="15">
      <c r="A213" s="210"/>
      <c r="B213" s="211"/>
      <c r="C213" s="212"/>
      <c r="D213" s="213"/>
      <c r="E213" s="145"/>
      <c r="F213" s="123"/>
    </row>
    <row r="214" spans="1:24" s="70" customFormat="1" ht="32.25">
      <c r="A214" s="198" t="s">
        <v>24</v>
      </c>
      <c r="B214" s="190" t="s">
        <v>282</v>
      </c>
      <c r="C214" s="216"/>
      <c r="D214" s="294"/>
      <c r="E214" s="69"/>
      <c r="F214" s="123">
        <f t="shared" si="9"/>
        <v>0</v>
      </c>
    </row>
    <row r="215" spans="1:24" s="70" customFormat="1" ht="15">
      <c r="A215" s="198"/>
      <c r="B215" s="190"/>
      <c r="C215" s="216"/>
      <c r="D215" s="294"/>
      <c r="E215" s="69"/>
      <c r="F215" s="123">
        <f t="shared" si="9"/>
        <v>0</v>
      </c>
    </row>
    <row r="216" spans="1:24" s="70" customFormat="1" ht="15">
      <c r="A216" s="295">
        <v>1</v>
      </c>
      <c r="B216" s="190" t="s">
        <v>16</v>
      </c>
      <c r="C216" s="216"/>
      <c r="D216" s="294"/>
      <c r="E216" s="69"/>
      <c r="F216" s="123">
        <f t="shared" si="9"/>
        <v>0</v>
      </c>
    </row>
    <row r="217" spans="1:24" s="70" customFormat="1" ht="14.25">
      <c r="A217" s="296">
        <v>1.1000000000000001</v>
      </c>
      <c r="B217" s="195" t="s">
        <v>227</v>
      </c>
      <c r="C217" s="216">
        <v>2740</v>
      </c>
      <c r="D217" s="192" t="s">
        <v>4</v>
      </c>
      <c r="E217" s="69"/>
      <c r="F217" s="123">
        <f t="shared" si="9"/>
        <v>0</v>
      </c>
    </row>
    <row r="218" spans="1:24" s="89" customFormat="1" ht="14.25">
      <c r="A218" s="295"/>
      <c r="B218" s="195"/>
      <c r="C218" s="216"/>
      <c r="D218" s="248"/>
      <c r="E218" s="69"/>
      <c r="F218" s="123">
        <f t="shared" si="9"/>
        <v>0</v>
      </c>
    </row>
    <row r="219" spans="1:24" s="89" customFormat="1" ht="15">
      <c r="A219" s="196">
        <v>2</v>
      </c>
      <c r="B219" s="190" t="s">
        <v>283</v>
      </c>
      <c r="C219" s="194"/>
      <c r="D219" s="192"/>
      <c r="E219" s="69"/>
      <c r="F219" s="123">
        <f t="shared" si="9"/>
        <v>0</v>
      </c>
    </row>
    <row r="220" spans="1:24" s="89" customFormat="1" ht="14.25">
      <c r="A220" s="118">
        <v>2.1</v>
      </c>
      <c r="B220" s="195" t="s">
        <v>228</v>
      </c>
      <c r="C220" s="194">
        <v>5480</v>
      </c>
      <c r="D220" s="192" t="s">
        <v>4</v>
      </c>
      <c r="E220" s="69"/>
      <c r="F220" s="123">
        <f t="shared" si="9"/>
        <v>0</v>
      </c>
    </row>
    <row r="221" spans="1:24" s="1" customFormat="1" ht="14.25">
      <c r="A221" s="118">
        <v>2.2000000000000002</v>
      </c>
      <c r="B221" s="195" t="s">
        <v>229</v>
      </c>
      <c r="C221" s="194">
        <v>1918</v>
      </c>
      <c r="D221" s="192" t="s">
        <v>39</v>
      </c>
      <c r="E221" s="69"/>
      <c r="F221" s="123">
        <f t="shared" si="9"/>
        <v>0</v>
      </c>
      <c r="R221" s="54"/>
      <c r="S221" s="54"/>
      <c r="T221" s="54"/>
      <c r="U221" s="54"/>
      <c r="V221" s="54"/>
      <c r="W221" s="54"/>
      <c r="X221" s="54"/>
    </row>
    <row r="222" spans="1:24" s="89" customFormat="1" ht="28.5">
      <c r="A222" s="118">
        <v>2.2999999999999998</v>
      </c>
      <c r="B222" s="195" t="s">
        <v>368</v>
      </c>
      <c r="C222" s="194">
        <v>129.47</v>
      </c>
      <c r="D222" s="199" t="s">
        <v>122</v>
      </c>
      <c r="E222" s="69"/>
      <c r="F222" s="123">
        <f t="shared" si="9"/>
        <v>0</v>
      </c>
    </row>
    <row r="223" spans="1:24" s="1" customFormat="1" ht="13.5" customHeight="1">
      <c r="A223" s="295"/>
      <c r="B223" s="195"/>
      <c r="C223" s="216"/>
      <c r="D223" s="248"/>
      <c r="E223" s="69"/>
      <c r="F223" s="123">
        <f t="shared" si="9"/>
        <v>0</v>
      </c>
      <c r="R223" s="54"/>
      <c r="S223" s="54"/>
      <c r="T223" s="54"/>
      <c r="U223" s="54"/>
      <c r="V223" s="54"/>
      <c r="W223" s="54"/>
      <c r="X223" s="54"/>
    </row>
    <row r="224" spans="1:24" s="11" customFormat="1" ht="15">
      <c r="A224" s="295">
        <v>3</v>
      </c>
      <c r="B224" s="190" t="s">
        <v>10</v>
      </c>
      <c r="C224" s="216"/>
      <c r="D224" s="248"/>
      <c r="E224" s="69"/>
      <c r="F224" s="123">
        <f t="shared" si="9"/>
        <v>0</v>
      </c>
      <c r="G224" s="19"/>
      <c r="H224" s="54"/>
      <c r="I224" s="54"/>
      <c r="J224" s="54"/>
      <c r="K224" s="54"/>
      <c r="L224" s="54"/>
      <c r="M224" s="54"/>
      <c r="N224" s="54"/>
      <c r="O224" s="54"/>
      <c r="P224" s="54"/>
    </row>
    <row r="225" spans="1:17" s="11" customFormat="1" ht="15" customHeight="1">
      <c r="A225" s="296">
        <v>3.1</v>
      </c>
      <c r="B225" s="195" t="s">
        <v>127</v>
      </c>
      <c r="C225" s="216">
        <v>2411.1999999999998</v>
      </c>
      <c r="D225" s="199" t="s">
        <v>56</v>
      </c>
      <c r="E225" s="69"/>
      <c r="F225" s="123">
        <f t="shared" si="9"/>
        <v>0</v>
      </c>
      <c r="G225" s="19"/>
      <c r="H225" s="54"/>
      <c r="I225" s="54"/>
      <c r="J225" s="54"/>
      <c r="K225" s="54"/>
      <c r="L225" s="54"/>
      <c r="M225" s="54"/>
      <c r="N225" s="54"/>
      <c r="O225" s="54"/>
      <c r="P225" s="54"/>
    </row>
    <row r="226" spans="1:17" ht="12.75" customHeight="1">
      <c r="A226" s="296">
        <f>+A225+0.1</f>
        <v>3.2</v>
      </c>
      <c r="B226" s="195" t="s">
        <v>128</v>
      </c>
      <c r="C226" s="216">
        <v>219.2</v>
      </c>
      <c r="D226" s="199" t="s">
        <v>56</v>
      </c>
      <c r="E226" s="69"/>
      <c r="F226" s="123">
        <f t="shared" si="9"/>
        <v>0</v>
      </c>
    </row>
    <row r="227" spans="1:17" s="20" customFormat="1" ht="28.5">
      <c r="A227" s="296">
        <f t="shared" ref="A227:A228" si="10">+A226+0.1</f>
        <v>3.3</v>
      </c>
      <c r="B227" s="195" t="s">
        <v>284</v>
      </c>
      <c r="C227" s="216">
        <v>2022.53</v>
      </c>
      <c r="D227" s="199" t="s">
        <v>123</v>
      </c>
      <c r="E227" s="69"/>
      <c r="F227" s="123">
        <f t="shared" si="9"/>
        <v>0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23"/>
    </row>
    <row r="228" spans="1:17" ht="27" customHeight="1">
      <c r="A228" s="296">
        <f t="shared" si="10"/>
        <v>3.4</v>
      </c>
      <c r="B228" s="195" t="s">
        <v>370</v>
      </c>
      <c r="C228" s="216">
        <v>466.4</v>
      </c>
      <c r="D228" s="199" t="s">
        <v>122</v>
      </c>
      <c r="E228" s="69"/>
      <c r="F228" s="123">
        <f t="shared" si="9"/>
        <v>0</v>
      </c>
    </row>
    <row r="229" spans="1:17" ht="14.25">
      <c r="A229" s="296"/>
      <c r="B229" s="195"/>
      <c r="C229" s="216"/>
      <c r="D229" s="248"/>
      <c r="E229" s="69"/>
      <c r="F229" s="123">
        <f t="shared" si="9"/>
        <v>0</v>
      </c>
    </row>
    <row r="230" spans="1:17" s="31" customFormat="1" ht="15">
      <c r="A230" s="295">
        <v>4</v>
      </c>
      <c r="B230" s="190" t="s">
        <v>108</v>
      </c>
      <c r="C230" s="216"/>
      <c r="D230" s="248"/>
      <c r="E230" s="69"/>
      <c r="F230" s="123">
        <f t="shared" si="9"/>
        <v>0</v>
      </c>
      <c r="G230" s="30"/>
      <c r="H230" s="30"/>
      <c r="I230" s="30"/>
      <c r="J230" s="30"/>
      <c r="K230" s="30"/>
      <c r="L230" s="30"/>
      <c r="M230" s="30"/>
      <c r="N230" s="30"/>
      <c r="O230" s="30"/>
      <c r="P230" s="30"/>
      <c r="Q230" s="30"/>
    </row>
    <row r="231" spans="1:17" s="31" customFormat="1" ht="14.25">
      <c r="A231" s="296">
        <v>4.0999999999999996</v>
      </c>
      <c r="B231" s="195" t="s">
        <v>285</v>
      </c>
      <c r="C231" s="216">
        <v>2822.2</v>
      </c>
      <c r="D231" s="192" t="s">
        <v>4</v>
      </c>
      <c r="E231" s="69"/>
      <c r="F231" s="123">
        <f t="shared" si="9"/>
        <v>0</v>
      </c>
      <c r="G231" s="30"/>
      <c r="H231" s="30"/>
      <c r="I231" s="30"/>
      <c r="J231" s="30"/>
      <c r="K231" s="30"/>
      <c r="L231" s="30"/>
      <c r="M231" s="30"/>
      <c r="N231" s="30"/>
      <c r="O231" s="30"/>
      <c r="P231" s="30"/>
      <c r="Q231" s="30"/>
    </row>
    <row r="232" spans="1:17" s="31" customFormat="1" ht="14.25">
      <c r="A232" s="295"/>
      <c r="B232" s="195"/>
      <c r="C232" s="216"/>
      <c r="D232" s="192"/>
      <c r="E232" s="69"/>
      <c r="F232" s="123">
        <f t="shared" si="9"/>
        <v>0</v>
      </c>
      <c r="G232" s="30"/>
      <c r="H232" s="30"/>
      <c r="I232" s="30"/>
      <c r="J232" s="30"/>
      <c r="K232" s="30"/>
      <c r="L232" s="30"/>
      <c r="M232" s="30"/>
      <c r="N232" s="30"/>
      <c r="O232" s="30"/>
      <c r="P232" s="30"/>
      <c r="Q232" s="30"/>
    </row>
    <row r="233" spans="1:17" s="31" customFormat="1" ht="15">
      <c r="A233" s="200">
        <v>5</v>
      </c>
      <c r="B233" s="190" t="s">
        <v>109</v>
      </c>
      <c r="C233" s="216"/>
      <c r="D233" s="192"/>
      <c r="E233" s="69"/>
      <c r="F233" s="123">
        <f t="shared" si="9"/>
        <v>0</v>
      </c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</row>
    <row r="234" spans="1:17" s="31" customFormat="1" ht="14.25">
      <c r="A234" s="98">
        <v>5.0999999999999996</v>
      </c>
      <c r="B234" s="195" t="s">
        <v>286</v>
      </c>
      <c r="C234" s="216">
        <v>2740</v>
      </c>
      <c r="D234" s="192" t="s">
        <v>4</v>
      </c>
      <c r="E234" s="69"/>
      <c r="F234" s="123">
        <f t="shared" si="9"/>
        <v>0</v>
      </c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</row>
    <row r="235" spans="1:17" s="31" customFormat="1" ht="14.25">
      <c r="A235" s="297"/>
      <c r="B235" s="204"/>
      <c r="C235" s="229"/>
      <c r="D235" s="121"/>
      <c r="E235" s="143"/>
      <c r="F235" s="123">
        <f t="shared" si="9"/>
        <v>0</v>
      </c>
      <c r="G235" s="30"/>
      <c r="H235" s="30"/>
      <c r="I235" s="30"/>
      <c r="J235" s="30"/>
      <c r="K235" s="30"/>
      <c r="L235" s="30"/>
      <c r="M235" s="30"/>
      <c r="N235" s="30"/>
      <c r="O235" s="30"/>
      <c r="P235" s="30"/>
      <c r="Q235" s="30"/>
    </row>
    <row r="236" spans="1:17" s="31" customFormat="1" ht="15">
      <c r="A236" s="200">
        <v>6</v>
      </c>
      <c r="B236" s="190" t="s">
        <v>104</v>
      </c>
      <c r="C236" s="194"/>
      <c r="D236" s="192"/>
      <c r="E236" s="69"/>
      <c r="F236" s="123">
        <f t="shared" si="9"/>
        <v>0</v>
      </c>
      <c r="G236" s="30"/>
      <c r="H236" s="30"/>
      <c r="I236" s="30"/>
      <c r="J236" s="30"/>
      <c r="K236" s="30"/>
      <c r="L236" s="30"/>
      <c r="M236" s="30"/>
      <c r="N236" s="30"/>
      <c r="O236" s="30"/>
      <c r="P236" s="30"/>
      <c r="Q236" s="30"/>
    </row>
    <row r="237" spans="1:17" s="31" customFormat="1" ht="14.25">
      <c r="A237" s="98">
        <v>6.1</v>
      </c>
      <c r="B237" s="195" t="s">
        <v>287</v>
      </c>
      <c r="C237" s="194">
        <v>2740</v>
      </c>
      <c r="D237" s="192" t="s">
        <v>4</v>
      </c>
      <c r="E237" s="69"/>
      <c r="F237" s="123">
        <f t="shared" si="9"/>
        <v>0</v>
      </c>
      <c r="G237" s="29"/>
      <c r="H237" s="29"/>
      <c r="I237" s="29"/>
      <c r="J237" s="29"/>
      <c r="K237" s="29"/>
      <c r="L237" s="29"/>
      <c r="M237" s="29"/>
      <c r="N237" s="30"/>
      <c r="O237" s="30"/>
      <c r="P237" s="30"/>
      <c r="Q237" s="30"/>
    </row>
    <row r="238" spans="1:17" s="31" customFormat="1" ht="14.25">
      <c r="A238" s="98"/>
      <c r="B238" s="195"/>
      <c r="C238" s="194"/>
      <c r="D238" s="192"/>
      <c r="E238" s="69"/>
      <c r="F238" s="123">
        <f t="shared" si="9"/>
        <v>0</v>
      </c>
    </row>
    <row r="239" spans="1:17" s="24" customFormat="1" ht="45">
      <c r="A239" s="295">
        <v>7</v>
      </c>
      <c r="B239" s="190" t="s">
        <v>110</v>
      </c>
      <c r="C239" s="216"/>
      <c r="D239" s="248"/>
      <c r="E239" s="69"/>
      <c r="F239" s="123">
        <f t="shared" si="9"/>
        <v>0</v>
      </c>
    </row>
    <row r="240" spans="1:17" s="31" customFormat="1" ht="14.25">
      <c r="A240" s="296">
        <v>7.1</v>
      </c>
      <c r="B240" s="195" t="s">
        <v>288</v>
      </c>
      <c r="C240" s="298">
        <v>1</v>
      </c>
      <c r="D240" s="215" t="s">
        <v>232</v>
      </c>
      <c r="E240" s="157"/>
      <c r="F240" s="123">
        <f t="shared" si="9"/>
        <v>0</v>
      </c>
    </row>
    <row r="241" spans="1:17" s="31" customFormat="1" ht="14.25">
      <c r="A241" s="296">
        <f>+A240+0.1</f>
        <v>7.2</v>
      </c>
      <c r="B241" s="195" t="s">
        <v>289</v>
      </c>
      <c r="C241" s="216">
        <v>1</v>
      </c>
      <c r="D241" s="215" t="s">
        <v>232</v>
      </c>
      <c r="E241" s="69"/>
      <c r="F241" s="123">
        <f t="shared" si="9"/>
        <v>0</v>
      </c>
    </row>
    <row r="242" spans="1:17" s="31" customFormat="1" ht="14.25">
      <c r="A242" s="296">
        <f t="shared" ref="A242:A248" si="11">+A241+0.1</f>
        <v>7.3</v>
      </c>
      <c r="B242" s="195" t="s">
        <v>290</v>
      </c>
      <c r="C242" s="216">
        <v>6</v>
      </c>
      <c r="D242" s="215" t="s">
        <v>232</v>
      </c>
      <c r="E242" s="69"/>
      <c r="F242" s="123">
        <f t="shared" si="9"/>
        <v>0</v>
      </c>
    </row>
    <row r="243" spans="1:17" s="24" customFormat="1" ht="14.25">
      <c r="A243" s="296">
        <f t="shared" si="11"/>
        <v>7.4</v>
      </c>
      <c r="B243" s="195" t="s">
        <v>291</v>
      </c>
      <c r="C243" s="216">
        <v>5</v>
      </c>
      <c r="D243" s="215" t="s">
        <v>232</v>
      </c>
      <c r="E243" s="69"/>
      <c r="F243" s="123">
        <f t="shared" si="9"/>
        <v>0</v>
      </c>
    </row>
    <row r="244" spans="1:17" s="25" customFormat="1" ht="13.5" customHeight="1">
      <c r="A244" s="296">
        <f t="shared" si="11"/>
        <v>7.5</v>
      </c>
      <c r="B244" s="195" t="s">
        <v>292</v>
      </c>
      <c r="C244" s="216">
        <v>1</v>
      </c>
      <c r="D244" s="215" t="s">
        <v>232</v>
      </c>
      <c r="E244" s="69"/>
      <c r="F244" s="123">
        <f t="shared" si="9"/>
        <v>0</v>
      </c>
      <c r="G244" s="27"/>
      <c r="H244" s="27"/>
      <c r="I244" s="27"/>
      <c r="J244" s="27"/>
      <c r="K244" s="27"/>
      <c r="L244" s="27"/>
      <c r="M244" s="27"/>
      <c r="N244" s="30"/>
      <c r="O244" s="30"/>
      <c r="P244" s="30"/>
      <c r="Q244" s="26"/>
    </row>
    <row r="245" spans="1:17" s="31" customFormat="1" ht="15" customHeight="1">
      <c r="A245" s="296">
        <f t="shared" si="11"/>
        <v>7.6</v>
      </c>
      <c r="B245" s="195" t="s">
        <v>295</v>
      </c>
      <c r="C245" s="216">
        <v>1</v>
      </c>
      <c r="D245" s="215" t="s">
        <v>232</v>
      </c>
      <c r="E245" s="69"/>
      <c r="F245" s="123">
        <f t="shared" si="9"/>
        <v>0</v>
      </c>
      <c r="G245" s="27"/>
      <c r="H245" s="27"/>
      <c r="I245" s="27"/>
      <c r="J245" s="27"/>
      <c r="K245" s="27"/>
      <c r="L245" s="27"/>
      <c r="M245" s="27"/>
      <c r="N245" s="30"/>
      <c r="O245" s="30"/>
      <c r="P245" s="30"/>
      <c r="Q245" s="30"/>
    </row>
    <row r="246" spans="1:17" s="31" customFormat="1" ht="12.75" customHeight="1">
      <c r="A246" s="296">
        <f t="shared" si="11"/>
        <v>7.7</v>
      </c>
      <c r="B246" s="195" t="s">
        <v>294</v>
      </c>
      <c r="C246" s="298">
        <v>8</v>
      </c>
      <c r="D246" s="215" t="s">
        <v>232</v>
      </c>
      <c r="E246" s="157"/>
      <c r="F246" s="123">
        <f t="shared" si="9"/>
        <v>0</v>
      </c>
      <c r="G246" s="27"/>
      <c r="H246" s="27"/>
      <c r="I246" s="27"/>
      <c r="J246" s="27"/>
      <c r="K246" s="27"/>
      <c r="L246" s="27"/>
      <c r="M246" s="27"/>
      <c r="N246" s="30"/>
      <c r="O246" s="30"/>
      <c r="P246" s="30"/>
      <c r="Q246" s="30"/>
    </row>
    <row r="247" spans="1:17" ht="14.25">
      <c r="A247" s="296">
        <f t="shared" si="11"/>
        <v>7.8</v>
      </c>
      <c r="B247" s="195" t="s">
        <v>293</v>
      </c>
      <c r="C247" s="298">
        <v>1</v>
      </c>
      <c r="D247" s="215" t="s">
        <v>232</v>
      </c>
      <c r="E247" s="157"/>
      <c r="F247" s="123">
        <f t="shared" si="9"/>
        <v>0</v>
      </c>
    </row>
    <row r="248" spans="1:17" ht="28.5">
      <c r="A248" s="296">
        <f t="shared" si="11"/>
        <v>7.9</v>
      </c>
      <c r="B248" s="195" t="s">
        <v>296</v>
      </c>
      <c r="C248" s="216">
        <v>1.5</v>
      </c>
      <c r="D248" s="199" t="s">
        <v>56</v>
      </c>
      <c r="E248" s="69"/>
      <c r="F248" s="123">
        <f t="shared" si="9"/>
        <v>0</v>
      </c>
    </row>
    <row r="249" spans="1:17" ht="14.25">
      <c r="A249" s="296"/>
      <c r="B249" s="195"/>
      <c r="C249" s="298"/>
      <c r="D249" s="215"/>
      <c r="E249" s="157"/>
      <c r="F249" s="123">
        <f t="shared" si="9"/>
        <v>0</v>
      </c>
    </row>
    <row r="250" spans="1:17" ht="15">
      <c r="A250" s="295">
        <v>8</v>
      </c>
      <c r="B250" s="190" t="s">
        <v>111</v>
      </c>
      <c r="C250" s="216"/>
      <c r="D250" s="248"/>
      <c r="E250" s="69"/>
      <c r="F250" s="123">
        <f t="shared" si="9"/>
        <v>0</v>
      </c>
    </row>
    <row r="251" spans="1:17" ht="14.25">
      <c r="A251" s="296">
        <v>8.1</v>
      </c>
      <c r="B251" s="195" t="s">
        <v>182</v>
      </c>
      <c r="C251" s="216">
        <v>3</v>
      </c>
      <c r="D251" s="215" t="s">
        <v>232</v>
      </c>
      <c r="E251" s="69"/>
      <c r="F251" s="123">
        <f t="shared" si="9"/>
        <v>0</v>
      </c>
    </row>
    <row r="252" spans="1:17" ht="14.25" customHeight="1">
      <c r="A252" s="296">
        <f>+A251+0.1</f>
        <v>8.1999999999999993</v>
      </c>
      <c r="B252" s="195" t="s">
        <v>297</v>
      </c>
      <c r="C252" s="216">
        <v>5</v>
      </c>
      <c r="D252" s="215" t="s">
        <v>232</v>
      </c>
      <c r="E252" s="69"/>
      <c r="F252" s="123">
        <f t="shared" si="9"/>
        <v>0</v>
      </c>
    </row>
    <row r="253" spans="1:17" ht="28.5">
      <c r="A253" s="296">
        <f t="shared" ref="A253:A254" si="12">+A252+0.1</f>
        <v>8.3000000000000007</v>
      </c>
      <c r="B253" s="195" t="s">
        <v>183</v>
      </c>
      <c r="C253" s="216">
        <v>5</v>
      </c>
      <c r="D253" s="215" t="s">
        <v>232</v>
      </c>
      <c r="E253" s="69"/>
      <c r="F253" s="123">
        <f t="shared" si="9"/>
        <v>0</v>
      </c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</row>
    <row r="254" spans="1:17" ht="14.25">
      <c r="A254" s="296">
        <f t="shared" si="12"/>
        <v>8.4</v>
      </c>
      <c r="B254" s="195" t="s">
        <v>184</v>
      </c>
      <c r="C254" s="216">
        <v>3</v>
      </c>
      <c r="D254" s="215" t="s">
        <v>232</v>
      </c>
      <c r="E254" s="69"/>
      <c r="F254" s="123">
        <f t="shared" si="9"/>
        <v>0</v>
      </c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</row>
    <row r="255" spans="1:17" ht="12" customHeight="1">
      <c r="A255" s="116"/>
      <c r="B255" s="299"/>
      <c r="C255" s="300"/>
      <c r="D255" s="301"/>
      <c r="E255" s="170"/>
      <c r="F255" s="123">
        <f t="shared" si="9"/>
        <v>0</v>
      </c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</row>
    <row r="256" spans="1:17" ht="30">
      <c r="A256" s="302" t="s">
        <v>57</v>
      </c>
      <c r="B256" s="221" t="s">
        <v>298</v>
      </c>
      <c r="C256" s="117"/>
      <c r="D256" s="219"/>
      <c r="E256" s="171"/>
      <c r="F256" s="123">
        <f t="shared" si="9"/>
        <v>0</v>
      </c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</row>
    <row r="257" spans="1:17" ht="14.25">
      <c r="A257" s="303" t="s">
        <v>58</v>
      </c>
      <c r="B257" s="299" t="s">
        <v>126</v>
      </c>
      <c r="C257" s="117">
        <v>4</v>
      </c>
      <c r="D257" s="219" t="s">
        <v>232</v>
      </c>
      <c r="E257" s="171"/>
      <c r="F257" s="123">
        <f t="shared" si="9"/>
        <v>0</v>
      </c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</row>
    <row r="258" spans="1:17" ht="14.25" customHeight="1">
      <c r="A258" s="303" t="s">
        <v>59</v>
      </c>
      <c r="B258" s="195" t="s">
        <v>185</v>
      </c>
      <c r="C258" s="304">
        <v>37.44</v>
      </c>
      <c r="D258" s="231" t="s">
        <v>35</v>
      </c>
      <c r="E258" s="90"/>
      <c r="F258" s="123">
        <f t="shared" si="9"/>
        <v>0</v>
      </c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</row>
    <row r="259" spans="1:17" ht="28.5">
      <c r="A259" s="303" t="s">
        <v>60</v>
      </c>
      <c r="B259" s="195" t="s">
        <v>186</v>
      </c>
      <c r="C259" s="304">
        <v>44.93</v>
      </c>
      <c r="D259" s="231" t="s">
        <v>37</v>
      </c>
      <c r="E259" s="90"/>
      <c r="F259" s="123">
        <f t="shared" si="9"/>
        <v>0</v>
      </c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</row>
    <row r="260" spans="1:17" ht="28.5">
      <c r="A260" s="303" t="s">
        <v>61</v>
      </c>
      <c r="B260" s="195" t="s">
        <v>187</v>
      </c>
      <c r="C260" s="304">
        <v>42.68</v>
      </c>
      <c r="D260" s="231" t="s">
        <v>36</v>
      </c>
      <c r="E260" s="90"/>
      <c r="F260" s="123">
        <f t="shared" si="9"/>
        <v>0</v>
      </c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</row>
    <row r="261" spans="1:17" ht="28.5">
      <c r="A261" s="303" t="s">
        <v>62</v>
      </c>
      <c r="B261" s="195" t="s">
        <v>129</v>
      </c>
      <c r="C261" s="99">
        <v>44.93</v>
      </c>
      <c r="D261" s="231" t="s">
        <v>37</v>
      </c>
      <c r="E261" s="69"/>
      <c r="F261" s="123">
        <f t="shared" si="9"/>
        <v>0</v>
      </c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</row>
    <row r="262" spans="1:17" ht="15" customHeight="1">
      <c r="A262" s="303" t="s">
        <v>63</v>
      </c>
      <c r="B262" s="195" t="s">
        <v>299</v>
      </c>
      <c r="C262" s="304">
        <v>40</v>
      </c>
      <c r="D262" s="305" t="s">
        <v>4</v>
      </c>
      <c r="E262" s="90"/>
      <c r="F262" s="123">
        <f t="shared" si="9"/>
        <v>0</v>
      </c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</row>
    <row r="263" spans="1:17" ht="28.5">
      <c r="A263" s="303" t="s">
        <v>64</v>
      </c>
      <c r="B263" s="195" t="s">
        <v>300</v>
      </c>
      <c r="C263" s="304">
        <v>16</v>
      </c>
      <c r="D263" s="305" t="s">
        <v>232</v>
      </c>
      <c r="E263" s="90"/>
      <c r="F263" s="123">
        <f t="shared" si="9"/>
        <v>0</v>
      </c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</row>
    <row r="264" spans="1:17" ht="14.25">
      <c r="A264" s="303" t="s">
        <v>65</v>
      </c>
      <c r="B264" s="197" t="s">
        <v>301</v>
      </c>
      <c r="C264" s="304">
        <v>8</v>
      </c>
      <c r="D264" s="305" t="s">
        <v>232</v>
      </c>
      <c r="E264" s="90"/>
      <c r="F264" s="123">
        <f t="shared" si="9"/>
        <v>0</v>
      </c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</row>
    <row r="265" spans="1:17" ht="14.25">
      <c r="A265" s="303" t="s">
        <v>66</v>
      </c>
      <c r="B265" s="306" t="s">
        <v>302</v>
      </c>
      <c r="C265" s="304">
        <v>8</v>
      </c>
      <c r="D265" s="305" t="s">
        <v>232</v>
      </c>
      <c r="E265" s="90"/>
      <c r="F265" s="123">
        <f t="shared" si="9"/>
        <v>0</v>
      </c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</row>
    <row r="266" spans="1:17" ht="28.5">
      <c r="A266" s="303" t="s">
        <v>226</v>
      </c>
      <c r="B266" s="307" t="s">
        <v>303</v>
      </c>
      <c r="C266" s="99">
        <v>4</v>
      </c>
      <c r="D266" s="308" t="s">
        <v>232</v>
      </c>
      <c r="E266" s="65"/>
      <c r="F266" s="123">
        <f t="shared" si="9"/>
        <v>0</v>
      </c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</row>
    <row r="267" spans="1:17" ht="14.25">
      <c r="A267" s="303"/>
      <c r="B267" s="307"/>
      <c r="C267" s="99"/>
      <c r="D267" s="308"/>
      <c r="E267" s="65"/>
      <c r="F267" s="123">
        <f t="shared" si="9"/>
        <v>0</v>
      </c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</row>
    <row r="268" spans="1:17" ht="15">
      <c r="A268" s="193">
        <v>9</v>
      </c>
      <c r="B268" s="250" t="s">
        <v>304</v>
      </c>
      <c r="C268" s="194"/>
      <c r="D268" s="192"/>
      <c r="E268" s="69"/>
      <c r="F268" s="123">
        <f t="shared" si="9"/>
        <v>0</v>
      </c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</row>
    <row r="269" spans="1:17" ht="14.25">
      <c r="A269" s="98">
        <v>9.1</v>
      </c>
      <c r="B269" s="197" t="s">
        <v>130</v>
      </c>
      <c r="C269" s="191">
        <v>383.6</v>
      </c>
      <c r="D269" s="231" t="s">
        <v>35</v>
      </c>
      <c r="E269" s="69"/>
      <c r="F269" s="123">
        <f t="shared" si="9"/>
        <v>0</v>
      </c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</row>
    <row r="270" spans="1:17" ht="28.5">
      <c r="A270" s="98">
        <f>+A269+0.1</f>
        <v>9.1999999999999993</v>
      </c>
      <c r="B270" s="195" t="s">
        <v>129</v>
      </c>
      <c r="C270" s="194">
        <v>479.5</v>
      </c>
      <c r="D270" s="231" t="s">
        <v>37</v>
      </c>
      <c r="E270" s="69"/>
      <c r="F270" s="123">
        <f t="shared" si="9"/>
        <v>0</v>
      </c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</row>
    <row r="271" spans="1:17" ht="14.25">
      <c r="A271" s="309">
        <f t="shared" ref="A271:A276" si="13">+A270+0.1</f>
        <v>9.3000000000000007</v>
      </c>
      <c r="B271" s="204" t="s">
        <v>131</v>
      </c>
      <c r="C271" s="310">
        <v>479.5</v>
      </c>
      <c r="D271" s="311" t="s">
        <v>35</v>
      </c>
      <c r="E271" s="143"/>
      <c r="F271" s="123">
        <f t="shared" si="9"/>
        <v>0</v>
      </c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</row>
    <row r="272" spans="1:17" ht="28.5">
      <c r="A272" s="98">
        <f t="shared" si="13"/>
        <v>9.4</v>
      </c>
      <c r="B272" s="195" t="s">
        <v>244</v>
      </c>
      <c r="C272" s="202">
        <v>455.53</v>
      </c>
      <c r="D272" s="231" t="s">
        <v>36</v>
      </c>
      <c r="E272" s="142"/>
      <c r="F272" s="123">
        <f t="shared" ref="F272:F335" si="14">+E272*C272</f>
        <v>0</v>
      </c>
      <c r="G272" s="93"/>
      <c r="H272" s="93"/>
      <c r="I272" s="93"/>
      <c r="J272" s="93"/>
      <c r="K272" s="93"/>
      <c r="L272" s="93"/>
      <c r="M272" s="93"/>
    </row>
    <row r="273" spans="1:24" ht="14.25">
      <c r="A273" s="98">
        <f t="shared" si="13"/>
        <v>9.5</v>
      </c>
      <c r="B273" s="195" t="s">
        <v>132</v>
      </c>
      <c r="C273" s="202">
        <v>1918</v>
      </c>
      <c r="D273" s="192" t="s">
        <v>39</v>
      </c>
      <c r="E273" s="69"/>
      <c r="F273" s="123">
        <f t="shared" si="14"/>
        <v>0</v>
      </c>
      <c r="G273" s="5"/>
      <c r="H273" s="5"/>
      <c r="I273" s="5"/>
      <c r="J273" s="5"/>
      <c r="K273" s="5"/>
      <c r="L273" s="5"/>
      <c r="M273" s="5"/>
    </row>
    <row r="274" spans="1:24" ht="14.25">
      <c r="A274" s="98">
        <f t="shared" si="13"/>
        <v>9.6</v>
      </c>
      <c r="B274" s="195" t="s">
        <v>372</v>
      </c>
      <c r="C274" s="202">
        <v>1918</v>
      </c>
      <c r="D274" s="192" t="s">
        <v>39</v>
      </c>
      <c r="E274" s="69"/>
      <c r="F274" s="123">
        <f t="shared" si="14"/>
        <v>0</v>
      </c>
    </row>
    <row r="275" spans="1:24" ht="14.25">
      <c r="A275" s="98">
        <f t="shared" si="13"/>
        <v>9.6999999999999993</v>
      </c>
      <c r="B275" s="195" t="s">
        <v>133</v>
      </c>
      <c r="C275" s="202">
        <v>1918</v>
      </c>
      <c r="D275" s="192" t="s">
        <v>39</v>
      </c>
      <c r="E275" s="142"/>
      <c r="F275" s="123">
        <f t="shared" si="14"/>
        <v>0</v>
      </c>
      <c r="G275" s="5"/>
      <c r="H275" s="5"/>
      <c r="I275" s="5"/>
      <c r="J275" s="5"/>
      <c r="K275" s="5"/>
      <c r="L275" s="5"/>
      <c r="M275" s="5"/>
    </row>
    <row r="276" spans="1:24" ht="28.5">
      <c r="A276" s="98">
        <f t="shared" si="13"/>
        <v>9.8000000000000007</v>
      </c>
      <c r="B276" s="195" t="s">
        <v>134</v>
      </c>
      <c r="C276" s="202">
        <f>+C275*0.058*1.28*120</f>
        <v>17087.080000000002</v>
      </c>
      <c r="D276" s="192" t="s">
        <v>14</v>
      </c>
      <c r="E276" s="69"/>
      <c r="F276" s="123">
        <f t="shared" si="14"/>
        <v>0</v>
      </c>
      <c r="G276" s="93"/>
      <c r="H276" s="93"/>
      <c r="I276" s="93"/>
      <c r="J276" s="93"/>
      <c r="K276" s="93"/>
      <c r="L276" s="93"/>
      <c r="M276" s="93"/>
    </row>
    <row r="277" spans="1:24" ht="14.25">
      <c r="A277" s="118"/>
      <c r="B277" s="195" t="s">
        <v>30</v>
      </c>
      <c r="C277" s="312"/>
      <c r="D277" s="199"/>
      <c r="E277" s="173"/>
      <c r="F277" s="123">
        <f t="shared" si="14"/>
        <v>0</v>
      </c>
      <c r="G277" s="4"/>
      <c r="H277" s="4"/>
      <c r="I277" s="4"/>
      <c r="J277" s="4"/>
      <c r="K277" s="4"/>
      <c r="L277" s="4"/>
      <c r="M277" s="4"/>
    </row>
    <row r="278" spans="1:24" ht="57">
      <c r="A278" s="296">
        <v>10</v>
      </c>
      <c r="B278" s="195" t="s">
        <v>231</v>
      </c>
      <c r="C278" s="313">
        <v>2740</v>
      </c>
      <c r="D278" s="308" t="s">
        <v>4</v>
      </c>
      <c r="E278" s="65"/>
      <c r="F278" s="123">
        <f t="shared" si="14"/>
        <v>0</v>
      </c>
      <c r="G278" s="4"/>
      <c r="H278" s="4"/>
      <c r="I278" s="4"/>
      <c r="J278" s="4"/>
      <c r="K278" s="4"/>
      <c r="L278" s="4"/>
      <c r="M278" s="4"/>
    </row>
    <row r="279" spans="1:24" ht="28.5">
      <c r="A279" s="296">
        <v>11</v>
      </c>
      <c r="B279" s="195" t="s">
        <v>135</v>
      </c>
      <c r="C279" s="313">
        <v>2740</v>
      </c>
      <c r="D279" s="308" t="s">
        <v>4</v>
      </c>
      <c r="E279" s="65"/>
      <c r="F279" s="123">
        <f t="shared" si="14"/>
        <v>0</v>
      </c>
      <c r="G279" s="3"/>
      <c r="H279" s="3"/>
      <c r="I279" s="3"/>
      <c r="J279" s="3"/>
      <c r="K279" s="3"/>
      <c r="L279" s="3"/>
      <c r="M279" s="3"/>
    </row>
    <row r="280" spans="1:24" ht="15">
      <c r="A280" s="314"/>
      <c r="B280" s="315" t="s">
        <v>25</v>
      </c>
      <c r="C280" s="316"/>
      <c r="D280" s="317"/>
      <c r="E280" s="175"/>
      <c r="F280" s="175">
        <f>SUM(F214:F279)</f>
        <v>0</v>
      </c>
      <c r="G280" s="3"/>
      <c r="H280" s="3"/>
      <c r="I280" s="3"/>
      <c r="J280" s="3"/>
      <c r="K280" s="3"/>
      <c r="L280" s="3"/>
      <c r="M280" s="3"/>
    </row>
    <row r="281" spans="1:24" ht="14.25">
      <c r="A281" s="118"/>
      <c r="B281" s="195"/>
      <c r="C281" s="312"/>
      <c r="D281" s="192"/>
      <c r="E281" s="65"/>
      <c r="F281" s="123"/>
      <c r="G281" s="2"/>
      <c r="H281" s="2"/>
      <c r="I281" s="2"/>
      <c r="J281" s="2"/>
      <c r="K281" s="2"/>
      <c r="L281" s="2"/>
      <c r="M281" s="2"/>
    </row>
    <row r="282" spans="1:24" s="1" customFormat="1" ht="32.25">
      <c r="A282" s="189" t="s">
        <v>27</v>
      </c>
      <c r="B282" s="190" t="s">
        <v>305</v>
      </c>
      <c r="C282" s="216"/>
      <c r="D282" s="215"/>
      <c r="E282" s="69"/>
      <c r="F282" s="123">
        <f t="shared" si="14"/>
        <v>0</v>
      </c>
      <c r="G282" s="53"/>
      <c r="H282" s="53"/>
      <c r="I282" s="53"/>
      <c r="J282" s="53"/>
      <c r="K282" s="53"/>
      <c r="L282" s="53"/>
      <c r="M282" s="53"/>
      <c r="R282" s="54"/>
      <c r="S282" s="54"/>
      <c r="T282" s="54"/>
      <c r="U282" s="54"/>
      <c r="V282" s="54"/>
      <c r="W282" s="54"/>
      <c r="X282" s="54"/>
    </row>
    <row r="283" spans="1:24" s="1" customFormat="1" ht="15">
      <c r="A283" s="189"/>
      <c r="B283" s="217"/>
      <c r="C283" s="216"/>
      <c r="D283" s="215"/>
      <c r="E283" s="69"/>
      <c r="F283" s="123">
        <f t="shared" si="14"/>
        <v>0</v>
      </c>
      <c r="G283" s="3"/>
      <c r="H283" s="3"/>
      <c r="I283" s="3"/>
      <c r="J283" s="3"/>
      <c r="K283" s="3"/>
      <c r="L283" s="3"/>
      <c r="M283" s="3"/>
      <c r="R283" s="54"/>
      <c r="S283" s="54"/>
      <c r="T283" s="54"/>
      <c r="U283" s="54"/>
      <c r="V283" s="54"/>
      <c r="W283" s="54"/>
      <c r="X283" s="54"/>
    </row>
    <row r="284" spans="1:24" s="1" customFormat="1" ht="15">
      <c r="A284" s="196">
        <v>1</v>
      </c>
      <c r="B284" s="217" t="s">
        <v>306</v>
      </c>
      <c r="C284" s="216"/>
      <c r="D284" s="215"/>
      <c r="E284" s="69"/>
      <c r="F284" s="123">
        <f t="shared" si="14"/>
        <v>0</v>
      </c>
      <c r="G284" s="54"/>
      <c r="H284" s="54"/>
      <c r="I284" s="54"/>
      <c r="J284" s="54"/>
      <c r="K284" s="54"/>
      <c r="L284" s="54"/>
      <c r="M284" s="54"/>
      <c r="R284" s="54"/>
      <c r="S284" s="54"/>
      <c r="T284" s="54"/>
      <c r="U284" s="54"/>
      <c r="V284" s="54"/>
      <c r="W284" s="54"/>
      <c r="X284" s="54"/>
    </row>
    <row r="285" spans="1:24" s="1" customFormat="1" ht="14.25">
      <c r="A285" s="118">
        <v>1.1000000000000001</v>
      </c>
      <c r="B285" s="197" t="s">
        <v>136</v>
      </c>
      <c r="C285" s="216">
        <v>2</v>
      </c>
      <c r="D285" s="215" t="s">
        <v>223</v>
      </c>
      <c r="E285" s="69"/>
      <c r="F285" s="123">
        <f t="shared" si="14"/>
        <v>0</v>
      </c>
      <c r="G285" s="2"/>
      <c r="H285" s="2"/>
      <c r="I285" s="2"/>
      <c r="J285" s="2"/>
      <c r="K285" s="2"/>
      <c r="L285" s="2"/>
      <c r="M285" s="2"/>
      <c r="R285" s="54"/>
      <c r="S285" s="54"/>
      <c r="T285" s="54"/>
      <c r="U285" s="54"/>
      <c r="V285" s="54"/>
      <c r="W285" s="54"/>
      <c r="X285" s="54"/>
    </row>
    <row r="286" spans="1:24" s="1" customFormat="1" ht="14.25">
      <c r="A286" s="118">
        <v>1.2</v>
      </c>
      <c r="B286" s="197" t="s">
        <v>206</v>
      </c>
      <c r="C286" s="216">
        <v>1</v>
      </c>
      <c r="D286" s="215" t="s">
        <v>224</v>
      </c>
      <c r="E286" s="69"/>
      <c r="F286" s="123">
        <f t="shared" si="14"/>
        <v>0</v>
      </c>
      <c r="G286" s="2"/>
      <c r="H286" s="2"/>
      <c r="I286" s="2"/>
      <c r="J286" s="2"/>
      <c r="K286" s="2"/>
      <c r="L286" s="2"/>
      <c r="M286" s="2"/>
      <c r="R286" s="54"/>
      <c r="S286" s="54"/>
      <c r="T286" s="54"/>
      <c r="U286" s="54"/>
      <c r="V286" s="54"/>
      <c r="W286" s="54"/>
      <c r="X286" s="54"/>
    </row>
    <row r="287" spans="1:24" s="1" customFormat="1" ht="14.25">
      <c r="A287" s="118"/>
      <c r="B287" s="197"/>
      <c r="C287" s="216"/>
      <c r="D287" s="215"/>
      <c r="E287" s="69"/>
      <c r="F287" s="123">
        <f t="shared" si="14"/>
        <v>0</v>
      </c>
      <c r="G287" s="54"/>
      <c r="H287" s="54"/>
      <c r="I287" s="54"/>
      <c r="J287" s="54"/>
      <c r="K287" s="54"/>
      <c r="L287" s="54"/>
      <c r="M287" s="54"/>
      <c r="R287" s="54"/>
      <c r="S287" s="54"/>
      <c r="T287" s="54"/>
      <c r="U287" s="54"/>
      <c r="V287" s="54"/>
      <c r="W287" s="54"/>
      <c r="X287" s="54"/>
    </row>
    <row r="288" spans="1:24" s="1" customFormat="1" ht="15">
      <c r="A288" s="196">
        <v>2</v>
      </c>
      <c r="B288" s="217" t="s">
        <v>10</v>
      </c>
      <c r="C288" s="216"/>
      <c r="D288" s="215"/>
      <c r="E288" s="69"/>
      <c r="F288" s="123">
        <f t="shared" si="14"/>
        <v>0</v>
      </c>
      <c r="G288" s="54"/>
      <c r="H288" s="54"/>
      <c r="I288" s="54"/>
      <c r="J288" s="54"/>
      <c r="K288" s="54"/>
      <c r="L288" s="54"/>
      <c r="M288" s="54"/>
      <c r="R288" s="54"/>
      <c r="S288" s="54"/>
      <c r="T288" s="54"/>
      <c r="U288" s="54"/>
      <c r="V288" s="54"/>
      <c r="W288" s="54"/>
      <c r="X288" s="54"/>
    </row>
    <row r="289" spans="1:24" ht="28.5">
      <c r="A289" s="118">
        <f>+A288+0.1</f>
        <v>2.1</v>
      </c>
      <c r="B289" s="195" t="s">
        <v>207</v>
      </c>
      <c r="C289" s="216">
        <v>382.5</v>
      </c>
      <c r="D289" s="231" t="s">
        <v>35</v>
      </c>
      <c r="E289" s="69"/>
      <c r="F289" s="123">
        <f t="shared" si="14"/>
        <v>0</v>
      </c>
    </row>
    <row r="290" spans="1:24" ht="14.25">
      <c r="A290" s="118">
        <f>+A289+0.1</f>
        <v>2.2000000000000002</v>
      </c>
      <c r="B290" s="197" t="s">
        <v>208</v>
      </c>
      <c r="C290" s="216">
        <v>4.9000000000000004</v>
      </c>
      <c r="D290" s="231" t="s">
        <v>35</v>
      </c>
      <c r="E290" s="69"/>
      <c r="F290" s="123">
        <f t="shared" si="14"/>
        <v>0</v>
      </c>
    </row>
    <row r="291" spans="1:24" ht="28.5">
      <c r="A291" s="118">
        <f t="shared" ref="A291:A292" si="15">+A290+0.1</f>
        <v>2.2999999999999998</v>
      </c>
      <c r="B291" s="195" t="s">
        <v>187</v>
      </c>
      <c r="C291" s="216">
        <v>132.43</v>
      </c>
      <c r="D291" s="231" t="s">
        <v>36</v>
      </c>
      <c r="E291" s="69"/>
      <c r="F291" s="123">
        <f t="shared" si="14"/>
        <v>0</v>
      </c>
    </row>
    <row r="292" spans="1:24" s="1" customFormat="1" ht="28.5">
      <c r="A292" s="118">
        <f t="shared" si="15"/>
        <v>2.4</v>
      </c>
      <c r="B292" s="195" t="s">
        <v>129</v>
      </c>
      <c r="C292" s="216">
        <v>305.95999999999998</v>
      </c>
      <c r="D292" s="231" t="s">
        <v>37</v>
      </c>
      <c r="E292" s="69"/>
      <c r="F292" s="123">
        <f t="shared" si="14"/>
        <v>0</v>
      </c>
      <c r="G292" s="5"/>
      <c r="H292" s="5"/>
      <c r="I292" s="5"/>
      <c r="J292" s="5"/>
      <c r="K292" s="5"/>
      <c r="L292" s="5"/>
      <c r="M292" s="5"/>
      <c r="R292" s="54"/>
      <c r="S292" s="54"/>
      <c r="T292" s="54"/>
      <c r="U292" s="54"/>
      <c r="V292" s="54"/>
      <c r="W292" s="54"/>
      <c r="X292" s="54"/>
    </row>
    <row r="293" spans="1:24" s="1" customFormat="1" ht="14.25">
      <c r="A293" s="118"/>
      <c r="B293" s="197"/>
      <c r="C293" s="216"/>
      <c r="D293" s="215"/>
      <c r="E293" s="69"/>
      <c r="F293" s="123">
        <f t="shared" si="14"/>
        <v>0</v>
      </c>
      <c r="G293" s="2"/>
      <c r="H293" s="2"/>
      <c r="I293" s="2"/>
      <c r="J293" s="2"/>
      <c r="K293" s="2"/>
      <c r="L293" s="2"/>
      <c r="M293" s="2"/>
      <c r="R293" s="54"/>
      <c r="S293" s="54"/>
      <c r="T293" s="54"/>
      <c r="U293" s="54"/>
      <c r="V293" s="54"/>
      <c r="W293" s="54"/>
      <c r="X293" s="54"/>
    </row>
    <row r="294" spans="1:24" s="1" customFormat="1" ht="12.75" customHeight="1">
      <c r="A294" s="196">
        <v>3</v>
      </c>
      <c r="B294" s="217" t="s">
        <v>120</v>
      </c>
      <c r="C294" s="216"/>
      <c r="D294" s="215"/>
      <c r="E294" s="69"/>
      <c r="F294" s="123">
        <f t="shared" si="14"/>
        <v>0</v>
      </c>
      <c r="G294" s="21"/>
      <c r="H294" s="21"/>
      <c r="I294" s="21"/>
      <c r="J294" s="21"/>
      <c r="K294" s="21"/>
      <c r="L294" s="21"/>
      <c r="M294" s="21"/>
      <c r="R294" s="54"/>
      <c r="S294" s="54"/>
      <c r="T294" s="54"/>
      <c r="U294" s="54"/>
      <c r="V294" s="54"/>
      <c r="W294" s="54"/>
      <c r="X294" s="54"/>
    </row>
    <row r="295" spans="1:24" s="1" customFormat="1" ht="14.25">
      <c r="A295" s="118">
        <f>+A294+0.1</f>
        <v>3.1</v>
      </c>
      <c r="B295" s="197" t="s">
        <v>209</v>
      </c>
      <c r="C295" s="216">
        <v>73.099999999999994</v>
      </c>
      <c r="D295" s="231" t="s">
        <v>35</v>
      </c>
      <c r="E295" s="69"/>
      <c r="F295" s="123">
        <f t="shared" si="14"/>
        <v>0</v>
      </c>
      <c r="G295" s="21"/>
      <c r="H295" s="21"/>
      <c r="I295" s="59"/>
      <c r="J295" s="21"/>
      <c r="K295" s="21"/>
      <c r="L295" s="21"/>
      <c r="M295" s="21"/>
      <c r="R295" s="54"/>
      <c r="S295" s="54"/>
      <c r="T295" s="54"/>
      <c r="U295" s="54"/>
      <c r="V295" s="54"/>
      <c r="W295" s="54"/>
      <c r="X295" s="54"/>
    </row>
    <row r="296" spans="1:24" s="1" customFormat="1" ht="14.25">
      <c r="A296" s="118">
        <f t="shared" ref="A296:A303" si="16">+A295+0.1</f>
        <v>3.2</v>
      </c>
      <c r="B296" s="197" t="s">
        <v>307</v>
      </c>
      <c r="C296" s="216">
        <v>6.97</v>
      </c>
      <c r="D296" s="231" t="s">
        <v>35</v>
      </c>
      <c r="E296" s="69"/>
      <c r="F296" s="123">
        <f t="shared" si="14"/>
        <v>0</v>
      </c>
      <c r="G296" s="21"/>
      <c r="H296" s="21"/>
      <c r="I296" s="59"/>
      <c r="J296" s="21"/>
      <c r="K296" s="21"/>
      <c r="L296" s="21"/>
      <c r="M296" s="21"/>
      <c r="R296" s="54"/>
      <c r="S296" s="54"/>
      <c r="T296" s="54"/>
      <c r="U296" s="54"/>
      <c r="V296" s="54"/>
      <c r="W296" s="54"/>
      <c r="X296" s="54"/>
    </row>
    <row r="297" spans="1:24" s="1" customFormat="1" ht="14.25">
      <c r="A297" s="118">
        <f t="shared" si="16"/>
        <v>3.3</v>
      </c>
      <c r="B297" s="197" t="s">
        <v>308</v>
      </c>
      <c r="C297" s="216">
        <v>69.819999999999993</v>
      </c>
      <c r="D297" s="231" t="s">
        <v>35</v>
      </c>
      <c r="E297" s="69"/>
      <c r="F297" s="123">
        <f t="shared" si="14"/>
        <v>0</v>
      </c>
      <c r="G297" s="4"/>
      <c r="H297" s="4"/>
      <c r="I297" s="4"/>
      <c r="J297" s="4"/>
      <c r="K297" s="4"/>
      <c r="L297" s="4"/>
      <c r="M297" s="4"/>
      <c r="R297" s="54"/>
      <c r="S297" s="54"/>
      <c r="T297" s="54"/>
      <c r="U297" s="54"/>
      <c r="V297" s="54"/>
      <c r="W297" s="54"/>
      <c r="X297" s="54"/>
    </row>
    <row r="298" spans="1:24" s="1" customFormat="1" ht="14.25">
      <c r="A298" s="118">
        <f t="shared" si="16"/>
        <v>3.4</v>
      </c>
      <c r="B298" s="197" t="s">
        <v>309</v>
      </c>
      <c r="C298" s="216">
        <v>3.13</v>
      </c>
      <c r="D298" s="231" t="s">
        <v>35</v>
      </c>
      <c r="E298" s="69"/>
      <c r="F298" s="123">
        <f t="shared" si="14"/>
        <v>0</v>
      </c>
      <c r="G298" s="22"/>
      <c r="H298" s="22"/>
      <c r="I298" s="22"/>
      <c r="J298" s="22"/>
      <c r="K298" s="22"/>
      <c r="L298" s="22"/>
      <c r="M298" s="22"/>
      <c r="R298" s="54"/>
      <c r="S298" s="54"/>
      <c r="T298" s="54"/>
      <c r="U298" s="54"/>
      <c r="V298" s="54"/>
      <c r="W298" s="54"/>
      <c r="X298" s="54"/>
    </row>
    <row r="299" spans="1:24" s="1" customFormat="1" ht="14.25">
      <c r="A299" s="118">
        <f t="shared" si="16"/>
        <v>3.5</v>
      </c>
      <c r="B299" s="197" t="s">
        <v>210</v>
      </c>
      <c r="C299" s="216">
        <v>25.43</v>
      </c>
      <c r="D299" s="231" t="s">
        <v>35</v>
      </c>
      <c r="E299" s="69"/>
      <c r="F299" s="123">
        <f t="shared" si="14"/>
        <v>0</v>
      </c>
      <c r="G299" s="10"/>
      <c r="H299" s="10"/>
      <c r="I299" s="10"/>
      <c r="J299" s="10"/>
      <c r="K299" s="10"/>
      <c r="L299" s="10"/>
      <c r="M299" s="10"/>
      <c r="R299" s="54"/>
      <c r="S299" s="54"/>
      <c r="T299" s="54"/>
      <c r="U299" s="54"/>
      <c r="V299" s="54"/>
      <c r="W299" s="54"/>
      <c r="X299" s="54"/>
    </row>
    <row r="300" spans="1:24" s="1" customFormat="1" ht="14.25">
      <c r="A300" s="118">
        <f t="shared" si="16"/>
        <v>3.6</v>
      </c>
      <c r="B300" s="197" t="s">
        <v>211</v>
      </c>
      <c r="C300" s="216">
        <v>37.79</v>
      </c>
      <c r="D300" s="231" t="s">
        <v>35</v>
      </c>
      <c r="E300" s="69"/>
      <c r="F300" s="123">
        <f t="shared" si="14"/>
        <v>0</v>
      </c>
      <c r="G300" s="10"/>
      <c r="H300" s="10"/>
      <c r="I300" s="10"/>
      <c r="J300" s="10"/>
      <c r="K300" s="10"/>
      <c r="L300" s="10"/>
      <c r="M300" s="10"/>
      <c r="R300" s="54"/>
      <c r="S300" s="54"/>
      <c r="T300" s="54"/>
      <c r="U300" s="54"/>
      <c r="V300" s="54"/>
      <c r="W300" s="54"/>
      <c r="X300" s="54"/>
    </row>
    <row r="301" spans="1:24" s="1" customFormat="1" ht="14.25">
      <c r="A301" s="118">
        <f t="shared" si="16"/>
        <v>3.7</v>
      </c>
      <c r="B301" s="197" t="s">
        <v>310</v>
      </c>
      <c r="C301" s="216">
        <v>3.13</v>
      </c>
      <c r="D301" s="231" t="s">
        <v>35</v>
      </c>
      <c r="E301" s="69"/>
      <c r="F301" s="123">
        <f t="shared" si="14"/>
        <v>0</v>
      </c>
      <c r="R301" s="54"/>
      <c r="S301" s="54"/>
      <c r="T301" s="54"/>
      <c r="U301" s="54"/>
      <c r="V301" s="54"/>
      <c r="W301" s="54"/>
      <c r="X301" s="54"/>
    </row>
    <row r="302" spans="1:24" s="1" customFormat="1" ht="14.25">
      <c r="A302" s="118">
        <f t="shared" si="16"/>
        <v>3.8</v>
      </c>
      <c r="B302" s="197" t="s">
        <v>212</v>
      </c>
      <c r="C302" s="216">
        <v>12.39</v>
      </c>
      <c r="D302" s="231" t="s">
        <v>35</v>
      </c>
      <c r="E302" s="69"/>
      <c r="F302" s="123">
        <f t="shared" si="14"/>
        <v>0</v>
      </c>
      <c r="R302" s="54"/>
      <c r="S302" s="54"/>
      <c r="T302" s="54"/>
      <c r="U302" s="54"/>
      <c r="V302" s="54"/>
      <c r="W302" s="54"/>
      <c r="X302" s="54"/>
    </row>
    <row r="303" spans="1:24" ht="14.25">
      <c r="A303" s="118">
        <f t="shared" si="16"/>
        <v>3.9</v>
      </c>
      <c r="B303" s="197" t="s">
        <v>311</v>
      </c>
      <c r="C303" s="216">
        <v>14.25</v>
      </c>
      <c r="D303" s="231" t="s">
        <v>35</v>
      </c>
      <c r="E303" s="69"/>
      <c r="F303" s="123">
        <f t="shared" si="14"/>
        <v>0</v>
      </c>
    </row>
    <row r="304" spans="1:24" ht="14.25">
      <c r="A304" s="244">
        <v>3.1</v>
      </c>
      <c r="B304" s="197" t="s">
        <v>312</v>
      </c>
      <c r="C304" s="216">
        <v>7.32</v>
      </c>
      <c r="D304" s="231" t="s">
        <v>35</v>
      </c>
      <c r="E304" s="69"/>
      <c r="F304" s="123">
        <f t="shared" si="14"/>
        <v>0</v>
      </c>
    </row>
    <row r="305" spans="1:24" ht="14.25">
      <c r="A305" s="118"/>
      <c r="B305" s="197"/>
      <c r="C305" s="216"/>
      <c r="D305" s="215"/>
      <c r="E305" s="69"/>
      <c r="F305" s="123">
        <f t="shared" si="14"/>
        <v>0</v>
      </c>
    </row>
    <row r="306" spans="1:24" s="1" customFormat="1" ht="15">
      <c r="A306" s="196">
        <v>4</v>
      </c>
      <c r="B306" s="217" t="s">
        <v>112</v>
      </c>
      <c r="C306" s="216"/>
      <c r="D306" s="215"/>
      <c r="E306" s="69"/>
      <c r="F306" s="123">
        <f t="shared" si="14"/>
        <v>0</v>
      </c>
      <c r="R306" s="54"/>
      <c r="S306" s="54"/>
      <c r="T306" s="54"/>
      <c r="U306" s="54"/>
      <c r="V306" s="54"/>
      <c r="W306" s="54"/>
      <c r="X306" s="54"/>
    </row>
    <row r="307" spans="1:24" s="1" customFormat="1" ht="14.25">
      <c r="A307" s="118">
        <f>+A306+0.1</f>
        <v>4.0999999999999996</v>
      </c>
      <c r="B307" s="197" t="s">
        <v>213</v>
      </c>
      <c r="C307" s="216">
        <v>194.8</v>
      </c>
      <c r="D307" s="192" t="s">
        <v>39</v>
      </c>
      <c r="E307" s="69"/>
      <c r="F307" s="123">
        <f t="shared" si="14"/>
        <v>0</v>
      </c>
      <c r="R307" s="54"/>
      <c r="S307" s="54"/>
      <c r="T307" s="54"/>
      <c r="U307" s="54"/>
      <c r="V307" s="54"/>
      <c r="W307" s="54"/>
      <c r="X307" s="54"/>
    </row>
    <row r="308" spans="1:24" s="1" customFormat="1" ht="14.25">
      <c r="A308" s="318">
        <f>+A307+0.1</f>
        <v>4.2</v>
      </c>
      <c r="B308" s="228" t="s">
        <v>143</v>
      </c>
      <c r="C308" s="229">
        <v>204.25</v>
      </c>
      <c r="D308" s="121" t="s">
        <v>39</v>
      </c>
      <c r="E308" s="143"/>
      <c r="F308" s="123">
        <f t="shared" si="14"/>
        <v>0</v>
      </c>
      <c r="R308" s="54"/>
      <c r="S308" s="54"/>
      <c r="T308" s="54"/>
      <c r="U308" s="54"/>
      <c r="V308" s="54"/>
      <c r="W308" s="54"/>
      <c r="X308" s="54"/>
    </row>
    <row r="309" spans="1:24" s="1" customFormat="1" ht="14.25">
      <c r="A309" s="118">
        <f t="shared" ref="A309:A315" si="17">+A308+0.1</f>
        <v>4.3</v>
      </c>
      <c r="B309" s="197" t="s">
        <v>214</v>
      </c>
      <c r="C309" s="216">
        <v>360</v>
      </c>
      <c r="D309" s="192" t="s">
        <v>39</v>
      </c>
      <c r="E309" s="69"/>
      <c r="F309" s="123">
        <f t="shared" si="14"/>
        <v>0</v>
      </c>
      <c r="R309" s="54"/>
      <c r="S309" s="54"/>
      <c r="T309" s="54"/>
      <c r="U309" s="54"/>
      <c r="V309" s="54"/>
      <c r="W309" s="54"/>
      <c r="X309" s="54"/>
    </row>
    <row r="310" spans="1:24" s="1" customFormat="1" ht="14.25">
      <c r="A310" s="118">
        <f t="shared" si="17"/>
        <v>4.4000000000000004</v>
      </c>
      <c r="B310" s="197" t="s">
        <v>215</v>
      </c>
      <c r="C310" s="216">
        <v>86.4</v>
      </c>
      <c r="D310" s="192" t="s">
        <v>39</v>
      </c>
      <c r="E310" s="69"/>
      <c r="F310" s="123">
        <f t="shared" si="14"/>
        <v>0</v>
      </c>
      <c r="R310" s="54"/>
      <c r="S310" s="54"/>
      <c r="T310" s="54"/>
      <c r="U310" s="54"/>
      <c r="V310" s="54"/>
      <c r="W310" s="54"/>
      <c r="X310" s="54"/>
    </row>
    <row r="311" spans="1:24" s="1" customFormat="1" ht="14.25">
      <c r="A311" s="118">
        <f t="shared" si="17"/>
        <v>4.5</v>
      </c>
      <c r="B311" s="197" t="s">
        <v>216</v>
      </c>
      <c r="C311" s="216">
        <v>60.85</v>
      </c>
      <c r="D311" s="192" t="s">
        <v>39</v>
      </c>
      <c r="E311" s="69"/>
      <c r="F311" s="123">
        <f t="shared" si="14"/>
        <v>0</v>
      </c>
      <c r="R311" s="54"/>
      <c r="S311" s="54"/>
      <c r="T311" s="54"/>
      <c r="U311" s="54"/>
      <c r="V311" s="54"/>
      <c r="W311" s="54"/>
      <c r="X311" s="54"/>
    </row>
    <row r="312" spans="1:24" s="1" customFormat="1" ht="14.25">
      <c r="A312" s="118">
        <f t="shared" si="17"/>
        <v>4.5999999999999996</v>
      </c>
      <c r="B312" s="197" t="s">
        <v>217</v>
      </c>
      <c r="C312" s="216">
        <v>61</v>
      </c>
      <c r="D312" s="192" t="s">
        <v>39</v>
      </c>
      <c r="E312" s="69"/>
      <c r="F312" s="123">
        <f t="shared" si="14"/>
        <v>0</v>
      </c>
      <c r="R312" s="54"/>
      <c r="S312" s="54"/>
      <c r="T312" s="54"/>
      <c r="U312" s="54"/>
      <c r="V312" s="54"/>
      <c r="W312" s="54"/>
      <c r="X312" s="54"/>
    </row>
    <row r="313" spans="1:24" s="1" customFormat="1" ht="14.25">
      <c r="A313" s="118">
        <f t="shared" si="17"/>
        <v>4.7</v>
      </c>
      <c r="B313" s="197" t="s">
        <v>144</v>
      </c>
      <c r="C313" s="216">
        <v>1970.08</v>
      </c>
      <c r="D313" s="215" t="s">
        <v>4</v>
      </c>
      <c r="E313" s="69"/>
      <c r="F313" s="123">
        <f t="shared" si="14"/>
        <v>0</v>
      </c>
      <c r="R313" s="54"/>
      <c r="S313" s="54"/>
      <c r="T313" s="54"/>
      <c r="U313" s="54"/>
      <c r="V313" s="54"/>
      <c r="W313" s="54"/>
      <c r="X313" s="54"/>
    </row>
    <row r="314" spans="1:24" s="1" customFormat="1" ht="14.25">
      <c r="A314" s="118">
        <f t="shared" si="17"/>
        <v>4.8</v>
      </c>
      <c r="B314" s="197" t="s">
        <v>313</v>
      </c>
      <c r="C314" s="216">
        <v>650.65</v>
      </c>
      <c r="D314" s="192" t="s">
        <v>39</v>
      </c>
      <c r="E314" s="69"/>
      <c r="F314" s="123">
        <f t="shared" si="14"/>
        <v>0</v>
      </c>
      <c r="R314" s="54"/>
      <c r="S314" s="54"/>
      <c r="T314" s="54"/>
      <c r="U314" s="54"/>
      <c r="V314" s="54"/>
      <c r="W314" s="54"/>
      <c r="X314" s="54"/>
    </row>
    <row r="315" spans="1:24" s="1" customFormat="1" ht="14.25">
      <c r="A315" s="118">
        <f t="shared" si="17"/>
        <v>4.9000000000000004</v>
      </c>
      <c r="B315" s="197" t="s">
        <v>218</v>
      </c>
      <c r="C315" s="216">
        <v>650.65</v>
      </c>
      <c r="D315" s="192" t="s">
        <v>39</v>
      </c>
      <c r="E315" s="69"/>
      <c r="F315" s="123">
        <f t="shared" si="14"/>
        <v>0</v>
      </c>
      <c r="R315" s="54"/>
      <c r="S315" s="54"/>
      <c r="T315" s="54"/>
      <c r="U315" s="54"/>
      <c r="V315" s="54"/>
      <c r="W315" s="54"/>
      <c r="X315" s="54"/>
    </row>
    <row r="316" spans="1:24" s="1" customFormat="1" ht="14.25">
      <c r="A316" s="244">
        <v>4.0999999999999996</v>
      </c>
      <c r="B316" s="195" t="s">
        <v>149</v>
      </c>
      <c r="C316" s="216">
        <v>61.5</v>
      </c>
      <c r="D316" s="215" t="s">
        <v>4</v>
      </c>
      <c r="E316" s="69"/>
      <c r="F316" s="123">
        <f t="shared" si="14"/>
        <v>0</v>
      </c>
      <c r="R316" s="54"/>
      <c r="S316" s="54"/>
      <c r="T316" s="54"/>
      <c r="U316" s="54"/>
      <c r="V316" s="54"/>
      <c r="W316" s="54"/>
      <c r="X316" s="54"/>
    </row>
    <row r="317" spans="1:24" s="1" customFormat="1" ht="14.25">
      <c r="A317" s="244"/>
      <c r="B317" s="197"/>
      <c r="C317" s="216"/>
      <c r="D317" s="215"/>
      <c r="E317" s="69"/>
      <c r="F317" s="123">
        <f t="shared" si="14"/>
        <v>0</v>
      </c>
      <c r="R317" s="54"/>
      <c r="S317" s="54"/>
      <c r="T317" s="54"/>
      <c r="U317" s="54"/>
      <c r="V317" s="54"/>
      <c r="W317" s="54"/>
      <c r="X317" s="54"/>
    </row>
    <row r="318" spans="1:24" s="1" customFormat="1" ht="15">
      <c r="A318" s="196">
        <v>5</v>
      </c>
      <c r="B318" s="217" t="s">
        <v>34</v>
      </c>
      <c r="C318" s="216"/>
      <c r="D318" s="215"/>
      <c r="E318" s="146"/>
      <c r="F318" s="123">
        <f t="shared" si="14"/>
        <v>0</v>
      </c>
      <c r="R318" s="54"/>
      <c r="S318" s="54"/>
      <c r="T318" s="54"/>
      <c r="U318" s="54"/>
      <c r="V318" s="54"/>
      <c r="W318" s="54"/>
      <c r="X318" s="54"/>
    </row>
    <row r="319" spans="1:24" s="1" customFormat="1" ht="28.5">
      <c r="A319" s="118">
        <f>+A318+0.1</f>
        <v>5.0999999999999996</v>
      </c>
      <c r="B319" s="195" t="s">
        <v>219</v>
      </c>
      <c r="C319" s="216">
        <v>1</v>
      </c>
      <c r="D319" s="319" t="s">
        <v>232</v>
      </c>
      <c r="E319" s="146"/>
      <c r="F319" s="123">
        <f t="shared" si="14"/>
        <v>0</v>
      </c>
      <c r="R319" s="54"/>
      <c r="S319" s="54"/>
      <c r="T319" s="54"/>
      <c r="U319" s="54"/>
      <c r="V319" s="54"/>
      <c r="W319" s="54"/>
      <c r="X319" s="54"/>
    </row>
    <row r="320" spans="1:24" s="1" customFormat="1" ht="28.5">
      <c r="A320" s="118">
        <f>+A319+0.1</f>
        <v>5.2</v>
      </c>
      <c r="B320" s="195" t="s">
        <v>220</v>
      </c>
      <c r="C320" s="74">
        <v>1</v>
      </c>
      <c r="D320" s="319" t="s">
        <v>232</v>
      </c>
      <c r="E320" s="57"/>
      <c r="F320" s="123">
        <f t="shared" si="14"/>
        <v>0</v>
      </c>
      <c r="R320" s="54"/>
      <c r="S320" s="54"/>
      <c r="T320" s="54"/>
      <c r="U320" s="54"/>
      <c r="V320" s="54"/>
      <c r="W320" s="54"/>
      <c r="X320" s="54"/>
    </row>
    <row r="321" spans="1:24" s="1" customFormat="1" ht="14.25">
      <c r="A321" s="118"/>
      <c r="B321" s="197" t="s">
        <v>30</v>
      </c>
      <c r="C321" s="216"/>
      <c r="D321" s="319"/>
      <c r="E321" s="146"/>
      <c r="F321" s="123">
        <f t="shared" si="14"/>
        <v>0</v>
      </c>
      <c r="R321" s="54"/>
      <c r="S321" s="54"/>
      <c r="T321" s="54"/>
      <c r="U321" s="54"/>
      <c r="V321" s="54"/>
      <c r="W321" s="54"/>
      <c r="X321" s="54"/>
    </row>
    <row r="322" spans="1:24" s="1" customFormat="1" ht="15">
      <c r="A322" s="196">
        <v>6</v>
      </c>
      <c r="B322" s="217" t="s">
        <v>113</v>
      </c>
      <c r="C322" s="216"/>
      <c r="D322" s="215"/>
      <c r="E322" s="69"/>
      <c r="F322" s="123">
        <f t="shared" si="14"/>
        <v>0</v>
      </c>
      <c r="R322" s="54"/>
      <c r="S322" s="54"/>
      <c r="T322" s="54"/>
      <c r="U322" s="54"/>
      <c r="V322" s="54"/>
      <c r="W322" s="54"/>
      <c r="X322" s="54"/>
    </row>
    <row r="323" spans="1:24" s="1" customFormat="1" ht="13.5" customHeight="1">
      <c r="A323" s="118">
        <f>+A322+0.1</f>
        <v>6.1</v>
      </c>
      <c r="B323" s="195" t="s">
        <v>314</v>
      </c>
      <c r="C323" s="216">
        <v>80.150000000000006</v>
      </c>
      <c r="D323" s="215" t="s">
        <v>4</v>
      </c>
      <c r="E323" s="69"/>
      <c r="F323" s="123">
        <f t="shared" si="14"/>
        <v>0</v>
      </c>
      <c r="R323" s="54"/>
      <c r="S323" s="54"/>
      <c r="T323" s="54"/>
      <c r="U323" s="54"/>
      <c r="V323" s="54"/>
      <c r="W323" s="54"/>
      <c r="X323" s="54"/>
    </row>
    <row r="324" spans="1:24" s="1" customFormat="1" ht="14.25">
      <c r="A324" s="118">
        <f>+A323+0.1</f>
        <v>6.2</v>
      </c>
      <c r="B324" s="197" t="s">
        <v>315</v>
      </c>
      <c r="C324" s="216">
        <v>45.63</v>
      </c>
      <c r="D324" s="215" t="s">
        <v>4</v>
      </c>
      <c r="E324" s="69"/>
      <c r="F324" s="123">
        <f t="shared" si="14"/>
        <v>0</v>
      </c>
      <c r="R324" s="54"/>
      <c r="S324" s="54"/>
      <c r="T324" s="54"/>
      <c r="U324" s="54"/>
      <c r="V324" s="54"/>
      <c r="W324" s="54"/>
      <c r="X324" s="54"/>
    </row>
    <row r="325" spans="1:24" s="1" customFormat="1" ht="14.25">
      <c r="A325" s="118">
        <f t="shared" ref="A325:A331" si="18">+A324+0.1</f>
        <v>6.3</v>
      </c>
      <c r="B325" s="195" t="s">
        <v>316</v>
      </c>
      <c r="C325" s="216">
        <v>6</v>
      </c>
      <c r="D325" s="215" t="s">
        <v>232</v>
      </c>
      <c r="E325" s="69"/>
      <c r="F325" s="123">
        <f t="shared" si="14"/>
        <v>0</v>
      </c>
      <c r="R325" s="54"/>
      <c r="S325" s="54"/>
      <c r="T325" s="54"/>
      <c r="U325" s="54"/>
      <c r="V325" s="54"/>
      <c r="W325" s="54"/>
      <c r="X325" s="54"/>
    </row>
    <row r="326" spans="1:24" s="1" customFormat="1" ht="14.25">
      <c r="A326" s="118">
        <f t="shared" si="18"/>
        <v>6.4</v>
      </c>
      <c r="B326" s="195" t="s">
        <v>317</v>
      </c>
      <c r="C326" s="216">
        <v>6</v>
      </c>
      <c r="D326" s="215" t="s">
        <v>232</v>
      </c>
      <c r="E326" s="69"/>
      <c r="F326" s="123">
        <f t="shared" si="14"/>
        <v>0</v>
      </c>
      <c r="R326" s="54"/>
      <c r="S326" s="54"/>
      <c r="T326" s="54"/>
      <c r="U326" s="54"/>
      <c r="V326" s="54"/>
      <c r="W326" s="54"/>
      <c r="X326" s="54"/>
    </row>
    <row r="327" spans="1:24" s="1" customFormat="1" ht="14.25">
      <c r="A327" s="118">
        <f t="shared" si="18"/>
        <v>6.5</v>
      </c>
      <c r="B327" s="195" t="s">
        <v>320</v>
      </c>
      <c r="C327" s="216">
        <v>1</v>
      </c>
      <c r="D327" s="215" t="s">
        <v>232</v>
      </c>
      <c r="E327" s="69"/>
      <c r="F327" s="123">
        <f t="shared" si="14"/>
        <v>0</v>
      </c>
      <c r="R327" s="54"/>
      <c r="S327" s="54"/>
      <c r="T327" s="54"/>
      <c r="U327" s="54"/>
      <c r="V327" s="54"/>
      <c r="W327" s="54"/>
      <c r="X327" s="54"/>
    </row>
    <row r="328" spans="1:24" s="1" customFormat="1" ht="14.25">
      <c r="A328" s="118">
        <f t="shared" si="18"/>
        <v>6.6</v>
      </c>
      <c r="B328" s="195" t="s">
        <v>318</v>
      </c>
      <c r="C328" s="216">
        <v>2</v>
      </c>
      <c r="D328" s="215" t="s">
        <v>232</v>
      </c>
      <c r="E328" s="69"/>
      <c r="F328" s="123">
        <f t="shared" si="14"/>
        <v>0</v>
      </c>
      <c r="R328" s="54"/>
      <c r="S328" s="54"/>
      <c r="T328" s="54"/>
      <c r="U328" s="54"/>
      <c r="V328" s="54"/>
      <c r="W328" s="54"/>
      <c r="X328" s="54"/>
    </row>
    <row r="329" spans="1:24" s="1" customFormat="1" ht="14.25">
      <c r="A329" s="118">
        <f t="shared" si="18"/>
        <v>6.7</v>
      </c>
      <c r="B329" s="197" t="s">
        <v>319</v>
      </c>
      <c r="C329" s="216">
        <v>1.5</v>
      </c>
      <c r="D329" s="231" t="s">
        <v>35</v>
      </c>
      <c r="E329" s="69"/>
      <c r="F329" s="123">
        <f t="shared" si="14"/>
        <v>0</v>
      </c>
      <c r="R329" s="54"/>
      <c r="S329" s="54"/>
      <c r="T329" s="54"/>
      <c r="U329" s="54"/>
      <c r="V329" s="54"/>
      <c r="W329" s="54"/>
      <c r="X329" s="54"/>
    </row>
    <row r="330" spans="1:24" s="1" customFormat="1" ht="12.75" customHeight="1">
      <c r="A330" s="118">
        <f t="shared" si="18"/>
        <v>6.8</v>
      </c>
      <c r="B330" s="195" t="s">
        <v>322</v>
      </c>
      <c r="C330" s="216">
        <v>3</v>
      </c>
      <c r="D330" s="215" t="s">
        <v>232</v>
      </c>
      <c r="E330" s="69"/>
      <c r="F330" s="123">
        <f t="shared" si="14"/>
        <v>0</v>
      </c>
      <c r="R330" s="54"/>
      <c r="S330" s="54"/>
      <c r="T330" s="54"/>
      <c r="U330" s="54"/>
      <c r="V330" s="54"/>
      <c r="W330" s="54"/>
      <c r="X330" s="54"/>
    </row>
    <row r="331" spans="1:24" s="1" customFormat="1" ht="14.25">
      <c r="A331" s="118">
        <f t="shared" si="18"/>
        <v>6.9</v>
      </c>
      <c r="B331" s="197" t="s">
        <v>321</v>
      </c>
      <c r="C331" s="216">
        <v>6</v>
      </c>
      <c r="D331" s="215" t="s">
        <v>232</v>
      </c>
      <c r="E331" s="69"/>
      <c r="F331" s="123">
        <f t="shared" si="14"/>
        <v>0</v>
      </c>
      <c r="R331" s="54"/>
      <c r="S331" s="54"/>
      <c r="T331" s="54"/>
      <c r="U331" s="54"/>
      <c r="V331" s="54"/>
      <c r="W331" s="54"/>
      <c r="X331" s="54"/>
    </row>
    <row r="332" spans="1:24" s="1" customFormat="1" ht="14.25">
      <c r="A332" s="244">
        <v>6.1</v>
      </c>
      <c r="B332" s="195" t="s">
        <v>323</v>
      </c>
      <c r="C332" s="298">
        <v>2</v>
      </c>
      <c r="D332" s="215" t="s">
        <v>232</v>
      </c>
      <c r="E332" s="157"/>
      <c r="F332" s="123">
        <f t="shared" si="14"/>
        <v>0</v>
      </c>
      <c r="R332" s="54"/>
      <c r="S332" s="54"/>
      <c r="T332" s="54"/>
      <c r="U332" s="54"/>
      <c r="V332" s="54"/>
      <c r="W332" s="54"/>
      <c r="X332" s="54"/>
    </row>
    <row r="333" spans="1:24" s="1" customFormat="1" ht="14.25">
      <c r="A333" s="244">
        <f>+A332+0.01</f>
        <v>6.11</v>
      </c>
      <c r="B333" s="197" t="s">
        <v>324</v>
      </c>
      <c r="C333" s="216">
        <v>3</v>
      </c>
      <c r="D333" s="215" t="s">
        <v>232</v>
      </c>
      <c r="E333" s="69"/>
      <c r="F333" s="123">
        <f t="shared" si="14"/>
        <v>0</v>
      </c>
      <c r="R333" s="54"/>
      <c r="S333" s="54"/>
      <c r="T333" s="54"/>
      <c r="U333" s="54"/>
      <c r="V333" s="54"/>
      <c r="W333" s="54"/>
      <c r="X333" s="54"/>
    </row>
    <row r="334" spans="1:24" s="1" customFormat="1" ht="14.25">
      <c r="A334" s="244">
        <f t="shared" ref="A334:A335" si="19">+A333+0.01</f>
        <v>6.12</v>
      </c>
      <c r="B334" s="197" t="s">
        <v>221</v>
      </c>
      <c r="C334" s="216">
        <v>3</v>
      </c>
      <c r="D334" s="215" t="s">
        <v>232</v>
      </c>
      <c r="E334" s="69"/>
      <c r="F334" s="123">
        <f t="shared" si="14"/>
        <v>0</v>
      </c>
      <c r="R334" s="54"/>
      <c r="S334" s="54"/>
      <c r="T334" s="54"/>
      <c r="U334" s="54"/>
      <c r="V334" s="54"/>
      <c r="W334" s="54"/>
      <c r="X334" s="54"/>
    </row>
    <row r="335" spans="1:24" s="1" customFormat="1" ht="14.25">
      <c r="A335" s="244">
        <f t="shared" si="19"/>
        <v>6.13</v>
      </c>
      <c r="B335" s="195" t="s">
        <v>325</v>
      </c>
      <c r="C335" s="216">
        <v>1</v>
      </c>
      <c r="D335" s="215" t="s">
        <v>232</v>
      </c>
      <c r="E335" s="69"/>
      <c r="F335" s="123">
        <f t="shared" si="14"/>
        <v>0</v>
      </c>
      <c r="R335" s="54"/>
      <c r="S335" s="54"/>
      <c r="T335" s="54"/>
      <c r="U335" s="54"/>
      <c r="V335" s="54"/>
      <c r="W335" s="54"/>
      <c r="X335" s="54"/>
    </row>
    <row r="336" spans="1:24" s="1" customFormat="1" ht="14.25">
      <c r="A336" s="244"/>
      <c r="B336" s="197"/>
      <c r="C336" s="216"/>
      <c r="D336" s="215"/>
      <c r="E336" s="69"/>
      <c r="F336" s="123">
        <f t="shared" ref="F336:F399" si="20">+E336*C336</f>
        <v>0</v>
      </c>
      <c r="R336" s="54"/>
      <c r="S336" s="54"/>
      <c r="T336" s="54"/>
      <c r="U336" s="54"/>
      <c r="V336" s="54"/>
      <c r="W336" s="54"/>
      <c r="X336" s="54"/>
    </row>
    <row r="337" spans="1:24" s="1" customFormat="1" ht="30">
      <c r="A337" s="196">
        <v>7</v>
      </c>
      <c r="B337" s="190" t="s">
        <v>114</v>
      </c>
      <c r="C337" s="216"/>
      <c r="D337" s="215"/>
      <c r="E337" s="69"/>
      <c r="F337" s="123">
        <f t="shared" si="20"/>
        <v>0</v>
      </c>
      <c r="R337" s="54"/>
      <c r="S337" s="54"/>
      <c r="T337" s="54"/>
      <c r="U337" s="54"/>
      <c r="V337" s="54"/>
      <c r="W337" s="54"/>
      <c r="X337" s="54"/>
    </row>
    <row r="338" spans="1:24" s="1" customFormat="1" ht="14.25">
      <c r="A338" s="118">
        <f>+A337+0.1</f>
        <v>7.1</v>
      </c>
      <c r="B338" s="197" t="s">
        <v>166</v>
      </c>
      <c r="C338" s="216">
        <v>47</v>
      </c>
      <c r="D338" s="215" t="s">
        <v>4</v>
      </c>
      <c r="E338" s="69"/>
      <c r="F338" s="123">
        <f t="shared" si="20"/>
        <v>0</v>
      </c>
      <c r="R338" s="54"/>
      <c r="S338" s="54"/>
      <c r="T338" s="54"/>
      <c r="U338" s="54"/>
      <c r="V338" s="54"/>
      <c r="W338" s="54"/>
      <c r="X338" s="54"/>
    </row>
    <row r="339" spans="1:24" s="1" customFormat="1" ht="14.25">
      <c r="A339" s="118">
        <f>+A338+0.1</f>
        <v>7.2</v>
      </c>
      <c r="B339" s="195" t="s">
        <v>127</v>
      </c>
      <c r="C339" s="216">
        <v>36.659999999999997</v>
      </c>
      <c r="D339" s="231" t="s">
        <v>35</v>
      </c>
      <c r="E339" s="69"/>
      <c r="F339" s="123">
        <f t="shared" si="20"/>
        <v>0</v>
      </c>
      <c r="R339" s="54"/>
      <c r="S339" s="54"/>
      <c r="T339" s="54"/>
      <c r="U339" s="54"/>
      <c r="V339" s="54"/>
      <c r="W339" s="54"/>
      <c r="X339" s="54"/>
    </row>
    <row r="340" spans="1:24" s="1" customFormat="1" ht="14.25">
      <c r="A340" s="118">
        <f t="shared" ref="A340:A342" si="21">+A339+0.1</f>
        <v>7.3</v>
      </c>
      <c r="B340" s="197" t="s">
        <v>128</v>
      </c>
      <c r="C340" s="216">
        <v>3.29</v>
      </c>
      <c r="D340" s="231" t="s">
        <v>35</v>
      </c>
      <c r="E340" s="69"/>
      <c r="F340" s="123">
        <f t="shared" si="20"/>
        <v>0</v>
      </c>
      <c r="R340" s="54"/>
      <c r="S340" s="54"/>
      <c r="T340" s="54"/>
      <c r="U340" s="54"/>
      <c r="V340" s="54"/>
      <c r="W340" s="54"/>
      <c r="X340" s="54"/>
    </row>
    <row r="341" spans="1:24" s="1" customFormat="1" ht="28.5">
      <c r="A341" s="118">
        <f t="shared" si="21"/>
        <v>7.4</v>
      </c>
      <c r="B341" s="195" t="s">
        <v>244</v>
      </c>
      <c r="C341" s="216">
        <v>31.26</v>
      </c>
      <c r="D341" s="231" t="s">
        <v>36</v>
      </c>
      <c r="E341" s="69"/>
      <c r="F341" s="123">
        <f t="shared" si="20"/>
        <v>0</v>
      </c>
      <c r="R341" s="54"/>
      <c r="S341" s="54"/>
      <c r="T341" s="54"/>
      <c r="U341" s="54"/>
      <c r="V341" s="54"/>
      <c r="W341" s="54"/>
      <c r="X341" s="54"/>
    </row>
    <row r="342" spans="1:24" s="1" customFormat="1" ht="28.5">
      <c r="A342" s="118">
        <f t="shared" si="21"/>
        <v>7.5</v>
      </c>
      <c r="B342" s="195" t="s">
        <v>129</v>
      </c>
      <c r="C342" s="216">
        <v>6.48</v>
      </c>
      <c r="D342" s="231" t="s">
        <v>37</v>
      </c>
      <c r="E342" s="69"/>
      <c r="F342" s="123">
        <f t="shared" si="20"/>
        <v>0</v>
      </c>
      <c r="R342" s="54"/>
      <c r="S342" s="54"/>
      <c r="T342" s="54"/>
      <c r="U342" s="54"/>
      <c r="V342" s="54"/>
      <c r="W342" s="54"/>
      <c r="X342" s="54"/>
    </row>
    <row r="343" spans="1:24" s="1" customFormat="1" ht="14.25">
      <c r="A343" s="118"/>
      <c r="B343" s="195"/>
      <c r="C343" s="216"/>
      <c r="D343" s="248"/>
      <c r="E343" s="69"/>
      <c r="F343" s="123">
        <f t="shared" si="20"/>
        <v>0</v>
      </c>
      <c r="R343" s="54"/>
      <c r="S343" s="54"/>
      <c r="T343" s="54"/>
      <c r="U343" s="54"/>
      <c r="V343" s="54"/>
      <c r="W343" s="54"/>
      <c r="X343" s="54"/>
    </row>
    <row r="344" spans="1:24" s="1" customFormat="1" ht="15">
      <c r="A344" s="100">
        <v>8</v>
      </c>
      <c r="B344" s="190" t="s">
        <v>67</v>
      </c>
      <c r="C344" s="101"/>
      <c r="D344" s="248"/>
      <c r="E344" s="77"/>
      <c r="F344" s="123">
        <f t="shared" si="20"/>
        <v>0</v>
      </c>
      <c r="R344" s="54"/>
      <c r="S344" s="54"/>
      <c r="T344" s="54"/>
      <c r="U344" s="54"/>
      <c r="V344" s="54"/>
      <c r="W344" s="54"/>
      <c r="X344" s="54"/>
    </row>
    <row r="345" spans="1:24" s="1" customFormat="1" ht="15">
      <c r="A345" s="102"/>
      <c r="B345" s="320"/>
      <c r="C345" s="103"/>
      <c r="D345" s="249"/>
      <c r="E345" s="153"/>
      <c r="F345" s="123">
        <f t="shared" si="20"/>
        <v>0</v>
      </c>
      <c r="R345" s="54"/>
      <c r="S345" s="54"/>
      <c r="T345" s="54"/>
      <c r="U345" s="54"/>
      <c r="V345" s="54"/>
      <c r="W345" s="54"/>
      <c r="X345" s="54"/>
    </row>
    <row r="346" spans="1:24" s="1" customFormat="1" ht="30">
      <c r="A346" s="104">
        <v>8.1</v>
      </c>
      <c r="B346" s="250" t="s">
        <v>68</v>
      </c>
      <c r="C346" s="103"/>
      <c r="D346" s="249"/>
      <c r="E346" s="153"/>
      <c r="F346" s="123">
        <f t="shared" si="20"/>
        <v>0</v>
      </c>
      <c r="R346" s="54"/>
      <c r="S346" s="54"/>
      <c r="T346" s="54"/>
      <c r="U346" s="54"/>
      <c r="V346" s="54"/>
      <c r="W346" s="54"/>
      <c r="X346" s="54"/>
    </row>
    <row r="347" spans="1:24" s="1" customFormat="1" ht="14.25">
      <c r="A347" s="106" t="s">
        <v>326</v>
      </c>
      <c r="B347" s="306" t="s">
        <v>168</v>
      </c>
      <c r="C347" s="107">
        <v>80.58</v>
      </c>
      <c r="D347" s="249" t="s">
        <v>4</v>
      </c>
      <c r="E347" s="154"/>
      <c r="F347" s="123">
        <f t="shared" si="20"/>
        <v>0</v>
      </c>
      <c r="R347" s="54"/>
      <c r="S347" s="54"/>
      <c r="T347" s="54"/>
      <c r="U347" s="54"/>
      <c r="V347" s="54"/>
      <c r="W347" s="54"/>
      <c r="X347" s="54"/>
    </row>
    <row r="348" spans="1:24" s="1" customFormat="1" ht="14.25">
      <c r="A348" s="105"/>
      <c r="B348" s="197"/>
      <c r="C348" s="108"/>
      <c r="D348" s="249"/>
      <c r="E348" s="154"/>
      <c r="F348" s="123">
        <f t="shared" si="20"/>
        <v>0</v>
      </c>
      <c r="R348" s="54"/>
      <c r="S348" s="54"/>
      <c r="T348" s="54"/>
      <c r="U348" s="54"/>
      <c r="V348" s="54"/>
      <c r="W348" s="54"/>
      <c r="X348" s="54"/>
    </row>
    <row r="349" spans="1:24" s="1" customFormat="1" ht="15">
      <c r="A349" s="122" t="s">
        <v>327</v>
      </c>
      <c r="B349" s="321" t="s">
        <v>44</v>
      </c>
      <c r="C349" s="120"/>
      <c r="D349" s="251"/>
      <c r="E349" s="155"/>
      <c r="F349" s="123">
        <f t="shared" si="20"/>
        <v>0</v>
      </c>
      <c r="R349" s="54"/>
      <c r="S349" s="54"/>
      <c r="T349" s="54"/>
      <c r="U349" s="54"/>
      <c r="V349" s="54"/>
      <c r="W349" s="54"/>
      <c r="X349" s="54"/>
    </row>
    <row r="350" spans="1:24" s="1" customFormat="1" ht="14.25">
      <c r="A350" s="98" t="s">
        <v>328</v>
      </c>
      <c r="B350" s="197" t="s">
        <v>169</v>
      </c>
      <c r="C350" s="107">
        <v>30.92</v>
      </c>
      <c r="D350" s="249" t="s">
        <v>35</v>
      </c>
      <c r="E350" s="154"/>
      <c r="F350" s="123">
        <f t="shared" si="20"/>
        <v>0</v>
      </c>
      <c r="R350" s="54"/>
      <c r="S350" s="54"/>
      <c r="T350" s="54"/>
      <c r="U350" s="54"/>
      <c r="V350" s="54"/>
      <c r="W350" s="54"/>
      <c r="X350" s="54"/>
    </row>
    <row r="351" spans="1:24" s="1" customFormat="1" ht="14.25">
      <c r="A351" s="98" t="s">
        <v>329</v>
      </c>
      <c r="B351" s="197" t="s">
        <v>170</v>
      </c>
      <c r="C351" s="107">
        <v>15.39</v>
      </c>
      <c r="D351" s="249" t="s">
        <v>36</v>
      </c>
      <c r="E351" s="154"/>
      <c r="F351" s="123">
        <f t="shared" si="20"/>
        <v>0</v>
      </c>
      <c r="R351" s="54"/>
      <c r="S351" s="54"/>
      <c r="T351" s="54"/>
      <c r="U351" s="54"/>
      <c r="V351" s="54"/>
      <c r="W351" s="54"/>
      <c r="X351" s="54"/>
    </row>
    <row r="352" spans="1:24" s="1" customFormat="1" ht="14.25">
      <c r="A352" s="98" t="s">
        <v>330</v>
      </c>
      <c r="B352" s="197" t="s">
        <v>171</v>
      </c>
      <c r="C352" s="107">
        <v>20.190000000000001</v>
      </c>
      <c r="D352" s="249" t="s">
        <v>37</v>
      </c>
      <c r="E352" s="154"/>
      <c r="F352" s="123">
        <f t="shared" si="20"/>
        <v>0</v>
      </c>
      <c r="R352" s="54"/>
      <c r="S352" s="54"/>
      <c r="T352" s="54"/>
      <c r="U352" s="54"/>
      <c r="V352" s="54"/>
      <c r="W352" s="54"/>
      <c r="X352" s="54"/>
    </row>
    <row r="353" spans="1:24" s="1" customFormat="1" ht="14.25">
      <c r="A353" s="105"/>
      <c r="B353" s="197"/>
      <c r="C353" s="107"/>
      <c r="D353" s="249"/>
      <c r="E353" s="154"/>
      <c r="F353" s="123">
        <f t="shared" si="20"/>
        <v>0</v>
      </c>
      <c r="R353" s="54"/>
      <c r="S353" s="54"/>
      <c r="T353" s="54"/>
      <c r="U353" s="54"/>
      <c r="V353" s="54"/>
      <c r="W353" s="54"/>
      <c r="X353" s="54"/>
    </row>
    <row r="354" spans="1:24" s="1" customFormat="1" ht="15">
      <c r="A354" s="110" t="s">
        <v>331</v>
      </c>
      <c r="B354" s="217" t="s">
        <v>121</v>
      </c>
      <c r="C354" s="107"/>
      <c r="D354" s="249"/>
      <c r="E354" s="154"/>
      <c r="F354" s="123">
        <f t="shared" si="20"/>
        <v>0</v>
      </c>
      <c r="R354" s="54"/>
      <c r="S354" s="54"/>
      <c r="T354" s="54"/>
      <c r="U354" s="54"/>
      <c r="V354" s="54"/>
      <c r="W354" s="54"/>
      <c r="X354" s="54"/>
    </row>
    <row r="355" spans="1:24" s="1" customFormat="1" ht="14.25">
      <c r="A355" s="98" t="s">
        <v>332</v>
      </c>
      <c r="B355" s="197" t="s">
        <v>172</v>
      </c>
      <c r="C355" s="107">
        <v>7.18</v>
      </c>
      <c r="D355" s="249" t="s">
        <v>35</v>
      </c>
      <c r="E355" s="154"/>
      <c r="F355" s="123">
        <f t="shared" si="20"/>
        <v>0</v>
      </c>
      <c r="R355" s="54"/>
      <c r="S355" s="54"/>
      <c r="T355" s="54"/>
      <c r="U355" s="54"/>
      <c r="V355" s="54"/>
      <c r="W355" s="54"/>
      <c r="X355" s="54"/>
    </row>
    <row r="356" spans="1:24" s="1" customFormat="1" ht="14.25">
      <c r="A356" s="98" t="s">
        <v>333</v>
      </c>
      <c r="B356" s="195" t="s">
        <v>173</v>
      </c>
      <c r="C356" s="107">
        <v>1.89</v>
      </c>
      <c r="D356" s="249" t="s">
        <v>35</v>
      </c>
      <c r="E356" s="154"/>
      <c r="F356" s="123">
        <f t="shared" si="20"/>
        <v>0</v>
      </c>
      <c r="R356" s="54"/>
      <c r="S356" s="54"/>
      <c r="T356" s="54"/>
      <c r="U356" s="54"/>
      <c r="V356" s="54"/>
      <c r="W356" s="54"/>
      <c r="X356" s="54"/>
    </row>
    <row r="357" spans="1:24" s="1" customFormat="1" ht="14.25">
      <c r="A357" s="98" t="s">
        <v>334</v>
      </c>
      <c r="B357" s="195" t="s">
        <v>174</v>
      </c>
      <c r="C357" s="107">
        <v>2.94</v>
      </c>
      <c r="D357" s="249" t="s">
        <v>35</v>
      </c>
      <c r="E357" s="154"/>
      <c r="F357" s="123">
        <f t="shared" si="20"/>
        <v>0</v>
      </c>
      <c r="R357" s="54"/>
      <c r="S357" s="54"/>
      <c r="T357" s="54"/>
      <c r="U357" s="54"/>
      <c r="V357" s="54"/>
      <c r="W357" s="54"/>
      <c r="X357" s="54"/>
    </row>
    <row r="358" spans="1:24" s="1" customFormat="1" ht="14.25">
      <c r="A358" s="98" t="s">
        <v>335</v>
      </c>
      <c r="B358" s="195" t="s">
        <v>343</v>
      </c>
      <c r="C358" s="107">
        <v>2.16</v>
      </c>
      <c r="D358" s="249" t="s">
        <v>35</v>
      </c>
      <c r="E358" s="154"/>
      <c r="F358" s="123">
        <f t="shared" si="20"/>
        <v>0</v>
      </c>
      <c r="R358" s="54"/>
      <c r="S358" s="54"/>
      <c r="T358" s="54"/>
      <c r="U358" s="54"/>
      <c r="V358" s="54"/>
      <c r="W358" s="54"/>
      <c r="X358" s="54"/>
    </row>
    <row r="359" spans="1:24" s="1" customFormat="1" ht="14.25">
      <c r="A359" s="98" t="s">
        <v>336</v>
      </c>
      <c r="B359" s="195" t="s">
        <v>344</v>
      </c>
      <c r="C359" s="107">
        <v>3.06</v>
      </c>
      <c r="D359" s="249" t="s">
        <v>35</v>
      </c>
      <c r="E359" s="154"/>
      <c r="F359" s="123">
        <f t="shared" si="20"/>
        <v>0</v>
      </c>
      <c r="R359" s="54"/>
      <c r="S359" s="54"/>
      <c r="T359" s="54"/>
      <c r="U359" s="54"/>
      <c r="V359" s="54"/>
      <c r="W359" s="54"/>
      <c r="X359" s="54"/>
    </row>
    <row r="360" spans="1:24" s="1" customFormat="1" ht="14.25">
      <c r="A360" s="98" t="s">
        <v>337</v>
      </c>
      <c r="B360" s="195" t="s">
        <v>177</v>
      </c>
      <c r="C360" s="107">
        <v>1.32</v>
      </c>
      <c r="D360" s="249" t="s">
        <v>35</v>
      </c>
      <c r="E360" s="154"/>
      <c r="F360" s="123">
        <f t="shared" si="20"/>
        <v>0</v>
      </c>
      <c r="R360" s="54"/>
      <c r="S360" s="54"/>
      <c r="T360" s="54"/>
      <c r="U360" s="54"/>
      <c r="V360" s="54"/>
      <c r="W360" s="54"/>
      <c r="X360" s="54"/>
    </row>
    <row r="361" spans="1:24" s="1" customFormat="1" ht="14.25">
      <c r="A361" s="105"/>
      <c r="B361" s="197"/>
      <c r="C361" s="107"/>
      <c r="D361" s="249"/>
      <c r="E361" s="154"/>
      <c r="F361" s="123">
        <f t="shared" si="20"/>
        <v>0</v>
      </c>
      <c r="R361" s="54"/>
      <c r="S361" s="54"/>
      <c r="T361" s="54"/>
      <c r="U361" s="54"/>
      <c r="V361" s="54"/>
      <c r="W361" s="54"/>
      <c r="X361" s="54"/>
    </row>
    <row r="362" spans="1:24" s="1" customFormat="1" ht="15">
      <c r="A362" s="110" t="s">
        <v>338</v>
      </c>
      <c r="B362" s="217" t="s">
        <v>29</v>
      </c>
      <c r="C362" s="107"/>
      <c r="D362" s="249"/>
      <c r="E362" s="154"/>
      <c r="F362" s="123">
        <f t="shared" si="20"/>
        <v>0</v>
      </c>
      <c r="R362" s="54"/>
      <c r="S362" s="54"/>
      <c r="T362" s="54"/>
      <c r="U362" s="54"/>
      <c r="V362" s="54"/>
      <c r="W362" s="54"/>
      <c r="X362" s="54"/>
    </row>
    <row r="363" spans="1:24" s="1" customFormat="1" ht="14.25">
      <c r="A363" s="106" t="s">
        <v>339</v>
      </c>
      <c r="B363" s="197" t="s">
        <v>342</v>
      </c>
      <c r="C363" s="107">
        <v>180.39</v>
      </c>
      <c r="D363" s="249" t="s">
        <v>39</v>
      </c>
      <c r="E363" s="154"/>
      <c r="F363" s="123">
        <f t="shared" si="20"/>
        <v>0</v>
      </c>
      <c r="R363" s="54"/>
      <c r="S363" s="54"/>
      <c r="T363" s="54"/>
      <c r="U363" s="54"/>
      <c r="V363" s="54"/>
      <c r="W363" s="54"/>
      <c r="X363" s="54"/>
    </row>
    <row r="364" spans="1:24" s="1" customFormat="1" ht="14.25">
      <c r="A364" s="106" t="s">
        <v>340</v>
      </c>
      <c r="B364" s="197" t="s">
        <v>341</v>
      </c>
      <c r="C364" s="107">
        <v>27.75</v>
      </c>
      <c r="D364" s="249" t="s">
        <v>39</v>
      </c>
      <c r="E364" s="154"/>
      <c r="F364" s="123">
        <f t="shared" si="20"/>
        <v>0</v>
      </c>
      <c r="R364" s="54"/>
      <c r="S364" s="54"/>
      <c r="T364" s="54"/>
      <c r="U364" s="54"/>
      <c r="V364" s="54"/>
      <c r="W364" s="54"/>
      <c r="X364" s="54"/>
    </row>
    <row r="365" spans="1:24" s="1" customFormat="1" ht="14.25">
      <c r="A365" s="105"/>
      <c r="B365" s="197"/>
      <c r="C365" s="107"/>
      <c r="D365" s="249"/>
      <c r="E365" s="154"/>
      <c r="F365" s="123">
        <f t="shared" si="20"/>
        <v>0</v>
      </c>
      <c r="R365" s="54"/>
      <c r="S365" s="54"/>
      <c r="T365" s="54"/>
      <c r="U365" s="54"/>
      <c r="V365" s="54"/>
      <c r="W365" s="54"/>
      <c r="X365" s="54"/>
    </row>
    <row r="366" spans="1:24" s="1" customFormat="1" ht="15">
      <c r="A366" s="109" t="s">
        <v>345</v>
      </c>
      <c r="B366" s="217" t="s">
        <v>17</v>
      </c>
      <c r="C366" s="107"/>
      <c r="D366" s="249"/>
      <c r="E366" s="154"/>
      <c r="F366" s="123">
        <f t="shared" si="20"/>
        <v>0</v>
      </c>
      <c r="R366" s="54"/>
      <c r="S366" s="54"/>
      <c r="T366" s="54"/>
      <c r="U366" s="54"/>
      <c r="V366" s="54"/>
      <c r="W366" s="54"/>
      <c r="X366" s="54"/>
    </row>
    <row r="367" spans="1:24" s="1" customFormat="1" ht="14.25">
      <c r="A367" s="98" t="s">
        <v>346</v>
      </c>
      <c r="B367" s="197" t="s">
        <v>178</v>
      </c>
      <c r="C367" s="107">
        <v>86.58</v>
      </c>
      <c r="D367" s="249" t="s">
        <v>39</v>
      </c>
      <c r="E367" s="154"/>
      <c r="F367" s="123">
        <f t="shared" si="20"/>
        <v>0</v>
      </c>
      <c r="R367" s="54"/>
      <c r="S367" s="54"/>
      <c r="T367" s="54"/>
      <c r="U367" s="54"/>
      <c r="V367" s="54"/>
      <c r="W367" s="54"/>
      <c r="X367" s="54"/>
    </row>
    <row r="368" spans="1:24" s="1" customFormat="1" ht="14.25">
      <c r="A368" s="98" t="s">
        <v>347</v>
      </c>
      <c r="B368" s="197" t="s">
        <v>144</v>
      </c>
      <c r="C368" s="107">
        <v>524.14</v>
      </c>
      <c r="D368" s="249" t="s">
        <v>4</v>
      </c>
      <c r="E368" s="154"/>
      <c r="F368" s="123">
        <f t="shared" si="20"/>
        <v>0</v>
      </c>
      <c r="R368" s="54"/>
      <c r="S368" s="54"/>
      <c r="T368" s="54"/>
      <c r="U368" s="54"/>
      <c r="V368" s="54"/>
      <c r="W368" s="54"/>
      <c r="X368" s="54"/>
    </row>
    <row r="369" spans="1:24" s="1" customFormat="1" ht="14.25">
      <c r="A369" s="111"/>
      <c r="B369" s="197"/>
      <c r="C369" s="107"/>
      <c r="D369" s="249"/>
      <c r="E369" s="154"/>
      <c r="F369" s="123">
        <f t="shared" si="20"/>
        <v>0</v>
      </c>
      <c r="R369" s="54"/>
      <c r="S369" s="54"/>
      <c r="T369" s="54"/>
      <c r="U369" s="54"/>
      <c r="V369" s="54"/>
      <c r="W369" s="54"/>
      <c r="X369" s="54"/>
    </row>
    <row r="370" spans="1:24" s="1" customFormat="1" ht="15">
      <c r="A370" s="109" t="s">
        <v>348</v>
      </c>
      <c r="B370" s="217" t="s">
        <v>54</v>
      </c>
      <c r="C370" s="107"/>
      <c r="D370" s="249"/>
      <c r="E370" s="154"/>
      <c r="F370" s="123">
        <f t="shared" si="20"/>
        <v>0</v>
      </c>
      <c r="R370" s="54"/>
      <c r="S370" s="54"/>
      <c r="T370" s="54"/>
      <c r="U370" s="54"/>
      <c r="V370" s="54"/>
      <c r="W370" s="54"/>
      <c r="X370" s="54"/>
    </row>
    <row r="371" spans="1:24" s="1" customFormat="1" ht="14.25">
      <c r="A371" s="98" t="s">
        <v>349</v>
      </c>
      <c r="B371" s="197" t="s">
        <v>377</v>
      </c>
      <c r="C371" s="107">
        <v>86.58</v>
      </c>
      <c r="D371" s="249" t="s">
        <v>39</v>
      </c>
      <c r="E371" s="154"/>
      <c r="F371" s="123">
        <f t="shared" si="20"/>
        <v>0</v>
      </c>
      <c r="R371" s="54"/>
      <c r="S371" s="54"/>
      <c r="T371" s="54"/>
      <c r="U371" s="54"/>
      <c r="V371" s="54"/>
      <c r="W371" s="54"/>
      <c r="X371" s="54"/>
    </row>
    <row r="372" spans="1:24" s="1" customFormat="1" ht="14.25">
      <c r="A372" s="98" t="s">
        <v>350</v>
      </c>
      <c r="B372" s="197" t="s">
        <v>382</v>
      </c>
      <c r="C372" s="107">
        <v>86.58</v>
      </c>
      <c r="D372" s="249" t="s">
        <v>39</v>
      </c>
      <c r="E372" s="154"/>
      <c r="F372" s="123">
        <f t="shared" si="20"/>
        <v>0</v>
      </c>
      <c r="R372" s="54"/>
      <c r="S372" s="54"/>
      <c r="T372" s="54"/>
      <c r="U372" s="54"/>
      <c r="V372" s="54"/>
      <c r="W372" s="54"/>
      <c r="X372" s="54"/>
    </row>
    <row r="373" spans="1:24" s="1" customFormat="1" ht="14.25">
      <c r="A373" s="98"/>
      <c r="B373" s="197"/>
      <c r="C373" s="107"/>
      <c r="D373" s="249"/>
      <c r="E373" s="154"/>
      <c r="F373" s="123">
        <f t="shared" si="20"/>
        <v>0</v>
      </c>
      <c r="R373" s="54"/>
      <c r="S373" s="54"/>
      <c r="T373" s="54"/>
      <c r="U373" s="54"/>
      <c r="V373" s="54"/>
      <c r="W373" s="54"/>
      <c r="X373" s="54"/>
    </row>
    <row r="374" spans="1:24" s="1" customFormat="1" ht="28.5">
      <c r="A374" s="98" t="s">
        <v>351</v>
      </c>
      <c r="B374" s="195" t="s">
        <v>179</v>
      </c>
      <c r="C374" s="107">
        <v>80.58</v>
      </c>
      <c r="D374" s="249" t="s">
        <v>4</v>
      </c>
      <c r="E374" s="154"/>
      <c r="F374" s="123">
        <f t="shared" si="20"/>
        <v>0</v>
      </c>
      <c r="R374" s="54"/>
      <c r="S374" s="54"/>
      <c r="T374" s="54"/>
      <c r="U374" s="54"/>
      <c r="V374" s="54"/>
      <c r="W374" s="54"/>
      <c r="X374" s="54"/>
    </row>
    <row r="375" spans="1:24" s="1" customFormat="1" ht="71.25">
      <c r="A375" s="98" t="s">
        <v>352</v>
      </c>
      <c r="B375" s="195" t="s">
        <v>379</v>
      </c>
      <c r="C375" s="112">
        <v>1</v>
      </c>
      <c r="D375" s="252" t="s">
        <v>232</v>
      </c>
      <c r="E375" s="156"/>
      <c r="F375" s="123">
        <f t="shared" si="20"/>
        <v>0</v>
      </c>
      <c r="R375" s="54"/>
      <c r="S375" s="54"/>
      <c r="T375" s="54"/>
      <c r="U375" s="54"/>
      <c r="V375" s="54"/>
      <c r="W375" s="54"/>
      <c r="X375" s="54"/>
    </row>
    <row r="376" spans="1:24" s="1" customFormat="1" ht="14.25">
      <c r="A376" s="113"/>
      <c r="B376" s="195"/>
      <c r="C376" s="101"/>
      <c r="D376" s="248"/>
      <c r="E376" s="77"/>
      <c r="F376" s="123">
        <f t="shared" si="20"/>
        <v>0</v>
      </c>
      <c r="R376" s="54"/>
      <c r="S376" s="54"/>
      <c r="T376" s="54"/>
      <c r="U376" s="54"/>
      <c r="V376" s="54"/>
      <c r="W376" s="54"/>
      <c r="X376" s="54"/>
    </row>
    <row r="377" spans="1:24" s="1" customFormat="1" ht="15">
      <c r="A377" s="114" t="s">
        <v>353</v>
      </c>
      <c r="B377" s="217" t="s">
        <v>106</v>
      </c>
      <c r="C377" s="253"/>
      <c r="D377" s="248"/>
      <c r="E377" s="78"/>
      <c r="F377" s="123">
        <f t="shared" si="20"/>
        <v>0</v>
      </c>
      <c r="R377" s="54"/>
      <c r="S377" s="54"/>
      <c r="T377" s="54"/>
      <c r="U377" s="54"/>
      <c r="V377" s="54"/>
      <c r="W377" s="54"/>
      <c r="X377" s="54"/>
    </row>
    <row r="378" spans="1:24" s="1" customFormat="1" ht="14.25">
      <c r="A378" s="115" t="s">
        <v>354</v>
      </c>
      <c r="B378" s="197" t="s">
        <v>180</v>
      </c>
      <c r="C378" s="253">
        <v>105.5</v>
      </c>
      <c r="D378" s="249" t="s">
        <v>39</v>
      </c>
      <c r="E378" s="78"/>
      <c r="F378" s="123">
        <f t="shared" si="20"/>
        <v>0</v>
      </c>
      <c r="R378" s="54"/>
      <c r="S378" s="54"/>
      <c r="T378" s="54"/>
      <c r="U378" s="54"/>
      <c r="V378" s="54"/>
      <c r="W378" s="54"/>
      <c r="X378" s="54"/>
    </row>
    <row r="379" spans="1:24" s="1" customFormat="1" ht="14.25">
      <c r="A379" s="115"/>
      <c r="B379" s="197"/>
      <c r="C379" s="253"/>
      <c r="D379" s="248"/>
      <c r="E379" s="78"/>
      <c r="F379" s="123">
        <f t="shared" si="20"/>
        <v>0</v>
      </c>
      <c r="R379" s="54"/>
      <c r="S379" s="54"/>
      <c r="T379" s="54"/>
      <c r="U379" s="54"/>
      <c r="V379" s="54"/>
      <c r="W379" s="54"/>
      <c r="X379" s="54"/>
    </row>
    <row r="380" spans="1:24" s="1" customFormat="1" ht="15">
      <c r="A380" s="322" t="s">
        <v>355</v>
      </c>
      <c r="B380" s="217" t="s">
        <v>22</v>
      </c>
      <c r="C380" s="253">
        <v>1</v>
      </c>
      <c r="D380" s="248" t="s">
        <v>232</v>
      </c>
      <c r="E380" s="157"/>
      <c r="F380" s="123">
        <f t="shared" si="20"/>
        <v>0</v>
      </c>
      <c r="R380" s="54"/>
      <c r="S380" s="54"/>
      <c r="T380" s="54"/>
      <c r="U380" s="54"/>
      <c r="V380" s="54"/>
      <c r="W380" s="54"/>
      <c r="X380" s="54"/>
    </row>
    <row r="381" spans="1:24" s="1" customFormat="1" ht="15">
      <c r="A381" s="314"/>
      <c r="B381" s="315" t="s">
        <v>31</v>
      </c>
      <c r="C381" s="316"/>
      <c r="D381" s="317"/>
      <c r="E381" s="175"/>
      <c r="F381" s="175">
        <f>SUM(F282:F380)</f>
        <v>0</v>
      </c>
      <c r="R381" s="54"/>
      <c r="S381" s="54"/>
      <c r="T381" s="54"/>
      <c r="U381" s="54"/>
      <c r="V381" s="54"/>
      <c r="W381" s="54"/>
      <c r="X381" s="54"/>
    </row>
    <row r="382" spans="1:24" s="1" customFormat="1" ht="14.25">
      <c r="A382" s="116"/>
      <c r="B382" s="269"/>
      <c r="C382" s="323"/>
      <c r="D382" s="324"/>
      <c r="E382" s="176"/>
      <c r="F382" s="123"/>
      <c r="R382" s="54"/>
      <c r="S382" s="54"/>
      <c r="T382" s="54"/>
      <c r="U382" s="54"/>
      <c r="V382" s="54"/>
      <c r="W382" s="54"/>
      <c r="X382" s="54"/>
    </row>
    <row r="383" spans="1:24" s="1" customFormat="1" ht="15">
      <c r="A383" s="198" t="s">
        <v>32</v>
      </c>
      <c r="B383" s="190" t="s">
        <v>115</v>
      </c>
      <c r="C383" s="216"/>
      <c r="D383" s="248"/>
      <c r="E383" s="69"/>
      <c r="F383" s="123">
        <f t="shared" si="20"/>
        <v>0</v>
      </c>
      <c r="R383" s="54"/>
      <c r="S383" s="54"/>
      <c r="T383" s="54"/>
      <c r="U383" s="54"/>
      <c r="V383" s="54"/>
      <c r="W383" s="54"/>
      <c r="X383" s="54"/>
    </row>
    <row r="384" spans="1:24" s="1" customFormat="1" ht="15">
      <c r="A384" s="198"/>
      <c r="B384" s="190"/>
      <c r="C384" s="216"/>
      <c r="D384" s="248"/>
      <c r="E384" s="69"/>
      <c r="F384" s="123">
        <f t="shared" si="20"/>
        <v>0</v>
      </c>
      <c r="R384" s="54"/>
      <c r="S384" s="54"/>
      <c r="T384" s="54"/>
      <c r="U384" s="54"/>
      <c r="V384" s="54"/>
      <c r="W384" s="54"/>
      <c r="X384" s="54"/>
    </row>
    <row r="385" spans="1:24" s="1" customFormat="1" ht="15">
      <c r="A385" s="295">
        <v>1</v>
      </c>
      <c r="B385" s="190" t="s">
        <v>16</v>
      </c>
      <c r="C385" s="216"/>
      <c r="D385" s="248"/>
      <c r="E385" s="69"/>
      <c r="F385" s="123">
        <f t="shared" si="20"/>
        <v>0</v>
      </c>
      <c r="R385" s="54"/>
      <c r="S385" s="54"/>
      <c r="T385" s="54"/>
      <c r="U385" s="54"/>
      <c r="V385" s="54"/>
      <c r="W385" s="54"/>
      <c r="X385" s="54"/>
    </row>
    <row r="386" spans="1:24" s="1" customFormat="1" ht="14.25">
      <c r="A386" s="296">
        <v>1.1000000000000001</v>
      </c>
      <c r="B386" s="195" t="s">
        <v>227</v>
      </c>
      <c r="C386" s="216">
        <v>50</v>
      </c>
      <c r="D386" s="215" t="s">
        <v>4</v>
      </c>
      <c r="E386" s="69"/>
      <c r="F386" s="123">
        <f t="shared" si="20"/>
        <v>0</v>
      </c>
      <c r="R386" s="54"/>
      <c r="S386" s="54"/>
      <c r="T386" s="54"/>
      <c r="U386" s="54"/>
      <c r="V386" s="54"/>
      <c r="W386" s="54"/>
      <c r="X386" s="54"/>
    </row>
    <row r="387" spans="1:24" s="1" customFormat="1" ht="14.25">
      <c r="A387" s="295"/>
      <c r="B387" s="195"/>
      <c r="C387" s="216"/>
      <c r="D387" s="248"/>
      <c r="E387" s="69"/>
      <c r="F387" s="123">
        <f t="shared" si="20"/>
        <v>0</v>
      </c>
      <c r="R387" s="54"/>
      <c r="S387" s="54"/>
      <c r="T387" s="54"/>
      <c r="U387" s="54"/>
      <c r="V387" s="54"/>
      <c r="W387" s="54"/>
      <c r="X387" s="54"/>
    </row>
    <row r="388" spans="1:24" s="1" customFormat="1" ht="15">
      <c r="A388" s="295">
        <v>2</v>
      </c>
      <c r="B388" s="190" t="s">
        <v>10</v>
      </c>
      <c r="C388" s="216"/>
      <c r="D388" s="248"/>
      <c r="E388" s="69"/>
      <c r="F388" s="123">
        <f t="shared" si="20"/>
        <v>0</v>
      </c>
      <c r="R388" s="54"/>
      <c r="S388" s="54"/>
      <c r="T388" s="54"/>
      <c r="U388" s="54"/>
      <c r="V388" s="54"/>
      <c r="W388" s="54"/>
      <c r="X388" s="54"/>
    </row>
    <row r="389" spans="1:24" s="1" customFormat="1" ht="14.25">
      <c r="A389" s="296">
        <v>2.1</v>
      </c>
      <c r="B389" s="195" t="s">
        <v>127</v>
      </c>
      <c r="C389" s="216">
        <v>44</v>
      </c>
      <c r="D389" s="249" t="s">
        <v>35</v>
      </c>
      <c r="E389" s="69"/>
      <c r="F389" s="123">
        <f t="shared" si="20"/>
        <v>0</v>
      </c>
      <c r="R389" s="54"/>
      <c r="S389" s="54"/>
      <c r="T389" s="54"/>
      <c r="U389" s="54"/>
      <c r="V389" s="54"/>
      <c r="W389" s="54"/>
      <c r="X389" s="54"/>
    </row>
    <row r="390" spans="1:24" s="1" customFormat="1" ht="14.25">
      <c r="A390" s="297">
        <v>2.2000000000000002</v>
      </c>
      <c r="B390" s="204" t="s">
        <v>128</v>
      </c>
      <c r="C390" s="229">
        <v>4</v>
      </c>
      <c r="D390" s="251" t="s">
        <v>35</v>
      </c>
      <c r="E390" s="143"/>
      <c r="F390" s="123">
        <f t="shared" si="20"/>
        <v>0</v>
      </c>
      <c r="R390" s="54"/>
      <c r="S390" s="54"/>
      <c r="T390" s="54"/>
      <c r="U390" s="54"/>
      <c r="V390" s="54"/>
      <c r="W390" s="54"/>
      <c r="X390" s="54"/>
    </row>
    <row r="391" spans="1:24" s="1" customFormat="1" ht="28.5">
      <c r="A391" s="296">
        <v>2.2999999999999998</v>
      </c>
      <c r="B391" s="195" t="s">
        <v>244</v>
      </c>
      <c r="C391" s="216">
        <v>36.909999999999997</v>
      </c>
      <c r="D391" s="249" t="s">
        <v>36</v>
      </c>
      <c r="E391" s="69"/>
      <c r="F391" s="123">
        <f t="shared" si="20"/>
        <v>0</v>
      </c>
      <c r="R391" s="54"/>
      <c r="S391" s="54"/>
      <c r="T391" s="54"/>
      <c r="U391" s="54"/>
      <c r="V391" s="54"/>
      <c r="W391" s="54"/>
      <c r="X391" s="54"/>
    </row>
    <row r="392" spans="1:24" s="1" customFormat="1" ht="28.5">
      <c r="A392" s="296">
        <v>2.4</v>
      </c>
      <c r="B392" s="195" t="s">
        <v>129</v>
      </c>
      <c r="C392" s="216">
        <v>8.51</v>
      </c>
      <c r="D392" s="249" t="s">
        <v>37</v>
      </c>
      <c r="E392" s="69"/>
      <c r="F392" s="123">
        <f t="shared" si="20"/>
        <v>0</v>
      </c>
      <c r="R392" s="54"/>
      <c r="S392" s="54"/>
      <c r="T392" s="54"/>
      <c r="U392" s="54"/>
      <c r="V392" s="54"/>
      <c r="W392" s="54"/>
      <c r="X392" s="54"/>
    </row>
    <row r="393" spans="1:24" s="1" customFormat="1" ht="14.25">
      <c r="A393" s="296"/>
      <c r="B393" s="195"/>
      <c r="C393" s="216"/>
      <c r="D393" s="248"/>
      <c r="E393" s="69"/>
      <c r="F393" s="123">
        <f t="shared" si="20"/>
        <v>0</v>
      </c>
      <c r="R393" s="54"/>
      <c r="S393" s="54"/>
      <c r="T393" s="54"/>
      <c r="U393" s="54"/>
      <c r="V393" s="54"/>
      <c r="W393" s="54"/>
      <c r="X393" s="54"/>
    </row>
    <row r="394" spans="1:24" s="1" customFormat="1" ht="15">
      <c r="A394" s="295">
        <v>3</v>
      </c>
      <c r="B394" s="190" t="s">
        <v>108</v>
      </c>
      <c r="C394" s="216"/>
      <c r="D394" s="248"/>
      <c r="E394" s="69"/>
      <c r="F394" s="123">
        <f t="shared" si="20"/>
        <v>0</v>
      </c>
      <c r="R394" s="54"/>
      <c r="S394" s="54"/>
      <c r="T394" s="54"/>
      <c r="U394" s="54"/>
      <c r="V394" s="54"/>
      <c r="W394" s="54"/>
      <c r="X394" s="54"/>
    </row>
    <row r="395" spans="1:24" s="1" customFormat="1" ht="14.25">
      <c r="A395" s="296">
        <v>3.1</v>
      </c>
      <c r="B395" s="195" t="s">
        <v>356</v>
      </c>
      <c r="C395" s="216">
        <v>51</v>
      </c>
      <c r="D395" s="215" t="s">
        <v>4</v>
      </c>
      <c r="E395" s="69"/>
      <c r="F395" s="123">
        <f t="shared" si="20"/>
        <v>0</v>
      </c>
      <c r="R395" s="54"/>
      <c r="S395" s="54"/>
      <c r="T395" s="54"/>
      <c r="U395" s="54"/>
      <c r="V395" s="54"/>
      <c r="W395" s="54"/>
      <c r="X395" s="54"/>
    </row>
    <row r="396" spans="1:24" s="1" customFormat="1" ht="14.25">
      <c r="A396" s="296"/>
      <c r="B396" s="195"/>
      <c r="C396" s="216"/>
      <c r="D396" s="215"/>
      <c r="E396" s="69"/>
      <c r="F396" s="123">
        <f t="shared" si="20"/>
        <v>0</v>
      </c>
      <c r="R396" s="54"/>
      <c r="S396" s="54"/>
      <c r="T396" s="54"/>
      <c r="U396" s="54"/>
      <c r="V396" s="54"/>
      <c r="W396" s="54"/>
      <c r="X396" s="54"/>
    </row>
    <row r="397" spans="1:24" s="1" customFormat="1" ht="15">
      <c r="A397" s="295">
        <v>4</v>
      </c>
      <c r="B397" s="190" t="s">
        <v>109</v>
      </c>
      <c r="C397" s="216"/>
      <c r="D397" s="215"/>
      <c r="E397" s="69"/>
      <c r="F397" s="123">
        <f t="shared" si="20"/>
        <v>0</v>
      </c>
      <c r="R397" s="54"/>
      <c r="S397" s="54"/>
      <c r="T397" s="54"/>
      <c r="U397" s="54"/>
      <c r="V397" s="54"/>
      <c r="W397" s="54"/>
      <c r="X397" s="54"/>
    </row>
    <row r="398" spans="1:24" s="1" customFormat="1" ht="14.25">
      <c r="A398" s="296">
        <v>4.0999999999999996</v>
      </c>
      <c r="B398" s="195" t="s">
        <v>165</v>
      </c>
      <c r="C398" s="216">
        <v>50</v>
      </c>
      <c r="D398" s="215" t="s">
        <v>4</v>
      </c>
      <c r="E398" s="69"/>
      <c r="F398" s="123">
        <f t="shared" si="20"/>
        <v>0</v>
      </c>
      <c r="R398" s="54"/>
      <c r="S398" s="54"/>
      <c r="T398" s="54"/>
      <c r="U398" s="54"/>
      <c r="V398" s="54"/>
      <c r="W398" s="54"/>
      <c r="X398" s="54"/>
    </row>
    <row r="399" spans="1:24" s="1" customFormat="1" ht="14.25">
      <c r="A399" s="296"/>
      <c r="B399" s="195"/>
      <c r="C399" s="216"/>
      <c r="D399" s="215"/>
      <c r="E399" s="69"/>
      <c r="F399" s="123">
        <f t="shared" si="20"/>
        <v>0</v>
      </c>
      <c r="R399" s="54"/>
      <c r="S399" s="54"/>
      <c r="T399" s="54"/>
      <c r="U399" s="54"/>
      <c r="V399" s="54"/>
      <c r="W399" s="54"/>
      <c r="X399" s="54"/>
    </row>
    <row r="400" spans="1:24" s="1" customFormat="1" ht="15">
      <c r="A400" s="200">
        <v>5</v>
      </c>
      <c r="B400" s="190" t="s">
        <v>104</v>
      </c>
      <c r="C400" s="194"/>
      <c r="D400" s="215"/>
      <c r="E400" s="69"/>
      <c r="F400" s="123">
        <f t="shared" ref="F400:F416" si="22">+E400*C400</f>
        <v>0</v>
      </c>
      <c r="R400" s="54"/>
      <c r="S400" s="54"/>
      <c r="T400" s="54"/>
      <c r="U400" s="54"/>
      <c r="V400" s="54"/>
      <c r="W400" s="54"/>
      <c r="X400" s="54"/>
    </row>
    <row r="401" spans="1:24" s="1" customFormat="1" ht="14.25">
      <c r="A401" s="98">
        <v>5.0999999999999996</v>
      </c>
      <c r="B401" s="195" t="s">
        <v>357</v>
      </c>
      <c r="C401" s="194">
        <v>50</v>
      </c>
      <c r="D401" s="215" t="s">
        <v>4</v>
      </c>
      <c r="E401" s="69"/>
      <c r="F401" s="123">
        <f t="shared" si="22"/>
        <v>0</v>
      </c>
      <c r="R401" s="54"/>
      <c r="S401" s="54"/>
      <c r="T401" s="54"/>
      <c r="U401" s="54"/>
      <c r="V401" s="54"/>
      <c r="W401" s="54"/>
      <c r="X401" s="54"/>
    </row>
    <row r="402" spans="1:24" s="1" customFormat="1" ht="14.25">
      <c r="A402" s="296"/>
      <c r="B402" s="195"/>
      <c r="C402" s="216"/>
      <c r="D402" s="248"/>
      <c r="E402" s="69"/>
      <c r="F402" s="123">
        <f t="shared" si="22"/>
        <v>0</v>
      </c>
      <c r="R402" s="54"/>
      <c r="S402" s="54"/>
      <c r="T402" s="54"/>
      <c r="U402" s="54"/>
      <c r="V402" s="54"/>
      <c r="W402" s="54"/>
      <c r="X402" s="54"/>
    </row>
    <row r="403" spans="1:24" s="1" customFormat="1" ht="30">
      <c r="A403" s="295">
        <v>6</v>
      </c>
      <c r="B403" s="190" t="s">
        <v>116</v>
      </c>
      <c r="C403" s="216"/>
      <c r="D403" s="248"/>
      <c r="E403" s="69"/>
      <c r="F403" s="123">
        <f t="shared" si="22"/>
        <v>0</v>
      </c>
      <c r="R403" s="54"/>
      <c r="S403" s="54"/>
      <c r="T403" s="54"/>
      <c r="U403" s="54"/>
      <c r="V403" s="54"/>
      <c r="W403" s="54"/>
      <c r="X403" s="54"/>
    </row>
    <row r="404" spans="1:24" s="1" customFormat="1" ht="15.75" customHeight="1">
      <c r="A404" s="296">
        <v>6.1</v>
      </c>
      <c r="B404" s="325" t="s">
        <v>358</v>
      </c>
      <c r="C404" s="326">
        <v>1</v>
      </c>
      <c r="D404" s="215" t="s">
        <v>232</v>
      </c>
      <c r="E404" s="157"/>
      <c r="F404" s="123">
        <f t="shared" si="22"/>
        <v>0</v>
      </c>
      <c r="R404" s="54"/>
      <c r="S404" s="54"/>
      <c r="T404" s="54"/>
      <c r="U404" s="54"/>
      <c r="V404" s="54"/>
      <c r="W404" s="54"/>
      <c r="X404" s="54"/>
    </row>
    <row r="405" spans="1:24" s="1" customFormat="1" ht="28.5">
      <c r="A405" s="296">
        <f>+A404+0.1</f>
        <v>6.2</v>
      </c>
      <c r="B405" s="325" t="s">
        <v>359</v>
      </c>
      <c r="C405" s="326">
        <v>1</v>
      </c>
      <c r="D405" s="215" t="s">
        <v>232</v>
      </c>
      <c r="E405" s="157"/>
      <c r="F405" s="123">
        <f t="shared" si="22"/>
        <v>0</v>
      </c>
      <c r="R405" s="54"/>
      <c r="S405" s="54"/>
      <c r="T405" s="54"/>
      <c r="U405" s="54"/>
      <c r="V405" s="54"/>
      <c r="W405" s="54"/>
      <c r="X405" s="54"/>
    </row>
    <row r="406" spans="1:24" s="1" customFormat="1" ht="28.5">
      <c r="A406" s="296">
        <f t="shared" ref="A406:A408" si="23">+A405+0.1</f>
        <v>6.3</v>
      </c>
      <c r="B406" s="325" t="s">
        <v>360</v>
      </c>
      <c r="C406" s="323">
        <v>5</v>
      </c>
      <c r="D406" s="215" t="s">
        <v>232</v>
      </c>
      <c r="E406" s="69"/>
      <c r="F406" s="123">
        <f t="shared" si="22"/>
        <v>0</v>
      </c>
      <c r="R406" s="54"/>
      <c r="S406" s="54"/>
      <c r="T406" s="54"/>
      <c r="U406" s="54"/>
      <c r="V406" s="54"/>
      <c r="W406" s="54"/>
      <c r="X406" s="54"/>
    </row>
    <row r="407" spans="1:24" s="1" customFormat="1" ht="14.25">
      <c r="A407" s="296">
        <f t="shared" si="23"/>
        <v>6.4</v>
      </c>
      <c r="B407" s="325" t="s">
        <v>361</v>
      </c>
      <c r="C407" s="326">
        <v>6</v>
      </c>
      <c r="D407" s="215" t="s">
        <v>232</v>
      </c>
      <c r="E407" s="157"/>
      <c r="F407" s="123">
        <f t="shared" si="22"/>
        <v>0</v>
      </c>
      <c r="R407" s="54"/>
      <c r="S407" s="54"/>
      <c r="T407" s="54"/>
      <c r="U407" s="54"/>
      <c r="V407" s="54"/>
      <c r="W407" s="54"/>
      <c r="X407" s="54"/>
    </row>
    <row r="408" spans="1:24" s="1" customFormat="1" ht="13.5" customHeight="1">
      <c r="A408" s="296">
        <f t="shared" si="23"/>
        <v>6.5</v>
      </c>
      <c r="B408" s="195" t="s">
        <v>362</v>
      </c>
      <c r="C408" s="216">
        <v>1.05</v>
      </c>
      <c r="D408" s="215" t="s">
        <v>35</v>
      </c>
      <c r="E408" s="69"/>
      <c r="F408" s="123">
        <f t="shared" si="22"/>
        <v>0</v>
      </c>
      <c r="R408" s="54"/>
      <c r="S408" s="54"/>
      <c r="T408" s="54"/>
      <c r="U408" s="54"/>
      <c r="V408" s="54"/>
      <c r="W408" s="54"/>
      <c r="X408" s="54"/>
    </row>
    <row r="409" spans="1:24" s="1" customFormat="1" ht="14.25">
      <c r="A409" s="296"/>
      <c r="B409" s="195"/>
      <c r="C409" s="216"/>
      <c r="D409" s="248"/>
      <c r="E409" s="69"/>
      <c r="F409" s="123">
        <f t="shared" si="22"/>
        <v>0</v>
      </c>
      <c r="R409" s="54"/>
      <c r="S409" s="54"/>
      <c r="T409" s="54"/>
      <c r="U409" s="54"/>
      <c r="V409" s="54"/>
      <c r="W409" s="54"/>
      <c r="X409" s="54"/>
    </row>
    <row r="410" spans="1:24" s="1" customFormat="1" ht="57">
      <c r="A410" s="296">
        <v>7</v>
      </c>
      <c r="B410" s="195" t="s">
        <v>245</v>
      </c>
      <c r="C410" s="313">
        <v>50</v>
      </c>
      <c r="D410" s="215" t="s">
        <v>4</v>
      </c>
      <c r="E410" s="65"/>
      <c r="F410" s="123">
        <f t="shared" si="22"/>
        <v>0</v>
      </c>
      <c r="R410" s="54"/>
      <c r="S410" s="54"/>
      <c r="T410" s="54"/>
      <c r="U410" s="54"/>
      <c r="V410" s="54"/>
      <c r="W410" s="54"/>
      <c r="X410" s="54"/>
    </row>
    <row r="411" spans="1:24" s="1" customFormat="1" ht="28.5">
      <c r="A411" s="296">
        <v>8</v>
      </c>
      <c r="B411" s="195" t="s">
        <v>246</v>
      </c>
      <c r="C411" s="313">
        <v>50</v>
      </c>
      <c r="D411" s="215" t="s">
        <v>4</v>
      </c>
      <c r="E411" s="65"/>
      <c r="F411" s="123">
        <f t="shared" si="22"/>
        <v>0</v>
      </c>
      <c r="R411" s="54"/>
      <c r="S411" s="54"/>
      <c r="T411" s="54"/>
      <c r="U411" s="54"/>
      <c r="V411" s="54"/>
      <c r="W411" s="54"/>
      <c r="X411" s="54"/>
    </row>
    <row r="412" spans="1:24" s="1" customFormat="1" ht="15">
      <c r="A412" s="327"/>
      <c r="B412" s="328" t="s">
        <v>33</v>
      </c>
      <c r="C412" s="329"/>
      <c r="D412" s="330"/>
      <c r="E412" s="175"/>
      <c r="F412" s="175">
        <f>SUM(F383:F411)</f>
        <v>0</v>
      </c>
      <c r="R412" s="54"/>
      <c r="S412" s="54"/>
      <c r="T412" s="54"/>
      <c r="U412" s="54"/>
      <c r="V412" s="54"/>
      <c r="W412" s="54"/>
      <c r="X412" s="54"/>
    </row>
    <row r="413" spans="1:24" s="1" customFormat="1" ht="15">
      <c r="A413" s="331"/>
      <c r="B413" s="211"/>
      <c r="C413" s="332"/>
      <c r="D413" s="333"/>
      <c r="E413" s="178"/>
      <c r="F413" s="123"/>
      <c r="R413" s="54"/>
      <c r="S413" s="54"/>
      <c r="T413" s="54"/>
      <c r="U413" s="54"/>
      <c r="V413" s="54"/>
      <c r="W413" s="54"/>
      <c r="X413" s="54"/>
    </row>
    <row r="414" spans="1:24" s="1" customFormat="1" ht="15">
      <c r="A414" s="334" t="s">
        <v>28</v>
      </c>
      <c r="B414" s="190" t="s">
        <v>6</v>
      </c>
      <c r="C414" s="335"/>
      <c r="D414" s="242"/>
      <c r="E414" s="179"/>
      <c r="F414" s="123">
        <f t="shared" si="22"/>
        <v>0</v>
      </c>
      <c r="R414" s="54"/>
      <c r="S414" s="54"/>
      <c r="T414" s="54"/>
      <c r="U414" s="54"/>
      <c r="V414" s="54"/>
      <c r="W414" s="54"/>
      <c r="X414" s="54"/>
    </row>
    <row r="415" spans="1:24" s="1" customFormat="1" ht="57">
      <c r="A415" s="336">
        <v>1</v>
      </c>
      <c r="B415" s="195" t="s">
        <v>380</v>
      </c>
      <c r="C415" s="337">
        <v>4</v>
      </c>
      <c r="D415" s="338" t="s">
        <v>232</v>
      </c>
      <c r="E415" s="180"/>
      <c r="F415" s="123">
        <f t="shared" si="22"/>
        <v>0</v>
      </c>
      <c r="R415" s="54"/>
      <c r="S415" s="54"/>
      <c r="T415" s="54"/>
      <c r="U415" s="54"/>
      <c r="V415" s="54"/>
      <c r="W415" s="54"/>
      <c r="X415" s="54"/>
    </row>
    <row r="416" spans="1:24" s="1" customFormat="1" ht="42.75">
      <c r="A416" s="280">
        <v>2</v>
      </c>
      <c r="B416" s="195" t="s">
        <v>381</v>
      </c>
      <c r="C416" s="339">
        <v>12</v>
      </c>
      <c r="D416" s="340" t="s">
        <v>225</v>
      </c>
      <c r="E416" s="97"/>
      <c r="F416" s="123">
        <f t="shared" si="22"/>
        <v>0</v>
      </c>
      <c r="R416" s="54"/>
      <c r="S416" s="54"/>
      <c r="T416" s="54"/>
      <c r="U416" s="54"/>
      <c r="V416" s="54"/>
      <c r="W416" s="54"/>
      <c r="X416" s="54"/>
    </row>
    <row r="417" spans="1:24" s="1" customFormat="1" ht="15">
      <c r="A417" s="314"/>
      <c r="B417" s="315" t="s">
        <v>117</v>
      </c>
      <c r="C417" s="316"/>
      <c r="D417" s="317"/>
      <c r="E417" s="175"/>
      <c r="F417" s="174">
        <f>SUM(F414:F416)</f>
        <v>0</v>
      </c>
      <c r="R417" s="54"/>
      <c r="S417" s="54"/>
      <c r="T417" s="54"/>
      <c r="U417" s="54"/>
      <c r="V417" s="54"/>
      <c r="W417" s="54"/>
      <c r="X417" s="54"/>
    </row>
    <row r="418" spans="1:24" s="1" customFormat="1" ht="15">
      <c r="A418" s="341"/>
      <c r="B418" s="342"/>
      <c r="C418" s="343"/>
      <c r="D418" s="301"/>
      <c r="E418" s="182"/>
      <c r="F418" s="181"/>
      <c r="R418" s="54"/>
      <c r="S418" s="54"/>
      <c r="T418" s="54"/>
      <c r="U418" s="54"/>
      <c r="V418" s="54"/>
      <c r="W418" s="54"/>
      <c r="X418" s="54"/>
    </row>
    <row r="419" spans="1:24" s="1" customFormat="1" ht="15">
      <c r="A419" s="344"/>
      <c r="B419" s="315" t="s">
        <v>1</v>
      </c>
      <c r="C419" s="345"/>
      <c r="D419" s="317"/>
      <c r="E419" s="183"/>
      <c r="F419" s="174">
        <f>+F417</f>
        <v>0</v>
      </c>
      <c r="R419" s="54"/>
      <c r="S419" s="54"/>
      <c r="T419" s="54"/>
      <c r="U419" s="54"/>
      <c r="V419" s="54"/>
      <c r="W419" s="54"/>
      <c r="X419" s="54"/>
    </row>
    <row r="420" spans="1:24" s="1" customFormat="1" ht="15">
      <c r="A420" s="346"/>
      <c r="B420" s="347"/>
      <c r="C420" s="300"/>
      <c r="D420" s="324"/>
      <c r="E420" s="177"/>
      <c r="F420" s="169"/>
      <c r="R420" s="54"/>
      <c r="S420" s="54"/>
      <c r="T420" s="54"/>
      <c r="U420" s="54"/>
      <c r="V420" s="54"/>
      <c r="W420" s="54"/>
      <c r="X420" s="54"/>
    </row>
    <row r="421" spans="1:24" s="1" customFormat="1" ht="15">
      <c r="A421" s="191"/>
      <c r="B421" s="348" t="s">
        <v>9</v>
      </c>
      <c r="C421" s="312"/>
      <c r="D421" s="215"/>
      <c r="E421" s="151"/>
      <c r="F421" s="172"/>
      <c r="R421" s="54"/>
      <c r="S421" s="54"/>
      <c r="T421" s="54"/>
      <c r="U421" s="54"/>
      <c r="V421" s="54"/>
      <c r="W421" s="54"/>
      <c r="X421" s="54"/>
    </row>
    <row r="422" spans="1:24" s="1" customFormat="1" ht="14.25">
      <c r="A422" s="349"/>
      <c r="B422" s="350" t="s">
        <v>156</v>
      </c>
      <c r="C422" s="351">
        <v>0.1</v>
      </c>
      <c r="D422" s="230"/>
      <c r="E422" s="184"/>
      <c r="F422" s="185">
        <f>+$F$419*C422</f>
        <v>0</v>
      </c>
      <c r="R422" s="54"/>
      <c r="S422" s="54"/>
      <c r="T422" s="54"/>
      <c r="U422" s="54"/>
      <c r="V422" s="54"/>
      <c r="W422" s="54"/>
      <c r="X422" s="54"/>
    </row>
    <row r="423" spans="1:24" s="1" customFormat="1" ht="14.25">
      <c r="A423" s="191"/>
      <c r="B423" s="352" t="s">
        <v>157</v>
      </c>
      <c r="C423" s="353">
        <v>0.04</v>
      </c>
      <c r="D423" s="215"/>
      <c r="E423" s="151"/>
      <c r="F423" s="185">
        <f t="shared" ref="F423:F433" si="24">+$F$419*C423</f>
        <v>0</v>
      </c>
      <c r="R423" s="54"/>
      <c r="S423" s="54"/>
      <c r="T423" s="54"/>
      <c r="U423" s="54"/>
      <c r="V423" s="54"/>
      <c r="W423" s="54"/>
      <c r="X423" s="54"/>
    </row>
    <row r="424" spans="1:24" s="1" customFormat="1" ht="14.25">
      <c r="A424" s="191"/>
      <c r="B424" s="352" t="s">
        <v>158</v>
      </c>
      <c r="C424" s="353">
        <v>0.04</v>
      </c>
      <c r="D424" s="215"/>
      <c r="E424" s="151"/>
      <c r="F424" s="185">
        <f t="shared" si="24"/>
        <v>0</v>
      </c>
      <c r="R424" s="54"/>
      <c r="S424" s="54"/>
      <c r="T424" s="54"/>
      <c r="U424" s="54"/>
      <c r="V424" s="54"/>
      <c r="W424" s="54"/>
      <c r="X424" s="54"/>
    </row>
    <row r="425" spans="1:24" s="1" customFormat="1" ht="14.25">
      <c r="A425" s="191"/>
      <c r="B425" s="352" t="s">
        <v>159</v>
      </c>
      <c r="C425" s="353">
        <v>0.03</v>
      </c>
      <c r="D425" s="215"/>
      <c r="E425" s="151"/>
      <c r="F425" s="185">
        <f t="shared" si="24"/>
        <v>0</v>
      </c>
      <c r="R425" s="54"/>
      <c r="S425" s="54"/>
      <c r="T425" s="54"/>
      <c r="U425" s="54"/>
      <c r="V425" s="54"/>
      <c r="W425" s="54"/>
      <c r="X425" s="54"/>
    </row>
    <row r="426" spans="1:24" s="1" customFormat="1" ht="14.25">
      <c r="A426" s="191"/>
      <c r="B426" s="352" t="s">
        <v>160</v>
      </c>
      <c r="C426" s="353">
        <v>0.05</v>
      </c>
      <c r="D426" s="215"/>
      <c r="E426" s="151"/>
      <c r="F426" s="185">
        <f t="shared" si="24"/>
        <v>0</v>
      </c>
      <c r="R426" s="54"/>
      <c r="S426" s="54"/>
      <c r="T426" s="54"/>
      <c r="U426" s="54"/>
      <c r="V426" s="54"/>
      <c r="W426" s="54"/>
      <c r="X426" s="54"/>
    </row>
    <row r="427" spans="1:24" s="1" customFormat="1" ht="14.25">
      <c r="A427" s="191"/>
      <c r="B427" s="352" t="s">
        <v>161</v>
      </c>
      <c r="C427" s="353">
        <v>0.01</v>
      </c>
      <c r="D427" s="215"/>
      <c r="E427" s="172"/>
      <c r="F427" s="185">
        <f t="shared" si="24"/>
        <v>0</v>
      </c>
      <c r="R427" s="54"/>
      <c r="S427" s="54"/>
      <c r="T427" s="54"/>
      <c r="U427" s="54"/>
      <c r="V427" s="54"/>
      <c r="W427" s="54"/>
      <c r="X427" s="54"/>
    </row>
    <row r="428" spans="1:24" s="1" customFormat="1" ht="14.25">
      <c r="A428" s="296"/>
      <c r="B428" s="352" t="s">
        <v>363</v>
      </c>
      <c r="C428" s="353">
        <v>1.7999999999999999E-2</v>
      </c>
      <c r="D428" s="354"/>
      <c r="E428" s="172"/>
      <c r="F428" s="185">
        <f>+$F$422*C428</f>
        <v>0</v>
      </c>
      <c r="R428" s="54"/>
      <c r="S428" s="54"/>
      <c r="T428" s="54"/>
      <c r="U428" s="54"/>
      <c r="V428" s="54"/>
      <c r="W428" s="54"/>
      <c r="X428" s="54"/>
    </row>
    <row r="429" spans="1:24" s="1" customFormat="1" ht="14.25">
      <c r="A429" s="191"/>
      <c r="B429" s="352" t="s">
        <v>364</v>
      </c>
      <c r="C429" s="353">
        <v>1E-3</v>
      </c>
      <c r="D429" s="215"/>
      <c r="E429" s="151"/>
      <c r="F429" s="185">
        <f t="shared" si="24"/>
        <v>0</v>
      </c>
      <c r="R429" s="54"/>
      <c r="S429" s="54"/>
      <c r="T429" s="54"/>
      <c r="U429" s="54"/>
      <c r="V429" s="54"/>
      <c r="W429" s="54"/>
      <c r="X429" s="54"/>
    </row>
    <row r="430" spans="1:24" s="1" customFormat="1" ht="14.25">
      <c r="A430" s="191"/>
      <c r="B430" s="352" t="s">
        <v>162</v>
      </c>
      <c r="C430" s="353">
        <v>0.05</v>
      </c>
      <c r="D430" s="215"/>
      <c r="E430" s="172"/>
      <c r="F430" s="185">
        <f t="shared" si="24"/>
        <v>0</v>
      </c>
      <c r="R430" s="54"/>
      <c r="S430" s="54"/>
      <c r="T430" s="54"/>
      <c r="U430" s="54"/>
      <c r="V430" s="54"/>
      <c r="W430" s="54"/>
      <c r="X430" s="54"/>
    </row>
    <row r="431" spans="1:24" s="1" customFormat="1" ht="14.25">
      <c r="A431" s="191"/>
      <c r="B431" s="352" t="s">
        <v>163</v>
      </c>
      <c r="C431" s="353">
        <v>0.1</v>
      </c>
      <c r="D431" s="215"/>
      <c r="E431" s="172"/>
      <c r="F431" s="185">
        <f t="shared" si="24"/>
        <v>0</v>
      </c>
      <c r="R431" s="54"/>
      <c r="S431" s="54"/>
      <c r="T431" s="54"/>
      <c r="U431" s="54"/>
      <c r="V431" s="54"/>
      <c r="W431" s="54"/>
      <c r="X431" s="54"/>
    </row>
    <row r="432" spans="1:24" s="1" customFormat="1" ht="28.5">
      <c r="A432" s="191"/>
      <c r="B432" s="355" t="s">
        <v>365</v>
      </c>
      <c r="C432" s="353">
        <v>0.03</v>
      </c>
      <c r="D432" s="215"/>
      <c r="E432" s="151"/>
      <c r="F432" s="185">
        <f t="shared" si="24"/>
        <v>0</v>
      </c>
      <c r="R432" s="54"/>
      <c r="S432" s="54"/>
      <c r="T432" s="54"/>
      <c r="U432" s="54"/>
      <c r="V432" s="54"/>
      <c r="W432" s="54"/>
      <c r="X432" s="54"/>
    </row>
    <row r="433" spans="1:24" s="1" customFormat="1" ht="14.25">
      <c r="A433" s="296"/>
      <c r="B433" s="355" t="s">
        <v>164</v>
      </c>
      <c r="C433" s="353">
        <v>1.4999999999999999E-2</v>
      </c>
      <c r="D433" s="354"/>
      <c r="E433" s="172"/>
      <c r="F433" s="185">
        <f t="shared" si="24"/>
        <v>0</v>
      </c>
      <c r="R433" s="54"/>
      <c r="S433" s="54"/>
      <c r="T433" s="54"/>
      <c r="U433" s="54"/>
      <c r="V433" s="54"/>
      <c r="W433" s="54"/>
      <c r="X433" s="54"/>
    </row>
    <row r="434" spans="1:24" s="1" customFormat="1" ht="15">
      <c r="A434" s="356"/>
      <c r="B434" s="357" t="s">
        <v>5</v>
      </c>
      <c r="C434" s="358"/>
      <c r="D434" s="358"/>
      <c r="E434" s="183"/>
      <c r="F434" s="186">
        <f>SUM(F422:F433)</f>
        <v>0</v>
      </c>
      <c r="R434" s="54"/>
      <c r="S434" s="54"/>
      <c r="T434" s="54"/>
      <c r="U434" s="54"/>
      <c r="V434" s="54"/>
      <c r="W434" s="54"/>
      <c r="X434" s="54"/>
    </row>
    <row r="435" spans="1:24" s="1" customFormat="1" ht="14.25">
      <c r="A435" s="359"/>
      <c r="B435" s="360"/>
      <c r="C435" s="361"/>
      <c r="D435" s="362"/>
      <c r="E435" s="169"/>
      <c r="F435" s="169"/>
      <c r="R435" s="54"/>
      <c r="S435" s="54"/>
      <c r="T435" s="54"/>
      <c r="U435" s="54"/>
      <c r="V435" s="54"/>
      <c r="W435" s="54"/>
      <c r="X435" s="54"/>
    </row>
    <row r="436" spans="1:24" s="1" customFormat="1" ht="15">
      <c r="A436" s="363"/>
      <c r="B436" s="364" t="s">
        <v>7</v>
      </c>
      <c r="C436" s="365"/>
      <c r="D436" s="366"/>
      <c r="E436" s="187"/>
      <c r="F436" s="188">
        <f>+F434+F419</f>
        <v>0</v>
      </c>
      <c r="R436" s="54"/>
      <c r="S436" s="54"/>
      <c r="T436" s="54"/>
      <c r="U436" s="54"/>
      <c r="V436" s="54"/>
      <c r="W436" s="54"/>
      <c r="X436" s="54"/>
    </row>
    <row r="437" spans="1:24" s="1" customFormat="1">
      <c r="A437" s="31"/>
      <c r="B437" s="32"/>
      <c r="C437" s="33"/>
      <c r="D437" s="34"/>
      <c r="E437" s="35"/>
      <c r="F437" s="36"/>
      <c r="R437" s="54"/>
      <c r="S437" s="54"/>
      <c r="T437" s="54"/>
      <c r="U437" s="54"/>
      <c r="V437" s="54"/>
      <c r="W437" s="54"/>
      <c r="X437" s="54"/>
    </row>
    <row r="438" spans="1:24" s="1" customFormat="1">
      <c r="A438" s="31"/>
      <c r="B438" s="32"/>
      <c r="C438" s="33"/>
      <c r="D438" s="34"/>
      <c r="E438" s="35"/>
      <c r="F438" s="36"/>
      <c r="R438" s="54"/>
      <c r="S438" s="54"/>
      <c r="T438" s="54"/>
      <c r="U438" s="54"/>
      <c r="V438" s="54"/>
      <c r="W438" s="54"/>
      <c r="X438" s="54"/>
    </row>
    <row r="439" spans="1:24" s="1" customFormat="1">
      <c r="A439" s="31"/>
      <c r="B439" s="32"/>
      <c r="C439" s="33"/>
      <c r="D439" s="34"/>
      <c r="E439" s="35"/>
      <c r="F439" s="36"/>
      <c r="R439" s="54"/>
      <c r="S439" s="54"/>
      <c r="T439" s="54"/>
      <c r="U439" s="54"/>
      <c r="V439" s="54"/>
      <c r="W439" s="54"/>
      <c r="X439" s="54"/>
    </row>
    <row r="440" spans="1:24" s="1" customFormat="1">
      <c r="A440" s="31"/>
      <c r="B440" s="32"/>
      <c r="C440" s="33"/>
      <c r="D440" s="34"/>
      <c r="E440" s="35"/>
      <c r="F440" s="36"/>
      <c r="R440" s="54"/>
      <c r="S440" s="54"/>
      <c r="T440" s="54"/>
      <c r="U440" s="54"/>
      <c r="V440" s="54"/>
      <c r="W440" s="54"/>
      <c r="X440" s="54"/>
    </row>
    <row r="441" spans="1:24" s="1" customFormat="1">
      <c r="A441" s="31"/>
      <c r="B441" s="24"/>
      <c r="C441" s="376"/>
      <c r="D441" s="376"/>
      <c r="E441" s="376"/>
      <c r="F441" s="376"/>
      <c r="R441" s="54"/>
      <c r="S441" s="54"/>
      <c r="T441" s="54"/>
      <c r="U441" s="54"/>
      <c r="V441" s="54"/>
      <c r="W441" s="54"/>
      <c r="X441" s="54"/>
    </row>
    <row r="442" spans="1:24" s="1" customFormat="1">
      <c r="A442" s="31"/>
      <c r="B442" s="24"/>
      <c r="C442" s="37"/>
      <c r="D442" s="95"/>
      <c r="E442" s="38"/>
      <c r="F442" s="33"/>
      <c r="R442" s="54"/>
      <c r="S442" s="54"/>
      <c r="T442" s="54"/>
      <c r="U442" s="54"/>
      <c r="V442" s="54"/>
      <c r="W442" s="54"/>
      <c r="X442" s="54"/>
    </row>
    <row r="443" spans="1:24" s="1" customFormat="1" ht="8.25" customHeight="1">
      <c r="A443" s="31"/>
      <c r="B443" s="24"/>
      <c r="C443" s="37"/>
      <c r="D443" s="31"/>
      <c r="E443" s="39"/>
      <c r="F443" s="33"/>
      <c r="R443" s="54"/>
      <c r="S443" s="54"/>
      <c r="T443" s="54"/>
      <c r="U443" s="54"/>
      <c r="V443" s="54"/>
      <c r="W443" s="54"/>
      <c r="X443" s="54"/>
    </row>
    <row r="444" spans="1:24" s="1" customFormat="1">
      <c r="A444" s="31"/>
      <c r="B444" s="24"/>
      <c r="C444" s="37"/>
      <c r="D444" s="31"/>
      <c r="E444" s="38"/>
      <c r="F444" s="33"/>
      <c r="R444" s="54"/>
      <c r="S444" s="54"/>
      <c r="T444" s="54"/>
      <c r="U444" s="54"/>
      <c r="V444" s="54"/>
      <c r="W444" s="54"/>
      <c r="X444" s="54"/>
    </row>
    <row r="445" spans="1:24" s="1" customFormat="1">
      <c r="A445" s="377"/>
      <c r="B445" s="377"/>
      <c r="C445" s="378"/>
      <c r="D445" s="378"/>
      <c r="E445" s="378"/>
      <c r="F445" s="378"/>
      <c r="R445" s="54"/>
      <c r="S445" s="54"/>
      <c r="T445" s="54"/>
      <c r="U445" s="54"/>
      <c r="V445" s="54"/>
      <c r="W445" s="54"/>
      <c r="X445" s="54"/>
    </row>
    <row r="446" spans="1:24" s="1" customFormat="1">
      <c r="A446" s="40"/>
      <c r="B446" s="41"/>
      <c r="C446" s="379"/>
      <c r="D446" s="379"/>
      <c r="E446" s="379"/>
      <c r="F446" s="379"/>
      <c r="R446" s="54"/>
      <c r="S446" s="54"/>
      <c r="T446" s="54"/>
      <c r="U446" s="54"/>
      <c r="V446" s="54"/>
      <c r="W446" s="54"/>
      <c r="X446" s="54"/>
    </row>
    <row r="447" spans="1:24" s="1" customFormat="1">
      <c r="A447" s="42"/>
      <c r="B447" s="41"/>
      <c r="C447" s="43"/>
      <c r="D447" s="40"/>
      <c r="E447" s="44"/>
      <c r="F447" s="33"/>
      <c r="R447" s="54"/>
      <c r="S447" s="54"/>
      <c r="T447" s="54"/>
      <c r="U447" s="54"/>
      <c r="V447" s="54"/>
      <c r="W447" s="54"/>
      <c r="X447" s="54"/>
    </row>
    <row r="448" spans="1:24" s="1" customFormat="1">
      <c r="A448" s="45"/>
      <c r="B448" s="56"/>
      <c r="C448" s="45"/>
      <c r="D448" s="56"/>
      <c r="E448" s="38"/>
      <c r="F448" s="33"/>
      <c r="R448" s="54"/>
      <c r="S448" s="54"/>
      <c r="T448" s="54"/>
      <c r="U448" s="54"/>
      <c r="V448" s="54"/>
      <c r="W448" s="54"/>
      <c r="X448" s="54"/>
    </row>
    <row r="449" spans="1:24" s="1" customFormat="1">
      <c r="A449" s="45"/>
      <c r="B449" s="56"/>
      <c r="C449" s="45"/>
      <c r="D449" s="56"/>
      <c r="E449" s="38"/>
      <c r="F449" s="33"/>
      <c r="R449" s="54"/>
      <c r="S449" s="54"/>
      <c r="T449" s="54"/>
      <c r="U449" s="54"/>
      <c r="V449" s="54"/>
      <c r="W449" s="54"/>
      <c r="X449" s="54"/>
    </row>
    <row r="450" spans="1:24" s="1" customFormat="1">
      <c r="A450" s="45"/>
      <c r="B450" s="56"/>
      <c r="C450" s="46"/>
      <c r="D450" s="56"/>
      <c r="E450" s="38"/>
      <c r="F450" s="33"/>
      <c r="R450" s="54"/>
      <c r="S450" s="54"/>
      <c r="T450" s="54"/>
      <c r="U450" s="54"/>
      <c r="V450" s="54"/>
      <c r="W450" s="54"/>
      <c r="X450" s="54"/>
    </row>
    <row r="451" spans="1:24" s="60" customFormat="1">
      <c r="A451" s="54"/>
      <c r="B451" s="54"/>
      <c r="C451" s="7"/>
      <c r="D451" s="54"/>
      <c r="E451" s="7"/>
      <c r="F451" s="7"/>
      <c r="H451" s="61"/>
    </row>
    <row r="452" spans="1:24" s="60" customFormat="1">
      <c r="A452" s="54"/>
      <c r="B452" s="54"/>
      <c r="C452" s="7"/>
      <c r="D452" s="54"/>
      <c r="E452" s="7"/>
      <c r="F452" s="7"/>
      <c r="H452" s="61"/>
    </row>
    <row r="453" spans="1:24" s="60" customFormat="1">
      <c r="A453" s="93"/>
      <c r="B453" s="54"/>
      <c r="C453" s="371"/>
      <c r="D453" s="371"/>
      <c r="E453" s="371"/>
      <c r="F453" s="371"/>
      <c r="H453" s="61"/>
    </row>
    <row r="454" spans="1:24" s="60" customFormat="1" ht="10.5" customHeight="1">
      <c r="A454" s="93"/>
      <c r="B454" s="93"/>
      <c r="C454" s="7"/>
      <c r="D454" s="93"/>
      <c r="E454" s="7"/>
      <c r="F454" s="7"/>
      <c r="H454" s="61"/>
    </row>
    <row r="455" spans="1:24" s="60" customFormat="1" ht="9.75" customHeight="1">
      <c r="A455" s="93"/>
      <c r="B455" s="93"/>
      <c r="C455" s="7"/>
      <c r="D455" s="93"/>
      <c r="E455" s="7"/>
      <c r="F455" s="7"/>
      <c r="H455" s="61"/>
    </row>
    <row r="456" spans="1:24" s="60" customFormat="1">
      <c r="A456" s="93"/>
      <c r="B456" s="93"/>
      <c r="C456" s="371"/>
      <c r="D456" s="371"/>
      <c r="E456" s="371"/>
      <c r="F456" s="371"/>
      <c r="H456" s="61"/>
    </row>
    <row r="457" spans="1:24" s="60" customFormat="1">
      <c r="A457" s="367"/>
      <c r="B457" s="367"/>
      <c r="C457" s="368"/>
      <c r="D457" s="369"/>
      <c r="E457" s="369"/>
      <c r="F457" s="369"/>
      <c r="H457" s="61"/>
    </row>
    <row r="458" spans="1:24" s="60" customFormat="1">
      <c r="A458" s="370"/>
      <c r="B458" s="370"/>
      <c r="C458" s="371"/>
      <c r="D458" s="372"/>
      <c r="E458" s="372"/>
      <c r="F458" s="372"/>
      <c r="H458" s="61"/>
    </row>
    <row r="459" spans="1:24" s="60" customFormat="1">
      <c r="A459" s="11"/>
      <c r="B459" s="11"/>
      <c r="C459" s="62"/>
      <c r="D459" s="11"/>
      <c r="E459" s="62"/>
      <c r="F459" s="62"/>
      <c r="H459" s="61"/>
    </row>
    <row r="460" spans="1:24" s="60" customFormat="1">
      <c r="A460" s="11"/>
      <c r="B460" s="11"/>
      <c r="C460" s="62"/>
      <c r="D460" s="11"/>
      <c r="E460" s="62"/>
      <c r="F460" s="62"/>
      <c r="H460" s="61"/>
    </row>
    <row r="461" spans="1:24" s="60" customFormat="1">
      <c r="C461" s="63"/>
      <c r="E461" s="63"/>
      <c r="F461" s="63"/>
      <c r="H461" s="61"/>
    </row>
    <row r="462" spans="1:24" s="60" customFormat="1">
      <c r="C462" s="63"/>
      <c r="E462" s="64"/>
      <c r="H462" s="61"/>
    </row>
    <row r="463" spans="1:24" s="1" customFormat="1">
      <c r="A463" s="40"/>
      <c r="B463" s="47"/>
      <c r="C463" s="33"/>
      <c r="D463" s="48"/>
      <c r="E463" s="49"/>
      <c r="F463" s="33"/>
      <c r="R463" s="54"/>
      <c r="S463" s="54"/>
      <c r="T463" s="54"/>
      <c r="U463" s="54"/>
      <c r="V463" s="54"/>
      <c r="W463" s="54"/>
      <c r="X463" s="54"/>
    </row>
    <row r="464" spans="1:24" s="1" customFormat="1">
      <c r="A464" s="50"/>
      <c r="B464" s="373"/>
      <c r="C464" s="373"/>
      <c r="D464" s="373"/>
      <c r="E464" s="373"/>
      <c r="F464" s="373"/>
      <c r="R464" s="54"/>
      <c r="S464" s="54"/>
      <c r="T464" s="54"/>
      <c r="U464" s="54"/>
      <c r="V464" s="54"/>
      <c r="W464" s="54"/>
      <c r="X464" s="54"/>
    </row>
    <row r="465" spans="1:24" s="1" customFormat="1">
      <c r="A465" s="31"/>
      <c r="B465" s="24"/>
      <c r="C465" s="33"/>
      <c r="D465" s="51"/>
      <c r="E465" s="28"/>
      <c r="F465" s="33"/>
      <c r="R465" s="54"/>
      <c r="S465" s="54"/>
      <c r="T465" s="54"/>
      <c r="U465" s="54"/>
      <c r="V465" s="54"/>
      <c r="W465" s="54"/>
      <c r="X465" s="54"/>
    </row>
    <row r="466" spans="1:24" s="1" customFormat="1">
      <c r="A466" s="31"/>
      <c r="B466" s="24"/>
      <c r="C466" s="33"/>
      <c r="D466" s="51"/>
      <c r="E466" s="28"/>
      <c r="F466" s="33"/>
      <c r="R466" s="54"/>
      <c r="S466" s="54"/>
      <c r="T466" s="54"/>
      <c r="U466" s="54"/>
      <c r="V466" s="54"/>
      <c r="W466" s="54"/>
      <c r="X466" s="54"/>
    </row>
  </sheetData>
  <sheetProtection algorithmName="SHA-512" hashValue="FzrNTkR9sZeUPiyyNCUyp0HKwYif1KkFX6km4CzXJulRAJvAeBnFTBmXr/8JYnw2pjymsWsoGRa6xba0IQky2A==" saltValue="+tacqlI+iHRJ3zJltBfs1Q==" spinCount="100000" sheet="1" objects="1" scenarios="1"/>
  <mergeCells count="17">
    <mergeCell ref="C456:F456"/>
    <mergeCell ref="A1:F1"/>
    <mergeCell ref="A2:F2"/>
    <mergeCell ref="A3:F3"/>
    <mergeCell ref="A4:F4"/>
    <mergeCell ref="F5:F6"/>
    <mergeCell ref="A9:F9"/>
    <mergeCell ref="C441:F441"/>
    <mergeCell ref="A445:B445"/>
    <mergeCell ref="C445:F445"/>
    <mergeCell ref="C446:F446"/>
    <mergeCell ref="C453:F453"/>
    <mergeCell ref="A457:B457"/>
    <mergeCell ref="C457:F457"/>
    <mergeCell ref="A458:B458"/>
    <mergeCell ref="C458:F458"/>
    <mergeCell ref="B464:F464"/>
  </mergeCells>
  <printOptions horizontalCentered="1"/>
  <pageMargins left="0.19685039370078741" right="0.19685039370078741" top="0.19685039370078741" bottom="0.78740157480314965" header="0.31496062992125984" footer="0.39370078740157483"/>
  <pageSetup scale="90" orientation="portrait" r:id="rId1"/>
  <headerFooter>
    <oddFooter>&amp;CConstrucción Sistema de Abastecimiento de Agua Potable en la Comunidad Las Cejas - Matancita&amp;RPágina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D9009035C0884FB7E4DC9763ED0797" ma:contentTypeVersion="9" ma:contentTypeDescription="Crear nuevo documento." ma:contentTypeScope="" ma:versionID="6bf2c74175d214a5cdacbfe025eb2972">
  <xsd:schema xmlns:xsd="http://www.w3.org/2001/XMLSchema" xmlns:xs="http://www.w3.org/2001/XMLSchema" xmlns:p="http://schemas.microsoft.com/office/2006/metadata/properties" xmlns:ns2="728b4156-a6f7-41ed-9944-f01b0a09d4f8" xmlns:ns3="35b9b9da-668d-450b-bd57-deb2d84c97b9" targetNamespace="http://schemas.microsoft.com/office/2006/metadata/properties" ma:root="true" ma:fieldsID="e589569c8d988256771d3e4018d0e628" ns2:_="" ns3:_="">
    <xsd:import namespace="728b4156-a6f7-41ed-9944-f01b0a09d4f8"/>
    <xsd:import namespace="35b9b9da-668d-450b-bd57-deb2d84c97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8b4156-a6f7-41ed-9944-f01b0a09d4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Length (seconds)" ma:internalName="MediaLengthInSeconds" ma:readOnly="true">
      <xsd:simpleType>
        <xsd:restriction base="dms:Unknown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9b9da-668d-450b-bd57-deb2d84c97b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35b9b9da-668d-450b-bd57-deb2d84c97b9">
      <UserInfo>
        <DisplayName/>
        <AccountId xsi:nil="true"/>
        <AccountType/>
      </UserInfo>
    </SharedWithUsers>
    <MediaLengthInSeconds xmlns="728b4156-a6f7-41ed-9944-f01b0a09d4f8" xsi:nil="true"/>
  </documentManagement>
</p:properties>
</file>

<file path=customXml/itemProps1.xml><?xml version="1.0" encoding="utf-8"?>
<ds:datastoreItem xmlns:ds="http://schemas.openxmlformats.org/officeDocument/2006/customXml" ds:itemID="{06D1AE87-14C1-4942-A104-1628B44954E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29EFC8-0BFA-4582-8682-C1F2086213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8b4156-a6f7-41ed-9944-f01b0a09d4f8"/>
    <ds:schemaRef ds:uri="35b9b9da-668d-450b-bd57-deb2d84c97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466434-A177-4AB6-A2DE-8AD5AB787F0D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35b9b9da-668d-450b-bd57-deb2d84c97b9"/>
    <ds:schemaRef ds:uri="http://purl.org/dc/dcmitype/"/>
    <ds:schemaRef ds:uri="http://schemas.microsoft.com/office/infopath/2007/PartnerControls"/>
    <ds:schemaRef ds:uri="728b4156-a6f7-41ed-9944-f01b0a09d4f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PRESUPUESTO-2021 PARA IMPRI lis</vt:lpstr>
      <vt:lpstr>'PRESUPUESTO-2021 PARA IMPRI lis'!Área_de_impresión</vt:lpstr>
      <vt:lpstr>'PRESUPUESTO-2021 PARA IMPRI lis'!Títulos_a_imprimir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Emilio Zabaleta</dc:creator>
  <cp:lastModifiedBy>Sasha María Aquino</cp:lastModifiedBy>
  <cp:lastPrinted>2021-11-04T19:21:30Z</cp:lastPrinted>
  <dcterms:created xsi:type="dcterms:W3CDTF">1998-05-11T13:19:30Z</dcterms:created>
  <dcterms:modified xsi:type="dcterms:W3CDTF">2021-12-10T18:30:19Z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0x0101004ED9009035C0884FB7E4DC9763ED0797</vt:lpwstr>
  </property>
  <property fmtid="{D5CDD505-2E9C-101B-9397-08002B2CF9AE}" pid="3" name="Order">
    <vt:r8>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