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COMPARACION DE PRECIOS OBRAS 2019\PROCESOS DE OBRAS PUBLICADOS\INAPA-CCC-CP- 00069 EST. GUATAPANAL\"/>
    </mc:Choice>
  </mc:AlternateContent>
  <bookViews>
    <workbookView xWindow="240" yWindow="30" windowWidth="20115" windowHeight="7485"/>
  </bookViews>
  <sheets>
    <sheet name="presupuesto (3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(3)'!$A$6:$F$297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[4]INSU!$D$9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[4]INSU!$D$17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[7]M.O.!$C$12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[7]M.O.!#REF!</definedName>
    <definedName name="analiis">[7]M.O.!#REF!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'presupuesto (3)'!$A$1:$F$317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[8]M.O.!#REF!</definedName>
    <definedName name="as">[8]M.O.!#REF!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[7]M.O.!#REF!</definedName>
    <definedName name="CARCOL30">[7]M.O.!#REF!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[7]M.O.!#REF!</definedName>
    <definedName name="CARCOL50">[7]M.O.!#REF!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[7]M.O.!#REF!</definedName>
    <definedName name="CARLOSAPLA">[7]M.O.!#REF!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[7]M.O.!#REF!</definedName>
    <definedName name="CARMURO">[7]M.O.!#REF!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[7]M.O.!#REF!</definedName>
    <definedName name="CARPDINTEL">[7]M.O.!#REF!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[7]M.O.!#REF!</definedName>
    <definedName name="CARPVIGA3050">[7]M.O.!#REF!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[7]M.O.!#REF!</definedName>
    <definedName name="CARPVIGA3060">[7]M.O.!#REF!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[7]M.O.!#REF!</definedName>
    <definedName name="CARPVIGA4080">[7]M.O.!#REF!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[7]M.O.!#REF!</definedName>
    <definedName name="CARRAMPA">[7]M.O.!#REF!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[7]M.O.!#REF!</definedName>
    <definedName name="CASABE">[7]M.O.!#REF!</definedName>
    <definedName name="CASABE_8" localSheetId="0">#REF!</definedName>
    <definedName name="CASABE_8">#REF!</definedName>
    <definedName name="CASBESTO" localSheetId="0">[7]M.O.!#REF!</definedName>
    <definedName name="CASBESTO">[7]M.O.!#REF!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[4]INSU!$D$130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[4]INSU!$D$131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[7]M.O.!#REF!</definedName>
    <definedName name="CZINC">[7]M.O.!#REF!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[8]M.O.!#REF!</definedName>
    <definedName name="derop">[8]M.O.!#REF!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[4]MO!$B$256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[4]MO!$B$247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[2]M.O.!#REF!</definedName>
    <definedName name="H">[2]M.O.!#REF!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[7]M.O.!#REF!</definedName>
    <definedName name="ilma">[7]M.O.!#REF!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[7]M.O.!#REF!</definedName>
    <definedName name="k">[7]M.O.!#REF!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[7]M.O.!$C$10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[4]INSU!$D$132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[4]MO!$B$612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[4]MO!$B$11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[4]INSU!$D$133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[22]INSU!$D$133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[23]COF!$G$733</definedName>
    <definedName name="REFERENCIA">[24]COF!$G$733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[7]M.O.!$C$12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 (3)'!$1:$6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1" i="3"/>
  <c r="F20" i="3"/>
  <c r="F19" i="3"/>
  <c r="F18" i="3"/>
  <c r="F17" i="3"/>
  <c r="F16" i="3"/>
  <c r="F13" i="3"/>
  <c r="F287" i="3" l="1"/>
  <c r="F285" i="3"/>
  <c r="F284" i="3"/>
  <c r="F283" i="3"/>
  <c r="F282" i="3"/>
  <c r="F281" i="3"/>
  <c r="F278" i="3"/>
  <c r="F277" i="3"/>
  <c r="F272" i="3"/>
  <c r="F271" i="3"/>
  <c r="F269" i="3"/>
  <c r="F268" i="3"/>
  <c r="F267" i="3"/>
  <c r="F266" i="3"/>
  <c r="F293" i="3"/>
  <c r="F292" i="3"/>
  <c r="F290" i="3"/>
  <c r="F260" i="3"/>
  <c r="F259" i="3"/>
  <c r="F258" i="3"/>
  <c r="F257" i="3"/>
  <c r="F256" i="3"/>
  <c r="F255" i="3"/>
  <c r="F254" i="3"/>
  <c r="F253" i="3"/>
  <c r="F252" i="3"/>
  <c r="F251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1" i="3"/>
  <c r="F230" i="3"/>
  <c r="F229" i="3"/>
  <c r="F228" i="3"/>
  <c r="F227" i="3"/>
  <c r="F226" i="3"/>
  <c r="F225" i="3"/>
  <c r="F224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88" i="3"/>
  <c r="F187" i="3"/>
  <c r="F186" i="3"/>
  <c r="F184" i="3"/>
  <c r="F183" i="3"/>
  <c r="F177" i="3"/>
  <c r="F175" i="3"/>
  <c r="F174" i="3"/>
  <c r="F172" i="3"/>
  <c r="F170" i="3"/>
  <c r="F169" i="3"/>
  <c r="F168" i="3"/>
  <c r="F165" i="3"/>
  <c r="F163" i="3"/>
  <c r="F162" i="3"/>
  <c r="F159" i="3"/>
  <c r="F158" i="3"/>
  <c r="F157" i="3"/>
  <c r="F154" i="3"/>
  <c r="F151" i="3"/>
  <c r="F150" i="3"/>
  <c r="F149" i="3"/>
  <c r="F148" i="3"/>
  <c r="F147" i="3"/>
  <c r="F146" i="3"/>
  <c r="F145" i="3"/>
  <c r="F143" i="3"/>
  <c r="F142" i="3"/>
  <c r="F141" i="3"/>
  <c r="F140" i="3"/>
  <c r="F139" i="3"/>
  <c r="F138" i="3"/>
  <c r="F137" i="3"/>
  <c r="F136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8" i="3"/>
  <c r="F107" i="3"/>
  <c r="F106" i="3"/>
  <c r="F104" i="3"/>
  <c r="F103" i="3"/>
  <c r="F102" i="3"/>
  <c r="F100" i="3"/>
  <c r="F99" i="3"/>
  <c r="F97" i="3"/>
  <c r="F96" i="3"/>
  <c r="F95" i="3"/>
  <c r="F93" i="3"/>
  <c r="F91" i="3"/>
  <c r="F88" i="3"/>
  <c r="F87" i="3"/>
  <c r="F86" i="3"/>
  <c r="F84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7" i="3"/>
  <c r="F66" i="3"/>
  <c r="F63" i="3"/>
  <c r="F61" i="3"/>
  <c r="F60" i="3"/>
  <c r="F59" i="3"/>
  <c r="F58" i="3"/>
  <c r="F57" i="3"/>
  <c r="F56" i="3"/>
  <c r="F55" i="3"/>
  <c r="F53" i="3"/>
  <c r="F50" i="3"/>
  <c r="F48" i="3"/>
  <c r="F47" i="3"/>
  <c r="F46" i="3"/>
  <c r="F44" i="3"/>
  <c r="F43" i="3"/>
  <c r="F41" i="3"/>
  <c r="F40" i="3"/>
  <c r="F39" i="3"/>
  <c r="F38" i="3"/>
  <c r="F37" i="3"/>
  <c r="F36" i="3"/>
  <c r="F35" i="3"/>
  <c r="F34" i="3"/>
  <c r="F33" i="3"/>
  <c r="F32" i="3"/>
  <c r="F30" i="3"/>
  <c r="F29" i="3"/>
  <c r="F28" i="3"/>
  <c r="F15" i="3"/>
  <c r="F14" i="3"/>
  <c r="F10" i="3"/>
  <c r="F288" i="3" l="1"/>
  <c r="F294" i="3"/>
  <c r="F98" i="3"/>
  <c r="F176" i="3"/>
  <c r="F248" i="3"/>
  <c r="F261" i="3"/>
  <c r="F205" i="3"/>
  <c r="F296" i="3" l="1"/>
  <c r="F297" i="3" s="1"/>
  <c r="F305" i="3" l="1"/>
  <c r="F308" i="3"/>
  <c r="F302" i="3"/>
  <c r="F304" i="3"/>
  <c r="F307" i="3"/>
  <c r="F301" i="3"/>
  <c r="F300" i="3"/>
  <c r="F310" i="3"/>
  <c r="F309" i="3"/>
  <c r="F303" i="3"/>
  <c r="F306" i="3" l="1"/>
  <c r="F311" i="3" s="1"/>
  <c r="F313" i="3" s="1"/>
  <c r="F315" i="3" s="1"/>
</calcChain>
</file>

<file path=xl/sharedStrings.xml><?xml version="1.0" encoding="utf-8"?>
<sst xmlns="http://schemas.openxmlformats.org/spreadsheetml/2006/main" count="447" uniqueCount="260">
  <si>
    <t>Ubicación : PROVINCIA VALVERDE</t>
  </si>
  <si>
    <t>ZONA I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</si>
  <si>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</si>
  <si>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</si>
  <si>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</si>
  <si>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</si>
  <si>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</si>
  <si>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</si>
  <si>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</si>
  <si>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 xml:space="preserve">CARCAMO Y CASETA DE BOMBEO  ( 10.3 X 10.3 ) </t>
  </si>
  <si>
    <t>I</t>
  </si>
  <si>
    <t xml:space="preserve">CARCAMO DE BOMBEO </t>
  </si>
  <si>
    <t xml:space="preserve">PRELIMINARES </t>
  </si>
  <si>
    <t xml:space="preserve">REPLANTEO </t>
  </si>
  <si>
    <t>MOVIMIENTO DE TIERRA</t>
  </si>
  <si>
    <t xml:space="preserve">EXCAVACION MATERIAL NO CLASIFICADO C/EQUIPO (INCLUYE SOBRE ANCHO DE 1.50 M EN LA PARTE DE ABAJO Y 3.00 M  EN LA PARTE DE ARRIBA) DE AMBOS LADOS PARA UNA PROFUNDIDAD DE 4 M </t>
  </si>
  <si>
    <t>M3</t>
  </si>
  <si>
    <t xml:space="preserve">RELLENO COMPACTADO PRODUCTO DE LA EXCAVACION CON COMPACTADOR MECANICO EN CAPAS DE 0.20 M   </t>
  </si>
  <si>
    <t>BOTE DE MATERIAL CON CAMION D= 5 KM (INCLUYE ESPARCIMIENTO EN BOTADERO)</t>
  </si>
  <si>
    <t xml:space="preserve">HORMIGON ARMADO FC'= 280 KG/CM2 </t>
  </si>
  <si>
    <t>HORMIGON POBRE FC'= 180 KG/CM2</t>
  </si>
  <si>
    <t>ZAPATA DE MURO 0.40 - 0.77 QQ/M3</t>
  </si>
  <si>
    <t>ZAPATA DE COLUMNA C-2 0.40 - 1.01 QQ/M3</t>
  </si>
  <si>
    <t>ZAPATA DE COLUMNA C-1  0.40 - 0.97 QQ/M3</t>
  </si>
  <si>
    <t>LOSA FONDO 0.20 - 1.70 QQ/M3</t>
  </si>
  <si>
    <t>COLUMNA C1 (0.50 X 0.50 ) 6.26 QQ/M3</t>
  </si>
  <si>
    <t>COLUMNA C2  (0.40 X 0.40 ) 5.06 QQ/M3</t>
  </si>
  <si>
    <t xml:space="preserve">MUROS 0.30 - 3.96 QQ/M3 </t>
  </si>
  <si>
    <t>VIGA (0.30 X 0.40 ) 5.58  QQ/M3</t>
  </si>
  <si>
    <t>LOSATECHO 0.20 -  2.41 QQ/M3</t>
  </si>
  <si>
    <t>TERMINACION DE SUPERFICIE</t>
  </si>
  <si>
    <t>FINO FONDO PULIDO</t>
  </si>
  <si>
    <t>M2</t>
  </si>
  <si>
    <t>FINO TECHO</t>
  </si>
  <si>
    <t>PAÑETE INTERIOR PULIDO</t>
  </si>
  <si>
    <t>PAÑETE EXTERIOR</t>
  </si>
  <si>
    <t>CANTOS</t>
  </si>
  <si>
    <t>M</t>
  </si>
  <si>
    <t xml:space="preserve">APLICACION DE </t>
  </si>
  <si>
    <t>ADITIVOS</t>
  </si>
  <si>
    <t>IMPERMEABILIZANTE  SX-PEL</t>
  </si>
  <si>
    <t>GL</t>
  </si>
  <si>
    <t>VIBRADO</t>
  </si>
  <si>
    <t>SUMINISTRO E INSTALACION BANDAS DE GOMA HIDROFÍLICA EXTENSIBLE P/CONSTRUCCIÓN IMPERMEABLE, 5MM X 20 MM</t>
  </si>
  <si>
    <t>ML</t>
  </si>
  <si>
    <t>INSTALACIONES</t>
  </si>
  <si>
    <t>ESCALERA ACCESO Ø 3/4" HG @ 0.40 H=3.80</t>
  </si>
  <si>
    <t xml:space="preserve">TAPA METALICA (1.20 X 1.20 ) </t>
  </si>
  <si>
    <t>II</t>
  </si>
  <si>
    <t xml:space="preserve">CASETA DE BOMBEO ( 10.30 X 6.15 ) </t>
  </si>
  <si>
    <t>REPLANTEO</t>
  </si>
  <si>
    <t>COLUMNA C3  (0.30 X 0.30 )  7.68 QQ/M3</t>
  </si>
  <si>
    <t>VIGA (0.25 X 0.40 ) 3.08 QQ/M3</t>
  </si>
  <si>
    <t>VIGA (0.30 X 0.48 ) 4.17 QQ/M3</t>
  </si>
  <si>
    <t>LOSATECHO 0.12 - 1.19 QQ/M3</t>
  </si>
  <si>
    <t xml:space="preserve">VIGA METALICA W (12 X 30 )  </t>
  </si>
  <si>
    <t>LBS</t>
  </si>
  <si>
    <t>MUROS DE</t>
  </si>
  <si>
    <t xml:space="preserve">BLOCK DE 6" ( 0.15 M ) VIOLINADOS </t>
  </si>
  <si>
    <t xml:space="preserve">CALADOS </t>
  </si>
  <si>
    <t xml:space="preserve">FRAGUACHE INTERIOR  (COLUMNAS Y VIGAS) </t>
  </si>
  <si>
    <t xml:space="preserve">FRAGUACHE EXTERIOR (COLUMNAS Y VIGAS) </t>
  </si>
  <si>
    <t xml:space="preserve">FRAGUACHE EN TECHO </t>
  </si>
  <si>
    <t xml:space="preserve">PAÑETE INTERIOR PULIDO (COLUMNAS Y VIGAS) </t>
  </si>
  <si>
    <t xml:space="preserve">PAÑETE EXTERIOR PULIDO (COLUMNAS Y VIGAS) </t>
  </si>
  <si>
    <t xml:space="preserve">PAÑETE EN TECHO </t>
  </si>
  <si>
    <t>PINTURA</t>
  </si>
  <si>
    <t xml:space="preserve">BASE BLANCA </t>
  </si>
  <si>
    <t xml:space="preserve">AZUL DE MANTENIMIENTO </t>
  </si>
  <si>
    <t>VENTANAS</t>
  </si>
  <si>
    <t xml:space="preserve">DE ALUMINIO ( 1.00 X 1.00 ) </t>
  </si>
  <si>
    <t>PIE2</t>
  </si>
  <si>
    <t xml:space="preserve">ELECTRIFICACION </t>
  </si>
  <si>
    <t>P.A</t>
  </si>
  <si>
    <t>ANDAMIOS Y RAMPA VACIADO</t>
  </si>
  <si>
    <t xml:space="preserve">LOGO Y LETRERO </t>
  </si>
  <si>
    <t xml:space="preserve">LIMPIEZA </t>
  </si>
  <si>
    <t>SUB TOTAL A</t>
  </si>
  <si>
    <t>B</t>
  </si>
  <si>
    <t>CASETA PARA GENERADOR 380 KW</t>
  </si>
  <si>
    <t>PRELIMINARES</t>
  </si>
  <si>
    <t xml:space="preserve">EXCAVACION MATERIAL NO CLASIFICADO A MANO </t>
  </si>
  <si>
    <t>RELLENO DE MATERIAL A MANO</t>
  </si>
  <si>
    <t xml:space="preserve">BOTE DE MATERIAL EN SITIO </t>
  </si>
  <si>
    <t>HORMIGON ARMADO EN: FC'=210 KG/CM2</t>
  </si>
  <si>
    <t>ZAPATA DE MURO 0.25 - 0.67 qq/m³</t>
  </si>
  <si>
    <t>ZAPATA DE COLUMNA   0.30 - 1.12 qq/m³</t>
  </si>
  <si>
    <t>COLUMNA ( 0.20 X 0.20 ) 8.58 qq/m3</t>
  </si>
  <si>
    <t>VIGA  V-1 ( 0.15 X 0.35 )  6.28 qq/m³</t>
  </si>
  <si>
    <t>VIGA  V-2 ( 0.15 X 0.35 )  4.46 qq/m³</t>
  </si>
  <si>
    <t>VIGA  V-3 ( 0.20 X 0.40 )  8.05 qq/m³</t>
  </si>
  <si>
    <t>VIGA  V-4 ( 0.20 X 0.40 )  6.11 qq/m³</t>
  </si>
  <si>
    <t>DINTEL (0.15 x 0.15) 6.43 qq/m³</t>
  </si>
  <si>
    <t>LOSA DE TECHO 0.15 - 0.93 qq/m³</t>
  </si>
  <si>
    <t>BASE PARA GENERADOR 0.30 - 1.00 qq/m3</t>
  </si>
  <si>
    <t>MUROS DE BLOQUES</t>
  </si>
  <si>
    <t>BLOCK 6" BNP</t>
  </si>
  <si>
    <t>BLOCK 6" SNP</t>
  </si>
  <si>
    <t>BLOCK  VENTANA</t>
  </si>
  <si>
    <t>PAÑETE INTERIOR</t>
  </si>
  <si>
    <t>PAÑETE DE TECHO</t>
  </si>
  <si>
    <t xml:space="preserve">CANTOS </t>
  </si>
  <si>
    <t>FINO LOSA DE TECHO</t>
  </si>
  <si>
    <t>ANTEPECHO</t>
  </si>
  <si>
    <t>ARENA  BAJO BASE DE H.A. P/ REDUCIR VIBRACION (2.00 X 3.50 X 0.10)</t>
  </si>
  <si>
    <t>PISO HORMIGON SIMPLE PULIDO</t>
  </si>
  <si>
    <t xml:space="preserve">ACERA PERIMETRAL 0.60 M </t>
  </si>
  <si>
    <t>APLICACIÓN DE</t>
  </si>
  <si>
    <t>RETARDANTE ADITIVO</t>
  </si>
  <si>
    <t>PUERTAS</t>
  </si>
  <si>
    <t>PUERTA ENRROLLABLE</t>
  </si>
  <si>
    <t>ESTRUCTURA H.A. DE SOPORTE P/DEPOSITO DE COMBUSTIBLE:</t>
  </si>
  <si>
    <t>12.2.1</t>
  </si>
  <si>
    <t xml:space="preserve">EXCAVACION MATERIAL A MANO </t>
  </si>
  <si>
    <t>12.2.2</t>
  </si>
  <si>
    <t xml:space="preserve">RELLENO COMPACTADO A MANO </t>
  </si>
  <si>
    <t>12.2.3</t>
  </si>
  <si>
    <t xml:space="preserve">BOTE DE MATERIAL EN SITU </t>
  </si>
  <si>
    <t>HORMIGON ARMADO EN:( F'C=180KGS/CM2)</t>
  </si>
  <si>
    <t>12.3.1</t>
  </si>
  <si>
    <t>ZAPATA   0.25   1.24 QQ/M3</t>
  </si>
  <si>
    <t>12.3.2</t>
  </si>
  <si>
    <t>MURO 0.20   4.75 QQ/M3</t>
  </si>
  <si>
    <t>MURO BLOQUES DE 6"</t>
  </si>
  <si>
    <t xml:space="preserve">TERMINACION DE SUPERFICIE </t>
  </si>
  <si>
    <t>12.5.1</t>
  </si>
  <si>
    <t xml:space="preserve">PAÑETE </t>
  </si>
  <si>
    <t>12.5.2</t>
  </si>
  <si>
    <t>PINTURA MANTENIMIENTO</t>
  </si>
  <si>
    <t>12.5.3</t>
  </si>
  <si>
    <t xml:space="preserve">CANTOS  </t>
  </si>
  <si>
    <t xml:space="preserve">SUMINISTRO E INSTALACION GENERADOR ELECTRICO DE 400 KVA  </t>
  </si>
  <si>
    <t>UD</t>
  </si>
  <si>
    <t xml:space="preserve">LIMPIEZA FINAL </t>
  </si>
  <si>
    <t>SUB-TOTAL  B</t>
  </si>
  <si>
    <t>C</t>
  </si>
  <si>
    <t>ELECTRIFICACION Y EQUIPAMIENTO  SABANA DE POTRERO</t>
  </si>
  <si>
    <t>ELECTIFICACION</t>
  </si>
  <si>
    <t>ALIMENTADORES</t>
  </si>
  <si>
    <t>ALIMENTADOR ELECTRICO DESDE MAIN BREAKER HASTA CCM PARA EQUIPOS DE SABANA DE POTRERO, COMPUESTO POR: 3 CONDUCTOR ELECTRICO THW NO.4, (F), 1 CONDUCTOR ELECTRICO THW NO.2 (N), 1 CONDUCTOR ELECTRICO THW NO.6 TRENZADO DE 7 HILOS (T), TUBERIA EMT DE 3'', CONECTORES Y SOPORTE DE TUBERIA</t>
  </si>
  <si>
    <t>MTS</t>
  </si>
  <si>
    <t>ALIMENTADOR ELECTRICO DESDE CCM HASTA ELECTROBOMBA 1 , 2, COMPUESTO POR: 1 CONDUCTOR ELECTRICO DE GOMA 6/4 TRENZADO DE 7 HILOS, TUBERIA LT 2'', SOPORTE Y CONECTORES.</t>
  </si>
  <si>
    <t>EQUIPOS ELECTROMECANICOS</t>
  </si>
  <si>
    <t>SUMINISTRO DE ELECTROBOMBA SUMERGIBLE PARA POZO PROFUNDO 100 GPM VS. 430' TDH, CON MOTOR DE 20 HP A 3500 RPM, LONGITUD DE COLUMNA 13 PIES, INCLUYE ARRANCADOR AUTOTRANSFORMADOR</t>
  </si>
  <si>
    <t>MANO DE OBRA</t>
  </si>
  <si>
    <t>DESCARGA</t>
  </si>
  <si>
    <t>NIPLE DE 3" X 12"  SCH-80 CON PROTECCION ANTICOROSION PLATILLADO EN UN EXTREMO</t>
  </si>
  <si>
    <t>NIPLE DE 3" X 12"  SCH-80 CON PROTECCION ANTICORROXION  PLATILLADO EN AMBOS  EXTREMOS</t>
  </si>
  <si>
    <t xml:space="preserve">JUNTA MECANICA TIPO DRESSER 3" </t>
  </si>
  <si>
    <t xml:space="preserve">VALVULA DE COMPUERTA 3" PLATILLADA 200 PSI, VASTAGO ASCENDENTE </t>
  </si>
  <si>
    <t xml:space="preserve">VALVULA DE DE AIRE 1" </t>
  </si>
  <si>
    <t>VALVULA CHECK HORIZONTAL, Ø3" 200 PSI PLATILLADA COMPLETA</t>
  </si>
  <si>
    <t>VALVULA DE 4" DE COMPUERTA,  200 PSI</t>
  </si>
  <si>
    <t>TEE 3" X 6" PLASTILLADA</t>
  </si>
  <si>
    <t xml:space="preserve">ZETA DE 3" X 3 M SCH-80 CON PROTECCION ANTICOROSION  P/INTERCONECTAR DESCARGA A LINEA DE IMPULSION </t>
  </si>
  <si>
    <t>ANCLAJE HORMIGON ARMADO 0.5M X 0.5M</t>
  </si>
  <si>
    <t>INSTALACION MANOMETRICA COMPLETA</t>
  </si>
  <si>
    <t xml:space="preserve">PINTURA AZUL PARA DESCARGA (OXIDO) </t>
  </si>
  <si>
    <t>CONSTRUCCION DE LA DESCARGA MAS TAZONES</t>
  </si>
  <si>
    <t xml:space="preserve">MANO DE OBRAS </t>
  </si>
  <si>
    <t>SUB-TOTAL C</t>
  </si>
  <si>
    <t>D</t>
  </si>
  <si>
    <t xml:space="preserve"> ELECTRICACION   Y EQUIPAMIENTO </t>
  </si>
  <si>
    <t>ELECTRIFICACION PRIMARIA</t>
  </si>
  <si>
    <t>ESTRUCTURA PR-208, INCL. CUT OUT Y PARARRAYOS.</t>
  </si>
  <si>
    <t>TRANFORMADOR DE 150 KVA/480V/240V, TIPO POSTE, SUMERGIDO EN ACEITE</t>
  </si>
  <si>
    <t>ELECTRIFICACION SECUNDARIA Y EQUIPOS ELECTROMECANICOS</t>
  </si>
  <si>
    <t>SUMINISTRO DE MAIN BREAKER 800/3 AMP</t>
  </si>
  <si>
    <t xml:space="preserve">SUMINISTRO DE TRANFER SWICHT DE 1,200/3 AMP MANUAL </t>
  </si>
  <si>
    <t xml:space="preserve">SUMINISTRO DE PANEL BOARD CON BARRA DE 1,000 AMP/240V/480V, INCL. MAIN BREAKER DE 800/3 AMP , 1 BREAKER DE 500/3A, 1 BREAKER DE 30/3A, 1 BREAKER DE 150/3A, 1 BREAKER DE 15/3A, 1 BREAKER DE 60/3A, 1 BREAKER DE 80/3A. (ARRANCADORES SUAVE) </t>
  </si>
  <si>
    <t>CENTRO DE CONTROL DE MOTORES PARA ELECTROBOMBA DE 150 HP BARRA DE 500A, 480V, INCL. 3 BREAKER DE 250/3A</t>
  </si>
  <si>
    <t>CENTRO DE CONTROL DE MOTORES PARA ELECTROBOMBA DE 7.5 HP CON BARRA DE 50A, 480V, INCL. 2 BREAKER DE 20/3A</t>
  </si>
  <si>
    <t>CENTRO DE CONTROL DE MOTORES PARA 2 ELECTROBOMBA DE 15 HP, 2 ELECTROBOMBA DE 10 HP, 2 ELECTROBOMBA 3 HP,CON BARRA 200A, 480V, INCL. 4 BREAKER DE 30/3A, 2 BREAKER DE 10/3</t>
  </si>
  <si>
    <t>CENTRO DE CONTROL DE MOTORES PARA 4 ELECTROBOMBA DE 0.5 HP CON BARRA DE 30A, 480V, INCL. 4 BREAKER DE 15/3A.</t>
  </si>
  <si>
    <t>SUMISTRO DE TRANSFORMADOR SECO DE 15KVA, 480V/120/240V</t>
  </si>
  <si>
    <t>SUMISTRO DE TRANSFORMADOR SECO DE 10KVA, 480V/120/240V</t>
  </si>
  <si>
    <t>EQUIPOS DE BOMBEO</t>
  </si>
  <si>
    <t xml:space="preserve">SUMINISTRO DE ELECTROBOMBA DE EJE VERTICAL, CON MOTOR DE 150 HP, 1,500 GPM, 230' DE TDH </t>
  </si>
  <si>
    <t>SUMINISTRO DE ELECTROBOMBA TIPO BOOSTER, CON MOTOR DE 7.5 HP.</t>
  </si>
  <si>
    <t>SUMINISTRO DE ELECTROBOMBA PARA RETROLAVADO, CON MOTOR DE 15 HP.</t>
  </si>
  <si>
    <t>SUMINISTRO DE SOPLADORES, CON MOTOR DE 10 HP.</t>
  </si>
  <si>
    <t>SUMINISTRO DE ELECTROBOMBA CON MOTOR DE 3 HP.</t>
  </si>
  <si>
    <t>AGITADORES MECANICOS MIXERS  1/2 HP (INC. BREAKERS)</t>
  </si>
  <si>
    <t xml:space="preserve">DOSIFICADORES DE SULFATO (INC. INSTALACIÓN Y ACCESORIOS) (BOMBAS DOSIFICADORAS) </t>
  </si>
  <si>
    <t>ALIMENTADOR ELECTRICO DESDE TRANSFORMADOR HASTA MEDICION ELECTRICA, COMPUESTO POR: 3 CONDUCTOR ELECTRICO URD NO.4/0, POR (F), TUBERIA IMC DE 3'', CONECTORES Y SOPORTE DE TUBERIA.</t>
  </si>
  <si>
    <t xml:space="preserve">ALIMENTADOR ELECTRICO DESDE PIE DE POSTE HASTA DE MAIN BREAKER, COMPUESTO POR: 3 CONDUCTOR ELECTRICO URD NO.4/0, POR (F), TUBERIA PVC DE 3'', MOVIMIENTO DE TIERRA Y CONECTORES </t>
  </si>
  <si>
    <t>ALIMENTADOR ELECTRICO DESDE MAIN BREAKER HASTA MAIN BREAKER DE GENERADOR ELECTRICO,COMPUESTO POR: 3 CONDUCTOR ELECTRICO URD NO.4/0,POR (F), TUBERIA EMT DE 3'', TUBERIA PVC 3'' CONECTORES Y SOPORTE DE TUBERIA</t>
  </si>
  <si>
    <t>ALIMENTADOR ELECTRICO DESDE MAIN BREAKER DE GENERADOR HASTA GENERADOR ELECTRICO,COMPUESTO POR: 3 CONDUCTOR ELECTRICO URD NO.4/0, POR (F), TUBERIA LT DE 3'', CONECTORES Y SOPORTE DE TUBERIA</t>
  </si>
  <si>
    <t>ALIMENTADOR ELECTRICO DESDE TRANFERS SWTCH HASTA PANEL BOARD COMPUESTO POR: 3 CONDUCTOR ELECTRICO URD NO.4/0,POR (F), TUBERIA EMT DE 3'', CONECTORES Y SOPORTE DE TUBERIA</t>
  </si>
  <si>
    <t>ALIMENTADOR ELECTRICO DESDE PANEL BOARD HASTA CCM DE ELECTROBOMBA DE EJE VERTICAL 1 , 2, 3 COMPUESTO POR: 6 CONDUCTOR ELECTRICO DE THW NO. 2/0 (F) , TUBERIA EMT 3'', SOPORTE Y CONECTORES.</t>
  </si>
  <si>
    <t>ALIMENTADOR ELECTRICO DESDE PANEL BOARD HASTA CCM DE BOMBA BOOSTER COMPUESTO POR: 3 CONDUCTOR ELECTRICO  THW NO. 6 (F) , TUBERIA EMT 2'', SOPORTE Y CONECTORES.</t>
  </si>
  <si>
    <t>ALIMENTADOR ELECTRICO DESDE PANEL BOARD HASTA CCM DE BOMBAS DE RETROLAVADO, SOPLADORES Y BOMBA DE SERVICIO, COMPUESTO POR: 3 CONDUCTOR ELECTRICO  THW NO. 4 (F) , TUBERIA EMT 2'', SOPORTE Y CONECTORES.</t>
  </si>
  <si>
    <t>ALIMENTADOR ELECTRICO DESDE PANEL BOARD HASTA CCM DE AGITADORES Y DOSIFICACION, COMPUESTO POR: 3 CONDUCTOR ELECTRICO  THW NO. 6 (F) , TUBERIA EMT 2'', SOPORTE Y CONECTORES.</t>
  </si>
  <si>
    <t>ALIMENTADOR ELECTRICO DESDE PANEL BOARD HASTA TRANSFORMADORES SECO DE 10 Y 15 KVA , COMPUESTO POR: 4 CONDUCTOR ELECTRICO  THW NO. 4 (F) Y (N) , TUBERIA EMT 2'', SOPORTE Y CONECTORES.</t>
  </si>
  <si>
    <t>ALIMENTADOR ELECTRICO DESDE CCM  HASTA ELECTROBOMBA DE EJE VERTICAL 1 , 2, 3  COMPUESTO POR: 9 CONDUCTOR ELECTRICO DE THW NO. 4/0 (F) , TUBERIA EMT 2'', SOPORTE Y CONECTORES.</t>
  </si>
  <si>
    <t>ALIMENTADOR ELECTRICO DESDE CCM  HASTA ELECTROBOMBA BOOSTER,  COMPUESTO POR: 6 CONDUCTOR ELECTRICO DE THW NO. 8 (F) , TUBERIA EMT 1'', SOPORTE Y CONECTORES.</t>
  </si>
  <si>
    <t>ALIMENTADOR ELECTRICO DESDE CCM  HASTA ELECTROBOMBA DE RETROLAVADO,  SOPLADOR Y BOMBA DE AGUA,  COMPUESTO POR: 18 CONDUCTOR ELECTRICO DE THW NO. 8 (F) , TUBERIA EMT 1'', SOPORTE Y CONECTORES.</t>
  </si>
  <si>
    <t>ALIMENTADOR ELECTRICO DESDE CCM  HASTA DOSIFICADORES Y AGITADOR,  COMPUESTO POR: 12 CONDUCTOR ELECTRICO DE THW NO. 10 (F) , TUBERIA EMT 3/4'', SOPORTE Y CONECTORES.</t>
  </si>
  <si>
    <t>SUB-TOTAL D</t>
  </si>
  <si>
    <t>E</t>
  </si>
  <si>
    <t xml:space="preserve">ELECTRIFICACION EXTERIOR </t>
  </si>
  <si>
    <t xml:space="preserve">POSTE 30´ CLASE III </t>
  </si>
  <si>
    <t>INSTALACIÓN POSTES</t>
  </si>
  <si>
    <t>HOYO PARA POSTES</t>
  </si>
  <si>
    <t xml:space="preserve">REGISTRO PVC 4 X 4 </t>
  </si>
  <si>
    <t xml:space="preserve">CONDUCTOR THW No. 10 </t>
  </si>
  <si>
    <t>P</t>
  </si>
  <si>
    <t>TUBERIA PVC  Ø3/4" x 19, SDR-26</t>
  </si>
  <si>
    <t xml:space="preserve">REGISTRO PVC 8" X 3" </t>
  </si>
  <si>
    <t>CURVA  PVC Ø 3/4"</t>
  </si>
  <si>
    <t xml:space="preserve">ESTRUCTURA AP-103 (INCLUYE LAMPARA TIPO COBRA DE 175 W) </t>
  </si>
  <si>
    <t>MANAO DE OBRA ILUMINACION EXTERIOR</t>
  </si>
  <si>
    <t>SUB-TOTAL E</t>
  </si>
  <si>
    <t>F</t>
  </si>
  <si>
    <t>VARIOS</t>
  </si>
  <si>
    <t>AREA EXTERIOR GENERAL</t>
  </si>
  <si>
    <t xml:space="preserve">VERJA MALLA CICLONICA C/3 LINEA DE BLOCK </t>
  </si>
  <si>
    <t xml:space="preserve">VERJA MALLA CICLONICA </t>
  </si>
  <si>
    <t>COLUMNA C1</t>
  </si>
  <si>
    <t>UDS</t>
  </si>
  <si>
    <t xml:space="preserve">COLUMNA C2 </t>
  </si>
  <si>
    <t>PUERTA CORREDIZA 6.50 MTS.</t>
  </si>
  <si>
    <t xml:space="preserve">CONTEN </t>
  </si>
  <si>
    <t xml:space="preserve">BADEM </t>
  </si>
  <si>
    <t>RELLENO DE ESTRUCTURAS EXISTENTES</t>
  </si>
  <si>
    <t>MATERIAL DE BASE</t>
  </si>
  <si>
    <t>4.1.1</t>
  </si>
  <si>
    <t>SUMINISTRO DE MATERIAL 0.20M + 1.20 ESPONJAMIENTO (INC. TRANSORTE Y CARGUIO)</t>
  </si>
  <si>
    <t>4.1.2</t>
  </si>
  <si>
    <t>COLOCACION Y COMPACTADO MATERIAL BASE C/COMPACTADOR MECANICO EN CAPAS DE 0.20 M</t>
  </si>
  <si>
    <t xml:space="preserve">ACONDICIONAMIENTO AREA GENERAL EN PLANTA </t>
  </si>
  <si>
    <t>GRAVILLA PARA EMBELLECIMIENTO</t>
  </si>
  <si>
    <t>PALMA ENANA</t>
  </si>
  <si>
    <t>ARBUSTO</t>
  </si>
  <si>
    <t>CONSTRUCCION JARDINERA</t>
  </si>
  <si>
    <t>SUMINISTRO Y COLOCACION DE TIERRA NEGRA</t>
  </si>
  <si>
    <t xml:space="preserve">PINTURA AMARILLA </t>
  </si>
  <si>
    <t>SUB-TOTAL F</t>
  </si>
  <si>
    <t>Z</t>
  </si>
  <si>
    <t>CAMPAMENTO</t>
  </si>
  <si>
    <t xml:space="preserve">MES </t>
  </si>
  <si>
    <t>FABRICACION E INSTALACION DE VALLA (16' X 10') IMPRESION FULL COLOR EN BANNER BLANCO Y NEGRO, CON LOGO DE INAPA, NOMBRE DEL CONTRATISTA Y DEL PROYECTO, ESTRUCTUDRA DE TUBOS GALVANIZADOS DE 1.5" X 1.5" Y SOPORTES EN TUBOS CUDADRADOS DE 4" X 4"</t>
  </si>
  <si>
    <t>SUB-TOTAL Z</t>
  </si>
  <si>
    <t>SUB TOTAL GENERAL</t>
  </si>
  <si>
    <t>GASTOS INDIRECTOS</t>
  </si>
  <si>
    <t>HONORARIOS PROFESIONALES</t>
  </si>
  <si>
    <t>TRANSPORTE</t>
  </si>
  <si>
    <t>SEGUROS, PÓLIZAS Y FIANZAS</t>
  </si>
  <si>
    <t>GASTOS ADMINISTRATIVOS</t>
  </si>
  <si>
    <t>SUPERVISIÓN</t>
  </si>
  <si>
    <t>LEY 6-86</t>
  </si>
  <si>
    <t>ITEBIS  (LEY 07-2007)</t>
  </si>
  <si>
    <t>IMPREVISTOS</t>
  </si>
  <si>
    <t>OPERACIÓN Y MANTENIMIENTO DEL INAPA</t>
  </si>
  <si>
    <t xml:space="preserve">ESTUDIOS (SOCIALES, AMBIENTALES, GEOTECNICO, TOPOGRAFICO, DE CALIDAD, ECT) </t>
  </si>
  <si>
    <t xml:space="preserve">MEDIDA DE COMPENSACION AMBIENTAL </t>
  </si>
  <si>
    <t xml:space="preserve">SUB-TOTAL GASTOS INDIRECTOS   ===&gt;   </t>
  </si>
  <si>
    <t xml:space="preserve">SUB-TOTAL GENERAL   ===&gt;   </t>
  </si>
  <si>
    <t xml:space="preserve">TOTAL GENERAL   ===&gt; </t>
  </si>
  <si>
    <t xml:space="preserve">Obra : CONSTRUCCION Y EQUIPAMIENTO  ESTACION DE BOMBEO  ACUEDUCTO  MULTIPLE GUATAPANAL-JINAMAGAO-AMINA-BORUCO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</si>
</sst>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(* #,##0.00_);_(* \(#,##0.00\);_(* &quot;-&quot;??_);_(@_)"/>
    <numFmt numFmtId="164" formatCode="_-* #,##0.00\ _€_-;\-* #,##0.00\ _€_-;_-* &quot;-&quot;??\ _€_-;_-@_-"/>
    <numFmt numFmtId="165" formatCode="General_)"/>
    <numFmt numFmtId="166" formatCode="#,##0.000;[Red]#,##0.000"/>
    <numFmt numFmtId="167" formatCode="0.0"/>
    <numFmt numFmtId="168" formatCode="#,##0.00;[Red]#,##0.00"/>
    <numFmt numFmtId="169" formatCode="_-* #,##0.00_-;\-* #,##0.00_-;_-* &quot;-&quot;??_-;_-@_-"/>
    <numFmt numFmtId="170" formatCode="#,##0.0_);\(#,##0.0\)"/>
    <numFmt numFmtId="171" formatCode="#,##0.0;\-#,##0.0"/>
    <numFmt numFmtId="172" formatCode="#,##0;\-#,##0"/>
    <numFmt numFmtId="173" formatCode="0.0%"/>
    <numFmt numFmtId="174" formatCode="#"/>
    <numFmt numFmtId="175" formatCode="_-* #,##0\ _€_-;\-* #,##0\ _€_-;_-* &quot;-&quot;\ _€_-;_-@_-"/>
    <numFmt numFmtId="176" formatCode="_-[$€]* #,##0.00_-;\-[$€]* #,##0.00_-;_-[$€]* &quot;-&quot;??_-;_-@_-"/>
    <numFmt numFmtId="177" formatCode="#."/>
    <numFmt numFmtId="178" formatCode="_-* #,##0.00\ &quot;Pts&quot;_-;\-* #,##0.00\ &quot;Pts&quot;_-;_-* &quot;-&quot;??\ &quot;Pts&quot;_-;_-@_-"/>
    <numFmt numFmtId="179" formatCode="0.000"/>
    <numFmt numFmtId="180" formatCode="#,##0.00\ &quot;€&quot;;[Red]\-#,##0.00\ &quot;€&quot;"/>
    <numFmt numFmtId="181" formatCode="#,##0.0"/>
    <numFmt numFmtId="182" formatCode="&quot;Sí&quot;;&quot;Sí&quot;;&quot;No&quot;"/>
    <numFmt numFmtId="183" formatCode="_(&quot;$&quot;* #,##0.00_);_(&quot;$&quot;* \(#,##0.00\);_(&quot;$&quot;* &quot;-&quot;??_);_(@_)"/>
    <numFmt numFmtId="184" formatCode="0.00_)"/>
    <numFmt numFmtId="185" formatCode="#.0"/>
    <numFmt numFmtId="186" formatCode="#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10"/>
    </font>
    <font>
      <sz val="10"/>
      <name val="10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39" fontId="4" fillId="0" borderId="0"/>
    <xf numFmtId="0" fontId="2" fillId="0" borderId="0"/>
    <xf numFmtId="39" fontId="4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39" fontId="4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7" applyNumberFormat="0" applyAlignment="0" applyProtection="0"/>
    <xf numFmtId="0" fontId="14" fillId="20" borderId="8" applyNumberFormat="0" applyAlignment="0" applyProtection="0"/>
    <xf numFmtId="43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7" fontId="16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0" fontId="18" fillId="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7" applyNumberFormat="0" applyAlignment="0" applyProtection="0"/>
    <xf numFmtId="0" fontId="23" fillId="0" borderId="12" applyNumberFormat="0" applyFill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8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4" fillId="0" borderId="0"/>
    <xf numFmtId="184" fontId="25" fillId="0" borderId="0"/>
    <xf numFmtId="0" fontId="1" fillId="0" borderId="0"/>
    <xf numFmtId="165" fontId="26" fillId="0" borderId="0"/>
    <xf numFmtId="0" fontId="2" fillId="0" borderId="0"/>
    <xf numFmtId="165" fontId="26" fillId="0" borderId="0"/>
    <xf numFmtId="185" fontId="24" fillId="0" borderId="0"/>
    <xf numFmtId="0" fontId="2" fillId="0" borderId="0"/>
    <xf numFmtId="0" fontId="2" fillId="0" borderId="0"/>
    <xf numFmtId="185" fontId="24" fillId="0" borderId="0"/>
    <xf numFmtId="186" fontId="24" fillId="0" borderId="0"/>
    <xf numFmtId="0" fontId="2" fillId="7" borderId="13" applyNumberFormat="0" applyFont="0" applyAlignment="0" applyProtection="0"/>
    <xf numFmtId="0" fontId="27" fillId="19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11">
    <xf numFmtId="0" fontId="0" fillId="0" borderId="0" xfId="0"/>
    <xf numFmtId="164" fontId="2" fillId="2" borderId="0" xfId="2" applyNumberFormat="1" applyFont="1" applyFill="1" applyBorder="1"/>
    <xf numFmtId="0" fontId="2" fillId="2" borderId="0" xfId="3" applyFont="1" applyFill="1" applyBorder="1"/>
    <xf numFmtId="43" fontId="2" fillId="2" borderId="0" xfId="3" applyNumberFormat="1" applyFont="1" applyFill="1" applyBorder="1"/>
    <xf numFmtId="164" fontId="3" fillId="2" borderId="0" xfId="2" applyNumberFormat="1" applyFont="1" applyFill="1" applyBorder="1"/>
    <xf numFmtId="0" fontId="2" fillId="2" borderId="0" xfId="1" quotePrefix="1" applyFont="1" applyFill="1" applyBorder="1" applyAlignment="1">
      <alignment horizontal="left" vertical="top"/>
    </xf>
    <xf numFmtId="0" fontId="2" fillId="2" borderId="0" xfId="1" applyFont="1" applyFill="1" applyBorder="1" applyAlignment="1">
      <alignment vertical="top" wrapText="1"/>
    </xf>
    <xf numFmtId="4" fontId="2" fillId="2" borderId="0" xfId="4" quotePrefix="1" applyNumberFormat="1" applyFont="1" applyFill="1" applyBorder="1" applyAlignment="1">
      <alignment vertical="top"/>
    </xf>
    <xf numFmtId="4" fontId="2" fillId="2" borderId="0" xfId="4" applyNumberFormat="1" applyFont="1" applyFill="1" applyAlignment="1">
      <alignment horizontal="center"/>
    </xf>
    <xf numFmtId="4" fontId="2" fillId="2" borderId="0" xfId="4" applyNumberFormat="1" applyFont="1" applyFill="1" applyBorder="1" applyAlignment="1">
      <alignment wrapText="1"/>
    </xf>
    <xf numFmtId="4" fontId="2" fillId="2" borderId="0" xfId="2" applyNumberFormat="1" applyFont="1" applyFill="1" applyBorder="1" applyAlignment="1">
      <alignment horizontal="right" wrapText="1"/>
    </xf>
    <xf numFmtId="165" fontId="3" fillId="3" borderId="1" xfId="3" applyNumberFormat="1" applyFont="1" applyFill="1" applyBorder="1" applyAlignment="1">
      <alignment horizontal="center" vertical="center"/>
    </xf>
    <xf numFmtId="165" fontId="3" fillId="3" borderId="1" xfId="3" applyNumberFormat="1" applyFont="1" applyFill="1" applyBorder="1" applyAlignment="1">
      <alignment horizontal="center" vertical="top" wrapText="1"/>
    </xf>
    <xf numFmtId="4" fontId="3" fillId="3" borderId="1" xfId="4" applyNumberFormat="1" applyFont="1" applyFill="1" applyBorder="1" applyAlignment="1"/>
    <xf numFmtId="4" fontId="3" fillId="3" borderId="1" xfId="4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center" wrapText="1"/>
    </xf>
    <xf numFmtId="4" fontId="3" fillId="3" borderId="0" xfId="2" applyNumberFormat="1" applyFont="1" applyFill="1" applyBorder="1" applyAlignment="1">
      <alignment horizontal="center" wrapText="1"/>
    </xf>
    <xf numFmtId="164" fontId="2" fillId="2" borderId="0" xfId="2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3" fontId="2" fillId="2" borderId="0" xfId="3" applyNumberFormat="1" applyFont="1" applyFill="1" applyBorder="1" applyAlignment="1">
      <alignment horizontal="center"/>
    </xf>
    <xf numFmtId="165" fontId="3" fillId="3" borderId="2" xfId="3" applyNumberFormat="1" applyFont="1" applyFill="1" applyBorder="1" applyAlignment="1">
      <alignment horizontal="center" vertical="center"/>
    </xf>
    <xf numFmtId="165" fontId="3" fillId="3" borderId="2" xfId="3" applyNumberFormat="1" applyFont="1" applyFill="1" applyBorder="1" applyAlignment="1">
      <alignment horizontal="center" vertical="top" wrapText="1"/>
    </xf>
    <xf numFmtId="4" fontId="3" fillId="3" borderId="2" xfId="4" applyNumberFormat="1" applyFont="1" applyFill="1" applyBorder="1" applyAlignment="1"/>
    <xf numFmtId="4" fontId="3" fillId="3" borderId="2" xfId="4" applyNumberFormat="1" applyFont="1" applyFill="1" applyBorder="1" applyAlignment="1">
      <alignment horizontal="center"/>
    </xf>
    <xf numFmtId="4" fontId="3" fillId="3" borderId="2" xfId="2" applyNumberFormat="1" applyFont="1" applyFill="1" applyBorder="1" applyAlignment="1">
      <alignment horizontal="center" wrapText="1"/>
    </xf>
    <xf numFmtId="4" fontId="2" fillId="2" borderId="2" xfId="4" applyNumberFormat="1" applyFont="1" applyFill="1" applyBorder="1" applyAlignment="1"/>
    <xf numFmtId="4" fontId="2" fillId="2" borderId="2" xfId="3" applyNumberFormat="1" applyFont="1" applyFill="1" applyBorder="1" applyAlignment="1"/>
    <xf numFmtId="4" fontId="2" fillId="2" borderId="0" xfId="3" applyNumberFormat="1" applyFont="1" applyFill="1" applyBorder="1" applyAlignment="1"/>
    <xf numFmtId="4" fontId="2" fillId="2" borderId="0" xfId="3" applyNumberFormat="1" applyFont="1" applyFill="1" applyBorder="1" applyAlignment="1">
      <alignment vertical="center"/>
    </xf>
    <xf numFmtId="2" fontId="2" fillId="2" borderId="0" xfId="3" applyNumberFormat="1" applyFont="1" applyFill="1" applyBorder="1" applyAlignment="1">
      <alignment vertical="center"/>
    </xf>
    <xf numFmtId="2" fontId="2" fillId="2" borderId="0" xfId="3" applyNumberFormat="1" applyFont="1" applyFill="1" applyBorder="1"/>
    <xf numFmtId="39" fontId="2" fillId="2" borderId="0" xfId="3" applyNumberFormat="1" applyFont="1" applyFill="1" applyBorder="1"/>
    <xf numFmtId="4" fontId="2" fillId="2" borderId="4" xfId="3" applyNumberFormat="1" applyFont="1" applyFill="1" applyBorder="1" applyAlignment="1" applyProtection="1"/>
    <xf numFmtId="4" fontId="2" fillId="2" borderId="4" xfId="3" applyNumberFormat="1" applyFont="1" applyFill="1" applyBorder="1"/>
    <xf numFmtId="4" fontId="2" fillId="2" borderId="2" xfId="3" applyNumberFormat="1" applyFont="1" applyFill="1" applyBorder="1"/>
    <xf numFmtId="167" fontId="2" fillId="2" borderId="2" xfId="6" applyNumberFormat="1" applyFont="1" applyFill="1" applyBorder="1" applyAlignment="1" applyProtection="1">
      <alignment horizontal="right" vertical="top"/>
    </xf>
    <xf numFmtId="4" fontId="2" fillId="2" borderId="0" xfId="3" applyNumberFormat="1" applyFont="1" applyFill="1" applyBorder="1"/>
    <xf numFmtId="164" fontId="2" fillId="2" borderId="2" xfId="4" applyFont="1" applyFill="1" applyBorder="1" applyAlignment="1" applyProtection="1">
      <alignment horizontal="center"/>
    </xf>
    <xf numFmtId="0" fontId="2" fillId="2" borderId="2" xfId="7" applyFont="1" applyFill="1" applyBorder="1" applyAlignment="1" applyProtection="1"/>
    <xf numFmtId="4" fontId="2" fillId="2" borderId="2" xfId="3" applyNumberFormat="1" applyFont="1" applyFill="1" applyBorder="1" applyAlignment="1" applyProtection="1">
      <alignment wrapText="1"/>
      <protection locked="0"/>
    </xf>
    <xf numFmtId="0" fontId="2" fillId="2" borderId="0" xfId="3" applyFont="1" applyFill="1" applyBorder="1" applyAlignment="1">
      <alignment vertical="top" wrapText="1"/>
    </xf>
    <xf numFmtId="39" fontId="3" fillId="4" borderId="5" xfId="8" applyFont="1" applyFill="1" applyBorder="1" applyAlignment="1">
      <alignment vertical="center" wrapText="1"/>
    </xf>
    <xf numFmtId="4" fontId="2" fillId="2" borderId="5" xfId="3" applyNumberFormat="1" applyFont="1" applyFill="1" applyBorder="1" applyAlignment="1"/>
    <xf numFmtId="164" fontId="2" fillId="2" borderId="2" xfId="4" applyFont="1" applyFill="1" applyBorder="1" applyAlignment="1" applyProtection="1">
      <alignment vertical="top"/>
    </xf>
    <xf numFmtId="39" fontId="6" fillId="0" borderId="2" xfId="11" applyNumberFormat="1" applyFont="1" applyFill="1" applyBorder="1" applyProtection="1">
      <protection locked="0"/>
    </xf>
    <xf numFmtId="164" fontId="8" fillId="0" borderId="2" xfId="4" applyFont="1" applyFill="1" applyBorder="1" applyAlignment="1" applyProtection="1">
      <alignment horizontal="center" vertical="center"/>
    </xf>
    <xf numFmtId="164" fontId="2" fillId="2" borderId="2" xfId="4" applyFont="1" applyFill="1" applyBorder="1" applyAlignment="1" applyProtection="1"/>
    <xf numFmtId="164" fontId="2" fillId="2" borderId="2" xfId="4" applyFont="1" applyFill="1" applyBorder="1" applyAlignment="1" applyProtection="1">
      <protection locked="0"/>
    </xf>
    <xf numFmtId="164" fontId="2" fillId="2" borderId="0" xfId="2" applyNumberFormat="1" applyFont="1" applyFill="1" applyBorder="1" applyAlignment="1">
      <alignment vertical="top" wrapText="1"/>
    </xf>
    <xf numFmtId="4" fontId="2" fillId="2" borderId="4" xfId="7" applyNumberFormat="1" applyFont="1" applyFill="1" applyBorder="1" applyAlignment="1" applyProtection="1"/>
    <xf numFmtId="164" fontId="2" fillId="2" borderId="2" xfId="4" applyFont="1" applyFill="1" applyBorder="1" applyAlignment="1" applyProtection="1">
      <alignment vertical="center"/>
    </xf>
    <xf numFmtId="164" fontId="2" fillId="2" borderId="2" xfId="4" applyFont="1" applyFill="1" applyBorder="1" applyAlignment="1" applyProtection="1">
      <alignment vertical="center"/>
      <protection locked="0"/>
    </xf>
    <xf numFmtId="0" fontId="2" fillId="2" borderId="0" xfId="7" applyFont="1" applyFill="1" applyBorder="1"/>
    <xf numFmtId="164" fontId="2" fillId="2" borderId="2" xfId="4" applyFont="1" applyFill="1" applyBorder="1" applyAlignment="1" applyProtection="1">
      <alignment vertical="center" wrapText="1"/>
    </xf>
    <xf numFmtId="172" fontId="3" fillId="2" borderId="2" xfId="7" applyNumberFormat="1" applyFont="1" applyFill="1" applyBorder="1" applyAlignment="1" applyProtection="1">
      <alignment horizontal="right" vertical="center"/>
    </xf>
    <xf numFmtId="171" fontId="2" fillId="2" borderId="2" xfId="7" applyNumberFormat="1" applyFont="1" applyFill="1" applyBorder="1" applyAlignment="1" applyProtection="1">
      <alignment horizontal="right" vertical="center"/>
    </xf>
    <xf numFmtId="172" fontId="2" fillId="2" borderId="2" xfId="7" applyNumberFormat="1" applyFont="1" applyFill="1" applyBorder="1" applyAlignment="1" applyProtection="1">
      <alignment horizontal="right" vertical="center"/>
    </xf>
    <xf numFmtId="43" fontId="3" fillId="2" borderId="0" xfId="3" applyNumberFormat="1" applyFont="1" applyFill="1" applyBorder="1" applyAlignment="1">
      <alignment vertical="top" wrapText="1"/>
    </xf>
    <xf numFmtId="43" fontId="2" fillId="2" borderId="0" xfId="3" applyNumberFormat="1" applyFont="1" applyFill="1" applyBorder="1" applyAlignment="1">
      <alignment vertical="top" wrapText="1"/>
    </xf>
    <xf numFmtId="1" fontId="2" fillId="2" borderId="2" xfId="7" applyNumberFormat="1" applyFont="1" applyFill="1" applyBorder="1" applyAlignment="1" applyProtection="1">
      <alignment horizontal="right" vertical="top"/>
    </xf>
    <xf numFmtId="4" fontId="3" fillId="2" borderId="0" xfId="21" applyNumberFormat="1" applyFont="1" applyFill="1" applyBorder="1" applyProtection="1"/>
    <xf numFmtId="4" fontId="2" fillId="2" borderId="0" xfId="21" applyNumberFormat="1" applyFont="1" applyFill="1" applyBorder="1" applyProtection="1"/>
    <xf numFmtId="4" fontId="2" fillId="2" borderId="0" xfId="3" applyNumberFormat="1" applyFont="1" applyFill="1" applyBorder="1" applyAlignment="1">
      <alignment vertical="top" wrapText="1"/>
    </xf>
    <xf numFmtId="171" fontId="2" fillId="2" borderId="3" xfId="7" applyNumberFormat="1" applyFont="1" applyFill="1" applyBorder="1" applyAlignment="1" applyProtection="1">
      <alignment horizontal="right" vertical="center"/>
    </xf>
    <xf numFmtId="4" fontId="2" fillId="2" borderId="0" xfId="2" applyNumberFormat="1" applyFont="1" applyFill="1" applyBorder="1" applyAlignment="1" applyProtection="1">
      <alignment horizontal="right"/>
    </xf>
    <xf numFmtId="2" fontId="2" fillId="2" borderId="0" xfId="21" applyNumberFormat="1" applyFont="1" applyFill="1" applyBorder="1" applyAlignment="1">
      <alignment vertical="center"/>
    </xf>
    <xf numFmtId="0" fontId="2" fillId="2" borderId="0" xfId="24" applyFont="1" applyFill="1" applyBorder="1" applyAlignment="1">
      <alignment vertical="center"/>
    </xf>
    <xf numFmtId="4" fontId="2" fillId="2" borderId="0" xfId="21" applyNumberFormat="1" applyFont="1" applyFill="1" applyBorder="1" applyAlignment="1">
      <alignment vertical="center"/>
    </xf>
    <xf numFmtId="4" fontId="3" fillId="2" borderId="0" xfId="3" applyNumberFormat="1" applyFont="1" applyFill="1" applyBorder="1" applyAlignment="1">
      <alignment vertical="top" wrapText="1"/>
    </xf>
    <xf numFmtId="4" fontId="2" fillId="2" borderId="0" xfId="3" applyNumberFormat="1" applyFont="1" applyFill="1" applyBorder="1" applyAlignment="1">
      <alignment horizontal="right" vertical="top"/>
    </xf>
    <xf numFmtId="4" fontId="2" fillId="2" borderId="0" xfId="25" applyNumberFormat="1" applyFont="1" applyFill="1" applyBorder="1" applyAlignment="1">
      <alignment vertical="center"/>
    </xf>
    <xf numFmtId="4" fontId="2" fillId="2" borderId="0" xfId="25" applyNumberFormat="1" applyFont="1" applyFill="1" applyBorder="1" applyAlignment="1">
      <alignment vertical="top"/>
    </xf>
    <xf numFmtId="4" fontId="3" fillId="2" borderId="0" xfId="2" applyNumberFormat="1" applyFont="1" applyFill="1" applyBorder="1" applyAlignment="1" applyProtection="1">
      <alignment horizontal="right"/>
    </xf>
    <xf numFmtId="0" fontId="2" fillId="2" borderId="6" xfId="3" applyFont="1" applyFill="1" applyBorder="1" applyAlignment="1">
      <alignment horizontal="right" vertical="top" wrapText="1"/>
    </xf>
    <xf numFmtId="0" fontId="2" fillId="2" borderId="6" xfId="3" applyFont="1" applyFill="1" applyBorder="1" applyAlignment="1">
      <alignment vertical="top" wrapText="1"/>
    </xf>
    <xf numFmtId="4" fontId="2" fillId="2" borderId="6" xfId="4" applyNumberFormat="1" applyFont="1" applyFill="1" applyBorder="1" applyAlignment="1">
      <alignment horizontal="right"/>
    </xf>
    <xf numFmtId="4" fontId="2" fillId="2" borderId="6" xfId="4" applyNumberFormat="1" applyFont="1" applyFill="1" applyBorder="1" applyAlignment="1">
      <alignment horizontal="center"/>
    </xf>
    <xf numFmtId="4" fontId="2" fillId="2" borderId="0" xfId="4" applyNumberFormat="1" applyFont="1" applyFill="1" applyBorder="1" applyAlignment="1">
      <alignment horizontal="right"/>
    </xf>
    <xf numFmtId="0" fontId="2" fillId="2" borderId="0" xfId="3" applyFont="1" applyFill="1" applyBorder="1" applyAlignment="1">
      <alignment vertical="top"/>
    </xf>
    <xf numFmtId="4" fontId="2" fillId="2" borderId="0" xfId="4" applyNumberFormat="1" applyFont="1" applyFill="1" applyAlignment="1">
      <alignment horizontal="right" wrapText="1"/>
    </xf>
    <xf numFmtId="4" fontId="2" fillId="2" borderId="0" xfId="4" applyNumberFormat="1" applyFont="1" applyFill="1" applyBorder="1" applyAlignment="1">
      <alignment horizontal="right" wrapText="1"/>
    </xf>
    <xf numFmtId="39" fontId="2" fillId="2" borderId="0" xfId="27" applyFont="1" applyFill="1" applyBorder="1" applyAlignment="1">
      <alignment vertical="top"/>
    </xf>
    <xf numFmtId="0" fontId="2" fillId="2" borderId="0" xfId="3" applyFont="1" applyFill="1" applyAlignment="1">
      <alignment horizontal="right" vertical="top" wrapText="1"/>
    </xf>
    <xf numFmtId="0" fontId="2" fillId="2" borderId="0" xfId="3" applyFont="1" applyFill="1" applyAlignment="1">
      <alignment vertical="top" wrapText="1"/>
    </xf>
    <xf numFmtId="4" fontId="2" fillId="2" borderId="0" xfId="4" applyNumberFormat="1" applyFont="1" applyFill="1" applyAlignment="1">
      <alignment wrapText="1"/>
    </xf>
    <xf numFmtId="4" fontId="2" fillId="2" borderId="0" xfId="4" applyNumberFormat="1" applyFont="1" applyFill="1" applyAlignment="1">
      <alignment horizontal="center" wrapText="1"/>
    </xf>
    <xf numFmtId="4" fontId="2" fillId="2" borderId="0" xfId="2" applyNumberFormat="1" applyFont="1" applyFill="1" applyAlignment="1">
      <alignment horizontal="right" wrapText="1"/>
    </xf>
    <xf numFmtId="4" fontId="2" fillId="2" borderId="0" xfId="3" applyNumberFormat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left" vertical="top" wrapText="1"/>
    </xf>
    <xf numFmtId="0" fontId="2" fillId="2" borderId="3" xfId="7" applyFont="1" applyFill="1" applyBorder="1" applyAlignment="1" applyProtection="1"/>
    <xf numFmtId="164" fontId="2" fillId="2" borderId="3" xfId="4" applyFont="1" applyFill="1" applyBorder="1" applyAlignment="1" applyProtection="1">
      <alignment horizontal="center"/>
    </xf>
    <xf numFmtId="39" fontId="6" fillId="0" borderId="2" xfId="11" applyNumberFormat="1" applyFont="1" applyFill="1" applyBorder="1" applyAlignment="1" applyProtection="1">
      <alignment vertical="center"/>
      <protection locked="0"/>
    </xf>
    <xf numFmtId="164" fontId="2" fillId="2" borderId="3" xfId="4" applyFont="1" applyFill="1" applyBorder="1" applyAlignment="1" applyProtection="1"/>
    <xf numFmtId="164" fontId="2" fillId="2" borderId="3" xfId="4" applyFont="1" applyFill="1" applyBorder="1" applyAlignment="1" applyProtection="1">
      <protection locked="0"/>
    </xf>
    <xf numFmtId="0" fontId="3" fillId="2" borderId="2" xfId="3" applyFont="1" applyFill="1" applyBorder="1" applyAlignment="1" applyProtection="1">
      <alignment horizontal="center" vertical="top" wrapText="1"/>
    </xf>
    <xf numFmtId="0" fontId="3" fillId="2" borderId="2" xfId="3" applyFont="1" applyFill="1" applyBorder="1" applyProtection="1"/>
    <xf numFmtId="4" fontId="2" fillId="2" borderId="2" xfId="4" applyNumberFormat="1" applyFont="1" applyFill="1" applyBorder="1" applyAlignment="1" applyProtection="1"/>
    <xf numFmtId="0" fontId="3" fillId="2" borderId="2" xfId="3" applyFont="1" applyFill="1" applyBorder="1" applyAlignment="1" applyProtection="1">
      <alignment vertical="top" wrapText="1"/>
    </xf>
    <xf numFmtId="0" fontId="3" fillId="2" borderId="2" xfId="3" applyFont="1" applyFill="1" applyBorder="1" applyAlignment="1" applyProtection="1">
      <alignment vertical="top"/>
    </xf>
    <xf numFmtId="0" fontId="2" fillId="2" borderId="2" xfId="3" applyFont="1" applyFill="1" applyBorder="1" applyAlignment="1" applyProtection="1">
      <alignment vertical="top" wrapText="1"/>
    </xf>
    <xf numFmtId="0" fontId="2" fillId="2" borderId="2" xfId="3" applyFont="1" applyFill="1" applyBorder="1" applyProtection="1"/>
    <xf numFmtId="164" fontId="2" fillId="2" borderId="2" xfId="4" applyFont="1" applyFill="1" applyBorder="1" applyAlignment="1" applyProtection="1">
      <alignment horizontal="center" vertical="center"/>
    </xf>
    <xf numFmtId="0" fontId="2" fillId="2" borderId="2" xfId="3" applyFont="1" applyFill="1" applyBorder="1" applyAlignment="1" applyProtection="1">
      <alignment wrapText="1"/>
    </xf>
    <xf numFmtId="2" fontId="2" fillId="2" borderId="2" xfId="3" applyNumberFormat="1" applyFont="1" applyFill="1" applyBorder="1" applyAlignment="1" applyProtection="1">
      <alignment vertical="top" wrapText="1"/>
    </xf>
    <xf numFmtId="164" fontId="2" fillId="2" borderId="2" xfId="4" applyFont="1" applyFill="1" applyBorder="1" applyProtection="1"/>
    <xf numFmtId="1" fontId="2" fillId="2" borderId="2" xfId="3" applyNumberFormat="1" applyFont="1" applyFill="1" applyBorder="1" applyAlignment="1" applyProtection="1">
      <alignment horizontal="right" vertical="center"/>
    </xf>
    <xf numFmtId="0" fontId="2" fillId="2" borderId="2" xfId="5" applyFont="1" applyFill="1" applyBorder="1" applyAlignment="1" applyProtection="1">
      <alignment vertical="top" wrapText="1"/>
    </xf>
    <xf numFmtId="0" fontId="2" fillId="2" borderId="3" xfId="3" applyFont="1" applyFill="1" applyBorder="1" applyAlignment="1" applyProtection="1">
      <alignment vertical="top" wrapText="1"/>
    </xf>
    <xf numFmtId="0" fontId="2" fillId="2" borderId="3" xfId="3" applyFont="1" applyFill="1" applyBorder="1" applyProtection="1"/>
    <xf numFmtId="167" fontId="2" fillId="2" borderId="2" xfId="3" applyNumberFormat="1" applyFont="1" applyFill="1" applyBorder="1" applyAlignment="1" applyProtection="1">
      <alignment vertical="top" wrapText="1"/>
    </xf>
    <xf numFmtId="1" fontId="2" fillId="2" borderId="2" xfId="3" applyNumberFormat="1" applyFont="1" applyFill="1" applyBorder="1" applyAlignment="1" applyProtection="1">
      <alignment vertical="top" wrapText="1"/>
    </xf>
    <xf numFmtId="0" fontId="2" fillId="2" borderId="2" xfId="3" applyFont="1" applyFill="1" applyBorder="1" applyAlignment="1" applyProtection="1">
      <alignment horizontal="right"/>
    </xf>
    <xf numFmtId="0" fontId="2" fillId="2" borderId="2" xfId="3" applyFont="1" applyFill="1" applyBorder="1" applyAlignment="1" applyProtection="1">
      <alignment horizontal="left"/>
    </xf>
    <xf numFmtId="0" fontId="3" fillId="2" borderId="2" xfId="3" applyFont="1" applyFill="1" applyBorder="1" applyAlignment="1" applyProtection="1">
      <alignment horizontal="center"/>
    </xf>
    <xf numFmtId="0" fontId="3" fillId="2" borderId="2" xfId="3" applyFont="1" applyFill="1" applyBorder="1" applyAlignment="1" applyProtection="1">
      <alignment horizontal="left"/>
    </xf>
    <xf numFmtId="0" fontId="3" fillId="2" borderId="2" xfId="3" applyFont="1" applyFill="1" applyBorder="1" applyAlignment="1" applyProtection="1">
      <alignment horizontal="right"/>
    </xf>
    <xf numFmtId="164" fontId="2" fillId="2" borderId="3" xfId="4" applyFont="1" applyFill="1" applyBorder="1" applyProtection="1"/>
    <xf numFmtId="0" fontId="2" fillId="2" borderId="2" xfId="3" applyFont="1" applyFill="1" applyBorder="1" applyAlignment="1" applyProtection="1">
      <alignment vertical="top"/>
    </xf>
    <xf numFmtId="2" fontId="2" fillId="2" borderId="2" xfId="3" applyNumberFormat="1" applyFont="1" applyFill="1" applyBorder="1" applyProtection="1"/>
    <xf numFmtId="0" fontId="2" fillId="2" borderId="2" xfId="7" applyFont="1" applyFill="1" applyBorder="1" applyAlignment="1" applyProtection="1">
      <alignment wrapText="1"/>
    </xf>
    <xf numFmtId="1" fontId="3" fillId="2" borderId="2" xfId="7" applyNumberFormat="1" applyFont="1" applyFill="1" applyBorder="1" applyAlignment="1" applyProtection="1">
      <alignment horizontal="right" vertical="top"/>
    </xf>
    <xf numFmtId="0" fontId="3" fillId="2" borderId="2" xfId="7" applyFont="1" applyFill="1" applyBorder="1" applyAlignment="1" applyProtection="1">
      <alignment horizontal="left" wrapText="1"/>
    </xf>
    <xf numFmtId="167" fontId="2" fillId="2" borderId="2" xfId="7" applyNumberFormat="1" applyFont="1" applyFill="1" applyBorder="1" applyAlignment="1" applyProtection="1">
      <alignment horizontal="right"/>
    </xf>
    <xf numFmtId="164" fontId="2" fillId="2" borderId="2" xfId="4" applyFont="1" applyFill="1" applyBorder="1" applyAlignment="1" applyProtection="1">
      <alignment horizontal="right"/>
    </xf>
    <xf numFmtId="0" fontId="3" fillId="2" borderId="2" xfId="7" applyFont="1" applyFill="1" applyBorder="1" applyAlignment="1" applyProtection="1">
      <alignment horizontal="right" vertical="top" wrapText="1"/>
    </xf>
    <xf numFmtId="4" fontId="2" fillId="2" borderId="2" xfId="7" applyNumberFormat="1" applyFont="1" applyFill="1" applyBorder="1" applyProtection="1"/>
    <xf numFmtId="167" fontId="2" fillId="2" borderId="3" xfId="7" applyNumberFormat="1" applyFont="1" applyFill="1" applyBorder="1" applyAlignment="1" applyProtection="1">
      <alignment horizontal="right"/>
    </xf>
    <xf numFmtId="164" fontId="2" fillId="2" borderId="3" xfId="4" applyFont="1" applyFill="1" applyBorder="1" applyAlignment="1" applyProtection="1">
      <alignment horizontal="right"/>
    </xf>
    <xf numFmtId="167" fontId="3" fillId="2" borderId="2" xfId="7" applyNumberFormat="1" applyFont="1" applyFill="1" applyBorder="1" applyAlignment="1" applyProtection="1">
      <alignment horizontal="right" vertical="top" wrapText="1"/>
    </xf>
    <xf numFmtId="4" fontId="3" fillId="2" borderId="2" xfId="7" applyNumberFormat="1" applyFont="1" applyFill="1" applyBorder="1" applyAlignment="1" applyProtection="1">
      <alignment horizontal="left"/>
    </xf>
    <xf numFmtId="167" fontId="2" fillId="2" borderId="2" xfId="7" applyNumberFormat="1" applyFont="1" applyFill="1" applyBorder="1" applyAlignment="1" applyProtection="1">
      <alignment horizontal="right" vertical="top" wrapText="1"/>
    </xf>
    <xf numFmtId="0" fontId="2" fillId="2" borderId="2" xfId="7" applyFont="1" applyFill="1" applyBorder="1" applyAlignment="1" applyProtection="1">
      <alignment horizontal="left"/>
    </xf>
    <xf numFmtId="0" fontId="3" fillId="2" borderId="2" xfId="7" applyFont="1" applyFill="1" applyBorder="1" applyAlignment="1" applyProtection="1">
      <alignment horizontal="left"/>
    </xf>
    <xf numFmtId="164" fontId="3" fillId="2" borderId="2" xfId="4" applyFont="1" applyFill="1" applyBorder="1" applyAlignment="1" applyProtection="1">
      <alignment horizontal="right"/>
    </xf>
    <xf numFmtId="0" fontId="2" fillId="2" borderId="2" xfId="3" applyFont="1" applyFill="1" applyBorder="1" applyAlignment="1" applyProtection="1">
      <alignment horizontal="right" vertical="top" wrapText="1"/>
    </xf>
    <xf numFmtId="0" fontId="2" fillId="2" borderId="2" xfId="3" applyNumberFormat="1" applyFont="1" applyFill="1" applyBorder="1" applyAlignment="1" applyProtection="1">
      <alignment horizontal="left" vertical="top" wrapText="1"/>
    </xf>
    <xf numFmtId="164" fontId="2" fillId="2" borderId="2" xfId="4" applyFont="1" applyFill="1" applyBorder="1" applyAlignment="1" applyProtection="1">
      <alignment wrapText="1"/>
    </xf>
    <xf numFmtId="164" fontId="2" fillId="2" borderId="2" xfId="4" applyFont="1" applyFill="1" applyBorder="1" applyAlignment="1" applyProtection="1">
      <alignment horizontal="center" wrapText="1"/>
    </xf>
    <xf numFmtId="165" fontId="3" fillId="2" borderId="2" xfId="3" applyNumberFormat="1" applyFont="1" applyFill="1" applyBorder="1" applyAlignment="1" applyProtection="1">
      <alignment horizontal="right" vertical="top" wrapText="1"/>
    </xf>
    <xf numFmtId="164" fontId="3" fillId="2" borderId="2" xfId="4" applyFont="1" applyFill="1" applyBorder="1" applyAlignment="1" applyProtection="1">
      <alignment wrapText="1"/>
    </xf>
    <xf numFmtId="164" fontId="3" fillId="2" borderId="2" xfId="4" applyFont="1" applyFill="1" applyBorder="1" applyAlignment="1" applyProtection="1">
      <alignment horizontal="center" wrapText="1"/>
    </xf>
    <xf numFmtId="39" fontId="3" fillId="4" borderId="2" xfId="8" applyFont="1" applyFill="1" applyBorder="1" applyAlignment="1" applyProtection="1">
      <alignment vertical="center" wrapText="1"/>
    </xf>
    <xf numFmtId="164" fontId="3" fillId="4" borderId="2" xfId="4" applyFont="1" applyFill="1" applyBorder="1" applyAlignment="1" applyProtection="1">
      <alignment vertical="center" wrapText="1"/>
    </xf>
    <xf numFmtId="37" fontId="3" fillId="4" borderId="2" xfId="8" applyNumberFormat="1" applyFont="1" applyFill="1" applyBorder="1" applyAlignment="1" applyProtection="1">
      <alignment horizontal="right" vertical="top" wrapText="1"/>
    </xf>
    <xf numFmtId="49" fontId="3" fillId="4" borderId="2" xfId="8" applyNumberFormat="1" applyFont="1" applyFill="1" applyBorder="1" applyAlignment="1" applyProtection="1">
      <alignment horizontal="left" vertical="top" wrapText="1"/>
    </xf>
    <xf numFmtId="164" fontId="2" fillId="2" borderId="2" xfId="4" applyFont="1" applyFill="1" applyBorder="1" applyAlignment="1" applyProtection="1">
      <alignment horizontal="right" vertical="top"/>
    </xf>
    <xf numFmtId="164" fontId="2" fillId="4" borderId="2" xfId="4" applyFont="1" applyFill="1" applyBorder="1" applyAlignment="1" applyProtection="1">
      <alignment horizontal="center" vertical="top"/>
    </xf>
    <xf numFmtId="170" fontId="2" fillId="4" borderId="2" xfId="8" applyNumberFormat="1" applyFont="1" applyFill="1" applyBorder="1" applyAlignment="1" applyProtection="1">
      <alignment horizontal="right" vertical="top" wrapText="1"/>
    </xf>
    <xf numFmtId="0" fontId="5" fillId="0" borderId="2" xfId="10" applyFont="1" applyFill="1" applyBorder="1" applyAlignment="1" applyProtection="1">
      <alignment vertical="center" wrapText="1"/>
    </xf>
    <xf numFmtId="164" fontId="5" fillId="0" borderId="2" xfId="4" applyFont="1" applyFill="1" applyBorder="1" applyAlignment="1" applyProtection="1"/>
    <xf numFmtId="164" fontId="5" fillId="0" borderId="2" xfId="4" applyFont="1" applyFill="1" applyBorder="1" applyAlignment="1" applyProtection="1">
      <alignment horizontal="center"/>
    </xf>
    <xf numFmtId="37" fontId="2" fillId="4" borderId="2" xfId="8" applyNumberFormat="1" applyFont="1" applyFill="1" applyBorder="1" applyAlignment="1" applyProtection="1">
      <alignment horizontal="right" vertical="top" wrapText="1"/>
    </xf>
    <xf numFmtId="49" fontId="3" fillId="0" borderId="2" xfId="8" applyNumberFormat="1" applyFont="1" applyFill="1" applyBorder="1" applyAlignment="1" applyProtection="1">
      <alignment horizontal="left" vertical="top" wrapText="1"/>
    </xf>
    <xf numFmtId="164" fontId="2" fillId="0" borderId="2" xfId="4" applyFont="1" applyFill="1" applyBorder="1" applyAlignment="1" applyProtection="1">
      <alignment horizontal="right" vertical="top"/>
    </xf>
    <xf numFmtId="49" fontId="2" fillId="0" borderId="2" xfId="8" applyNumberFormat="1" applyFont="1" applyFill="1" applyBorder="1" applyAlignment="1" applyProtection="1">
      <alignment horizontal="left" vertical="top" wrapText="1"/>
    </xf>
    <xf numFmtId="164" fontId="2" fillId="0" borderId="2" xfId="4" applyFont="1" applyFill="1" applyBorder="1" applyAlignment="1" applyProtection="1">
      <alignment horizontal="right" wrapText="1"/>
    </xf>
    <xf numFmtId="49" fontId="2" fillId="2" borderId="2" xfId="8" applyNumberFormat="1" applyFont="1" applyFill="1" applyBorder="1" applyAlignment="1" applyProtection="1">
      <alignment horizontal="left" vertical="top" wrapText="1"/>
    </xf>
    <xf numFmtId="164" fontId="2" fillId="2" borderId="2" xfId="4" applyFont="1" applyFill="1" applyBorder="1" applyAlignment="1" applyProtection="1">
      <alignment horizontal="right" vertical="center" wrapText="1"/>
    </xf>
    <xf numFmtId="170" fontId="2" fillId="4" borderId="3" xfId="8" applyNumberFormat="1" applyFont="1" applyFill="1" applyBorder="1" applyAlignment="1" applyProtection="1">
      <alignment horizontal="right" vertical="top" wrapText="1"/>
    </xf>
    <xf numFmtId="49" fontId="2" fillId="2" borderId="3" xfId="8" applyNumberFormat="1" applyFont="1" applyFill="1" applyBorder="1" applyAlignment="1" applyProtection="1">
      <alignment horizontal="left" vertical="top" wrapText="1"/>
    </xf>
    <xf numFmtId="164" fontId="2" fillId="2" borderId="3" xfId="4" applyFont="1" applyFill="1" applyBorder="1" applyAlignment="1" applyProtection="1">
      <alignment horizontal="right" vertical="center" wrapText="1"/>
    </xf>
    <xf numFmtId="164" fontId="2" fillId="2" borderId="3" xfId="4" applyFont="1" applyFill="1" applyBorder="1" applyAlignment="1" applyProtection="1">
      <alignment horizontal="center" vertical="center"/>
    </xf>
    <xf numFmtId="39" fontId="2" fillId="4" borderId="2" xfId="8" applyNumberFormat="1" applyFont="1" applyFill="1" applyBorder="1" applyAlignment="1" applyProtection="1">
      <alignment horizontal="right" vertical="top" wrapText="1"/>
    </xf>
    <xf numFmtId="164" fontId="2" fillId="2" borderId="2" xfId="4" applyFont="1" applyFill="1" applyBorder="1" applyAlignment="1" applyProtection="1">
      <alignment horizontal="right" wrapText="1"/>
    </xf>
    <xf numFmtId="170" fontId="2" fillId="2" borderId="2" xfId="8" applyNumberFormat="1" applyFont="1" applyFill="1" applyBorder="1" applyAlignment="1" applyProtection="1">
      <alignment horizontal="right" vertical="top" wrapText="1"/>
    </xf>
    <xf numFmtId="49" fontId="3" fillId="2" borderId="2" xfId="8" applyNumberFormat="1" applyFont="1" applyFill="1" applyBorder="1" applyAlignment="1" applyProtection="1">
      <alignment horizontal="center" vertical="top" wrapText="1"/>
    </xf>
    <xf numFmtId="164" fontId="2" fillId="2" borderId="2" xfId="4" applyFont="1" applyFill="1" applyBorder="1" applyAlignment="1" applyProtection="1">
      <alignment horizontal="right" vertical="top" wrapText="1"/>
    </xf>
    <xf numFmtId="39" fontId="3" fillId="4" borderId="2" xfId="8" applyFont="1" applyFill="1" applyBorder="1" applyAlignment="1" applyProtection="1">
      <alignment horizontal="center" vertical="top" wrapText="1"/>
    </xf>
    <xf numFmtId="164" fontId="3" fillId="4" borderId="2" xfId="4" applyFont="1" applyFill="1" applyBorder="1" applyAlignment="1" applyProtection="1">
      <alignment horizontal="center" vertical="top"/>
    </xf>
    <xf numFmtId="164" fontId="3" fillId="4" borderId="2" xfId="4" applyFont="1" applyFill="1" applyBorder="1" applyAlignment="1" applyProtection="1">
      <alignment horizontal="right" vertical="top"/>
    </xf>
    <xf numFmtId="37" fontId="3" fillId="4" borderId="2" xfId="8" applyNumberFormat="1" applyFont="1" applyFill="1" applyBorder="1" applyAlignment="1" applyProtection="1">
      <alignment vertical="top" wrapText="1"/>
    </xf>
    <xf numFmtId="170" fontId="2" fillId="4" borderId="2" xfId="8" applyNumberFormat="1" applyFont="1" applyFill="1" applyBorder="1" applyAlignment="1" applyProtection="1">
      <alignment vertical="top" wrapText="1"/>
    </xf>
    <xf numFmtId="0" fontId="2" fillId="0" borderId="2" xfId="10" applyFont="1" applyFill="1" applyBorder="1" applyAlignment="1" applyProtection="1">
      <alignment vertical="center" wrapText="1"/>
    </xf>
    <xf numFmtId="164" fontId="2" fillId="2" borderId="2" xfId="4" applyFont="1" applyFill="1" applyBorder="1" applyAlignment="1" applyProtection="1">
      <alignment horizontal="right" vertical="center"/>
    </xf>
    <xf numFmtId="164" fontId="2" fillId="4" borderId="2" xfId="4" applyFont="1" applyFill="1" applyBorder="1" applyAlignment="1" applyProtection="1">
      <alignment horizontal="center" vertical="center"/>
    </xf>
    <xf numFmtId="37" fontId="2" fillId="4" borderId="2" xfId="8" applyNumberFormat="1" applyFont="1" applyFill="1" applyBorder="1" applyAlignment="1" applyProtection="1">
      <alignment vertical="top" wrapText="1"/>
    </xf>
    <xf numFmtId="49" fontId="3" fillId="0" borderId="2" xfId="8" applyNumberFormat="1" applyFont="1" applyFill="1" applyBorder="1" applyAlignment="1" applyProtection="1">
      <alignment horizontal="left" vertical="center" wrapText="1"/>
    </xf>
    <xf numFmtId="170" fontId="2" fillId="4" borderId="3" xfId="8" applyNumberFormat="1" applyFont="1" applyFill="1" applyBorder="1" applyAlignment="1" applyProtection="1">
      <alignment vertical="top" wrapText="1"/>
    </xf>
    <xf numFmtId="0" fontId="2" fillId="0" borderId="3" xfId="10" applyFont="1" applyFill="1" applyBorder="1" applyAlignment="1" applyProtection="1">
      <alignment vertical="center" wrapText="1"/>
    </xf>
    <xf numFmtId="164" fontId="2" fillId="2" borderId="3" xfId="4" applyFont="1" applyFill="1" applyBorder="1" applyAlignment="1" applyProtection="1">
      <alignment horizontal="right" vertical="center"/>
    </xf>
    <xf numFmtId="164" fontId="2" fillId="4" borderId="3" xfId="4" applyFont="1" applyFill="1" applyBorder="1" applyAlignment="1" applyProtection="1">
      <alignment horizontal="center" vertical="center"/>
    </xf>
    <xf numFmtId="37" fontId="2" fillId="2" borderId="2" xfId="11" applyNumberFormat="1" applyFont="1" applyFill="1" applyBorder="1" applyAlignment="1" applyProtection="1">
      <alignment horizontal="right"/>
    </xf>
    <xf numFmtId="0" fontId="2" fillId="2" borderId="2" xfId="11" applyFont="1" applyFill="1" applyBorder="1" applyAlignment="1" applyProtection="1">
      <alignment wrapText="1"/>
    </xf>
    <xf numFmtId="37" fontId="2" fillId="2" borderId="2" xfId="11" applyNumberFormat="1" applyFont="1" applyFill="1" applyBorder="1" applyAlignment="1" applyProtection="1">
      <alignment horizontal="right" vertical="top"/>
    </xf>
    <xf numFmtId="0" fontId="2" fillId="2" borderId="2" xfId="11" applyFont="1" applyFill="1" applyBorder="1" applyAlignment="1" applyProtection="1">
      <alignment vertical="top" wrapText="1"/>
    </xf>
    <xf numFmtId="164" fontId="2" fillId="2" borderId="2" xfId="4" applyFont="1" applyFill="1" applyBorder="1" applyAlignment="1" applyProtection="1">
      <alignment horizontal="center" vertical="center" wrapText="1"/>
    </xf>
    <xf numFmtId="164" fontId="2" fillId="0" borderId="2" xfId="4" applyFont="1" applyFill="1" applyBorder="1" applyAlignment="1" applyProtection="1">
      <alignment vertical="center"/>
    </xf>
    <xf numFmtId="164" fontId="2" fillId="0" borderId="2" xfId="4" applyFont="1" applyFill="1" applyBorder="1" applyAlignment="1" applyProtection="1">
      <alignment horizontal="center" vertical="center"/>
    </xf>
    <xf numFmtId="164" fontId="2" fillId="0" borderId="3" xfId="4" applyFont="1" applyFill="1" applyBorder="1" applyAlignment="1" applyProtection="1">
      <alignment vertical="center"/>
    </xf>
    <xf numFmtId="164" fontId="2" fillId="0" borderId="3" xfId="4" applyFont="1" applyFill="1" applyBorder="1" applyAlignment="1" applyProtection="1">
      <alignment horizontal="center" vertical="center"/>
    </xf>
    <xf numFmtId="39" fontId="2" fillId="4" borderId="2" xfId="8" applyNumberFormat="1" applyFont="1" applyFill="1" applyBorder="1" applyAlignment="1" applyProtection="1">
      <alignment vertical="top" wrapText="1"/>
    </xf>
    <xf numFmtId="39" fontId="2" fillId="4" borderId="3" xfId="8" applyNumberFormat="1" applyFont="1" applyFill="1" applyBorder="1" applyAlignment="1" applyProtection="1">
      <alignment vertical="top" wrapText="1"/>
    </xf>
    <xf numFmtId="39" fontId="2" fillId="2" borderId="2" xfId="8" applyNumberFormat="1" applyFont="1" applyFill="1" applyBorder="1" applyAlignment="1" applyProtection="1">
      <alignment vertical="top" wrapText="1"/>
    </xf>
    <xf numFmtId="0" fontId="2" fillId="2" borderId="2" xfId="10" applyFont="1" applyFill="1" applyBorder="1" applyAlignment="1" applyProtection="1">
      <alignment vertical="center" wrapText="1"/>
    </xf>
    <xf numFmtId="37" fontId="7" fillId="0" borderId="2" xfId="10" applyNumberFormat="1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left" vertical="center" wrapText="1"/>
    </xf>
    <xf numFmtId="164" fontId="8" fillId="0" borderId="2" xfId="4" applyFont="1" applyFill="1" applyBorder="1" applyAlignment="1" applyProtection="1">
      <alignment vertical="center"/>
    </xf>
    <xf numFmtId="0" fontId="8" fillId="0" borderId="2" xfId="3" applyFont="1" applyFill="1" applyBorder="1" applyAlignment="1" applyProtection="1">
      <alignment vertical="center"/>
    </xf>
    <xf numFmtId="0" fontId="8" fillId="0" borderId="2" xfId="3" applyFont="1" applyFill="1" applyBorder="1" applyAlignment="1" applyProtection="1">
      <alignment horizontal="justify" vertical="center" wrapText="1"/>
    </xf>
    <xf numFmtId="164" fontId="8" fillId="0" borderId="2" xfId="4" applyFont="1" applyFill="1" applyBorder="1" applyAlignment="1" applyProtection="1">
      <alignment vertical="center" wrapText="1"/>
    </xf>
    <xf numFmtId="164" fontId="8" fillId="0" borderId="2" xfId="4" applyFont="1" applyFill="1" applyBorder="1" applyAlignment="1" applyProtection="1">
      <alignment horizontal="center" vertical="center" wrapText="1"/>
    </xf>
    <xf numFmtId="0" fontId="3" fillId="2" borderId="2" xfId="3" applyNumberFormat="1" applyFont="1" applyFill="1" applyBorder="1" applyAlignment="1" applyProtection="1">
      <alignment horizontal="right"/>
    </xf>
    <xf numFmtId="0" fontId="3" fillId="2" borderId="2" xfId="3" applyNumberFormat="1" applyFont="1" applyFill="1" applyBorder="1" applyProtection="1"/>
    <xf numFmtId="0" fontId="3" fillId="2" borderId="2" xfId="3" applyNumberFormat="1" applyFont="1" applyFill="1" applyBorder="1" applyAlignment="1" applyProtection="1">
      <alignment horizontal="center"/>
    </xf>
    <xf numFmtId="164" fontId="2" fillId="2" borderId="2" xfId="4" applyFont="1" applyFill="1" applyBorder="1" applyAlignment="1" applyProtection="1">
      <alignment vertical="top" wrapText="1"/>
    </xf>
    <xf numFmtId="37" fontId="3" fillId="2" borderId="2" xfId="8" applyNumberFormat="1" applyFont="1" applyFill="1" applyBorder="1" applyAlignment="1" applyProtection="1">
      <alignment horizontal="right" vertical="center" wrapText="1"/>
    </xf>
    <xf numFmtId="49" fontId="3" fillId="2" borderId="2" xfId="8" applyNumberFormat="1" applyFont="1" applyFill="1" applyBorder="1" applyAlignment="1" applyProtection="1">
      <alignment vertical="center" wrapText="1"/>
    </xf>
    <xf numFmtId="170" fontId="3" fillId="2" borderId="2" xfId="8" applyNumberFormat="1" applyFont="1" applyFill="1" applyBorder="1" applyAlignment="1" applyProtection="1">
      <alignment horizontal="right" vertical="center" wrapText="1"/>
    </xf>
    <xf numFmtId="167" fontId="2" fillId="2" borderId="2" xfId="8" applyNumberFormat="1" applyFont="1" applyFill="1" applyBorder="1" applyAlignment="1" applyProtection="1">
      <alignment horizontal="right" vertical="top" wrapText="1"/>
    </xf>
    <xf numFmtId="49" fontId="2" fillId="2" borderId="2" xfId="8" applyNumberFormat="1" applyFont="1" applyFill="1" applyBorder="1" applyAlignment="1" applyProtection="1">
      <alignment horizontal="left" wrapText="1"/>
    </xf>
    <xf numFmtId="49" fontId="2" fillId="2" borderId="2" xfId="8" applyNumberFormat="1" applyFont="1" applyFill="1" applyBorder="1" applyAlignment="1" applyProtection="1">
      <alignment horizontal="left" vertical="center" wrapText="1"/>
    </xf>
    <xf numFmtId="0" fontId="2" fillId="2" borderId="2" xfId="3" applyNumberFormat="1" applyFont="1" applyFill="1" applyBorder="1" applyAlignment="1" applyProtection="1">
      <alignment horizontal="right"/>
    </xf>
    <xf numFmtId="0" fontId="2" fillId="2" borderId="2" xfId="3" applyNumberFormat="1" applyFont="1" applyFill="1" applyBorder="1" applyProtection="1"/>
    <xf numFmtId="0" fontId="2" fillId="2" borderId="3" xfId="3" applyNumberFormat="1" applyFont="1" applyFill="1" applyBorder="1" applyAlignment="1" applyProtection="1">
      <alignment horizontal="right"/>
    </xf>
    <xf numFmtId="0" fontId="2" fillId="2" borderId="3" xfId="3" applyNumberFormat="1" applyFont="1" applyFill="1" applyBorder="1" applyProtection="1"/>
    <xf numFmtId="0" fontId="2" fillId="2" borderId="2" xfId="3" applyNumberFormat="1" applyFont="1" applyFill="1" applyBorder="1" applyAlignment="1" applyProtection="1">
      <alignment horizontal="right" vertical="center"/>
    </xf>
    <xf numFmtId="0" fontId="2" fillId="2" borderId="2" xfId="3" applyNumberFormat="1" applyFont="1" applyFill="1" applyBorder="1" applyAlignment="1" applyProtection="1">
      <alignment wrapText="1"/>
    </xf>
    <xf numFmtId="167" fontId="3" fillId="2" borderId="2" xfId="7" applyNumberFormat="1" applyFont="1" applyFill="1" applyBorder="1" applyAlignment="1" applyProtection="1">
      <alignment horizontal="center"/>
    </xf>
    <xf numFmtId="0" fontId="9" fillId="2" borderId="2" xfId="7" applyFont="1" applyFill="1" applyBorder="1" applyAlignment="1" applyProtection="1">
      <alignment vertical="center" wrapText="1"/>
    </xf>
    <xf numFmtId="1" fontId="2" fillId="2" borderId="2" xfId="7" applyNumberFormat="1" applyFont="1" applyFill="1" applyBorder="1" applyAlignment="1" applyProtection="1">
      <alignment horizontal="right" vertical="top" wrapText="1"/>
    </xf>
    <xf numFmtId="0" fontId="2" fillId="2" borderId="2" xfId="7" applyFont="1" applyFill="1" applyBorder="1" applyAlignment="1" applyProtection="1">
      <alignment horizontal="left" wrapText="1"/>
    </xf>
    <xf numFmtId="0" fontId="9" fillId="2" borderId="2" xfId="7" applyFont="1" applyFill="1" applyBorder="1" applyAlignment="1" applyProtection="1">
      <alignment vertical="top" wrapText="1"/>
    </xf>
    <xf numFmtId="0" fontId="3" fillId="2" borderId="2" xfId="13" applyFont="1" applyFill="1" applyBorder="1" applyAlignment="1" applyProtection="1">
      <alignment horizontal="center" vertical="top" wrapText="1"/>
    </xf>
    <xf numFmtId="4" fontId="2" fillId="2" borderId="2" xfId="4" applyNumberFormat="1" applyFont="1" applyFill="1" applyBorder="1" applyAlignment="1" applyProtection="1">
      <alignment vertical="center"/>
    </xf>
    <xf numFmtId="4" fontId="2" fillId="2" borderId="2" xfId="4" applyNumberFormat="1" applyFont="1" applyFill="1" applyBorder="1" applyAlignment="1" applyProtection="1">
      <alignment horizontal="center" vertical="center"/>
    </xf>
    <xf numFmtId="0" fontId="2" fillId="2" borderId="2" xfId="22" applyFont="1" applyFill="1" applyBorder="1" applyAlignment="1" applyProtection="1">
      <alignment vertical="top" wrapText="1"/>
    </xf>
    <xf numFmtId="0" fontId="3" fillId="2" borderId="3" xfId="13" applyFont="1" applyFill="1" applyBorder="1" applyAlignment="1" applyProtection="1">
      <alignment horizontal="center" vertical="top" wrapText="1"/>
    </xf>
    <xf numFmtId="4" fontId="2" fillId="2" borderId="3" xfId="4" applyNumberFormat="1" applyFont="1" applyFill="1" applyBorder="1" applyAlignment="1" applyProtection="1">
      <alignment vertical="center"/>
    </xf>
    <xf numFmtId="4" fontId="2" fillId="2" borderId="3" xfId="4" applyNumberFormat="1" applyFont="1" applyFill="1" applyBorder="1" applyAlignment="1" applyProtection="1">
      <alignment horizontal="center" vertical="center"/>
    </xf>
    <xf numFmtId="0" fontId="2" fillId="2" borderId="2" xfId="3" applyFont="1" applyFill="1" applyBorder="1" applyAlignment="1" applyProtection="1">
      <alignment horizontal="right" vertical="center"/>
    </xf>
    <xf numFmtId="4" fontId="2" fillId="2" borderId="2" xfId="4" applyNumberFormat="1" applyFont="1" applyFill="1" applyBorder="1" applyAlignment="1" applyProtection="1">
      <alignment horizontal="center"/>
    </xf>
    <xf numFmtId="0" fontId="3" fillId="2" borderId="2" xfId="3" applyFont="1" applyFill="1" applyBorder="1" applyAlignment="1" applyProtection="1">
      <alignment horizontal="right" vertical="top" wrapText="1"/>
    </xf>
    <xf numFmtId="173" fontId="2" fillId="2" borderId="2" xfId="23" applyNumberFormat="1" applyFont="1" applyFill="1" applyBorder="1" applyAlignment="1" applyProtection="1"/>
    <xf numFmtId="0" fontId="2" fillId="2" borderId="2" xfId="7" applyFont="1" applyFill="1" applyBorder="1" applyAlignment="1" applyProtection="1">
      <alignment horizontal="right"/>
    </xf>
    <xf numFmtId="9" fontId="2" fillId="2" borderId="2" xfId="23" applyFont="1" applyFill="1" applyBorder="1" applyProtection="1"/>
    <xf numFmtId="4" fontId="2" fillId="2" borderId="2" xfId="7" applyNumberFormat="1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right" vertical="top"/>
    </xf>
    <xf numFmtId="173" fontId="2" fillId="2" borderId="2" xfId="3" applyNumberFormat="1" applyFont="1" applyFill="1" applyBorder="1" applyAlignment="1" applyProtection="1">
      <alignment horizontal="right" vertical="top"/>
    </xf>
    <xf numFmtId="0" fontId="2" fillId="2" borderId="2" xfId="25" applyFont="1" applyFill="1" applyBorder="1" applyAlignment="1" applyProtection="1">
      <alignment horizontal="right" vertical="top" wrapText="1"/>
    </xf>
    <xf numFmtId="10" fontId="2" fillId="2" borderId="2" xfId="23" applyNumberFormat="1" applyFont="1" applyFill="1" applyBorder="1" applyAlignment="1" applyProtection="1">
      <alignment vertical="center"/>
    </xf>
    <xf numFmtId="4" fontId="2" fillId="2" borderId="2" xfId="25" applyNumberFormat="1" applyFont="1" applyFill="1" applyBorder="1" applyAlignment="1" applyProtection="1">
      <alignment horizontal="center" vertical="center"/>
    </xf>
    <xf numFmtId="10" fontId="2" fillId="2" borderId="2" xfId="23" applyNumberFormat="1" applyFont="1" applyFill="1" applyBorder="1" applyAlignment="1" applyProtection="1">
      <alignment vertical="top"/>
    </xf>
    <xf numFmtId="4" fontId="2" fillId="2" borderId="2" xfId="25" applyNumberFormat="1" applyFont="1" applyFill="1" applyBorder="1" applyAlignment="1" applyProtection="1">
      <alignment horizontal="center" vertical="top"/>
    </xf>
    <xf numFmtId="174" fontId="3" fillId="2" borderId="2" xfId="3" applyNumberFormat="1" applyFont="1" applyFill="1" applyBorder="1" applyAlignment="1" applyProtection="1">
      <alignment horizontal="right" vertical="center" wrapText="1"/>
    </xf>
    <xf numFmtId="173" fontId="2" fillId="2" borderId="2" xfId="23" applyNumberFormat="1" applyFont="1" applyFill="1" applyBorder="1" applyAlignment="1" applyProtection="1">
      <alignment wrapText="1"/>
    </xf>
    <xf numFmtId="4" fontId="2" fillId="2" borderId="2" xfId="4" applyNumberFormat="1" applyFont="1" applyFill="1" applyBorder="1" applyAlignment="1" applyProtection="1">
      <alignment horizontal="center" wrapText="1"/>
    </xf>
    <xf numFmtId="174" fontId="3" fillId="2" borderId="2" xfId="3" applyNumberFormat="1" applyFont="1" applyFill="1" applyBorder="1" applyAlignment="1" applyProtection="1">
      <alignment vertical="center" wrapText="1"/>
    </xf>
    <xf numFmtId="0" fontId="3" fillId="2" borderId="2" xfId="3" applyFont="1" applyFill="1" applyBorder="1" applyAlignment="1" applyProtection="1">
      <alignment horizontal="right" vertical="center" wrapText="1"/>
    </xf>
    <xf numFmtId="173" fontId="3" fillId="2" borderId="2" xfId="23" applyNumberFormat="1" applyFont="1" applyFill="1" applyBorder="1" applyAlignment="1" applyProtection="1">
      <alignment wrapText="1"/>
    </xf>
    <xf numFmtId="4" fontId="3" fillId="2" borderId="2" xfId="4" applyNumberFormat="1" applyFont="1" applyFill="1" applyBorder="1" applyAlignment="1" applyProtection="1">
      <alignment horizontal="center" wrapText="1"/>
    </xf>
    <xf numFmtId="0" fontId="2" fillId="2" borderId="3" xfId="3" applyFont="1" applyFill="1" applyBorder="1" applyAlignment="1" applyProtection="1">
      <alignment horizontal="right"/>
    </xf>
    <xf numFmtId="0" fontId="3" fillId="2" borderId="3" xfId="3" applyFont="1" applyFill="1" applyBorder="1" applyAlignment="1" applyProtection="1">
      <alignment horizontal="right" vertical="center" wrapText="1"/>
    </xf>
    <xf numFmtId="4" fontId="3" fillId="2" borderId="3" xfId="4" applyNumberFormat="1" applyFont="1" applyFill="1" applyBorder="1" applyAlignment="1" applyProtection="1">
      <alignment wrapText="1"/>
    </xf>
    <xf numFmtId="4" fontId="3" fillId="2" borderId="3" xfId="4" applyNumberFormat="1" applyFont="1" applyFill="1" applyBorder="1" applyAlignment="1" applyProtection="1">
      <alignment horizontal="center" wrapText="1"/>
    </xf>
    <xf numFmtId="4" fontId="2" fillId="2" borderId="2" xfId="3" applyNumberFormat="1" applyFont="1" applyFill="1" applyBorder="1" applyAlignment="1" applyProtection="1">
      <protection locked="0"/>
    </xf>
    <xf numFmtId="164" fontId="2" fillId="2" borderId="2" xfId="4" applyFont="1" applyFill="1" applyBorder="1" applyAlignment="1" applyProtection="1">
      <alignment horizontal="right" vertical="center"/>
      <protection locked="0"/>
    </xf>
    <xf numFmtId="4" fontId="2" fillId="2" borderId="2" xfId="3" applyNumberFormat="1" applyFont="1" applyFill="1" applyBorder="1" applyAlignment="1" applyProtection="1">
      <alignment vertical="center"/>
      <protection locked="0"/>
    </xf>
    <xf numFmtId="164" fontId="2" fillId="2" borderId="2" xfId="4" applyFont="1" applyFill="1" applyBorder="1" applyProtection="1">
      <protection locked="0"/>
    </xf>
    <xf numFmtId="166" fontId="2" fillId="2" borderId="2" xfId="3" applyNumberFormat="1" applyFont="1" applyFill="1" applyBorder="1" applyAlignment="1" applyProtection="1">
      <alignment vertical="center"/>
      <protection locked="0"/>
    </xf>
    <xf numFmtId="4" fontId="2" fillId="2" borderId="3" xfId="3" applyNumberFormat="1" applyFont="1" applyFill="1" applyBorder="1" applyAlignment="1" applyProtection="1">
      <protection locked="0"/>
    </xf>
    <xf numFmtId="4" fontId="3" fillId="2" borderId="2" xfId="4" applyNumberFormat="1" applyFont="1" applyFill="1" applyBorder="1" applyAlignment="1" applyProtection="1">
      <protection locked="0"/>
    </xf>
    <xf numFmtId="164" fontId="2" fillId="2" borderId="3" xfId="4" applyFont="1" applyFill="1" applyBorder="1" applyProtection="1">
      <protection locked="0"/>
    </xf>
    <xf numFmtId="164" fontId="2" fillId="2" borderId="2" xfId="4" applyFont="1" applyFill="1" applyBorder="1" applyAlignment="1" applyProtection="1">
      <alignment horizontal="center"/>
      <protection locked="0"/>
    </xf>
    <xf numFmtId="164" fontId="2" fillId="2" borderId="2" xfId="4" applyFont="1" applyFill="1" applyBorder="1" applyAlignment="1" applyProtection="1">
      <alignment wrapText="1"/>
      <protection locked="0"/>
    </xf>
    <xf numFmtId="168" fontId="3" fillId="2" borderId="2" xfId="3" applyNumberFormat="1" applyFont="1" applyFill="1" applyBorder="1" applyProtection="1">
      <protection locked="0"/>
    </xf>
    <xf numFmtId="164" fontId="3" fillId="2" borderId="2" xfId="4" applyFont="1" applyFill="1" applyBorder="1" applyAlignment="1" applyProtection="1">
      <alignment wrapText="1"/>
      <protection locked="0"/>
    </xf>
    <xf numFmtId="164" fontId="3" fillId="4" borderId="2" xfId="4" applyFont="1" applyFill="1" applyBorder="1" applyAlignment="1" applyProtection="1">
      <alignment vertical="center" wrapText="1"/>
      <protection locked="0"/>
    </xf>
    <xf numFmtId="39" fontId="3" fillId="4" borderId="2" xfId="8" applyFont="1" applyFill="1" applyBorder="1" applyAlignment="1" applyProtection="1">
      <alignment vertical="center" wrapText="1"/>
      <protection locked="0"/>
    </xf>
    <xf numFmtId="164" fontId="2" fillId="4" borderId="2" xfId="4" applyFont="1" applyFill="1" applyBorder="1" applyAlignment="1" applyProtection="1">
      <alignment vertical="top"/>
      <protection locked="0"/>
    </xf>
    <xf numFmtId="169" fontId="2" fillId="4" borderId="2" xfId="9" applyNumberFormat="1" applyFont="1" applyFill="1" applyBorder="1" applyAlignment="1" applyProtection="1">
      <alignment horizontal="right" vertical="top"/>
      <protection locked="0"/>
    </xf>
    <xf numFmtId="169" fontId="2" fillId="4" borderId="2" xfId="9" applyNumberFormat="1" applyFont="1" applyFill="1" applyBorder="1" applyAlignment="1" applyProtection="1">
      <alignment horizontal="right"/>
      <protection locked="0"/>
    </xf>
    <xf numFmtId="164" fontId="2" fillId="2" borderId="2" xfId="4" applyFont="1" applyFill="1" applyBorder="1" applyAlignment="1" applyProtection="1">
      <alignment vertical="top"/>
      <protection locked="0"/>
    </xf>
    <xf numFmtId="169" fontId="2" fillId="4" borderId="2" xfId="9" applyNumberFormat="1" applyFont="1" applyFill="1" applyBorder="1" applyAlignment="1" applyProtection="1">
      <alignment horizontal="right" vertical="center"/>
      <protection locked="0"/>
    </xf>
    <xf numFmtId="164" fontId="2" fillId="2" borderId="3" xfId="4" applyFont="1" applyFill="1" applyBorder="1" applyAlignment="1" applyProtection="1">
      <alignment vertical="center"/>
      <protection locked="0"/>
    </xf>
    <xf numFmtId="169" fontId="2" fillId="4" borderId="3" xfId="9" applyNumberFormat="1" applyFont="1" applyFill="1" applyBorder="1" applyAlignment="1" applyProtection="1">
      <alignment horizontal="right" vertical="center"/>
      <protection locked="0"/>
    </xf>
    <xf numFmtId="169" fontId="3" fillId="2" borderId="2" xfId="9" applyNumberFormat="1" applyFont="1" applyFill="1" applyBorder="1" applyAlignment="1" applyProtection="1">
      <alignment horizontal="right" vertical="top"/>
      <protection locked="0"/>
    </xf>
    <xf numFmtId="164" fontId="2" fillId="4" borderId="2" xfId="4" applyFont="1" applyFill="1" applyBorder="1" applyAlignment="1" applyProtection="1">
      <alignment vertical="center"/>
      <protection locked="0"/>
    </xf>
    <xf numFmtId="164" fontId="2" fillId="4" borderId="3" xfId="4" applyFont="1" applyFill="1" applyBorder="1" applyAlignment="1" applyProtection="1">
      <alignment vertical="center"/>
      <protection locked="0"/>
    </xf>
    <xf numFmtId="164" fontId="2" fillId="2" borderId="2" xfId="4" applyFont="1" applyFill="1" applyBorder="1" applyAlignment="1" applyProtection="1">
      <alignment vertical="center" wrapText="1"/>
      <protection locked="0"/>
    </xf>
    <xf numFmtId="169" fontId="2" fillId="2" borderId="2" xfId="9" applyNumberFormat="1" applyFont="1" applyFill="1" applyBorder="1" applyAlignment="1" applyProtection="1">
      <alignment horizontal="right" vertical="center"/>
      <protection locked="0"/>
    </xf>
    <xf numFmtId="164" fontId="8" fillId="0" borderId="2" xfId="4" applyFont="1" applyFill="1" applyBorder="1" applyAlignment="1" applyProtection="1">
      <alignment horizontal="right" vertical="center"/>
      <protection locked="0"/>
    </xf>
    <xf numFmtId="4" fontId="8" fillId="0" borderId="2" xfId="12" applyNumberFormat="1" applyFont="1" applyFill="1" applyBorder="1" applyAlignment="1" applyProtection="1">
      <alignment vertical="center"/>
      <protection locked="0"/>
    </xf>
    <xf numFmtId="164" fontId="8" fillId="0" borderId="2" xfId="4" applyFont="1" applyFill="1" applyBorder="1" applyAlignment="1" applyProtection="1">
      <alignment vertical="center"/>
      <protection locked="0"/>
    </xf>
    <xf numFmtId="4" fontId="2" fillId="2" borderId="2" xfId="20" applyNumberFormat="1" applyFont="1" applyFill="1" applyBorder="1" applyAlignment="1" applyProtection="1">
      <alignment horizontal="right"/>
      <protection locked="0"/>
    </xf>
    <xf numFmtId="164" fontId="2" fillId="2" borderId="2" xfId="4" applyFont="1" applyFill="1" applyBorder="1" applyAlignment="1" applyProtection="1">
      <alignment horizontal="right" vertical="center" wrapText="1"/>
      <protection locked="0"/>
    </xf>
    <xf numFmtId="4" fontId="2" fillId="2" borderId="2" xfId="20" applyNumberFormat="1" applyFont="1" applyFill="1" applyBorder="1" applyAlignment="1" applyProtection="1">
      <alignment horizontal="right" vertical="center"/>
      <protection locked="0"/>
    </xf>
    <xf numFmtId="0" fontId="2" fillId="2" borderId="3" xfId="3" applyFont="1" applyFill="1" applyBorder="1" applyAlignment="1" applyProtection="1">
      <alignment vertical="top" wrapText="1"/>
      <protection locked="0"/>
    </xf>
    <xf numFmtId="0" fontId="2" fillId="2" borderId="2" xfId="3" applyFont="1" applyFill="1" applyBorder="1" applyAlignment="1" applyProtection="1">
      <alignment vertical="top" wrapText="1"/>
      <protection locked="0"/>
    </xf>
    <xf numFmtId="4" fontId="2" fillId="2" borderId="2" xfId="4" applyNumberFormat="1" applyFont="1" applyFill="1" applyBorder="1" applyAlignment="1" applyProtection="1">
      <alignment vertical="center"/>
      <protection locked="0"/>
    </xf>
    <xf numFmtId="4" fontId="3" fillId="2" borderId="2" xfId="21" applyNumberFormat="1" applyFont="1" applyFill="1" applyBorder="1" applyProtection="1">
      <protection locked="0"/>
    </xf>
    <xf numFmtId="4" fontId="2" fillId="2" borderId="2" xfId="21" applyNumberFormat="1" applyFont="1" applyFill="1" applyBorder="1" applyProtection="1">
      <protection locked="0"/>
    </xf>
    <xf numFmtId="4" fontId="2" fillId="2" borderId="3" xfId="4" applyNumberFormat="1" applyFont="1" applyFill="1" applyBorder="1" applyAlignment="1" applyProtection="1">
      <alignment vertical="center"/>
      <protection locked="0"/>
    </xf>
    <xf numFmtId="4" fontId="3" fillId="2" borderId="3" xfId="21" applyNumberFormat="1" applyFont="1" applyFill="1" applyBorder="1" applyProtection="1">
      <protection locked="0"/>
    </xf>
    <xf numFmtId="4" fontId="2" fillId="2" borderId="2" xfId="4" applyNumberFormat="1" applyFont="1" applyFill="1" applyBorder="1" applyAlignment="1" applyProtection="1">
      <protection locked="0"/>
    </xf>
    <xf numFmtId="4" fontId="2" fillId="2" borderId="2" xfId="2" applyNumberFormat="1" applyFont="1" applyFill="1" applyBorder="1" applyAlignment="1" applyProtection="1">
      <alignment horizontal="right"/>
      <protection locked="0"/>
    </xf>
    <xf numFmtId="4" fontId="2" fillId="2" borderId="2" xfId="7" applyNumberFormat="1" applyFont="1" applyFill="1" applyBorder="1" applyProtection="1">
      <protection locked="0"/>
    </xf>
    <xf numFmtId="4" fontId="2" fillId="2" borderId="2" xfId="3" applyNumberFormat="1" applyFont="1" applyFill="1" applyBorder="1" applyAlignment="1" applyProtection="1">
      <alignment vertical="top"/>
      <protection locked="0"/>
    </xf>
    <xf numFmtId="4" fontId="2" fillId="2" borderId="2" xfId="3" applyNumberFormat="1" applyFont="1" applyFill="1" applyBorder="1" applyAlignment="1" applyProtection="1">
      <alignment horizontal="right" vertical="top"/>
      <protection locked="0"/>
    </xf>
    <xf numFmtId="43" fontId="2" fillId="2" borderId="2" xfId="26" applyFont="1" applyFill="1" applyBorder="1" applyAlignment="1" applyProtection="1">
      <alignment vertical="center"/>
      <protection locked="0"/>
    </xf>
    <xf numFmtId="4" fontId="2" fillId="2" borderId="2" xfId="25" applyNumberFormat="1" applyFont="1" applyFill="1" applyBorder="1" applyAlignment="1" applyProtection="1">
      <alignment vertical="center"/>
      <protection locked="0"/>
    </xf>
    <xf numFmtId="43" fontId="2" fillId="2" borderId="2" xfId="26" applyFont="1" applyFill="1" applyBorder="1" applyAlignment="1" applyProtection="1">
      <alignment vertical="top"/>
      <protection locked="0"/>
    </xf>
    <xf numFmtId="4" fontId="2" fillId="2" borderId="2" xfId="25" applyNumberFormat="1" applyFont="1" applyFill="1" applyBorder="1" applyAlignment="1" applyProtection="1">
      <alignment vertical="top"/>
      <protection locked="0"/>
    </xf>
    <xf numFmtId="4" fontId="2" fillId="2" borderId="2" xfId="4" applyNumberFormat="1" applyFont="1" applyFill="1" applyBorder="1" applyAlignment="1" applyProtection="1">
      <alignment wrapText="1"/>
      <protection locked="0"/>
    </xf>
    <xf numFmtId="4" fontId="3" fillId="2" borderId="2" xfId="2" applyNumberFormat="1" applyFont="1" applyFill="1" applyBorder="1" applyAlignment="1" applyProtection="1">
      <alignment horizontal="right"/>
      <protection locked="0"/>
    </xf>
    <xf numFmtId="4" fontId="3" fillId="2" borderId="2" xfId="4" applyNumberFormat="1" applyFont="1" applyFill="1" applyBorder="1" applyAlignment="1" applyProtection="1">
      <alignment wrapText="1"/>
      <protection locked="0"/>
    </xf>
    <xf numFmtId="4" fontId="3" fillId="2" borderId="3" xfId="4" applyNumberFormat="1" applyFont="1" applyFill="1" applyBorder="1" applyAlignment="1" applyProtection="1">
      <alignment wrapText="1"/>
      <protection locked="0"/>
    </xf>
    <xf numFmtId="4" fontId="3" fillId="2" borderId="3" xfId="2" applyNumberFormat="1" applyFont="1" applyFill="1" applyBorder="1" applyAlignment="1" applyProtection="1">
      <alignment horizontal="right"/>
      <protection locked="0"/>
    </xf>
    <xf numFmtId="4" fontId="2" fillId="2" borderId="0" xfId="3" applyNumberFormat="1" applyFont="1" applyFill="1" applyBorder="1" applyAlignment="1">
      <alignment horizontal="left" wrapText="1"/>
    </xf>
    <xf numFmtId="0" fontId="2" fillId="2" borderId="0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center" vertical="top" wrapText="1"/>
    </xf>
  </cellXfs>
  <cellStyles count="107">
    <cellStyle name="20% - Accent1" xfId="28"/>
    <cellStyle name="20% - Accent2" xfId="29"/>
    <cellStyle name="20% - Accent3" xfId="30"/>
    <cellStyle name="20% - Accent4" xfId="31"/>
    <cellStyle name="20% - Accent5" xfId="32"/>
    <cellStyle name="20% - Accent6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Calculation" xfId="53"/>
    <cellStyle name="Check Cell" xfId="54"/>
    <cellStyle name="Comma 2" xfId="55"/>
    <cellStyle name="Comma 3" xfId="56"/>
    <cellStyle name="Comma_ACUEDUCTO DE  PADRE LAS CASAS" xfId="57"/>
    <cellStyle name="Euro" xfId="58"/>
    <cellStyle name="Explanatory Text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Good" xfId="67"/>
    <cellStyle name="Heading 1" xfId="68"/>
    <cellStyle name="Heading 2" xfId="69"/>
    <cellStyle name="Heading 3" xfId="70"/>
    <cellStyle name="Heading 4" xfId="71"/>
    <cellStyle name="Input" xfId="72"/>
    <cellStyle name="Linked Cell" xfId="73"/>
    <cellStyle name="Millares 10" xfId="18"/>
    <cellStyle name="Millares 13" xfId="15"/>
    <cellStyle name="Millares 2" xfId="9"/>
    <cellStyle name="Millares 2 2" xfId="74"/>
    <cellStyle name="Millares 2 2 2 2" xfId="26"/>
    <cellStyle name="Millares 2_111-12 ac neyba zona alta" xfId="75"/>
    <cellStyle name="Millares 3" xfId="4"/>
    <cellStyle name="Millares 3 2" xfId="12"/>
    <cellStyle name="Millares 3 2 3" xfId="76"/>
    <cellStyle name="Millares 3 3" xfId="77"/>
    <cellStyle name="Millares 3_111-12 ac neyba zona alta" xfId="78"/>
    <cellStyle name="Millares 4" xfId="21"/>
    <cellStyle name="Millares 5" xfId="2"/>
    <cellStyle name="Millares 5 2" xfId="79"/>
    <cellStyle name="Millares 5 2 2" xfId="80"/>
    <cellStyle name="Millares 5 3" xfId="81"/>
    <cellStyle name="Millares 6" xfId="82"/>
    <cellStyle name="Millares 6 2" xfId="83"/>
    <cellStyle name="Millares 7" xfId="84"/>
    <cellStyle name="Millares 8" xfId="85"/>
    <cellStyle name="Millares 9" xfId="86"/>
    <cellStyle name="Moneda 2" xfId="87"/>
    <cellStyle name="No-definido" xfId="88"/>
    <cellStyle name="Normal" xfId="0" builtinId="0"/>
    <cellStyle name="Normal - Style1" xfId="89"/>
    <cellStyle name="Normal 10" xfId="90"/>
    <cellStyle name="Normal 13 2" xfId="7"/>
    <cellStyle name="Normal 14" xfId="11"/>
    <cellStyle name="Normal 2" xfId="91"/>
    <cellStyle name="Normal 2 2" xfId="16"/>
    <cellStyle name="Normal 2 3" xfId="17"/>
    <cellStyle name="Normal 2 4" xfId="19"/>
    <cellStyle name="Normal 2_07-09 presupu..." xfId="92"/>
    <cellStyle name="Normal 3" xfId="93"/>
    <cellStyle name="Normal 3 2" xfId="94"/>
    <cellStyle name="Normal 31_correccion de averia ac.hatillo prov.hato mayor oct.2011 2" xfId="5"/>
    <cellStyle name="Normal 4" xfId="95"/>
    <cellStyle name="Normal 5" xfId="13"/>
    <cellStyle name="Normal 6" xfId="3"/>
    <cellStyle name="Normal 6 2" xfId="96"/>
    <cellStyle name="Normal 7" xfId="14"/>
    <cellStyle name="Normal 8" xfId="97"/>
    <cellStyle name="Normal 9" xfId="98"/>
    <cellStyle name="Normal_158-09 TERMINACION AC. LA GINA" xfId="6"/>
    <cellStyle name="Normal_502-01 alcantarillado sanitario academia de entrenamiento policial de hatilloparte b" xfId="20"/>
    <cellStyle name="Normal_Hoja1" xfId="8"/>
    <cellStyle name="Normal_presupuesto" xfId="10"/>
    <cellStyle name="Normal_Presupuesto Terminaciones Edificio Mantenimiento Nave I " xfId="25"/>
    <cellStyle name="Normal_rec 2 al 98-05 terminacion ac. la cueva de cevicos 2da. etapa ac. mult. guanabano- cruce de maguaca parte b y guanabano como ext. al ac. la cueva de cevico 1" xfId="27"/>
    <cellStyle name="Normal_REC. 1 No.204-05 AL AC. LA ANGELINA-LA CANA-Las guaranas-" xfId="22"/>
    <cellStyle name="Normal_Rec. No.3 118-03   Pta. de trat.A.Negras san juan de la maguana" xfId="1"/>
    <cellStyle name="Normal_REHABILITACION AC. DE OVIEDO 2" xfId="24"/>
    <cellStyle name="Note" xfId="99"/>
    <cellStyle name="Output" xfId="100"/>
    <cellStyle name="Percent 2" xfId="101"/>
    <cellStyle name="Porcentaje 2" xfId="23"/>
    <cellStyle name="Porcentual 2" xfId="102"/>
    <cellStyle name="Porcentual 2 2" xfId="103"/>
    <cellStyle name="Porcentual 3" xfId="104"/>
    <cellStyle name="Title" xfId="105"/>
    <cellStyle name="Warning Text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292</xdr:row>
      <xdr:rowOff>213276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47850" y="180917850"/>
          <a:ext cx="0" cy="699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289</xdr:row>
      <xdr:rowOff>0</xdr:rowOff>
    </xdr:from>
    <xdr:to>
      <xdr:col>1</xdr:col>
      <xdr:colOff>1428750</xdr:colOff>
      <xdr:row>290</xdr:row>
      <xdr:rowOff>0</xdr:rowOff>
    </xdr:to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876425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1400175</xdr:colOff>
      <xdr:row>290</xdr:row>
      <xdr:rowOff>0</xdr:rowOff>
    </xdr:to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84785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289</xdr:row>
      <xdr:rowOff>114300</xdr:rowOff>
    </xdr:to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828800" y="1809178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289</xdr:row>
      <xdr:rowOff>0</xdr:rowOff>
    </xdr:from>
    <xdr:to>
      <xdr:col>1</xdr:col>
      <xdr:colOff>1390650</xdr:colOff>
      <xdr:row>290</xdr:row>
      <xdr:rowOff>152399</xdr:rowOff>
    </xdr:to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838325" y="1809178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077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78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79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080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081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133349</xdr:rowOff>
    </xdr:to>
    <xdr:sp macro="" textlink="">
      <xdr:nvSpPr>
        <xdr:cNvPr id="1084" name="Text Box 8"/>
        <xdr:cNvSpPr txBox="1">
          <a:spLocks noChangeArrowheads="1"/>
        </xdr:cNvSpPr>
      </xdr:nvSpPr>
      <xdr:spPr bwMode="auto">
        <a:xfrm>
          <a:off x="1847850" y="1809178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133349</xdr:rowOff>
    </xdr:to>
    <xdr:sp macro="" textlink="">
      <xdr:nvSpPr>
        <xdr:cNvPr id="1085" name="Text Box 9"/>
        <xdr:cNvSpPr txBox="1">
          <a:spLocks noChangeArrowheads="1"/>
        </xdr:cNvSpPr>
      </xdr:nvSpPr>
      <xdr:spPr bwMode="auto">
        <a:xfrm>
          <a:off x="1847850" y="1809178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086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087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089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090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091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092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093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095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0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1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11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12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13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14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15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16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18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19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20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143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44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4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4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4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5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5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5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5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5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55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56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58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59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60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7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7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72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7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7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7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7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8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18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8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9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9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9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95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196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98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199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00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201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202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204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205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0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0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1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3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5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1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2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3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64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65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6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267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69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270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271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273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275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276" name="Text Box 8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277" name="Text Box 9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279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280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281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284" name="Text Box 8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285" name="Text Box 9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88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289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29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0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02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3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4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5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6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09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10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13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1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25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2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29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330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331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34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3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3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4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4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4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45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46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47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48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49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50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51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52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53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354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56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357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358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359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360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361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362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363" name="Text Box 8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364" name="Text Box 9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65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366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367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368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370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75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76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7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7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8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88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389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0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1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39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1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2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3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4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5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6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7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8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10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11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12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415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416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419" name="Text Box 8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289</xdr:row>
      <xdr:rowOff>152400</xdr:rowOff>
    </xdr:to>
    <xdr:sp macro="" textlink="">
      <xdr:nvSpPr>
        <xdr:cNvPr id="1420" name="Text Box 9"/>
        <xdr:cNvSpPr txBox="1">
          <a:spLocks noChangeArrowheads="1"/>
        </xdr:cNvSpPr>
      </xdr:nvSpPr>
      <xdr:spPr bwMode="auto">
        <a:xfrm>
          <a:off x="1847850" y="180917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21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5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6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7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8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29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30" name="Text Box 8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</xdr:rowOff>
    </xdr:to>
    <xdr:sp macro="" textlink="">
      <xdr:nvSpPr>
        <xdr:cNvPr id="1431" name="Text Box 9"/>
        <xdr:cNvSpPr txBox="1">
          <a:spLocks noChangeArrowheads="1"/>
        </xdr:cNvSpPr>
      </xdr:nvSpPr>
      <xdr:spPr bwMode="auto">
        <a:xfrm>
          <a:off x="1847850" y="1809178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32" name="Text Box 8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289</xdr:row>
      <xdr:rowOff>142875</xdr:rowOff>
    </xdr:to>
    <xdr:sp macro="" textlink="">
      <xdr:nvSpPr>
        <xdr:cNvPr id="1433" name="Text Box 9"/>
        <xdr:cNvSpPr txBox="1">
          <a:spLocks noChangeArrowheads="1"/>
        </xdr:cNvSpPr>
      </xdr:nvSpPr>
      <xdr:spPr bwMode="auto">
        <a:xfrm>
          <a:off x="1847850" y="180917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34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35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37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38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39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40" name="Text Box 8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104774</xdr:rowOff>
    </xdr:to>
    <xdr:sp macro="" textlink="">
      <xdr:nvSpPr>
        <xdr:cNvPr id="1441" name="Text Box 9"/>
        <xdr:cNvSpPr txBox="1">
          <a:spLocks noChangeArrowheads="1"/>
        </xdr:cNvSpPr>
      </xdr:nvSpPr>
      <xdr:spPr bwMode="auto">
        <a:xfrm>
          <a:off x="1847850" y="180917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444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445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446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447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133349</xdr:rowOff>
    </xdr:to>
    <xdr:sp macro="" textlink="">
      <xdr:nvSpPr>
        <xdr:cNvPr id="1448" name="Text Box 8"/>
        <xdr:cNvSpPr txBox="1">
          <a:spLocks noChangeArrowheads="1"/>
        </xdr:cNvSpPr>
      </xdr:nvSpPr>
      <xdr:spPr bwMode="auto">
        <a:xfrm>
          <a:off x="1847850" y="1809178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133349</xdr:rowOff>
    </xdr:to>
    <xdr:sp macro="" textlink="">
      <xdr:nvSpPr>
        <xdr:cNvPr id="1449" name="Text Box 9"/>
        <xdr:cNvSpPr txBox="1">
          <a:spLocks noChangeArrowheads="1"/>
        </xdr:cNvSpPr>
      </xdr:nvSpPr>
      <xdr:spPr bwMode="auto">
        <a:xfrm>
          <a:off x="1847850" y="1809178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450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451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52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453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455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456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457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458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459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7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8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49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0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1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3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04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05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07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09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10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11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514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515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516" name="Text Box 8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517" name="Text Box 9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18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19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20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21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22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23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525" name="Text Box 9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2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30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31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32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33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34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35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38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39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40" name="Text Box 8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95249</xdr:rowOff>
    </xdr:to>
    <xdr:sp macro="" textlink="">
      <xdr:nvSpPr>
        <xdr:cNvPr id="1541" name="Text Box 9"/>
        <xdr:cNvSpPr txBox="1">
          <a:spLocks noChangeArrowheads="1"/>
        </xdr:cNvSpPr>
      </xdr:nvSpPr>
      <xdr:spPr bwMode="auto">
        <a:xfrm>
          <a:off x="1847850" y="180917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42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43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46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47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548" name="Text Box 8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123824</xdr:rowOff>
    </xdr:to>
    <xdr:sp macro="" textlink="">
      <xdr:nvSpPr>
        <xdr:cNvPr id="1549" name="Text Box 9"/>
        <xdr:cNvSpPr txBox="1">
          <a:spLocks noChangeArrowheads="1"/>
        </xdr:cNvSpPr>
      </xdr:nvSpPr>
      <xdr:spPr bwMode="auto">
        <a:xfrm>
          <a:off x="1847850" y="1809178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114299</xdr:rowOff>
    </xdr:to>
    <xdr:sp macro="" textlink="">
      <xdr:nvSpPr>
        <xdr:cNvPr id="1551" name="Text Box 9"/>
        <xdr:cNvSpPr txBox="1">
          <a:spLocks noChangeArrowheads="1"/>
        </xdr:cNvSpPr>
      </xdr:nvSpPr>
      <xdr:spPr bwMode="auto">
        <a:xfrm>
          <a:off x="1847850" y="1809178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52" name="Text Box 8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85724</xdr:rowOff>
    </xdr:to>
    <xdr:sp macro="" textlink="">
      <xdr:nvSpPr>
        <xdr:cNvPr id="1553" name="Text Box 9"/>
        <xdr:cNvSpPr txBox="1">
          <a:spLocks noChangeArrowheads="1"/>
        </xdr:cNvSpPr>
      </xdr:nvSpPr>
      <xdr:spPr bwMode="auto">
        <a:xfrm>
          <a:off x="1847850" y="1809178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54" name="Text Box 8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76199</xdr:rowOff>
    </xdr:to>
    <xdr:sp macro="" textlink="">
      <xdr:nvSpPr>
        <xdr:cNvPr id="1555" name="Text Box 9"/>
        <xdr:cNvSpPr txBox="1">
          <a:spLocks noChangeArrowheads="1"/>
        </xdr:cNvSpPr>
      </xdr:nvSpPr>
      <xdr:spPr bwMode="auto">
        <a:xfrm>
          <a:off x="1847850" y="180917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56" name="Text Box 8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66674</xdr:rowOff>
    </xdr:to>
    <xdr:sp macro="" textlink="">
      <xdr:nvSpPr>
        <xdr:cNvPr id="1557" name="Text Box 9"/>
        <xdr:cNvSpPr txBox="1">
          <a:spLocks noChangeArrowheads="1"/>
        </xdr:cNvSpPr>
      </xdr:nvSpPr>
      <xdr:spPr bwMode="auto">
        <a:xfrm>
          <a:off x="1847850" y="180917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558" name="Text Box 8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57149</xdr:rowOff>
    </xdr:to>
    <xdr:sp macro="" textlink="">
      <xdr:nvSpPr>
        <xdr:cNvPr id="1559" name="Text Box 9"/>
        <xdr:cNvSpPr txBox="1">
          <a:spLocks noChangeArrowheads="1"/>
        </xdr:cNvSpPr>
      </xdr:nvSpPr>
      <xdr:spPr bwMode="auto">
        <a:xfrm>
          <a:off x="1847850" y="1809178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0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1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3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4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5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6" name="Text Box 8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9524</xdr:rowOff>
    </xdr:to>
    <xdr:sp macro="" textlink="">
      <xdr:nvSpPr>
        <xdr:cNvPr id="1567" name="Text Box 9"/>
        <xdr:cNvSpPr txBox="1">
          <a:spLocks noChangeArrowheads="1"/>
        </xdr:cNvSpPr>
      </xdr:nvSpPr>
      <xdr:spPr bwMode="auto">
        <a:xfrm>
          <a:off x="1847850" y="180917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6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6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7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59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59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0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1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2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3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3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3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63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3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4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5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6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8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0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1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2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3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4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5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49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50" name="Text Box 8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1304925</xdr:colOff>
      <xdr:row>290</xdr:row>
      <xdr:rowOff>0</xdr:rowOff>
    </xdr:to>
    <xdr:sp macro="" textlink="">
      <xdr:nvSpPr>
        <xdr:cNvPr id="1751" name="Text Box 9"/>
        <xdr:cNvSpPr txBox="1">
          <a:spLocks noChangeArrowheads="1"/>
        </xdr:cNvSpPr>
      </xdr:nvSpPr>
      <xdr:spPr bwMode="auto">
        <a:xfrm>
          <a:off x="1847850" y="180917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6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7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4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5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8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799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800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801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802" name="Text Box 8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289</xdr:row>
      <xdr:rowOff>0</xdr:rowOff>
    </xdr:from>
    <xdr:to>
      <xdr:col>1</xdr:col>
      <xdr:colOff>1409700</xdr:colOff>
      <xdr:row>290</xdr:row>
      <xdr:rowOff>0</xdr:rowOff>
    </xdr:to>
    <xdr:sp macro="" textlink="">
      <xdr:nvSpPr>
        <xdr:cNvPr id="1803" name="Text Box 9"/>
        <xdr:cNvSpPr txBox="1">
          <a:spLocks noChangeArrowheads="1"/>
        </xdr:cNvSpPr>
      </xdr:nvSpPr>
      <xdr:spPr bwMode="auto">
        <a:xfrm>
          <a:off x="1847850" y="1809178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0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0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3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1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820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3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2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0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3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3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0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3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4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0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1381125</xdr:colOff>
      <xdr:row>290</xdr:row>
      <xdr:rowOff>0</xdr:rowOff>
    </xdr:to>
    <xdr:sp macro="" textlink="">
      <xdr:nvSpPr>
        <xdr:cNvPr id="1853" name="Text Box 15"/>
        <xdr:cNvSpPr txBox="1">
          <a:spLocks noChangeArrowheads="1"/>
        </xdr:cNvSpPr>
      </xdr:nvSpPr>
      <xdr:spPr bwMode="auto">
        <a:xfrm>
          <a:off x="1828800" y="18091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5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0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1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2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3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4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5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6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7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8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289</xdr:row>
      <xdr:rowOff>0</xdr:rowOff>
    </xdr:from>
    <xdr:to>
      <xdr:col>1</xdr:col>
      <xdr:colOff>1285875</xdr:colOff>
      <xdr:row>289</xdr:row>
      <xdr:rowOff>114300</xdr:rowOff>
    </xdr:to>
    <xdr:sp macro="" textlink="">
      <xdr:nvSpPr>
        <xdr:cNvPr id="1869" name="Text Box 15"/>
        <xdr:cNvSpPr txBox="1">
          <a:spLocks noChangeArrowheads="1"/>
        </xdr:cNvSpPr>
      </xdr:nvSpPr>
      <xdr:spPr bwMode="auto">
        <a:xfrm>
          <a:off x="1828800" y="180917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17"/>
  <sheetViews>
    <sheetView showGridLines="0" showZeros="0" tabSelected="1" view="pageBreakPreview" zoomScale="115" zoomScaleNormal="100" zoomScaleSheetLayoutView="115" workbookViewId="0">
      <selection sqref="A1:F1"/>
    </sheetView>
  </sheetViews>
  <sheetFormatPr baseColWidth="10" defaultRowHeight="12.75"/>
  <cols>
    <col min="1" max="1" width="8.140625" style="82" customWidth="1"/>
    <col min="2" max="2" width="44" style="83" customWidth="1"/>
    <col min="3" max="3" width="12" style="84" customWidth="1"/>
    <col min="4" max="4" width="8.140625" style="85" customWidth="1"/>
    <col min="5" max="5" width="14.5703125" style="84" customWidth="1"/>
    <col min="6" max="7" width="14.5703125" style="86" customWidth="1"/>
    <col min="8" max="8" width="21" style="48" customWidth="1"/>
    <col min="9" max="9" width="18.140625" style="40" customWidth="1"/>
    <col min="10" max="10" width="12.28515625" style="40" bestFit="1" customWidth="1"/>
    <col min="11" max="11" width="18.85546875" style="58" bestFit="1" customWidth="1"/>
    <col min="12" max="16384" width="11.42578125" style="40"/>
  </cols>
  <sheetData>
    <row r="1" spans="1:11" s="2" customFormat="1">
      <c r="A1" s="310"/>
      <c r="B1" s="310"/>
      <c r="C1" s="310"/>
      <c r="D1" s="310"/>
      <c r="E1" s="310"/>
      <c r="F1" s="310"/>
      <c r="G1" s="88"/>
      <c r="H1" s="1"/>
      <c r="K1" s="3"/>
    </row>
    <row r="2" spans="1:11" s="2" customFormat="1" ht="12.75" customHeight="1">
      <c r="A2" s="309"/>
      <c r="B2" s="309"/>
      <c r="C2" s="309"/>
      <c r="D2" s="309"/>
      <c r="E2" s="309"/>
      <c r="F2" s="309"/>
      <c r="G2" s="89"/>
      <c r="H2" s="4"/>
      <c r="K2" s="3"/>
    </row>
    <row r="3" spans="1:11" s="2" customFormat="1" ht="27" customHeight="1">
      <c r="A3" s="309" t="s">
        <v>259</v>
      </c>
      <c r="B3" s="309"/>
      <c r="C3" s="309"/>
      <c r="D3" s="309"/>
      <c r="E3" s="309"/>
      <c r="F3" s="309"/>
      <c r="G3" s="89"/>
      <c r="H3" s="1"/>
      <c r="K3" s="3"/>
    </row>
    <row r="4" spans="1:11" s="2" customFormat="1" ht="12.75" customHeight="1">
      <c r="A4" s="5" t="s">
        <v>0</v>
      </c>
      <c r="B4" s="6"/>
      <c r="C4" s="7" t="s">
        <v>1</v>
      </c>
      <c r="D4" s="8"/>
      <c r="E4" s="9"/>
      <c r="F4" s="10"/>
      <c r="G4" s="10"/>
      <c r="H4" s="1"/>
      <c r="K4" s="3"/>
    </row>
    <row r="5" spans="1:11" s="2" customFormat="1" ht="12.75" customHeight="1">
      <c r="A5" s="5"/>
      <c r="B5" s="6"/>
      <c r="C5" s="7"/>
      <c r="D5" s="8"/>
      <c r="E5" s="9"/>
      <c r="F5" s="10"/>
      <c r="G5" s="10"/>
      <c r="H5" s="1"/>
      <c r="K5" s="3"/>
    </row>
    <row r="6" spans="1:11" s="18" customFormat="1" ht="12.75" customHeight="1">
      <c r="A6" s="11" t="s">
        <v>2</v>
      </c>
      <c r="B6" s="12" t="s">
        <v>3</v>
      </c>
      <c r="C6" s="13" t="s">
        <v>4</v>
      </c>
      <c r="D6" s="14" t="s">
        <v>5</v>
      </c>
      <c r="E6" s="13" t="s">
        <v>6</v>
      </c>
      <c r="F6" s="15" t="s">
        <v>7</v>
      </c>
      <c r="G6" s="16"/>
      <c r="H6" s="17"/>
      <c r="K6" s="19"/>
    </row>
    <row r="7" spans="1:11" s="18" customFormat="1" ht="7.5" customHeight="1">
      <c r="A7" s="20"/>
      <c r="B7" s="21"/>
      <c r="C7" s="22"/>
      <c r="D7" s="23"/>
      <c r="E7" s="22"/>
      <c r="F7" s="24"/>
      <c r="G7" s="16"/>
      <c r="H7" s="17"/>
      <c r="K7" s="19"/>
    </row>
    <row r="8" spans="1:11" s="2" customFormat="1">
      <c r="A8" s="95" t="s">
        <v>8</v>
      </c>
      <c r="B8" s="96" t="s">
        <v>9</v>
      </c>
      <c r="C8" s="97"/>
      <c r="D8" s="37"/>
      <c r="E8" s="25"/>
      <c r="F8" s="26"/>
      <c r="G8" s="27"/>
      <c r="K8" s="3"/>
    </row>
    <row r="9" spans="1:11" s="2" customFormat="1" ht="6.75" customHeight="1">
      <c r="A9" s="95"/>
      <c r="B9" s="96"/>
      <c r="C9" s="97"/>
      <c r="D9" s="37"/>
      <c r="E9" s="25"/>
      <c r="F9" s="26"/>
      <c r="G9" s="27"/>
      <c r="K9" s="3"/>
    </row>
    <row r="10" spans="1:11" s="2" customFormat="1">
      <c r="A10" s="95" t="s">
        <v>10</v>
      </c>
      <c r="B10" s="96" t="s">
        <v>11</v>
      </c>
      <c r="C10" s="97"/>
      <c r="D10" s="37"/>
      <c r="E10" s="25"/>
      <c r="F10" s="26">
        <f>ROUND((+C10*E10),2)</f>
        <v>0</v>
      </c>
      <c r="G10" s="27"/>
      <c r="K10" s="3"/>
    </row>
    <row r="11" spans="1:11" s="2" customFormat="1" ht="5.25" customHeight="1">
      <c r="A11" s="95"/>
      <c r="B11" s="96"/>
      <c r="C11" s="97"/>
      <c r="D11" s="37"/>
      <c r="E11" s="25"/>
      <c r="F11" s="26"/>
      <c r="G11" s="27"/>
      <c r="K11" s="3"/>
    </row>
    <row r="12" spans="1:11" s="2" customFormat="1">
      <c r="A12" s="98">
        <v>1</v>
      </c>
      <c r="B12" s="99" t="s">
        <v>12</v>
      </c>
      <c r="C12" s="97"/>
      <c r="D12" s="37"/>
      <c r="E12" s="25"/>
      <c r="F12" s="26"/>
      <c r="G12" s="27"/>
      <c r="K12" s="3"/>
    </row>
    <row r="13" spans="1:11" s="2" customFormat="1">
      <c r="A13" s="100">
        <v>1.1000000000000001</v>
      </c>
      <c r="B13" s="101" t="s">
        <v>13</v>
      </c>
      <c r="C13" s="46">
        <v>1</v>
      </c>
      <c r="D13" s="37" t="s">
        <v>5</v>
      </c>
      <c r="E13" s="47"/>
      <c r="F13" s="255">
        <f>ROUND((C13*E13),2)</f>
        <v>0</v>
      </c>
      <c r="G13" s="27"/>
      <c r="I13" s="27"/>
      <c r="K13" s="3"/>
    </row>
    <row r="14" spans="1:11" s="2" customFormat="1" ht="6.75" customHeight="1">
      <c r="A14" s="100"/>
      <c r="B14" s="101"/>
      <c r="C14" s="46"/>
      <c r="D14" s="37"/>
      <c r="E14" s="47"/>
      <c r="F14" s="255">
        <f t="shared" ref="F14:F30" si="0">ROUND((C14*E14),2)</f>
        <v>0</v>
      </c>
      <c r="G14" s="27"/>
      <c r="I14" s="27"/>
      <c r="K14" s="3"/>
    </row>
    <row r="15" spans="1:11" s="2" customFormat="1">
      <c r="A15" s="98">
        <v>2</v>
      </c>
      <c r="B15" s="99" t="s">
        <v>14</v>
      </c>
      <c r="C15" s="46"/>
      <c r="D15" s="37"/>
      <c r="E15" s="47"/>
      <c r="F15" s="255">
        <f t="shared" si="0"/>
        <v>0</v>
      </c>
      <c r="G15" s="27"/>
      <c r="I15" s="27"/>
      <c r="K15" s="3"/>
    </row>
    <row r="16" spans="1:11" s="2" customFormat="1" ht="63.75">
      <c r="A16" s="100">
        <v>2.1</v>
      </c>
      <c r="B16" s="100" t="s">
        <v>15</v>
      </c>
      <c r="C16" s="50">
        <v>1165.1099999999999</v>
      </c>
      <c r="D16" s="102" t="s">
        <v>16</v>
      </c>
      <c r="E16" s="256"/>
      <c r="F16" s="257">
        <f t="shared" ref="F16:F27" si="1">ROUND((C16*E16),2)</f>
        <v>0</v>
      </c>
      <c r="G16" s="28"/>
      <c r="H16" s="29"/>
      <c r="I16" s="28"/>
      <c r="K16" s="3"/>
    </row>
    <row r="17" spans="1:11" s="2" customFormat="1" ht="38.25">
      <c r="A17" s="100">
        <v>2.2000000000000002</v>
      </c>
      <c r="B17" s="103" t="s">
        <v>17</v>
      </c>
      <c r="C17" s="50">
        <v>198</v>
      </c>
      <c r="D17" s="102" t="s">
        <v>16</v>
      </c>
      <c r="E17" s="51"/>
      <c r="F17" s="257">
        <f t="shared" si="1"/>
        <v>0</v>
      </c>
      <c r="G17" s="27"/>
      <c r="H17" s="29"/>
      <c r="I17" s="27"/>
      <c r="K17" s="3"/>
    </row>
    <row r="18" spans="1:11" s="2" customFormat="1" ht="25.5">
      <c r="A18" s="100">
        <v>2.2999999999999998</v>
      </c>
      <c r="B18" s="103" t="s">
        <v>18</v>
      </c>
      <c r="C18" s="50">
        <v>1456.39</v>
      </c>
      <c r="D18" s="102" t="s">
        <v>16</v>
      </c>
      <c r="E18" s="51"/>
      <c r="F18" s="257">
        <f t="shared" si="1"/>
        <v>0</v>
      </c>
      <c r="G18" s="27"/>
      <c r="H18" s="30"/>
      <c r="I18" s="27"/>
      <c r="K18" s="3"/>
    </row>
    <row r="19" spans="1:11" s="2" customFormat="1" ht="6.75" customHeight="1">
      <c r="A19" s="100"/>
      <c r="B19" s="101"/>
      <c r="C19" s="46"/>
      <c r="D19" s="37"/>
      <c r="E19" s="47"/>
      <c r="F19" s="255">
        <f t="shared" si="1"/>
        <v>0</v>
      </c>
      <c r="G19" s="27"/>
      <c r="I19" s="27"/>
      <c r="K19" s="3"/>
    </row>
    <row r="20" spans="1:11" s="2" customFormat="1">
      <c r="A20" s="98">
        <v>3</v>
      </c>
      <c r="B20" s="96" t="s">
        <v>19</v>
      </c>
      <c r="C20" s="46"/>
      <c r="D20" s="37"/>
      <c r="E20" s="47"/>
      <c r="F20" s="255">
        <f t="shared" si="1"/>
        <v>0</v>
      </c>
      <c r="G20" s="27"/>
      <c r="I20" s="27"/>
      <c r="K20" s="3"/>
    </row>
    <row r="21" spans="1:11" s="2" customFormat="1">
      <c r="A21" s="100">
        <v>3.1</v>
      </c>
      <c r="B21" s="101" t="s">
        <v>20</v>
      </c>
      <c r="C21" s="46">
        <v>5.89</v>
      </c>
      <c r="D21" s="37" t="s">
        <v>16</v>
      </c>
      <c r="E21" s="47"/>
      <c r="F21" s="255">
        <f t="shared" si="1"/>
        <v>0</v>
      </c>
      <c r="G21" s="27"/>
      <c r="H21" s="30"/>
      <c r="I21" s="27"/>
      <c r="K21" s="3"/>
    </row>
    <row r="22" spans="1:11" s="2" customFormat="1">
      <c r="A22" s="100">
        <v>3.2</v>
      </c>
      <c r="B22" s="101" t="s">
        <v>21</v>
      </c>
      <c r="C22" s="46">
        <v>11.67</v>
      </c>
      <c r="D22" s="37" t="s">
        <v>16</v>
      </c>
      <c r="E22" s="47"/>
      <c r="F22" s="255">
        <f t="shared" si="1"/>
        <v>0</v>
      </c>
      <c r="G22" s="27"/>
      <c r="H22" s="30"/>
      <c r="I22" s="27"/>
      <c r="K22" s="3"/>
    </row>
    <row r="23" spans="1:11" s="2" customFormat="1">
      <c r="A23" s="100">
        <v>3.3</v>
      </c>
      <c r="B23" s="101" t="s">
        <v>22</v>
      </c>
      <c r="C23" s="46">
        <v>5.94</v>
      </c>
      <c r="D23" s="37" t="s">
        <v>16</v>
      </c>
      <c r="E23" s="47"/>
      <c r="F23" s="255">
        <f t="shared" si="1"/>
        <v>0</v>
      </c>
      <c r="G23" s="27"/>
      <c r="H23" s="30"/>
      <c r="I23" s="27"/>
      <c r="K23" s="3"/>
    </row>
    <row r="24" spans="1:11" s="2" customFormat="1">
      <c r="A24" s="100">
        <v>3.4</v>
      </c>
      <c r="B24" s="101" t="s">
        <v>23</v>
      </c>
      <c r="C24" s="46">
        <v>1.28</v>
      </c>
      <c r="D24" s="37" t="s">
        <v>16</v>
      </c>
      <c r="E24" s="47"/>
      <c r="F24" s="255">
        <f t="shared" si="1"/>
        <v>0</v>
      </c>
      <c r="G24" s="27"/>
      <c r="H24" s="30"/>
      <c r="I24" s="27"/>
      <c r="K24" s="3"/>
    </row>
    <row r="25" spans="1:11" s="2" customFormat="1">
      <c r="A25" s="100">
        <v>3.5</v>
      </c>
      <c r="B25" s="101" t="s">
        <v>24</v>
      </c>
      <c r="C25" s="46">
        <v>18.739999999999998</v>
      </c>
      <c r="D25" s="37" t="s">
        <v>16</v>
      </c>
      <c r="E25" s="47"/>
      <c r="F25" s="255">
        <f t="shared" si="1"/>
        <v>0</v>
      </c>
      <c r="G25" s="27"/>
      <c r="H25" s="30"/>
      <c r="I25" s="27"/>
      <c r="K25" s="3"/>
    </row>
    <row r="26" spans="1:11" s="2" customFormat="1">
      <c r="A26" s="100">
        <v>3.6</v>
      </c>
      <c r="B26" s="101" t="s">
        <v>25</v>
      </c>
      <c r="C26" s="46">
        <v>1.07</v>
      </c>
      <c r="D26" s="37" t="s">
        <v>16</v>
      </c>
      <c r="E26" s="47"/>
      <c r="F26" s="255">
        <f t="shared" si="1"/>
        <v>0</v>
      </c>
      <c r="G26" s="27"/>
      <c r="H26" s="30"/>
      <c r="I26" s="27"/>
      <c r="K26" s="3"/>
    </row>
    <row r="27" spans="1:11" s="2" customFormat="1">
      <c r="A27" s="100">
        <v>3.7</v>
      </c>
      <c r="B27" s="101" t="s">
        <v>26</v>
      </c>
      <c r="C27" s="46">
        <v>4.09</v>
      </c>
      <c r="D27" s="37" t="s">
        <v>16</v>
      </c>
      <c r="E27" s="47"/>
      <c r="F27" s="255">
        <f t="shared" si="1"/>
        <v>0</v>
      </c>
      <c r="G27" s="27"/>
      <c r="H27" s="30"/>
      <c r="I27" s="27"/>
      <c r="K27" s="3"/>
    </row>
    <row r="28" spans="1:11" s="2" customFormat="1">
      <c r="A28" s="100">
        <v>3.8</v>
      </c>
      <c r="B28" s="101" t="s">
        <v>27</v>
      </c>
      <c r="C28" s="46">
        <v>66.69</v>
      </c>
      <c r="D28" s="37" t="s">
        <v>16</v>
      </c>
      <c r="E28" s="47"/>
      <c r="F28" s="255">
        <f t="shared" si="0"/>
        <v>0</v>
      </c>
      <c r="G28" s="27"/>
      <c r="H28" s="30"/>
      <c r="I28" s="27"/>
      <c r="K28" s="3"/>
    </row>
    <row r="29" spans="1:11" s="2" customFormat="1">
      <c r="A29" s="100">
        <v>3.9</v>
      </c>
      <c r="B29" s="101" t="s">
        <v>28</v>
      </c>
      <c r="C29" s="46">
        <v>2.5099999999999998</v>
      </c>
      <c r="D29" s="37" t="s">
        <v>16</v>
      </c>
      <c r="E29" s="47"/>
      <c r="F29" s="255">
        <f t="shared" si="0"/>
        <v>0</v>
      </c>
      <c r="G29" s="27"/>
      <c r="H29" s="30"/>
      <c r="I29" s="27"/>
      <c r="K29" s="3"/>
    </row>
    <row r="30" spans="1:11" s="2" customFormat="1">
      <c r="A30" s="104">
        <v>3.1</v>
      </c>
      <c r="B30" s="101" t="s">
        <v>29</v>
      </c>
      <c r="C30" s="46">
        <v>24.59</v>
      </c>
      <c r="D30" s="37" t="s">
        <v>16</v>
      </c>
      <c r="E30" s="47"/>
      <c r="F30" s="255">
        <f t="shared" si="0"/>
        <v>0</v>
      </c>
      <c r="G30" s="27"/>
      <c r="H30" s="30"/>
      <c r="I30" s="27"/>
      <c r="K30" s="3"/>
    </row>
    <row r="31" spans="1:11" s="2" customFormat="1" ht="6.75" customHeight="1">
      <c r="A31" s="100"/>
      <c r="B31" s="101"/>
      <c r="C31" s="46"/>
      <c r="D31" s="37"/>
      <c r="E31" s="47"/>
      <c r="F31" s="255"/>
      <c r="G31" s="27"/>
      <c r="H31" s="30"/>
      <c r="I31" s="27"/>
      <c r="K31" s="3"/>
    </row>
    <row r="32" spans="1:11" s="2" customFormat="1">
      <c r="A32" s="98">
        <v>4</v>
      </c>
      <c r="B32" s="96" t="s">
        <v>30</v>
      </c>
      <c r="C32" s="46"/>
      <c r="D32" s="37"/>
      <c r="E32" s="47"/>
      <c r="F32" s="255">
        <f t="shared" ref="F32:F41" si="2">ROUND((C32*E32),2)</f>
        <v>0</v>
      </c>
      <c r="G32" s="27"/>
      <c r="I32" s="27"/>
      <c r="K32" s="3"/>
    </row>
    <row r="33" spans="1:11" s="2" customFormat="1">
      <c r="A33" s="100">
        <v>4.0999999999999996</v>
      </c>
      <c r="B33" s="101" t="s">
        <v>31</v>
      </c>
      <c r="C33" s="46">
        <v>110</v>
      </c>
      <c r="D33" s="37" t="s">
        <v>32</v>
      </c>
      <c r="E33" s="47"/>
      <c r="F33" s="255">
        <f t="shared" si="2"/>
        <v>0</v>
      </c>
      <c r="G33" s="27"/>
      <c r="H33" s="30"/>
      <c r="I33" s="27"/>
      <c r="K33" s="3"/>
    </row>
    <row r="34" spans="1:11" s="2" customFormat="1">
      <c r="A34" s="100">
        <v>4.2</v>
      </c>
      <c r="B34" s="101" t="s">
        <v>33</v>
      </c>
      <c r="C34" s="46">
        <v>59.95</v>
      </c>
      <c r="D34" s="37" t="s">
        <v>32</v>
      </c>
      <c r="E34" s="47"/>
      <c r="F34" s="255">
        <f t="shared" si="2"/>
        <v>0</v>
      </c>
      <c r="G34" s="27"/>
      <c r="H34" s="30"/>
      <c r="I34" s="27"/>
      <c r="K34" s="3"/>
    </row>
    <row r="35" spans="1:11" s="2" customFormat="1">
      <c r="A35" s="100">
        <v>4.3</v>
      </c>
      <c r="B35" s="101" t="s">
        <v>34</v>
      </c>
      <c r="C35" s="46">
        <v>160.47999999999999</v>
      </c>
      <c r="D35" s="37" t="s">
        <v>32</v>
      </c>
      <c r="E35" s="47"/>
      <c r="F35" s="255">
        <f t="shared" si="2"/>
        <v>0</v>
      </c>
      <c r="G35" s="27"/>
      <c r="H35" s="30"/>
      <c r="I35" s="27"/>
      <c r="K35" s="3"/>
    </row>
    <row r="36" spans="1:11" s="2" customFormat="1">
      <c r="A36" s="100">
        <v>4.4000000000000004</v>
      </c>
      <c r="B36" s="101" t="s">
        <v>35</v>
      </c>
      <c r="C36" s="46">
        <v>176</v>
      </c>
      <c r="D36" s="37" t="s">
        <v>32</v>
      </c>
      <c r="E36" s="47"/>
      <c r="F36" s="255">
        <f t="shared" si="2"/>
        <v>0</v>
      </c>
      <c r="G36" s="27"/>
      <c r="H36" s="30"/>
      <c r="I36" s="27"/>
      <c r="K36" s="3"/>
    </row>
    <row r="37" spans="1:11" s="2" customFormat="1">
      <c r="A37" s="100">
        <v>4.5</v>
      </c>
      <c r="B37" s="101" t="s">
        <v>36</v>
      </c>
      <c r="C37" s="46">
        <v>40.590000000000003</v>
      </c>
      <c r="D37" s="37" t="s">
        <v>37</v>
      </c>
      <c r="E37" s="47"/>
      <c r="F37" s="255">
        <f t="shared" si="2"/>
        <v>0</v>
      </c>
      <c r="G37" s="27"/>
      <c r="H37" s="30"/>
      <c r="I37" s="27"/>
      <c r="K37" s="3"/>
    </row>
    <row r="38" spans="1:11" s="2" customFormat="1" ht="6" customHeight="1">
      <c r="A38" s="100"/>
      <c r="B38" s="101"/>
      <c r="C38" s="46"/>
      <c r="D38" s="37"/>
      <c r="E38" s="47"/>
      <c r="F38" s="255">
        <f t="shared" si="2"/>
        <v>0</v>
      </c>
      <c r="G38" s="27"/>
      <c r="I38" s="27"/>
      <c r="K38" s="3"/>
    </row>
    <row r="39" spans="1:11" s="2" customFormat="1">
      <c r="A39" s="98">
        <v>5</v>
      </c>
      <c r="B39" s="96" t="s">
        <v>38</v>
      </c>
      <c r="C39" s="46"/>
      <c r="D39" s="37"/>
      <c r="E39" s="47"/>
      <c r="F39" s="255">
        <f t="shared" si="2"/>
        <v>0</v>
      </c>
      <c r="G39" s="27"/>
      <c r="I39" s="27"/>
      <c r="K39" s="3"/>
    </row>
    <row r="40" spans="1:11" s="2" customFormat="1">
      <c r="A40" s="100">
        <v>5.0999999999999996</v>
      </c>
      <c r="B40" s="101" t="s">
        <v>39</v>
      </c>
      <c r="C40" s="46">
        <v>118.03</v>
      </c>
      <c r="D40" s="37" t="s">
        <v>16</v>
      </c>
      <c r="E40" s="47"/>
      <c r="F40" s="255">
        <f t="shared" si="2"/>
        <v>0</v>
      </c>
      <c r="G40" s="27"/>
      <c r="I40" s="27"/>
      <c r="K40" s="3"/>
    </row>
    <row r="41" spans="1:11" s="2" customFormat="1">
      <c r="A41" s="101">
        <v>5.2</v>
      </c>
      <c r="B41" s="101" t="s">
        <v>40</v>
      </c>
      <c r="C41" s="105">
        <v>86.9</v>
      </c>
      <c r="D41" s="37" t="s">
        <v>41</v>
      </c>
      <c r="E41" s="258"/>
      <c r="F41" s="255">
        <f t="shared" si="2"/>
        <v>0</v>
      </c>
      <c r="G41" s="27"/>
      <c r="I41" s="27"/>
      <c r="K41" s="3"/>
    </row>
    <row r="42" spans="1:11" s="2" customFormat="1" ht="6.75" customHeight="1">
      <c r="A42" s="100"/>
      <c r="B42" s="101"/>
      <c r="C42" s="46"/>
      <c r="D42" s="37"/>
      <c r="E42" s="47"/>
      <c r="F42" s="255"/>
      <c r="G42" s="27"/>
      <c r="I42" s="27"/>
      <c r="K42" s="3"/>
    </row>
    <row r="43" spans="1:11" s="2" customFormat="1">
      <c r="A43" s="101">
        <v>6</v>
      </c>
      <c r="B43" s="101" t="s">
        <v>42</v>
      </c>
      <c r="C43" s="105">
        <v>118.03</v>
      </c>
      <c r="D43" s="37" t="s">
        <v>16</v>
      </c>
      <c r="E43" s="258"/>
      <c r="F43" s="255">
        <f>ROUND((C43*E43),2)</f>
        <v>0</v>
      </c>
      <c r="G43" s="27"/>
      <c r="I43" s="27"/>
      <c r="K43" s="3"/>
    </row>
    <row r="44" spans="1:11" s="2" customFormat="1" ht="42" customHeight="1">
      <c r="A44" s="106">
        <v>7</v>
      </c>
      <c r="B44" s="107" t="s">
        <v>43</v>
      </c>
      <c r="C44" s="50">
        <v>135.96</v>
      </c>
      <c r="D44" s="102" t="s">
        <v>44</v>
      </c>
      <c r="E44" s="51"/>
      <c r="F44" s="259">
        <f>C44*E44</f>
        <v>0</v>
      </c>
      <c r="G44" s="27"/>
      <c r="I44" s="27"/>
      <c r="K44" s="3"/>
    </row>
    <row r="45" spans="1:11" s="2" customFormat="1" ht="5.25" customHeight="1">
      <c r="A45" s="100"/>
      <c r="B45" s="101"/>
      <c r="C45" s="46"/>
      <c r="D45" s="37"/>
      <c r="E45" s="47"/>
      <c r="F45" s="255"/>
      <c r="G45" s="27"/>
      <c r="I45" s="27"/>
      <c r="K45" s="3"/>
    </row>
    <row r="46" spans="1:11" s="2" customFormat="1">
      <c r="A46" s="98">
        <v>8</v>
      </c>
      <c r="B46" s="96" t="s">
        <v>45</v>
      </c>
      <c r="C46" s="46"/>
      <c r="D46" s="37"/>
      <c r="E46" s="47"/>
      <c r="F46" s="255">
        <f>ROUND((C46*E46),2)</f>
        <v>0</v>
      </c>
      <c r="G46" s="27"/>
      <c r="I46" s="27"/>
      <c r="K46" s="3"/>
    </row>
    <row r="47" spans="1:11" s="2" customFormat="1">
      <c r="A47" s="100">
        <v>8.1</v>
      </c>
      <c r="B47" s="101" t="s">
        <v>46</v>
      </c>
      <c r="C47" s="46">
        <v>1</v>
      </c>
      <c r="D47" s="37" t="s">
        <v>5</v>
      </c>
      <c r="E47" s="47"/>
      <c r="F47" s="255">
        <f>ROUND((C47*E47),2)</f>
        <v>0</v>
      </c>
      <c r="G47" s="27"/>
      <c r="H47" s="31"/>
      <c r="I47" s="27"/>
      <c r="K47" s="3"/>
    </row>
    <row r="48" spans="1:11" s="2" customFormat="1">
      <c r="A48" s="100">
        <v>8.1999999999999993</v>
      </c>
      <c r="B48" s="101" t="s">
        <v>47</v>
      </c>
      <c r="C48" s="46">
        <v>2</v>
      </c>
      <c r="D48" s="37" t="s">
        <v>5</v>
      </c>
      <c r="E48" s="47"/>
      <c r="F48" s="255">
        <f>ROUND((C48*E48),2)</f>
        <v>0</v>
      </c>
      <c r="G48" s="27"/>
      <c r="I48" s="27"/>
      <c r="K48" s="3"/>
    </row>
    <row r="49" spans="1:11" s="2" customFormat="1">
      <c r="A49" s="100"/>
      <c r="B49" s="101"/>
      <c r="C49" s="46"/>
      <c r="D49" s="37"/>
      <c r="E49" s="47"/>
      <c r="F49" s="255"/>
      <c r="G49" s="27"/>
      <c r="I49" s="27"/>
      <c r="K49" s="3"/>
    </row>
    <row r="50" spans="1:11" s="2" customFormat="1">
      <c r="A50" s="95" t="s">
        <v>48</v>
      </c>
      <c r="B50" s="96" t="s">
        <v>49</v>
      </c>
      <c r="C50" s="46"/>
      <c r="D50" s="37"/>
      <c r="E50" s="47"/>
      <c r="F50" s="255">
        <f>ROUND((+C50*E50),2)</f>
        <v>0</v>
      </c>
      <c r="G50" s="27"/>
      <c r="I50" s="27"/>
      <c r="K50" s="3"/>
    </row>
    <row r="51" spans="1:11" s="2" customFormat="1">
      <c r="A51" s="100"/>
      <c r="B51" s="101"/>
      <c r="C51" s="46"/>
      <c r="D51" s="37"/>
      <c r="E51" s="47"/>
      <c r="F51" s="255"/>
      <c r="G51" s="27"/>
      <c r="I51" s="27"/>
      <c r="K51" s="3"/>
    </row>
    <row r="52" spans="1:11" s="2" customFormat="1">
      <c r="A52" s="98">
        <v>1</v>
      </c>
      <c r="B52" s="99" t="s">
        <v>12</v>
      </c>
      <c r="C52" s="46"/>
      <c r="D52" s="37"/>
      <c r="E52" s="47"/>
      <c r="F52" s="255"/>
      <c r="G52" s="27"/>
      <c r="I52" s="27"/>
      <c r="K52" s="3"/>
    </row>
    <row r="53" spans="1:11" s="2" customFormat="1">
      <c r="A53" s="108">
        <v>1.1000000000000001</v>
      </c>
      <c r="B53" s="109" t="s">
        <v>50</v>
      </c>
      <c r="C53" s="93">
        <v>1</v>
      </c>
      <c r="D53" s="91" t="s">
        <v>5</v>
      </c>
      <c r="E53" s="94"/>
      <c r="F53" s="260">
        <f>ROUND((C53*E53),2)</f>
        <v>0</v>
      </c>
      <c r="G53" s="27"/>
      <c r="I53" s="27"/>
      <c r="K53" s="3"/>
    </row>
    <row r="54" spans="1:11" s="2" customFormat="1">
      <c r="A54" s="100"/>
      <c r="B54" s="101"/>
      <c r="C54" s="46"/>
      <c r="D54" s="37"/>
      <c r="E54" s="47"/>
      <c r="F54" s="255"/>
      <c r="G54" s="27"/>
      <c r="I54" s="27"/>
      <c r="K54" s="3"/>
    </row>
    <row r="55" spans="1:11" s="2" customFormat="1">
      <c r="A55" s="98">
        <v>2</v>
      </c>
      <c r="B55" s="96" t="s">
        <v>19</v>
      </c>
      <c r="C55" s="46"/>
      <c r="D55" s="37"/>
      <c r="E55" s="47"/>
      <c r="F55" s="255">
        <f t="shared" ref="F55:F61" si="3">ROUND((C55*E55),2)</f>
        <v>0</v>
      </c>
      <c r="G55" s="27"/>
      <c r="I55" s="27"/>
      <c r="K55" s="3"/>
    </row>
    <row r="56" spans="1:11" s="2" customFormat="1">
      <c r="A56" s="100">
        <v>2.1</v>
      </c>
      <c r="B56" s="101" t="s">
        <v>25</v>
      </c>
      <c r="C56" s="46">
        <v>1.1399999999999999</v>
      </c>
      <c r="D56" s="37" t="s">
        <v>16</v>
      </c>
      <c r="E56" s="47"/>
      <c r="F56" s="255">
        <f t="shared" si="3"/>
        <v>0</v>
      </c>
      <c r="G56" s="27"/>
      <c r="H56" s="30"/>
      <c r="I56" s="27"/>
      <c r="K56" s="3"/>
    </row>
    <row r="57" spans="1:11" s="2" customFormat="1">
      <c r="A57" s="100">
        <v>2.2000000000000002</v>
      </c>
      <c r="B57" s="101" t="s">
        <v>26</v>
      </c>
      <c r="C57" s="46">
        <v>4.38</v>
      </c>
      <c r="D57" s="37" t="s">
        <v>16</v>
      </c>
      <c r="E57" s="47"/>
      <c r="F57" s="255">
        <f t="shared" si="3"/>
        <v>0</v>
      </c>
      <c r="G57" s="27"/>
      <c r="H57" s="30"/>
      <c r="I57" s="27"/>
      <c r="K57" s="3"/>
    </row>
    <row r="58" spans="1:11" s="2" customFormat="1">
      <c r="A58" s="100">
        <v>2.2999999999999998</v>
      </c>
      <c r="B58" s="101" t="s">
        <v>51</v>
      </c>
      <c r="C58" s="46">
        <v>0.83</v>
      </c>
      <c r="D58" s="37" t="s">
        <v>16</v>
      </c>
      <c r="E58" s="47"/>
      <c r="F58" s="255">
        <f t="shared" si="3"/>
        <v>0</v>
      </c>
      <c r="G58" s="27"/>
      <c r="H58" s="30"/>
      <c r="I58" s="27"/>
      <c r="K58" s="3"/>
    </row>
    <row r="59" spans="1:11" s="2" customFormat="1">
      <c r="A59" s="100">
        <v>2.4</v>
      </c>
      <c r="B59" s="101" t="s">
        <v>52</v>
      </c>
      <c r="C59" s="46">
        <v>2.73</v>
      </c>
      <c r="D59" s="37" t="s">
        <v>16</v>
      </c>
      <c r="E59" s="47"/>
      <c r="F59" s="255">
        <f t="shared" si="3"/>
        <v>0</v>
      </c>
      <c r="G59" s="27"/>
      <c r="H59" s="30"/>
      <c r="I59" s="27"/>
      <c r="K59" s="3"/>
    </row>
    <row r="60" spans="1:11" s="2" customFormat="1">
      <c r="A60" s="100">
        <v>2.5</v>
      </c>
      <c r="B60" s="101" t="s">
        <v>53</v>
      </c>
      <c r="C60" s="46">
        <v>4.57</v>
      </c>
      <c r="D60" s="37" t="s">
        <v>16</v>
      </c>
      <c r="E60" s="47"/>
      <c r="F60" s="255">
        <f t="shared" si="3"/>
        <v>0</v>
      </c>
      <c r="G60" s="27"/>
      <c r="H60" s="30"/>
      <c r="I60" s="27"/>
      <c r="K60" s="3"/>
    </row>
    <row r="61" spans="1:11" s="2" customFormat="1">
      <c r="A61" s="110">
        <v>2.6</v>
      </c>
      <c r="B61" s="101" t="s">
        <v>54</v>
      </c>
      <c r="C61" s="46">
        <v>9.3800000000000008</v>
      </c>
      <c r="D61" s="37" t="s">
        <v>16</v>
      </c>
      <c r="E61" s="47"/>
      <c r="F61" s="255">
        <f t="shared" si="3"/>
        <v>0</v>
      </c>
      <c r="G61" s="27"/>
      <c r="H61" s="30"/>
      <c r="I61" s="27"/>
      <c r="K61" s="3"/>
    </row>
    <row r="62" spans="1:11" s="2" customFormat="1">
      <c r="A62" s="100"/>
      <c r="B62" s="101"/>
      <c r="C62" s="46"/>
      <c r="D62" s="37"/>
      <c r="E62" s="47"/>
      <c r="F62" s="255"/>
      <c r="G62" s="27"/>
      <c r="I62" s="27"/>
      <c r="K62" s="3"/>
    </row>
    <row r="63" spans="1:11" s="2" customFormat="1">
      <c r="A63" s="111">
        <v>3</v>
      </c>
      <c r="B63" s="101" t="s">
        <v>55</v>
      </c>
      <c r="C63" s="46">
        <v>1320</v>
      </c>
      <c r="D63" s="37" t="s">
        <v>56</v>
      </c>
      <c r="E63" s="47"/>
      <c r="F63" s="255">
        <f>ROUND((C63*E63),2)</f>
        <v>0</v>
      </c>
      <c r="G63" s="27"/>
      <c r="I63" s="27"/>
      <c r="K63" s="3"/>
    </row>
    <row r="64" spans="1:11" s="2" customFormat="1">
      <c r="A64" s="100"/>
      <c r="B64" s="101"/>
      <c r="C64" s="46"/>
      <c r="D64" s="37"/>
      <c r="E64" s="47"/>
      <c r="F64" s="255"/>
      <c r="G64" s="27"/>
      <c r="I64" s="27"/>
      <c r="K64" s="3"/>
    </row>
    <row r="65" spans="1:11" s="2" customFormat="1">
      <c r="A65" s="98">
        <v>4</v>
      </c>
      <c r="B65" s="96" t="s">
        <v>57</v>
      </c>
      <c r="C65" s="46"/>
      <c r="D65" s="37"/>
      <c r="E65" s="47"/>
      <c r="F65" s="255"/>
      <c r="G65" s="27"/>
      <c r="I65" s="27"/>
      <c r="K65" s="3"/>
    </row>
    <row r="66" spans="1:11" s="2" customFormat="1">
      <c r="A66" s="100">
        <v>4.0999999999999996</v>
      </c>
      <c r="B66" s="101" t="s">
        <v>58</v>
      </c>
      <c r="C66" s="46">
        <v>110.75</v>
      </c>
      <c r="D66" s="37" t="s">
        <v>32</v>
      </c>
      <c r="E66" s="47"/>
      <c r="F66" s="255">
        <f>ROUND((C66*E66),2)</f>
        <v>0</v>
      </c>
      <c r="G66" s="27"/>
      <c r="H66" s="30"/>
      <c r="I66" s="27"/>
      <c r="K66" s="3"/>
    </row>
    <row r="67" spans="1:11" s="2" customFormat="1">
      <c r="A67" s="100">
        <v>4.2</v>
      </c>
      <c r="B67" s="101" t="s">
        <v>59</v>
      </c>
      <c r="C67" s="46">
        <v>4.4000000000000004</v>
      </c>
      <c r="D67" s="37" t="s">
        <v>32</v>
      </c>
      <c r="E67" s="47"/>
      <c r="F67" s="255">
        <f>ROUND((C67*E67),2)</f>
        <v>0</v>
      </c>
      <c r="G67" s="27"/>
      <c r="I67" s="27"/>
      <c r="K67" s="3"/>
    </row>
    <row r="68" spans="1:11" s="2" customFormat="1">
      <c r="A68" s="100"/>
      <c r="B68" s="101"/>
      <c r="C68" s="46"/>
      <c r="D68" s="37"/>
      <c r="E68" s="47"/>
      <c r="F68" s="255"/>
      <c r="G68" s="27"/>
      <c r="I68" s="27"/>
      <c r="K68" s="3"/>
    </row>
    <row r="69" spans="1:11" s="2" customFormat="1">
      <c r="A69" s="98">
        <v>5</v>
      </c>
      <c r="B69" s="96" t="s">
        <v>30</v>
      </c>
      <c r="C69" s="46"/>
      <c r="D69" s="37"/>
      <c r="E69" s="47"/>
      <c r="F69" s="255">
        <f t="shared" ref="F69:F82" si="4">ROUND((C69*E69),2)</f>
        <v>0</v>
      </c>
      <c r="G69" s="27"/>
      <c r="I69" s="27"/>
      <c r="K69" s="3"/>
    </row>
    <row r="70" spans="1:11" s="2" customFormat="1">
      <c r="A70" s="100">
        <v>5.0999999999999996</v>
      </c>
      <c r="B70" s="101" t="s">
        <v>31</v>
      </c>
      <c r="C70" s="46">
        <v>52.69</v>
      </c>
      <c r="D70" s="37" t="s">
        <v>32</v>
      </c>
      <c r="E70" s="47"/>
      <c r="F70" s="255">
        <f t="shared" si="4"/>
        <v>0</v>
      </c>
      <c r="G70" s="27"/>
      <c r="H70" s="30"/>
      <c r="I70" s="27"/>
      <c r="K70" s="3"/>
    </row>
    <row r="71" spans="1:11" s="2" customFormat="1">
      <c r="A71" s="100">
        <v>5.2</v>
      </c>
      <c r="B71" s="101" t="s">
        <v>33</v>
      </c>
      <c r="C71" s="46">
        <v>61.75</v>
      </c>
      <c r="D71" s="37" t="s">
        <v>32</v>
      </c>
      <c r="E71" s="47"/>
      <c r="F71" s="255">
        <f t="shared" si="4"/>
        <v>0</v>
      </c>
      <c r="G71" s="27"/>
      <c r="H71" s="30"/>
      <c r="I71" s="27"/>
      <c r="K71" s="3"/>
    </row>
    <row r="72" spans="1:11" s="2" customFormat="1">
      <c r="A72" s="100">
        <v>5.3</v>
      </c>
      <c r="B72" s="101" t="s">
        <v>60</v>
      </c>
      <c r="C72" s="46">
        <v>30.11</v>
      </c>
      <c r="D72" s="37" t="s">
        <v>32</v>
      </c>
      <c r="E72" s="47"/>
      <c r="F72" s="255">
        <f t="shared" si="4"/>
        <v>0</v>
      </c>
      <c r="G72" s="27"/>
      <c r="H72" s="30"/>
      <c r="I72" s="27"/>
      <c r="K72" s="3"/>
    </row>
    <row r="73" spans="1:11" s="2" customFormat="1">
      <c r="A73" s="100">
        <v>5.4</v>
      </c>
      <c r="B73" s="101" t="s">
        <v>61</v>
      </c>
      <c r="C73" s="46">
        <v>42.96</v>
      </c>
      <c r="D73" s="37" t="s">
        <v>32</v>
      </c>
      <c r="E73" s="47"/>
      <c r="F73" s="255">
        <f t="shared" si="4"/>
        <v>0</v>
      </c>
      <c r="G73" s="27"/>
      <c r="H73" s="30"/>
      <c r="I73" s="27"/>
      <c r="K73" s="3"/>
    </row>
    <row r="74" spans="1:11" s="2" customFormat="1">
      <c r="A74" s="100">
        <v>5.5</v>
      </c>
      <c r="B74" s="101" t="s">
        <v>62</v>
      </c>
      <c r="C74" s="46">
        <v>48.6</v>
      </c>
      <c r="D74" s="37" t="s">
        <v>32</v>
      </c>
      <c r="E74" s="47"/>
      <c r="F74" s="255">
        <f t="shared" si="4"/>
        <v>0</v>
      </c>
      <c r="G74" s="27"/>
      <c r="H74" s="30"/>
      <c r="I74" s="27"/>
      <c r="K74" s="3"/>
    </row>
    <row r="75" spans="1:11" s="2" customFormat="1">
      <c r="A75" s="100">
        <v>5.6</v>
      </c>
      <c r="B75" s="101" t="s">
        <v>63</v>
      </c>
      <c r="C75" s="46">
        <v>30.11</v>
      </c>
      <c r="D75" s="37" t="s">
        <v>32</v>
      </c>
      <c r="E75" s="47"/>
      <c r="F75" s="255">
        <f t="shared" si="4"/>
        <v>0</v>
      </c>
      <c r="G75" s="27"/>
      <c r="H75" s="30"/>
      <c r="I75" s="27"/>
      <c r="K75" s="3"/>
    </row>
    <row r="76" spans="1:11" s="2" customFormat="1">
      <c r="A76" s="100">
        <v>5.7</v>
      </c>
      <c r="B76" s="101" t="s">
        <v>64</v>
      </c>
      <c r="C76" s="46">
        <v>42.96</v>
      </c>
      <c r="D76" s="37" t="s">
        <v>32</v>
      </c>
      <c r="E76" s="47"/>
      <c r="F76" s="255">
        <f t="shared" si="4"/>
        <v>0</v>
      </c>
      <c r="G76" s="27"/>
      <c r="H76" s="30"/>
      <c r="I76" s="27"/>
      <c r="K76" s="3"/>
    </row>
    <row r="77" spans="1:11" s="2" customFormat="1">
      <c r="A77" s="100">
        <v>5.8</v>
      </c>
      <c r="B77" s="101" t="s">
        <v>65</v>
      </c>
      <c r="C77" s="46">
        <v>48.6</v>
      </c>
      <c r="D77" s="37" t="s">
        <v>32</v>
      </c>
      <c r="E77" s="47"/>
      <c r="F77" s="255">
        <f t="shared" si="4"/>
        <v>0</v>
      </c>
      <c r="G77" s="27"/>
      <c r="H77" s="30"/>
      <c r="I77" s="27"/>
      <c r="K77" s="3"/>
    </row>
    <row r="78" spans="1:11" s="2" customFormat="1">
      <c r="A78" s="100">
        <v>5.9</v>
      </c>
      <c r="B78" s="101" t="s">
        <v>36</v>
      </c>
      <c r="C78" s="46">
        <v>262.45999999999998</v>
      </c>
      <c r="D78" s="37" t="s">
        <v>37</v>
      </c>
      <c r="E78" s="47"/>
      <c r="F78" s="255">
        <f t="shared" si="4"/>
        <v>0</v>
      </c>
      <c r="G78" s="27"/>
      <c r="H78" s="30"/>
      <c r="I78" s="27"/>
      <c r="K78" s="3"/>
    </row>
    <row r="79" spans="1:11" s="2" customFormat="1" ht="6" customHeight="1">
      <c r="A79" s="100"/>
      <c r="B79" s="101"/>
      <c r="C79" s="46"/>
      <c r="D79" s="37"/>
      <c r="E79" s="47"/>
      <c r="F79" s="255">
        <f t="shared" si="4"/>
        <v>0</v>
      </c>
      <c r="G79" s="27"/>
      <c r="I79" s="27"/>
      <c r="K79" s="3"/>
    </row>
    <row r="80" spans="1:11" s="2" customFormat="1">
      <c r="A80" s="98">
        <v>6</v>
      </c>
      <c r="B80" s="96" t="s">
        <v>38</v>
      </c>
      <c r="C80" s="46"/>
      <c r="D80" s="37"/>
      <c r="E80" s="47"/>
      <c r="F80" s="255">
        <f t="shared" si="4"/>
        <v>0</v>
      </c>
      <c r="G80" s="27"/>
      <c r="I80" s="27"/>
      <c r="K80" s="3"/>
    </row>
    <row r="81" spans="1:11" s="2" customFormat="1">
      <c r="A81" s="100">
        <v>6.1</v>
      </c>
      <c r="B81" s="101" t="s">
        <v>39</v>
      </c>
      <c r="C81" s="46">
        <v>23.8</v>
      </c>
      <c r="D81" s="37" t="s">
        <v>16</v>
      </c>
      <c r="E81" s="47"/>
      <c r="F81" s="255">
        <f t="shared" si="4"/>
        <v>0</v>
      </c>
      <c r="G81" s="27"/>
      <c r="I81" s="27"/>
      <c r="K81" s="3"/>
    </row>
    <row r="82" spans="1:11" s="2" customFormat="1">
      <c r="A82" s="101">
        <v>6.2</v>
      </c>
      <c r="B82" s="101" t="s">
        <v>40</v>
      </c>
      <c r="C82" s="105">
        <v>14.3</v>
      </c>
      <c r="D82" s="37" t="s">
        <v>41</v>
      </c>
      <c r="E82" s="258"/>
      <c r="F82" s="255">
        <f t="shared" si="4"/>
        <v>0</v>
      </c>
      <c r="G82" s="27"/>
      <c r="I82" s="27"/>
      <c r="K82" s="3"/>
    </row>
    <row r="83" spans="1:11" s="2" customFormat="1" ht="7.5" customHeight="1">
      <c r="A83" s="100"/>
      <c r="B83" s="101"/>
      <c r="C83" s="46"/>
      <c r="D83" s="37"/>
      <c r="E83" s="47"/>
      <c r="F83" s="255"/>
      <c r="G83" s="27"/>
      <c r="I83" s="27"/>
      <c r="K83" s="3"/>
    </row>
    <row r="84" spans="1:11" s="2" customFormat="1">
      <c r="A84" s="101">
        <v>7</v>
      </c>
      <c r="B84" s="101" t="s">
        <v>42</v>
      </c>
      <c r="C84" s="105">
        <v>23.8</v>
      </c>
      <c r="D84" s="37" t="s">
        <v>16</v>
      </c>
      <c r="E84" s="258"/>
      <c r="F84" s="255">
        <f>ROUND((C84*E84),2)</f>
        <v>0</v>
      </c>
      <c r="G84" s="27"/>
      <c r="I84" s="27"/>
      <c r="K84" s="3"/>
    </row>
    <row r="85" spans="1:11" s="2" customFormat="1">
      <c r="A85" s="100"/>
      <c r="B85" s="101"/>
      <c r="C85" s="46"/>
      <c r="D85" s="37"/>
      <c r="E85" s="47"/>
      <c r="F85" s="255"/>
      <c r="G85" s="27"/>
      <c r="I85" s="27"/>
      <c r="K85" s="3"/>
    </row>
    <row r="86" spans="1:11" s="2" customFormat="1">
      <c r="A86" s="98">
        <v>8</v>
      </c>
      <c r="B86" s="96" t="s">
        <v>66</v>
      </c>
      <c r="C86" s="46"/>
      <c r="D86" s="37"/>
      <c r="E86" s="47"/>
      <c r="F86" s="255">
        <f>ROUND((C86*E86),2)</f>
        <v>0</v>
      </c>
      <c r="G86" s="27"/>
      <c r="I86" s="27"/>
      <c r="K86" s="3"/>
    </row>
    <row r="87" spans="1:11" s="2" customFormat="1">
      <c r="A87" s="101">
        <v>8.1</v>
      </c>
      <c r="B87" s="101" t="s">
        <v>67</v>
      </c>
      <c r="C87" s="105">
        <v>298.56</v>
      </c>
      <c r="D87" s="37" t="s">
        <v>32</v>
      </c>
      <c r="E87" s="258"/>
      <c r="F87" s="255">
        <f>ROUND((C87*E87),2)</f>
        <v>0</v>
      </c>
      <c r="G87" s="27"/>
      <c r="I87" s="27"/>
      <c r="K87" s="3"/>
    </row>
    <row r="88" spans="1:11" s="2" customFormat="1">
      <c r="A88" s="101">
        <v>8.1999999999999993</v>
      </c>
      <c r="B88" s="101" t="s">
        <v>68</v>
      </c>
      <c r="C88" s="105">
        <v>298.56</v>
      </c>
      <c r="D88" s="37" t="s">
        <v>32</v>
      </c>
      <c r="E88" s="258"/>
      <c r="F88" s="255">
        <f>ROUND((C88*E88),2)</f>
        <v>0</v>
      </c>
      <c r="G88" s="27"/>
      <c r="I88" s="27"/>
      <c r="K88" s="3"/>
    </row>
    <row r="89" spans="1:11" s="2" customFormat="1">
      <c r="A89" s="100"/>
      <c r="B89" s="101"/>
      <c r="C89" s="46"/>
      <c r="D89" s="37"/>
      <c r="E89" s="47"/>
      <c r="F89" s="255"/>
      <c r="G89" s="27"/>
      <c r="I89" s="27"/>
      <c r="K89" s="3"/>
    </row>
    <row r="90" spans="1:11" s="2" customFormat="1">
      <c r="A90" s="98">
        <v>9</v>
      </c>
      <c r="B90" s="96" t="s">
        <v>69</v>
      </c>
      <c r="C90" s="46"/>
      <c r="D90" s="37"/>
      <c r="E90" s="47"/>
      <c r="F90" s="255"/>
      <c r="G90" s="27"/>
      <c r="I90" s="27"/>
      <c r="K90" s="3"/>
    </row>
    <row r="91" spans="1:11" s="2" customFormat="1">
      <c r="A91" s="100">
        <v>9.1</v>
      </c>
      <c r="B91" s="101" t="s">
        <v>70</v>
      </c>
      <c r="C91" s="46">
        <v>47.34</v>
      </c>
      <c r="D91" s="37" t="s">
        <v>71</v>
      </c>
      <c r="E91" s="47"/>
      <c r="F91" s="255">
        <f>ROUND((C91*E91),2)</f>
        <v>0</v>
      </c>
      <c r="G91" s="27"/>
      <c r="I91" s="27"/>
      <c r="K91" s="3"/>
    </row>
    <row r="92" spans="1:11" s="2" customFormat="1" ht="6" customHeight="1">
      <c r="A92" s="100"/>
      <c r="B92" s="101"/>
      <c r="C92" s="46"/>
      <c r="D92" s="37"/>
      <c r="E92" s="47"/>
      <c r="F92" s="255"/>
      <c r="G92" s="27"/>
      <c r="I92" s="27"/>
      <c r="K92" s="3"/>
    </row>
    <row r="93" spans="1:11" s="2" customFormat="1">
      <c r="A93" s="112">
        <v>10</v>
      </c>
      <c r="B93" s="113" t="s">
        <v>72</v>
      </c>
      <c r="C93" s="46">
        <v>1</v>
      </c>
      <c r="D93" s="37" t="s">
        <v>73</v>
      </c>
      <c r="E93" s="47"/>
      <c r="F93" s="255">
        <f>ROUND((C93*E93),2)</f>
        <v>0</v>
      </c>
      <c r="G93" s="27"/>
      <c r="I93" s="27"/>
      <c r="K93" s="3"/>
    </row>
    <row r="94" spans="1:11" s="2" customFormat="1" ht="7.5" customHeight="1">
      <c r="A94" s="100"/>
      <c r="B94" s="101"/>
      <c r="C94" s="46"/>
      <c r="D94" s="37"/>
      <c r="E94" s="47"/>
      <c r="F94" s="255"/>
      <c r="G94" s="27"/>
      <c r="I94" s="27"/>
      <c r="K94" s="3"/>
    </row>
    <row r="95" spans="1:11" s="2" customFormat="1">
      <c r="A95" s="100">
        <v>11</v>
      </c>
      <c r="B95" s="101" t="s">
        <v>74</v>
      </c>
      <c r="C95" s="46">
        <v>1</v>
      </c>
      <c r="D95" s="37" t="s">
        <v>5</v>
      </c>
      <c r="E95" s="47"/>
      <c r="F95" s="255">
        <f>ROUND((C95*E95),2)</f>
        <v>0</v>
      </c>
      <c r="G95" s="27"/>
      <c r="I95" s="27"/>
      <c r="K95" s="3"/>
    </row>
    <row r="96" spans="1:11" s="2" customFormat="1">
      <c r="A96" s="101">
        <v>12</v>
      </c>
      <c r="B96" s="101" t="s">
        <v>75</v>
      </c>
      <c r="C96" s="105">
        <v>1</v>
      </c>
      <c r="D96" s="37" t="s">
        <v>5</v>
      </c>
      <c r="E96" s="258"/>
      <c r="F96" s="255">
        <f>ROUND((C96*E96),2)</f>
        <v>0</v>
      </c>
      <c r="G96" s="27"/>
      <c r="I96" s="27"/>
      <c r="K96" s="3"/>
    </row>
    <row r="97" spans="1:11" s="2" customFormat="1">
      <c r="A97" s="101">
        <v>13</v>
      </c>
      <c r="B97" s="101" t="s">
        <v>76</v>
      </c>
      <c r="C97" s="105">
        <v>1</v>
      </c>
      <c r="D97" s="37" t="s">
        <v>5</v>
      </c>
      <c r="E97" s="258"/>
      <c r="F97" s="255">
        <f>ROUND((C97*E97),2)</f>
        <v>0</v>
      </c>
      <c r="G97" s="27"/>
      <c r="I97" s="27"/>
      <c r="K97" s="3"/>
    </row>
    <row r="98" spans="1:11" s="31" customFormat="1">
      <c r="A98" s="100"/>
      <c r="B98" s="114" t="s">
        <v>77</v>
      </c>
      <c r="C98" s="46"/>
      <c r="D98" s="37"/>
      <c r="E98" s="47"/>
      <c r="F98" s="261">
        <f>SUM(F13:F97)</f>
        <v>0</v>
      </c>
      <c r="G98" s="27"/>
      <c r="H98" s="32"/>
      <c r="I98" s="27"/>
      <c r="K98" s="3"/>
    </row>
    <row r="99" spans="1:11" s="31" customFormat="1">
      <c r="A99" s="100"/>
      <c r="B99" s="114"/>
      <c r="C99" s="46"/>
      <c r="D99" s="37"/>
      <c r="E99" s="47"/>
      <c r="F99" s="255">
        <f>ROUND((C99*E99),2)</f>
        <v>0</v>
      </c>
      <c r="G99" s="27"/>
      <c r="H99" s="32"/>
      <c r="I99" s="27"/>
      <c r="K99" s="3"/>
    </row>
    <row r="100" spans="1:11" s="31" customFormat="1">
      <c r="A100" s="114" t="s">
        <v>78</v>
      </c>
      <c r="B100" s="96" t="s">
        <v>79</v>
      </c>
      <c r="C100" s="105"/>
      <c r="D100" s="105"/>
      <c r="E100" s="258"/>
      <c r="F100" s="255">
        <f>ROUND((C100*E100),2)</f>
        <v>0</v>
      </c>
      <c r="G100" s="27"/>
      <c r="H100" s="32"/>
      <c r="I100" s="27"/>
      <c r="K100" s="3"/>
    </row>
    <row r="101" spans="1:11" s="31" customFormat="1">
      <c r="A101" s="114"/>
      <c r="B101" s="96"/>
      <c r="C101" s="105"/>
      <c r="D101" s="105"/>
      <c r="E101" s="258"/>
      <c r="F101" s="255"/>
      <c r="G101" s="27"/>
      <c r="H101" s="32"/>
      <c r="I101" s="27"/>
      <c r="K101" s="3"/>
    </row>
    <row r="102" spans="1:11" s="31" customFormat="1">
      <c r="A102" s="96">
        <v>1</v>
      </c>
      <c r="B102" s="115" t="s">
        <v>80</v>
      </c>
      <c r="C102" s="105"/>
      <c r="D102" s="105"/>
      <c r="E102" s="258"/>
      <c r="F102" s="255">
        <f>ROUND((C102*E102),2)</f>
        <v>0</v>
      </c>
      <c r="G102" s="27"/>
      <c r="H102" s="32"/>
      <c r="I102" s="27"/>
      <c r="K102" s="3"/>
    </row>
    <row r="103" spans="1:11" s="31" customFormat="1">
      <c r="A103" s="101">
        <v>1.1000000000000001</v>
      </c>
      <c r="B103" s="113" t="s">
        <v>50</v>
      </c>
      <c r="C103" s="105">
        <v>1</v>
      </c>
      <c r="D103" s="37" t="s">
        <v>73</v>
      </c>
      <c r="E103" s="258"/>
      <c r="F103" s="255">
        <f>ROUND((C103*E103),2)</f>
        <v>0</v>
      </c>
      <c r="G103" s="27"/>
      <c r="H103" s="32"/>
      <c r="I103" s="27"/>
      <c r="K103" s="3"/>
    </row>
    <row r="104" spans="1:11" s="31" customFormat="1">
      <c r="A104" s="101"/>
      <c r="B104" s="101"/>
      <c r="C104" s="105"/>
      <c r="D104" s="37"/>
      <c r="E104" s="258"/>
      <c r="F104" s="255">
        <f>ROUND((C104*E104),2)</f>
        <v>0</v>
      </c>
      <c r="G104" s="27"/>
      <c r="H104" s="32"/>
      <c r="I104" s="27"/>
      <c r="K104" s="3"/>
    </row>
    <row r="105" spans="1:11" s="31" customFormat="1">
      <c r="A105" s="116">
        <v>2</v>
      </c>
      <c r="B105" s="115" t="s">
        <v>14</v>
      </c>
      <c r="C105" s="105"/>
      <c r="D105" s="37"/>
      <c r="E105" s="258"/>
      <c r="F105" s="255"/>
      <c r="G105" s="27"/>
      <c r="H105" s="32"/>
      <c r="I105" s="27"/>
      <c r="K105" s="3"/>
    </row>
    <row r="106" spans="1:11" s="31" customFormat="1">
      <c r="A106" s="101">
        <v>2.1</v>
      </c>
      <c r="B106" s="101" t="s">
        <v>81</v>
      </c>
      <c r="C106" s="105">
        <v>22.31</v>
      </c>
      <c r="D106" s="37" t="s">
        <v>16</v>
      </c>
      <c r="E106" s="258"/>
      <c r="F106" s="255">
        <f>ROUND((C106*E106),2)</f>
        <v>0</v>
      </c>
      <c r="G106" s="27"/>
      <c r="H106" s="32"/>
      <c r="I106" s="27"/>
      <c r="K106" s="3"/>
    </row>
    <row r="107" spans="1:11" s="31" customFormat="1">
      <c r="A107" s="101">
        <v>2.2000000000000002</v>
      </c>
      <c r="B107" s="101" t="s">
        <v>82</v>
      </c>
      <c r="C107" s="105">
        <v>2.02</v>
      </c>
      <c r="D107" s="37" t="s">
        <v>16</v>
      </c>
      <c r="E107" s="258"/>
      <c r="F107" s="255">
        <f>ROUND((C107*E107),2)</f>
        <v>0</v>
      </c>
      <c r="G107" s="27"/>
      <c r="H107" s="32"/>
      <c r="I107" s="27"/>
      <c r="K107" s="3"/>
    </row>
    <row r="108" spans="1:11" s="31" customFormat="1">
      <c r="A108" s="109">
        <v>2.2999999999999998</v>
      </c>
      <c r="B108" s="109" t="s">
        <v>83</v>
      </c>
      <c r="C108" s="117">
        <v>25.36</v>
      </c>
      <c r="D108" s="91" t="s">
        <v>16</v>
      </c>
      <c r="E108" s="262"/>
      <c r="F108" s="260">
        <f>ROUND((C108*E108),2)</f>
        <v>0</v>
      </c>
      <c r="G108" s="27"/>
      <c r="H108" s="32"/>
      <c r="I108" s="27"/>
      <c r="K108" s="3"/>
    </row>
    <row r="109" spans="1:11" s="31" customFormat="1">
      <c r="A109" s="101"/>
      <c r="B109" s="101"/>
      <c r="C109" s="105"/>
      <c r="D109" s="37"/>
      <c r="E109" s="258"/>
      <c r="F109" s="255"/>
      <c r="G109" s="27"/>
      <c r="H109" s="32"/>
      <c r="I109" s="27"/>
      <c r="K109" s="3"/>
    </row>
    <row r="110" spans="1:11" s="31" customFormat="1">
      <c r="A110" s="96">
        <v>3</v>
      </c>
      <c r="B110" s="96" t="s">
        <v>84</v>
      </c>
      <c r="C110" s="105"/>
      <c r="D110" s="37"/>
      <c r="E110" s="258"/>
      <c r="F110" s="255">
        <f t="shared" ref="F110:F134" si="5">ROUND((C110*E110),2)</f>
        <v>0</v>
      </c>
      <c r="G110" s="27"/>
      <c r="H110" s="32"/>
      <c r="I110" s="27"/>
      <c r="K110" s="3"/>
    </row>
    <row r="111" spans="1:11" s="31" customFormat="1">
      <c r="A111" s="101">
        <v>3.1</v>
      </c>
      <c r="B111" s="101" t="s">
        <v>85</v>
      </c>
      <c r="C111" s="105">
        <v>2.64</v>
      </c>
      <c r="D111" s="37" t="s">
        <v>16</v>
      </c>
      <c r="E111" s="258"/>
      <c r="F111" s="255">
        <f t="shared" si="5"/>
        <v>0</v>
      </c>
      <c r="G111" s="27"/>
      <c r="H111" s="32"/>
      <c r="I111" s="27"/>
      <c r="K111" s="3"/>
    </row>
    <row r="112" spans="1:11" s="31" customFormat="1">
      <c r="A112" s="101">
        <v>3.2</v>
      </c>
      <c r="B112" s="101" t="s">
        <v>86</v>
      </c>
      <c r="C112" s="105">
        <v>2.85</v>
      </c>
      <c r="D112" s="37" t="s">
        <v>16</v>
      </c>
      <c r="E112" s="258"/>
      <c r="F112" s="255">
        <f t="shared" si="5"/>
        <v>0</v>
      </c>
      <c r="G112" s="27"/>
      <c r="H112" s="32"/>
      <c r="I112" s="27"/>
      <c r="K112" s="3"/>
    </row>
    <row r="113" spans="1:11" s="31" customFormat="1">
      <c r="A113" s="101">
        <v>3.3</v>
      </c>
      <c r="B113" s="101" t="s">
        <v>87</v>
      </c>
      <c r="C113" s="105">
        <v>1.27</v>
      </c>
      <c r="D113" s="37" t="s">
        <v>16</v>
      </c>
      <c r="E113" s="258"/>
      <c r="F113" s="255">
        <f t="shared" si="5"/>
        <v>0</v>
      </c>
      <c r="G113" s="27"/>
      <c r="H113" s="32"/>
      <c r="I113" s="27"/>
      <c r="K113" s="3"/>
    </row>
    <row r="114" spans="1:11" s="31" customFormat="1">
      <c r="A114" s="118">
        <v>3.4</v>
      </c>
      <c r="B114" s="103" t="s">
        <v>88</v>
      </c>
      <c r="C114" s="50">
        <v>0.54</v>
      </c>
      <c r="D114" s="102" t="s">
        <v>16</v>
      </c>
      <c r="E114" s="51"/>
      <c r="F114" s="257">
        <f t="shared" si="5"/>
        <v>0</v>
      </c>
      <c r="G114" s="27"/>
      <c r="I114" s="27"/>
      <c r="K114" s="3"/>
    </row>
    <row r="115" spans="1:11" s="31" customFormat="1">
      <c r="A115" s="118">
        <v>3.5</v>
      </c>
      <c r="B115" s="103" t="s">
        <v>89</v>
      </c>
      <c r="C115" s="50">
        <v>0.26</v>
      </c>
      <c r="D115" s="102" t="s">
        <v>16</v>
      </c>
      <c r="E115" s="51"/>
      <c r="F115" s="257">
        <f t="shared" si="5"/>
        <v>0</v>
      </c>
      <c r="G115" s="27"/>
      <c r="H115" s="32"/>
      <c r="I115" s="27"/>
      <c r="K115" s="3"/>
    </row>
    <row r="116" spans="1:11" s="31" customFormat="1">
      <c r="A116" s="118">
        <v>3.6</v>
      </c>
      <c r="B116" s="103" t="s">
        <v>90</v>
      </c>
      <c r="C116" s="50">
        <v>0.42</v>
      </c>
      <c r="D116" s="102" t="s">
        <v>16</v>
      </c>
      <c r="E116" s="51"/>
      <c r="F116" s="257">
        <f t="shared" si="5"/>
        <v>0</v>
      </c>
      <c r="G116" s="27"/>
      <c r="H116" s="32"/>
      <c r="I116" s="27"/>
      <c r="K116" s="3"/>
    </row>
    <row r="117" spans="1:11" s="31" customFormat="1">
      <c r="A117" s="118">
        <v>3.7</v>
      </c>
      <c r="B117" s="103" t="s">
        <v>91</v>
      </c>
      <c r="C117" s="50">
        <v>0.77</v>
      </c>
      <c r="D117" s="102" t="s">
        <v>16</v>
      </c>
      <c r="E117" s="51"/>
      <c r="F117" s="257">
        <f t="shared" si="5"/>
        <v>0</v>
      </c>
      <c r="G117" s="27"/>
      <c r="H117" s="32"/>
      <c r="I117" s="27"/>
      <c r="K117" s="3"/>
    </row>
    <row r="118" spans="1:11" s="31" customFormat="1">
      <c r="A118" s="101">
        <v>3.8</v>
      </c>
      <c r="B118" s="101" t="s">
        <v>92</v>
      </c>
      <c r="C118" s="105">
        <v>0.08</v>
      </c>
      <c r="D118" s="37" t="s">
        <v>16</v>
      </c>
      <c r="E118" s="258"/>
      <c r="F118" s="255">
        <f t="shared" si="5"/>
        <v>0</v>
      </c>
      <c r="G118" s="27"/>
      <c r="H118" s="33"/>
      <c r="I118" s="27"/>
      <c r="K118" s="3"/>
    </row>
    <row r="119" spans="1:11" s="31" customFormat="1">
      <c r="A119" s="101">
        <v>3.9</v>
      </c>
      <c r="B119" s="101" t="s">
        <v>93</v>
      </c>
      <c r="C119" s="105">
        <v>7.02</v>
      </c>
      <c r="D119" s="37" t="s">
        <v>16</v>
      </c>
      <c r="E119" s="258"/>
      <c r="F119" s="255">
        <f t="shared" si="5"/>
        <v>0</v>
      </c>
      <c r="G119" s="27"/>
      <c r="H119" s="32"/>
      <c r="I119" s="27"/>
      <c r="K119" s="3"/>
    </row>
    <row r="120" spans="1:11" s="31" customFormat="1">
      <c r="A120" s="119">
        <v>3.1</v>
      </c>
      <c r="B120" s="101" t="s">
        <v>94</v>
      </c>
      <c r="C120" s="105">
        <v>2.31</v>
      </c>
      <c r="D120" s="37" t="s">
        <v>16</v>
      </c>
      <c r="E120" s="258"/>
      <c r="F120" s="255">
        <f t="shared" si="5"/>
        <v>0</v>
      </c>
      <c r="G120" s="27"/>
      <c r="H120" s="32"/>
      <c r="I120" s="27"/>
      <c r="K120" s="3"/>
    </row>
    <row r="121" spans="1:11" s="31" customFormat="1">
      <c r="A121" s="101"/>
      <c r="B121" s="101"/>
      <c r="C121" s="105"/>
      <c r="D121" s="37"/>
      <c r="E121" s="263"/>
      <c r="F121" s="255">
        <f t="shared" si="5"/>
        <v>0</v>
      </c>
      <c r="G121" s="27"/>
      <c r="H121" s="33"/>
      <c r="I121" s="27"/>
      <c r="K121" s="3"/>
    </row>
    <row r="122" spans="1:11" s="31" customFormat="1">
      <c r="A122" s="96">
        <v>4</v>
      </c>
      <c r="B122" s="96" t="s">
        <v>95</v>
      </c>
      <c r="C122" s="105"/>
      <c r="D122" s="37"/>
      <c r="E122" s="258"/>
      <c r="F122" s="255">
        <f t="shared" si="5"/>
        <v>0</v>
      </c>
      <c r="G122" s="27"/>
      <c r="H122" s="32"/>
      <c r="I122" s="27"/>
      <c r="K122" s="3"/>
    </row>
    <row r="123" spans="1:11" s="31" customFormat="1">
      <c r="A123" s="101">
        <v>4.0999999999999996</v>
      </c>
      <c r="B123" s="101" t="s">
        <v>96</v>
      </c>
      <c r="C123" s="105">
        <v>15.31</v>
      </c>
      <c r="D123" s="37" t="s">
        <v>32</v>
      </c>
      <c r="E123" s="258"/>
      <c r="F123" s="255">
        <f t="shared" si="5"/>
        <v>0</v>
      </c>
      <c r="G123" s="27"/>
      <c r="H123" s="32"/>
      <c r="I123" s="27"/>
      <c r="K123" s="3"/>
    </row>
    <row r="124" spans="1:11" s="31" customFormat="1">
      <c r="A124" s="101">
        <v>4.2</v>
      </c>
      <c r="B124" s="101" t="s">
        <v>97</v>
      </c>
      <c r="C124" s="105">
        <v>91.91</v>
      </c>
      <c r="D124" s="37" t="s">
        <v>32</v>
      </c>
      <c r="E124" s="258"/>
      <c r="F124" s="255">
        <f t="shared" si="5"/>
        <v>0</v>
      </c>
      <c r="G124" s="27"/>
      <c r="H124" s="32"/>
      <c r="I124" s="27"/>
      <c r="K124" s="3"/>
    </row>
    <row r="125" spans="1:11" s="31" customFormat="1">
      <c r="A125" s="101">
        <v>4.3</v>
      </c>
      <c r="B125" s="101" t="s">
        <v>98</v>
      </c>
      <c r="C125" s="105">
        <v>3.44</v>
      </c>
      <c r="D125" s="37" t="s">
        <v>32</v>
      </c>
      <c r="E125" s="258"/>
      <c r="F125" s="255">
        <f t="shared" si="5"/>
        <v>0</v>
      </c>
      <c r="G125" s="27"/>
      <c r="H125" s="33"/>
      <c r="I125" s="27"/>
      <c r="K125" s="3"/>
    </row>
    <row r="126" spans="1:11" s="31" customFormat="1">
      <c r="A126" s="101"/>
      <c r="B126" s="101"/>
      <c r="C126" s="105"/>
      <c r="D126" s="37"/>
      <c r="E126" s="258"/>
      <c r="F126" s="255">
        <f t="shared" si="5"/>
        <v>0</v>
      </c>
      <c r="G126" s="27"/>
      <c r="H126" s="32"/>
      <c r="I126" s="27"/>
      <c r="K126" s="3"/>
    </row>
    <row r="127" spans="1:11" s="31" customFormat="1">
      <c r="A127" s="96">
        <v>5</v>
      </c>
      <c r="B127" s="96" t="s">
        <v>30</v>
      </c>
      <c r="C127" s="105"/>
      <c r="D127" s="37"/>
      <c r="E127" s="258"/>
      <c r="F127" s="255">
        <f t="shared" si="5"/>
        <v>0</v>
      </c>
      <c r="G127" s="27"/>
      <c r="H127" s="32"/>
      <c r="I127" s="27"/>
      <c r="K127" s="3"/>
    </row>
    <row r="128" spans="1:11" s="31" customFormat="1">
      <c r="A128" s="101">
        <v>5.0999999999999996</v>
      </c>
      <c r="B128" s="101" t="s">
        <v>99</v>
      </c>
      <c r="C128" s="105">
        <v>89.78</v>
      </c>
      <c r="D128" s="37" t="s">
        <v>32</v>
      </c>
      <c r="E128" s="258"/>
      <c r="F128" s="255">
        <f t="shared" si="5"/>
        <v>0</v>
      </c>
      <c r="G128" s="27"/>
      <c r="H128" s="32"/>
      <c r="I128" s="34"/>
      <c r="K128" s="3"/>
    </row>
    <row r="129" spans="1:11" s="31" customFormat="1">
      <c r="A129" s="101">
        <v>5.2</v>
      </c>
      <c r="B129" s="101" t="s">
        <v>35</v>
      </c>
      <c r="C129" s="105">
        <v>102.1</v>
      </c>
      <c r="D129" s="37" t="s">
        <v>32</v>
      </c>
      <c r="E129" s="258"/>
      <c r="F129" s="255">
        <f t="shared" si="5"/>
        <v>0</v>
      </c>
      <c r="G129" s="27"/>
      <c r="H129" s="32"/>
      <c r="I129" s="34"/>
      <c r="K129" s="3"/>
    </row>
    <row r="130" spans="1:11" s="31" customFormat="1">
      <c r="A130" s="101">
        <v>5.3</v>
      </c>
      <c r="B130" s="101" t="s">
        <v>100</v>
      </c>
      <c r="C130" s="105">
        <v>33.9</v>
      </c>
      <c r="D130" s="37" t="s">
        <v>32</v>
      </c>
      <c r="E130" s="258"/>
      <c r="F130" s="255">
        <f t="shared" si="5"/>
        <v>0</v>
      </c>
      <c r="G130" s="27"/>
      <c r="H130" s="32"/>
      <c r="I130" s="34"/>
      <c r="K130" s="3"/>
    </row>
    <row r="131" spans="1:11" s="31" customFormat="1">
      <c r="A131" s="101">
        <v>5.4</v>
      </c>
      <c r="B131" s="101" t="s">
        <v>101</v>
      </c>
      <c r="C131" s="105">
        <v>119.9</v>
      </c>
      <c r="D131" s="37" t="s">
        <v>37</v>
      </c>
      <c r="E131" s="258"/>
      <c r="F131" s="255">
        <f t="shared" si="5"/>
        <v>0</v>
      </c>
      <c r="G131" s="27"/>
      <c r="H131" s="32"/>
      <c r="I131" s="34"/>
      <c r="K131" s="3"/>
    </row>
    <row r="132" spans="1:11" s="31" customFormat="1">
      <c r="A132" s="101">
        <v>5.5</v>
      </c>
      <c r="B132" s="101" t="s">
        <v>102</v>
      </c>
      <c r="C132" s="105">
        <v>46.82</v>
      </c>
      <c r="D132" s="37" t="s">
        <v>32</v>
      </c>
      <c r="E132" s="258"/>
      <c r="F132" s="255">
        <f t="shared" si="5"/>
        <v>0</v>
      </c>
      <c r="G132" s="27"/>
      <c r="H132" s="32"/>
      <c r="I132" s="34"/>
      <c r="K132" s="3"/>
    </row>
    <row r="133" spans="1:11" s="31" customFormat="1" ht="12.75" customHeight="1">
      <c r="A133" s="101">
        <v>5.6</v>
      </c>
      <c r="B133" s="101" t="s">
        <v>103</v>
      </c>
      <c r="C133" s="105">
        <v>27.72</v>
      </c>
      <c r="D133" s="37" t="s">
        <v>37</v>
      </c>
      <c r="E133" s="258"/>
      <c r="F133" s="255">
        <f t="shared" si="5"/>
        <v>0</v>
      </c>
      <c r="G133" s="27"/>
      <c r="H133" s="32"/>
      <c r="I133" s="34"/>
      <c r="K133" s="3"/>
    </row>
    <row r="134" spans="1:11" s="31" customFormat="1" ht="25.5" customHeight="1">
      <c r="A134" s="35">
        <v>5.7</v>
      </c>
      <c r="B134" s="120" t="s">
        <v>104</v>
      </c>
      <c r="C134" s="50">
        <v>1.74</v>
      </c>
      <c r="D134" s="50" t="s">
        <v>16</v>
      </c>
      <c r="E134" s="51"/>
      <c r="F134" s="257">
        <f t="shared" si="5"/>
        <v>0</v>
      </c>
      <c r="G134" s="27"/>
      <c r="H134" s="32"/>
      <c r="I134" s="34"/>
      <c r="K134" s="3"/>
    </row>
    <row r="135" spans="1:11" s="31" customFormat="1" ht="12.75" customHeight="1">
      <c r="A135" s="101"/>
      <c r="B135" s="101"/>
      <c r="C135" s="105"/>
      <c r="D135" s="37"/>
      <c r="E135" s="258"/>
      <c r="F135" s="255"/>
      <c r="G135" s="27"/>
      <c r="H135" s="32"/>
      <c r="I135" s="34"/>
      <c r="K135" s="3"/>
    </row>
    <row r="136" spans="1:11" s="31" customFormat="1">
      <c r="A136" s="101">
        <v>6</v>
      </c>
      <c r="B136" s="101" t="s">
        <v>105</v>
      </c>
      <c r="C136" s="105">
        <v>33.9</v>
      </c>
      <c r="D136" s="37" t="s">
        <v>32</v>
      </c>
      <c r="E136" s="258"/>
      <c r="F136" s="255">
        <f t="shared" ref="F136:F143" si="6">ROUND((C136*E136),2)</f>
        <v>0</v>
      </c>
      <c r="G136" s="27"/>
      <c r="H136" s="32"/>
      <c r="I136" s="34"/>
      <c r="K136" s="3"/>
    </row>
    <row r="137" spans="1:11" s="31" customFormat="1">
      <c r="A137" s="101">
        <v>7</v>
      </c>
      <c r="B137" s="101" t="s">
        <v>106</v>
      </c>
      <c r="C137" s="105">
        <v>15.84</v>
      </c>
      <c r="D137" s="37" t="s">
        <v>32</v>
      </c>
      <c r="E137" s="258"/>
      <c r="F137" s="255">
        <f t="shared" si="6"/>
        <v>0</v>
      </c>
      <c r="G137" s="27"/>
      <c r="H137" s="33"/>
      <c r="K137" s="3"/>
    </row>
    <row r="138" spans="1:11" s="31" customFormat="1">
      <c r="A138" s="101"/>
      <c r="B138" s="101"/>
      <c r="C138" s="105"/>
      <c r="D138" s="37"/>
      <c r="E138" s="258"/>
      <c r="F138" s="255">
        <f t="shared" si="6"/>
        <v>0</v>
      </c>
      <c r="G138" s="27"/>
      <c r="H138" s="32"/>
      <c r="I138" s="27"/>
      <c r="K138" s="3"/>
    </row>
    <row r="139" spans="1:11" s="31" customFormat="1">
      <c r="A139" s="96">
        <v>8</v>
      </c>
      <c r="B139" s="96" t="s">
        <v>107</v>
      </c>
      <c r="C139" s="105"/>
      <c r="D139" s="37"/>
      <c r="E139" s="258"/>
      <c r="F139" s="255">
        <f t="shared" si="6"/>
        <v>0</v>
      </c>
      <c r="G139" s="27"/>
      <c r="H139" s="32"/>
      <c r="I139" s="27"/>
      <c r="K139" s="3"/>
    </row>
    <row r="140" spans="1:11" s="31" customFormat="1">
      <c r="A140" s="101">
        <v>8.1</v>
      </c>
      <c r="B140" s="101" t="s">
        <v>42</v>
      </c>
      <c r="C140" s="105">
        <v>15.84</v>
      </c>
      <c r="D140" s="37" t="s">
        <v>16</v>
      </c>
      <c r="E140" s="258"/>
      <c r="F140" s="255">
        <f t="shared" si="6"/>
        <v>0</v>
      </c>
      <c r="G140" s="27"/>
      <c r="H140" s="32"/>
      <c r="I140" s="27"/>
      <c r="K140" s="3"/>
    </row>
    <row r="141" spans="1:11" s="31" customFormat="1">
      <c r="A141" s="101">
        <v>8.1999999999999993</v>
      </c>
      <c r="B141" s="101" t="s">
        <v>40</v>
      </c>
      <c r="C141" s="105">
        <v>9.9</v>
      </c>
      <c r="D141" s="37" t="s">
        <v>41</v>
      </c>
      <c r="E141" s="258"/>
      <c r="F141" s="255">
        <f t="shared" si="6"/>
        <v>0</v>
      </c>
      <c r="G141" s="27"/>
      <c r="H141" s="36"/>
      <c r="I141" s="27"/>
      <c r="J141" s="36"/>
      <c r="K141" s="3"/>
    </row>
    <row r="142" spans="1:11" s="31" customFormat="1">
      <c r="A142" s="101"/>
      <c r="B142" s="101"/>
      <c r="C142" s="105"/>
      <c r="D142" s="37"/>
      <c r="E142" s="258"/>
      <c r="F142" s="255">
        <f t="shared" si="6"/>
        <v>0</v>
      </c>
      <c r="G142" s="27"/>
      <c r="H142" s="2"/>
      <c r="I142" s="27"/>
      <c r="K142" s="3"/>
    </row>
    <row r="143" spans="1:11" s="31" customFormat="1">
      <c r="A143" s="101">
        <v>9</v>
      </c>
      <c r="B143" s="101" t="s">
        <v>108</v>
      </c>
      <c r="C143" s="105">
        <v>15.84</v>
      </c>
      <c r="D143" s="37" t="s">
        <v>16</v>
      </c>
      <c r="E143" s="258"/>
      <c r="F143" s="255">
        <f t="shared" si="6"/>
        <v>0</v>
      </c>
      <c r="G143" s="27"/>
      <c r="H143" s="2"/>
      <c r="I143" s="27"/>
      <c r="K143" s="3"/>
    </row>
    <row r="144" spans="1:11" s="31" customFormat="1" ht="7.5" customHeight="1">
      <c r="A144" s="101"/>
      <c r="B144" s="101"/>
      <c r="C144" s="105"/>
      <c r="D144" s="37"/>
      <c r="E144" s="258"/>
      <c r="F144" s="255"/>
      <c r="G144" s="27"/>
      <c r="H144" s="2"/>
      <c r="I144" s="27"/>
      <c r="K144" s="3"/>
    </row>
    <row r="145" spans="1:11" s="31" customFormat="1">
      <c r="A145" s="98">
        <v>10</v>
      </c>
      <c r="B145" s="96" t="s">
        <v>66</v>
      </c>
      <c r="C145" s="46"/>
      <c r="D145" s="37"/>
      <c r="E145" s="47"/>
      <c r="F145" s="255">
        <f t="shared" ref="F145:F151" si="7">ROUND((C145*E145),2)</f>
        <v>0</v>
      </c>
      <c r="G145" s="27"/>
      <c r="H145" s="32"/>
      <c r="I145" s="2"/>
      <c r="K145" s="3"/>
    </row>
    <row r="146" spans="1:11" s="31" customFormat="1">
      <c r="A146" s="101">
        <v>10.1</v>
      </c>
      <c r="B146" s="101" t="s">
        <v>67</v>
      </c>
      <c r="C146" s="105">
        <v>272.60000000000002</v>
      </c>
      <c r="D146" s="37" t="s">
        <v>32</v>
      </c>
      <c r="E146" s="258"/>
      <c r="F146" s="255">
        <f t="shared" si="7"/>
        <v>0</v>
      </c>
      <c r="G146" s="27"/>
      <c r="H146" s="32"/>
      <c r="I146" s="2"/>
      <c r="K146" s="3"/>
    </row>
    <row r="147" spans="1:11" s="31" customFormat="1">
      <c r="A147" s="101">
        <v>10.199999999999999</v>
      </c>
      <c r="B147" s="101" t="s">
        <v>68</v>
      </c>
      <c r="C147" s="105">
        <v>272.60000000000002</v>
      </c>
      <c r="D147" s="37" t="s">
        <v>32</v>
      </c>
      <c r="E147" s="258"/>
      <c r="F147" s="255">
        <f t="shared" si="7"/>
        <v>0</v>
      </c>
      <c r="G147" s="27"/>
      <c r="H147" s="32"/>
      <c r="I147" s="27"/>
      <c r="K147" s="3"/>
    </row>
    <row r="148" spans="1:11" s="31" customFormat="1">
      <c r="A148" s="101"/>
      <c r="B148" s="101"/>
      <c r="C148" s="105"/>
      <c r="D148" s="37"/>
      <c r="E148" s="258"/>
      <c r="F148" s="255">
        <f t="shared" si="7"/>
        <v>0</v>
      </c>
      <c r="G148" s="27"/>
      <c r="H148" s="32"/>
      <c r="I148" s="27"/>
      <c r="K148" s="3"/>
    </row>
    <row r="149" spans="1:11" s="31" customFormat="1">
      <c r="A149" s="96">
        <v>11</v>
      </c>
      <c r="B149" s="96" t="s">
        <v>109</v>
      </c>
      <c r="C149" s="105"/>
      <c r="D149" s="37"/>
      <c r="E149" s="258"/>
      <c r="F149" s="255">
        <f t="shared" si="7"/>
        <v>0</v>
      </c>
      <c r="G149" s="27"/>
      <c r="H149" s="32"/>
      <c r="I149" s="27"/>
      <c r="K149" s="3"/>
    </row>
    <row r="150" spans="1:11" s="31" customFormat="1" ht="12" customHeight="1">
      <c r="A150" s="101">
        <v>11.1</v>
      </c>
      <c r="B150" s="101" t="s">
        <v>110</v>
      </c>
      <c r="C150" s="105">
        <v>9.25</v>
      </c>
      <c r="D150" s="37" t="s">
        <v>32</v>
      </c>
      <c r="E150" s="258"/>
      <c r="F150" s="255">
        <f t="shared" si="7"/>
        <v>0</v>
      </c>
      <c r="G150" s="27"/>
      <c r="H150" s="32"/>
      <c r="I150" s="27"/>
      <c r="K150" s="3"/>
    </row>
    <row r="151" spans="1:11" s="31" customFormat="1">
      <c r="A151" s="101"/>
      <c r="B151" s="101"/>
      <c r="C151" s="105"/>
      <c r="D151" s="37"/>
      <c r="E151" s="258"/>
      <c r="F151" s="255">
        <f t="shared" si="7"/>
        <v>0</v>
      </c>
      <c r="G151" s="27"/>
      <c r="H151" s="32"/>
      <c r="I151" s="27"/>
      <c r="K151" s="3"/>
    </row>
    <row r="152" spans="1:11" s="31" customFormat="1" ht="25.5">
      <c r="A152" s="121">
        <v>12</v>
      </c>
      <c r="B152" s="122" t="s">
        <v>111</v>
      </c>
      <c r="C152" s="37"/>
      <c r="D152" s="37"/>
      <c r="E152" s="47"/>
      <c r="F152" s="255"/>
      <c r="G152" s="27"/>
      <c r="H152" s="32"/>
      <c r="I152" s="27"/>
      <c r="K152" s="3"/>
    </row>
    <row r="153" spans="1:11" s="31" customFormat="1">
      <c r="A153" s="121"/>
      <c r="B153" s="122"/>
      <c r="C153" s="37"/>
      <c r="D153" s="37"/>
      <c r="E153" s="47"/>
      <c r="F153" s="255"/>
      <c r="G153" s="27"/>
      <c r="H153" s="32"/>
      <c r="I153" s="27"/>
      <c r="K153" s="3"/>
    </row>
    <row r="154" spans="1:11" s="31" customFormat="1">
      <c r="A154" s="123">
        <v>12.1</v>
      </c>
      <c r="B154" s="38" t="s">
        <v>13</v>
      </c>
      <c r="C154" s="124">
        <v>1</v>
      </c>
      <c r="D154" s="37" t="s">
        <v>5</v>
      </c>
      <c r="E154" s="47"/>
      <c r="F154" s="255">
        <f>ROUND((C154*E154),2)</f>
        <v>0</v>
      </c>
      <c r="G154" s="27"/>
      <c r="H154" s="32"/>
      <c r="I154" s="27"/>
      <c r="K154" s="3"/>
    </row>
    <row r="155" spans="1:11" s="31" customFormat="1">
      <c r="A155" s="121"/>
      <c r="B155" s="122"/>
      <c r="C155" s="37"/>
      <c r="D155" s="37"/>
      <c r="E155" s="47"/>
      <c r="F155" s="255"/>
      <c r="G155" s="27"/>
      <c r="H155" s="32"/>
      <c r="I155" s="27"/>
      <c r="K155" s="3"/>
    </row>
    <row r="156" spans="1:11" s="31" customFormat="1">
      <c r="A156" s="125">
        <v>12.2</v>
      </c>
      <c r="B156" s="122" t="s">
        <v>14</v>
      </c>
      <c r="C156" s="37"/>
      <c r="D156" s="37"/>
      <c r="E156" s="47"/>
      <c r="F156" s="255"/>
      <c r="G156" s="27"/>
      <c r="H156" s="32"/>
      <c r="I156" s="27"/>
      <c r="K156" s="3"/>
    </row>
    <row r="157" spans="1:11" s="31" customFormat="1">
      <c r="A157" s="123" t="s">
        <v>112</v>
      </c>
      <c r="B157" s="38" t="s">
        <v>113</v>
      </c>
      <c r="C157" s="124">
        <v>7.92</v>
      </c>
      <c r="D157" s="37" t="s">
        <v>16</v>
      </c>
      <c r="E157" s="47"/>
      <c r="F157" s="255">
        <f>ROUND((C157*E157),2)</f>
        <v>0</v>
      </c>
      <c r="G157" s="27"/>
      <c r="H157" s="32"/>
      <c r="I157" s="27"/>
      <c r="K157" s="3"/>
    </row>
    <row r="158" spans="1:11" s="31" customFormat="1">
      <c r="A158" s="123" t="s">
        <v>114</v>
      </c>
      <c r="B158" s="126" t="s">
        <v>115</v>
      </c>
      <c r="C158" s="124">
        <v>2.6</v>
      </c>
      <c r="D158" s="37" t="s">
        <v>16</v>
      </c>
      <c r="E158" s="47"/>
      <c r="F158" s="255">
        <f>ROUND((C158*E158),2)</f>
        <v>0</v>
      </c>
      <c r="G158" s="27"/>
      <c r="H158" s="32"/>
      <c r="I158" s="27"/>
      <c r="K158" s="3"/>
    </row>
    <row r="159" spans="1:11" s="31" customFormat="1">
      <c r="A159" s="127" t="s">
        <v>116</v>
      </c>
      <c r="B159" s="90" t="s">
        <v>117</v>
      </c>
      <c r="C159" s="128">
        <v>6.39</v>
      </c>
      <c r="D159" s="91" t="s">
        <v>16</v>
      </c>
      <c r="E159" s="94"/>
      <c r="F159" s="260">
        <f>ROUND((C159*E159),2)</f>
        <v>0</v>
      </c>
      <c r="G159" s="27"/>
      <c r="H159" s="32"/>
      <c r="I159" s="27"/>
      <c r="K159" s="3"/>
    </row>
    <row r="160" spans="1:11" s="31" customFormat="1">
      <c r="A160" s="129"/>
      <c r="B160" s="38"/>
      <c r="C160" s="124"/>
      <c r="D160" s="37"/>
      <c r="E160" s="47"/>
      <c r="F160" s="255"/>
      <c r="G160" s="27"/>
      <c r="H160" s="32"/>
      <c r="I160" s="27"/>
      <c r="K160" s="3"/>
    </row>
    <row r="161" spans="1:11" s="31" customFormat="1">
      <c r="A161" s="125">
        <v>12.3</v>
      </c>
      <c r="B161" s="130" t="s">
        <v>118</v>
      </c>
      <c r="C161" s="124"/>
      <c r="D161" s="37"/>
      <c r="E161" s="47"/>
      <c r="F161" s="255"/>
      <c r="G161" s="27"/>
      <c r="H161" s="32"/>
      <c r="I161" s="27"/>
      <c r="K161" s="3"/>
    </row>
    <row r="162" spans="1:11" s="31" customFormat="1">
      <c r="A162" s="131" t="s">
        <v>119</v>
      </c>
      <c r="B162" s="132" t="s">
        <v>120</v>
      </c>
      <c r="C162" s="124">
        <v>0.73</v>
      </c>
      <c r="D162" s="37" t="s">
        <v>16</v>
      </c>
      <c r="E162" s="258"/>
      <c r="F162" s="255">
        <f>ROUND((C162*E162),2)</f>
        <v>0</v>
      </c>
      <c r="G162" s="27"/>
      <c r="H162" s="32"/>
      <c r="I162" s="27"/>
      <c r="K162" s="3"/>
    </row>
    <row r="163" spans="1:11" s="31" customFormat="1">
      <c r="A163" s="131" t="s">
        <v>121</v>
      </c>
      <c r="B163" s="132" t="s">
        <v>122</v>
      </c>
      <c r="C163" s="124">
        <v>0.44</v>
      </c>
      <c r="D163" s="37" t="s">
        <v>16</v>
      </c>
      <c r="E163" s="258"/>
      <c r="F163" s="255">
        <f>ROUND((C163*E163),2)</f>
        <v>0</v>
      </c>
      <c r="G163" s="27"/>
      <c r="H163" s="32"/>
      <c r="I163" s="27"/>
      <c r="K163" s="3"/>
    </row>
    <row r="164" spans="1:11" s="31" customFormat="1">
      <c r="A164" s="131"/>
      <c r="B164" s="132"/>
      <c r="C164" s="124"/>
      <c r="D164" s="37"/>
      <c r="E164" s="258"/>
      <c r="F164" s="255"/>
      <c r="G164" s="27"/>
      <c r="H164" s="32"/>
      <c r="I164" s="27"/>
      <c r="K164" s="3"/>
    </row>
    <row r="165" spans="1:11" s="31" customFormat="1">
      <c r="A165" s="131">
        <v>12.4</v>
      </c>
      <c r="B165" s="132" t="s">
        <v>123</v>
      </c>
      <c r="C165" s="124">
        <v>4.74</v>
      </c>
      <c r="D165" s="37" t="s">
        <v>32</v>
      </c>
      <c r="E165" s="258"/>
      <c r="F165" s="255">
        <f>ROUND((C165*E165),2)</f>
        <v>0</v>
      </c>
      <c r="G165" s="27"/>
      <c r="H165" s="32"/>
      <c r="I165" s="27"/>
      <c r="K165" s="3"/>
    </row>
    <row r="166" spans="1:11" s="31" customFormat="1">
      <c r="A166" s="131"/>
      <c r="B166" s="132"/>
      <c r="C166" s="124"/>
      <c r="D166" s="37"/>
      <c r="E166" s="258"/>
      <c r="F166" s="255"/>
      <c r="G166" s="27"/>
      <c r="H166" s="32"/>
      <c r="I166" s="27"/>
      <c r="K166" s="3"/>
    </row>
    <row r="167" spans="1:11" s="31" customFormat="1">
      <c r="A167" s="125">
        <v>12.5</v>
      </c>
      <c r="B167" s="133" t="s">
        <v>124</v>
      </c>
      <c r="C167" s="134"/>
      <c r="D167" s="37"/>
      <c r="E167" s="47"/>
      <c r="F167" s="255"/>
      <c r="G167" s="27"/>
      <c r="H167" s="32"/>
      <c r="I167" s="27"/>
      <c r="K167" s="3"/>
    </row>
    <row r="168" spans="1:11" s="31" customFormat="1">
      <c r="A168" s="131" t="s">
        <v>125</v>
      </c>
      <c r="B168" s="132" t="s">
        <v>126</v>
      </c>
      <c r="C168" s="124">
        <v>9.4700000000000006</v>
      </c>
      <c r="D168" s="37" t="s">
        <v>32</v>
      </c>
      <c r="E168" s="258"/>
      <c r="F168" s="255">
        <f>ROUND((C168*E168),2)</f>
        <v>0</v>
      </c>
      <c r="G168" s="27"/>
      <c r="H168" s="32"/>
      <c r="I168" s="27"/>
      <c r="K168" s="3"/>
    </row>
    <row r="169" spans="1:11" s="31" customFormat="1">
      <c r="A169" s="131" t="s">
        <v>127</v>
      </c>
      <c r="B169" s="132" t="s">
        <v>128</v>
      </c>
      <c r="C169" s="124">
        <v>9.4700000000000006</v>
      </c>
      <c r="D169" s="37" t="s">
        <v>32</v>
      </c>
      <c r="E169" s="47"/>
      <c r="F169" s="255">
        <f>ROUND((C169*E169),2)</f>
        <v>0</v>
      </c>
      <c r="G169" s="27"/>
      <c r="H169" s="32"/>
      <c r="I169" s="27"/>
      <c r="K169" s="3"/>
    </row>
    <row r="170" spans="1:11" s="31" customFormat="1">
      <c r="A170" s="131" t="s">
        <v>129</v>
      </c>
      <c r="B170" s="132" t="s">
        <v>130</v>
      </c>
      <c r="C170" s="124">
        <v>22.2</v>
      </c>
      <c r="D170" s="37" t="s">
        <v>37</v>
      </c>
      <c r="E170" s="258"/>
      <c r="F170" s="255">
        <f>ROUND((C170*E170),2)</f>
        <v>0</v>
      </c>
      <c r="G170" s="27"/>
      <c r="H170" s="32"/>
      <c r="I170" s="27"/>
      <c r="K170" s="3"/>
    </row>
    <row r="171" spans="1:11" s="31" customFormat="1">
      <c r="A171" s="131"/>
      <c r="B171" s="132"/>
      <c r="C171" s="124"/>
      <c r="D171" s="37"/>
      <c r="E171" s="258"/>
      <c r="F171" s="255"/>
      <c r="G171" s="27"/>
      <c r="H171" s="32"/>
      <c r="I171" s="27"/>
      <c r="K171" s="3"/>
    </row>
    <row r="172" spans="1:11" s="31" customFormat="1" ht="25.5">
      <c r="A172" s="135">
        <v>13</v>
      </c>
      <c r="B172" s="136" t="s">
        <v>131</v>
      </c>
      <c r="C172" s="137">
        <v>1</v>
      </c>
      <c r="D172" s="138" t="s">
        <v>132</v>
      </c>
      <c r="E172" s="264"/>
      <c r="F172" s="39">
        <f>ROUND(C172*E172,2)</f>
        <v>0</v>
      </c>
      <c r="G172" s="27"/>
      <c r="H172" s="32"/>
      <c r="I172" s="27"/>
      <c r="K172" s="3"/>
    </row>
    <row r="173" spans="1:11" s="31" customFormat="1">
      <c r="A173" s="131"/>
      <c r="B173" s="132"/>
      <c r="C173" s="124"/>
      <c r="D173" s="37"/>
      <c r="E173" s="258"/>
      <c r="F173" s="255"/>
      <c r="G173" s="27"/>
      <c r="H173" s="32"/>
      <c r="I173" s="27"/>
      <c r="K173" s="3"/>
    </row>
    <row r="174" spans="1:11" s="31" customFormat="1">
      <c r="A174" s="101">
        <v>14</v>
      </c>
      <c r="B174" s="101" t="s">
        <v>75</v>
      </c>
      <c r="C174" s="105">
        <v>1</v>
      </c>
      <c r="D174" s="37" t="s">
        <v>5</v>
      </c>
      <c r="E174" s="258"/>
      <c r="F174" s="255">
        <f>ROUND((C174*E174),2)</f>
        <v>0</v>
      </c>
      <c r="G174" s="27"/>
      <c r="H174" s="32"/>
      <c r="I174" s="27"/>
      <c r="K174" s="3"/>
    </row>
    <row r="175" spans="1:11" s="31" customFormat="1">
      <c r="A175" s="101">
        <v>15</v>
      </c>
      <c r="B175" s="101" t="s">
        <v>133</v>
      </c>
      <c r="C175" s="105">
        <v>1</v>
      </c>
      <c r="D175" s="37" t="s">
        <v>5</v>
      </c>
      <c r="E175" s="258"/>
      <c r="F175" s="255">
        <f>ROUND((C175*E175),2)</f>
        <v>0</v>
      </c>
      <c r="G175" s="27"/>
      <c r="H175" s="32"/>
      <c r="I175" s="27"/>
      <c r="K175" s="3"/>
    </row>
    <row r="176" spans="1:11" s="31" customFormat="1">
      <c r="A176" s="112"/>
      <c r="B176" s="114" t="s">
        <v>134</v>
      </c>
      <c r="C176" s="105"/>
      <c r="D176" s="37"/>
      <c r="E176" s="258"/>
      <c r="F176" s="265">
        <f>SUM(F103:F175)</f>
        <v>0</v>
      </c>
      <c r="G176" s="27"/>
      <c r="H176" s="32"/>
      <c r="I176" s="27"/>
      <c r="K176" s="3"/>
    </row>
    <row r="177" spans="1:11">
      <c r="A177" s="139"/>
      <c r="B177" s="100"/>
      <c r="C177" s="140"/>
      <c r="D177" s="141"/>
      <c r="E177" s="266"/>
      <c r="F177" s="255">
        <f>ROUND((C177*E177),2)</f>
        <v>0</v>
      </c>
      <c r="G177" s="27"/>
      <c r="H177" s="32"/>
      <c r="I177" s="27"/>
      <c r="K177" s="3"/>
    </row>
    <row r="178" spans="1:11" ht="12.75" customHeight="1">
      <c r="A178" s="139" t="s">
        <v>135</v>
      </c>
      <c r="B178" s="142" t="s">
        <v>136</v>
      </c>
      <c r="C178" s="143"/>
      <c r="D178" s="143"/>
      <c r="E178" s="267"/>
      <c r="F178" s="268"/>
      <c r="G178" s="41"/>
      <c r="H178" s="32"/>
      <c r="I178" s="27"/>
      <c r="K178" s="3"/>
    </row>
    <row r="179" spans="1:11">
      <c r="A179" s="139"/>
      <c r="B179" s="100"/>
      <c r="C179" s="140"/>
      <c r="D179" s="141"/>
      <c r="E179" s="266"/>
      <c r="F179" s="255"/>
      <c r="G179" s="27"/>
      <c r="H179" s="32"/>
      <c r="I179" s="27"/>
      <c r="K179" s="3"/>
    </row>
    <row r="180" spans="1:11">
      <c r="A180" s="144" t="s">
        <v>10</v>
      </c>
      <c r="B180" s="145" t="s">
        <v>137</v>
      </c>
      <c r="C180" s="146"/>
      <c r="D180" s="147"/>
      <c r="E180" s="269"/>
      <c r="F180" s="270"/>
      <c r="G180" s="42"/>
      <c r="H180" s="32"/>
      <c r="I180" s="27"/>
      <c r="K180" s="3"/>
    </row>
    <row r="181" spans="1:11">
      <c r="A181" s="144"/>
      <c r="B181" s="145"/>
      <c r="C181" s="146"/>
      <c r="D181" s="147"/>
      <c r="E181" s="269"/>
      <c r="F181" s="270"/>
      <c r="G181" s="42"/>
      <c r="H181" s="32"/>
      <c r="I181" s="27"/>
      <c r="K181" s="3"/>
    </row>
    <row r="182" spans="1:11">
      <c r="A182" s="144">
        <v>1</v>
      </c>
      <c r="B182" s="145" t="s">
        <v>138</v>
      </c>
      <c r="C182" s="146"/>
      <c r="D182" s="147"/>
      <c r="E182" s="269"/>
      <c r="F182" s="270"/>
      <c r="G182" s="42"/>
      <c r="H182" s="32"/>
      <c r="I182" s="27"/>
      <c r="K182" s="3"/>
    </row>
    <row r="183" spans="1:11" ht="102">
      <c r="A183" s="148">
        <v>1.1000000000000001</v>
      </c>
      <c r="B183" s="149" t="s">
        <v>139</v>
      </c>
      <c r="C183" s="150">
        <v>6</v>
      </c>
      <c r="D183" s="151" t="s">
        <v>140</v>
      </c>
      <c r="E183" s="47"/>
      <c r="F183" s="271">
        <f>C183*E183</f>
        <v>0</v>
      </c>
      <c r="G183" s="42"/>
      <c r="H183" s="32"/>
      <c r="I183" s="27"/>
      <c r="K183" s="3"/>
    </row>
    <row r="184" spans="1:11" ht="63.75">
      <c r="A184" s="148">
        <v>1.2</v>
      </c>
      <c r="B184" s="149" t="s">
        <v>141</v>
      </c>
      <c r="C184" s="150">
        <v>40</v>
      </c>
      <c r="D184" s="151" t="s">
        <v>140</v>
      </c>
      <c r="E184" s="47"/>
      <c r="F184" s="271">
        <f t="shared" ref="F184:F204" si="8">C184*E184</f>
        <v>0</v>
      </c>
      <c r="G184" s="42"/>
      <c r="H184" s="32"/>
      <c r="I184" s="27"/>
      <c r="K184" s="3"/>
    </row>
    <row r="185" spans="1:11">
      <c r="A185" s="152"/>
      <c r="B185" s="149"/>
      <c r="C185" s="150"/>
      <c r="D185" s="151"/>
      <c r="E185" s="47"/>
      <c r="F185" s="271"/>
      <c r="G185" s="42"/>
      <c r="H185" s="32"/>
      <c r="I185" s="27"/>
      <c r="K185" s="3"/>
    </row>
    <row r="186" spans="1:11">
      <c r="A186" s="144">
        <v>2</v>
      </c>
      <c r="B186" s="153" t="s">
        <v>142</v>
      </c>
      <c r="C186" s="154"/>
      <c r="D186" s="147"/>
      <c r="E186" s="272"/>
      <c r="F186" s="270">
        <f t="shared" si="8"/>
        <v>0</v>
      </c>
      <c r="G186" s="42"/>
      <c r="H186" s="32"/>
      <c r="I186" s="27"/>
      <c r="K186" s="3"/>
    </row>
    <row r="187" spans="1:11" ht="68.25" customHeight="1">
      <c r="A187" s="148">
        <v>2.1</v>
      </c>
      <c r="B187" s="155" t="s">
        <v>143</v>
      </c>
      <c r="C187" s="156">
        <v>2</v>
      </c>
      <c r="D187" s="37" t="s">
        <v>5</v>
      </c>
      <c r="E187" s="47"/>
      <c r="F187" s="271">
        <f t="shared" si="8"/>
        <v>0</v>
      </c>
      <c r="G187" s="42"/>
      <c r="H187" s="32"/>
      <c r="I187" s="27"/>
      <c r="K187" s="3"/>
    </row>
    <row r="188" spans="1:11">
      <c r="A188" s="148">
        <v>2.2000000000000002</v>
      </c>
      <c r="B188" s="155" t="s">
        <v>144</v>
      </c>
      <c r="C188" s="154">
        <v>1</v>
      </c>
      <c r="D188" s="147" t="s">
        <v>5</v>
      </c>
      <c r="E188" s="272"/>
      <c r="F188" s="270">
        <f t="shared" si="8"/>
        <v>0</v>
      </c>
      <c r="G188" s="42"/>
      <c r="H188" s="32"/>
      <c r="I188" s="27"/>
      <c r="K188" s="3"/>
    </row>
    <row r="189" spans="1:11">
      <c r="A189" s="152"/>
      <c r="B189" s="155"/>
      <c r="C189" s="154"/>
      <c r="D189" s="147"/>
      <c r="E189" s="272"/>
      <c r="F189" s="270"/>
      <c r="G189" s="42"/>
      <c r="H189" s="32"/>
      <c r="I189" s="27"/>
      <c r="K189" s="3"/>
    </row>
    <row r="190" spans="1:11">
      <c r="A190" s="144">
        <v>3</v>
      </c>
      <c r="B190" s="153" t="s">
        <v>145</v>
      </c>
      <c r="C190" s="154"/>
      <c r="D190" s="147"/>
      <c r="E190" s="272"/>
      <c r="F190" s="270"/>
      <c r="G190" s="42"/>
      <c r="H190" s="32"/>
      <c r="I190" s="27"/>
      <c r="K190" s="3"/>
    </row>
    <row r="191" spans="1:11" ht="25.5">
      <c r="A191" s="148">
        <v>3.1</v>
      </c>
      <c r="B191" s="157" t="s">
        <v>146</v>
      </c>
      <c r="C191" s="158">
        <v>6</v>
      </c>
      <c r="D191" s="102" t="s">
        <v>5</v>
      </c>
      <c r="E191" s="51"/>
      <c r="F191" s="273">
        <f t="shared" si="8"/>
        <v>0</v>
      </c>
      <c r="G191" s="42"/>
      <c r="H191" s="32"/>
      <c r="I191" s="27"/>
      <c r="K191" s="3"/>
    </row>
    <row r="192" spans="1:11" ht="38.25">
      <c r="A192" s="159">
        <v>3.2</v>
      </c>
      <c r="B192" s="160" t="s">
        <v>147</v>
      </c>
      <c r="C192" s="161">
        <v>2</v>
      </c>
      <c r="D192" s="162" t="s">
        <v>5</v>
      </c>
      <c r="E192" s="274"/>
      <c r="F192" s="275">
        <f t="shared" si="8"/>
        <v>0</v>
      </c>
      <c r="G192" s="42"/>
      <c r="H192" s="32"/>
      <c r="I192" s="27"/>
      <c r="K192" s="3"/>
    </row>
    <row r="193" spans="1:11">
      <c r="A193" s="148">
        <v>3.3</v>
      </c>
      <c r="B193" s="157" t="s">
        <v>148</v>
      </c>
      <c r="C193" s="158">
        <v>2</v>
      </c>
      <c r="D193" s="102" t="s">
        <v>5</v>
      </c>
      <c r="E193" s="51"/>
      <c r="F193" s="273">
        <f t="shared" si="8"/>
        <v>0</v>
      </c>
      <c r="G193" s="42"/>
      <c r="H193" s="32"/>
      <c r="I193" s="27"/>
      <c r="K193" s="3"/>
    </row>
    <row r="194" spans="1:11" ht="25.5">
      <c r="A194" s="148">
        <v>3.4</v>
      </c>
      <c r="B194" s="157" t="s">
        <v>149</v>
      </c>
      <c r="C194" s="158">
        <v>2</v>
      </c>
      <c r="D194" s="102" t="s">
        <v>5</v>
      </c>
      <c r="E194" s="51"/>
      <c r="F194" s="273">
        <f t="shared" si="8"/>
        <v>0</v>
      </c>
      <c r="G194" s="42"/>
      <c r="H194" s="32"/>
      <c r="I194" s="27"/>
      <c r="K194" s="3"/>
    </row>
    <row r="195" spans="1:11">
      <c r="A195" s="148">
        <v>3.5</v>
      </c>
      <c r="B195" s="157" t="s">
        <v>150</v>
      </c>
      <c r="C195" s="158">
        <v>2</v>
      </c>
      <c r="D195" s="102" t="s">
        <v>5</v>
      </c>
      <c r="E195" s="51"/>
      <c r="F195" s="273">
        <f t="shared" si="8"/>
        <v>0</v>
      </c>
      <c r="G195" s="42"/>
      <c r="H195" s="32"/>
      <c r="I195" s="27"/>
      <c r="K195" s="3"/>
    </row>
    <row r="196" spans="1:11" ht="25.5">
      <c r="A196" s="148">
        <v>3.6</v>
      </c>
      <c r="B196" s="157" t="s">
        <v>151</v>
      </c>
      <c r="C196" s="158">
        <v>2</v>
      </c>
      <c r="D196" s="102" t="s">
        <v>5</v>
      </c>
      <c r="E196" s="51"/>
      <c r="F196" s="273">
        <f t="shared" si="8"/>
        <v>0</v>
      </c>
      <c r="G196" s="42"/>
      <c r="H196" s="32"/>
      <c r="I196" s="27"/>
      <c r="K196" s="3"/>
    </row>
    <row r="197" spans="1:11">
      <c r="A197" s="148">
        <v>3.7</v>
      </c>
      <c r="B197" s="157" t="s">
        <v>152</v>
      </c>
      <c r="C197" s="158">
        <v>2</v>
      </c>
      <c r="D197" s="102" t="s">
        <v>5</v>
      </c>
      <c r="E197" s="51"/>
      <c r="F197" s="273">
        <f t="shared" si="8"/>
        <v>0</v>
      </c>
      <c r="G197" s="42"/>
      <c r="H197" s="32"/>
      <c r="I197" s="27"/>
      <c r="K197" s="3"/>
    </row>
    <row r="198" spans="1:11">
      <c r="A198" s="148">
        <v>3.8</v>
      </c>
      <c r="B198" s="155" t="s">
        <v>153</v>
      </c>
      <c r="C198" s="158">
        <v>2</v>
      </c>
      <c r="D198" s="102" t="s">
        <v>5</v>
      </c>
      <c r="E198" s="51"/>
      <c r="F198" s="273">
        <f t="shared" si="8"/>
        <v>0</v>
      </c>
      <c r="G198" s="42"/>
      <c r="H198" s="32"/>
      <c r="I198" s="27"/>
      <c r="K198" s="3"/>
    </row>
    <row r="199" spans="1:11" ht="38.25">
      <c r="A199" s="148">
        <v>3.9</v>
      </c>
      <c r="B199" s="157" t="s">
        <v>154</v>
      </c>
      <c r="C199" s="158">
        <v>1</v>
      </c>
      <c r="D199" s="102" t="s">
        <v>5</v>
      </c>
      <c r="E199" s="51"/>
      <c r="F199" s="273">
        <f t="shared" si="8"/>
        <v>0</v>
      </c>
      <c r="G199" s="42"/>
      <c r="H199" s="32"/>
      <c r="I199" s="27"/>
      <c r="K199" s="3"/>
    </row>
    <row r="200" spans="1:11">
      <c r="A200" s="163">
        <v>3.1</v>
      </c>
      <c r="B200" s="157" t="s">
        <v>155</v>
      </c>
      <c r="C200" s="158">
        <v>2</v>
      </c>
      <c r="D200" s="102"/>
      <c r="E200" s="51"/>
      <c r="F200" s="273">
        <f t="shared" si="8"/>
        <v>0</v>
      </c>
      <c r="G200" s="42"/>
      <c r="H200" s="32"/>
      <c r="I200" s="27"/>
      <c r="K200" s="3"/>
    </row>
    <row r="201" spans="1:11">
      <c r="A201" s="163">
        <v>3.11</v>
      </c>
      <c r="B201" s="157" t="s">
        <v>156</v>
      </c>
      <c r="C201" s="158">
        <v>2</v>
      </c>
      <c r="D201" s="102" t="s">
        <v>5</v>
      </c>
      <c r="E201" s="51"/>
      <c r="F201" s="273">
        <f t="shared" si="8"/>
        <v>0</v>
      </c>
      <c r="G201" s="42"/>
      <c r="H201" s="32"/>
      <c r="I201" s="27"/>
      <c r="K201" s="3"/>
    </row>
    <row r="202" spans="1:11">
      <c r="A202" s="163">
        <v>3.12</v>
      </c>
      <c r="B202" s="157" t="s">
        <v>157</v>
      </c>
      <c r="C202" s="158">
        <v>2</v>
      </c>
      <c r="D202" s="102" t="s">
        <v>5</v>
      </c>
      <c r="E202" s="51"/>
      <c r="F202" s="273">
        <f t="shared" si="8"/>
        <v>0</v>
      </c>
      <c r="G202" s="42"/>
      <c r="H202" s="32"/>
      <c r="I202" s="27"/>
      <c r="K202" s="3"/>
    </row>
    <row r="203" spans="1:11" ht="25.5">
      <c r="A203" s="163">
        <v>3.13</v>
      </c>
      <c r="B203" s="157" t="s">
        <v>158</v>
      </c>
      <c r="C203" s="164">
        <v>2</v>
      </c>
      <c r="D203" s="37" t="s">
        <v>5</v>
      </c>
      <c r="E203" s="47"/>
      <c r="F203" s="271">
        <f t="shared" si="8"/>
        <v>0</v>
      </c>
      <c r="G203" s="42"/>
      <c r="H203" s="32"/>
      <c r="I203" s="27"/>
      <c r="K203" s="3"/>
    </row>
    <row r="204" spans="1:11">
      <c r="A204" s="148">
        <v>4.4000000000000004</v>
      </c>
      <c r="B204" s="157" t="s">
        <v>159</v>
      </c>
      <c r="C204" s="164">
        <v>1</v>
      </c>
      <c r="D204" s="37" t="s">
        <v>5</v>
      </c>
      <c r="E204" s="47"/>
      <c r="F204" s="271">
        <f t="shared" si="8"/>
        <v>0</v>
      </c>
      <c r="G204" s="42"/>
      <c r="H204" s="32"/>
      <c r="I204" s="27"/>
      <c r="K204" s="3"/>
    </row>
    <row r="205" spans="1:11">
      <c r="A205" s="165"/>
      <c r="B205" s="166" t="s">
        <v>160</v>
      </c>
      <c r="C205" s="167"/>
      <c r="D205" s="43"/>
      <c r="E205" s="272"/>
      <c r="F205" s="276">
        <f>SUM(F183:F204)</f>
        <v>0</v>
      </c>
      <c r="G205" s="42"/>
      <c r="H205" s="32"/>
      <c r="I205" s="27"/>
      <c r="K205" s="3"/>
    </row>
    <row r="206" spans="1:11">
      <c r="A206" s="139"/>
      <c r="B206" s="100"/>
      <c r="C206" s="140"/>
      <c r="D206" s="141"/>
      <c r="E206" s="266"/>
      <c r="F206" s="255"/>
      <c r="G206" s="42"/>
      <c r="H206" s="32"/>
      <c r="I206" s="27"/>
      <c r="K206" s="3"/>
    </row>
    <row r="207" spans="1:11">
      <c r="A207" s="168" t="s">
        <v>161</v>
      </c>
      <c r="B207" s="145" t="s">
        <v>162</v>
      </c>
      <c r="C207" s="169"/>
      <c r="D207" s="170"/>
      <c r="E207" s="269"/>
      <c r="F207" s="270"/>
      <c r="G207" s="27"/>
      <c r="H207" s="32"/>
      <c r="I207" s="27"/>
      <c r="K207" s="3"/>
    </row>
    <row r="208" spans="1:11">
      <c r="A208" s="168"/>
      <c r="B208" s="145"/>
      <c r="C208" s="169"/>
      <c r="D208" s="170"/>
      <c r="E208" s="269"/>
      <c r="F208" s="270"/>
      <c r="G208" s="27"/>
      <c r="H208" s="32"/>
      <c r="I208" s="27"/>
      <c r="K208" s="3"/>
    </row>
    <row r="209" spans="1:11">
      <c r="A209" s="171">
        <v>1</v>
      </c>
      <c r="B209" s="153" t="s">
        <v>163</v>
      </c>
      <c r="C209" s="146"/>
      <c r="D209" s="147"/>
      <c r="E209" s="269"/>
      <c r="F209" s="270"/>
      <c r="G209" s="27"/>
      <c r="H209" s="32"/>
      <c r="I209" s="27"/>
      <c r="K209" s="3"/>
    </row>
    <row r="210" spans="1:11" ht="25.5">
      <c r="A210" s="172">
        <v>1.1000000000000001</v>
      </c>
      <c r="B210" s="173" t="s">
        <v>164</v>
      </c>
      <c r="C210" s="174">
        <v>1</v>
      </c>
      <c r="D210" s="175" t="s">
        <v>5</v>
      </c>
      <c r="E210" s="277"/>
      <c r="F210" s="273">
        <f t="shared" ref="F210:F222" si="9">E210*C210</f>
        <v>0</v>
      </c>
      <c r="G210" s="27"/>
      <c r="H210" s="32"/>
      <c r="I210" s="27"/>
      <c r="K210" s="3"/>
    </row>
    <row r="211" spans="1:11" ht="25.5">
      <c r="A211" s="172">
        <v>1.2</v>
      </c>
      <c r="B211" s="173" t="s">
        <v>165</v>
      </c>
      <c r="C211" s="174">
        <v>3</v>
      </c>
      <c r="D211" s="175"/>
      <c r="E211" s="277"/>
      <c r="F211" s="273">
        <f t="shared" si="9"/>
        <v>0</v>
      </c>
      <c r="G211" s="27"/>
      <c r="H211" s="32"/>
      <c r="I211" s="27"/>
      <c r="K211" s="3"/>
    </row>
    <row r="212" spans="1:11">
      <c r="A212" s="176"/>
      <c r="B212" s="173"/>
      <c r="C212" s="174"/>
      <c r="D212" s="175"/>
      <c r="E212" s="277"/>
      <c r="F212" s="273">
        <f t="shared" si="9"/>
        <v>0</v>
      </c>
      <c r="G212" s="27"/>
      <c r="H212" s="32"/>
      <c r="I212" s="27"/>
      <c r="K212" s="3"/>
    </row>
    <row r="213" spans="1:11" ht="25.5">
      <c r="A213" s="171">
        <v>2</v>
      </c>
      <c r="B213" s="177" t="s">
        <v>166</v>
      </c>
      <c r="C213" s="174"/>
      <c r="D213" s="175"/>
      <c r="E213" s="277"/>
      <c r="F213" s="273">
        <f t="shared" si="9"/>
        <v>0</v>
      </c>
      <c r="G213" s="27"/>
      <c r="H213" s="32"/>
      <c r="I213" s="27"/>
      <c r="K213" s="3"/>
    </row>
    <row r="214" spans="1:11">
      <c r="A214" s="172">
        <v>2.1</v>
      </c>
      <c r="B214" s="173" t="s">
        <v>167</v>
      </c>
      <c r="C214" s="174">
        <v>2</v>
      </c>
      <c r="D214" s="175" t="s">
        <v>5</v>
      </c>
      <c r="E214" s="277"/>
      <c r="F214" s="273">
        <f t="shared" si="9"/>
        <v>0</v>
      </c>
      <c r="G214" s="27"/>
      <c r="H214" s="32"/>
      <c r="I214" s="27"/>
      <c r="K214" s="3"/>
    </row>
    <row r="215" spans="1:11" ht="25.5">
      <c r="A215" s="172">
        <v>2.2000000000000002</v>
      </c>
      <c r="B215" s="173" t="s">
        <v>168</v>
      </c>
      <c r="C215" s="174">
        <v>1</v>
      </c>
      <c r="D215" s="175" t="s">
        <v>5</v>
      </c>
      <c r="E215" s="277"/>
      <c r="F215" s="273">
        <f t="shared" si="9"/>
        <v>0</v>
      </c>
      <c r="G215" s="27"/>
      <c r="H215" s="32"/>
      <c r="I215" s="27"/>
      <c r="K215" s="3"/>
    </row>
    <row r="216" spans="1:11" ht="89.25">
      <c r="A216" s="172">
        <v>2.2999999999999998</v>
      </c>
      <c r="B216" s="173" t="s">
        <v>169</v>
      </c>
      <c r="C216" s="174">
        <v>1</v>
      </c>
      <c r="D216" s="175" t="s">
        <v>5</v>
      </c>
      <c r="E216" s="277"/>
      <c r="F216" s="273">
        <f t="shared" si="9"/>
        <v>0</v>
      </c>
      <c r="G216" s="27"/>
      <c r="H216" s="32"/>
      <c r="I216" s="27"/>
      <c r="K216" s="3"/>
    </row>
    <row r="217" spans="1:11" ht="38.25">
      <c r="A217" s="172">
        <v>2.4</v>
      </c>
      <c r="B217" s="173" t="s">
        <v>170</v>
      </c>
      <c r="C217" s="174">
        <v>1</v>
      </c>
      <c r="D217" s="175" t="s">
        <v>5</v>
      </c>
      <c r="E217" s="277"/>
      <c r="F217" s="273">
        <f t="shared" si="9"/>
        <v>0</v>
      </c>
      <c r="G217" s="27"/>
      <c r="H217" s="32"/>
      <c r="I217" s="27"/>
      <c r="K217" s="3"/>
    </row>
    <row r="218" spans="1:11" ht="38.25">
      <c r="A218" s="172">
        <v>2.5</v>
      </c>
      <c r="B218" s="173" t="s">
        <v>171</v>
      </c>
      <c r="C218" s="174">
        <v>1</v>
      </c>
      <c r="D218" s="175" t="s">
        <v>5</v>
      </c>
      <c r="E218" s="277"/>
      <c r="F218" s="273">
        <f t="shared" si="9"/>
        <v>0</v>
      </c>
      <c r="G218" s="27"/>
      <c r="H218" s="32"/>
      <c r="I218" s="27"/>
      <c r="K218" s="3"/>
    </row>
    <row r="219" spans="1:11" ht="76.5">
      <c r="A219" s="178">
        <v>2.6</v>
      </c>
      <c r="B219" s="179" t="s">
        <v>172</v>
      </c>
      <c r="C219" s="180">
        <v>1</v>
      </c>
      <c r="D219" s="181" t="s">
        <v>5</v>
      </c>
      <c r="E219" s="278"/>
      <c r="F219" s="275">
        <f t="shared" si="9"/>
        <v>0</v>
      </c>
      <c r="G219" s="27"/>
      <c r="H219" s="32"/>
      <c r="I219" s="27"/>
      <c r="K219" s="3"/>
    </row>
    <row r="220" spans="1:11" ht="38.25">
      <c r="A220" s="172">
        <v>2.7</v>
      </c>
      <c r="B220" s="173" t="s">
        <v>173</v>
      </c>
      <c r="C220" s="174">
        <v>1</v>
      </c>
      <c r="D220" s="175" t="s">
        <v>5</v>
      </c>
      <c r="E220" s="277"/>
      <c r="F220" s="273">
        <f t="shared" si="9"/>
        <v>0</v>
      </c>
      <c r="G220" s="27"/>
      <c r="H220" s="32"/>
      <c r="I220" s="27"/>
      <c r="K220" s="3"/>
    </row>
    <row r="221" spans="1:11" ht="25.5">
      <c r="A221" s="172">
        <v>2.8</v>
      </c>
      <c r="B221" s="173" t="s">
        <v>174</v>
      </c>
      <c r="C221" s="174">
        <v>1</v>
      </c>
      <c r="D221" s="175" t="s">
        <v>5</v>
      </c>
      <c r="E221" s="277"/>
      <c r="F221" s="273">
        <f t="shared" si="9"/>
        <v>0</v>
      </c>
      <c r="G221" s="27"/>
      <c r="H221" s="32"/>
      <c r="I221" s="27"/>
      <c r="K221" s="3"/>
    </row>
    <row r="222" spans="1:11" ht="25.5">
      <c r="A222" s="172">
        <v>2.9</v>
      </c>
      <c r="B222" s="173" t="s">
        <v>175</v>
      </c>
      <c r="C222" s="174">
        <v>1</v>
      </c>
      <c r="D222" s="175" t="s">
        <v>5</v>
      </c>
      <c r="E222" s="277"/>
      <c r="F222" s="273">
        <f t="shared" si="9"/>
        <v>0</v>
      </c>
      <c r="G222" s="27"/>
      <c r="H222" s="32"/>
      <c r="I222" s="27"/>
      <c r="K222" s="3"/>
    </row>
    <row r="223" spans="1:11">
      <c r="A223" s="172"/>
      <c r="B223" s="173"/>
      <c r="C223" s="174"/>
      <c r="D223" s="175"/>
      <c r="E223" s="277"/>
      <c r="F223" s="273"/>
      <c r="G223" s="27"/>
      <c r="H223" s="32"/>
      <c r="I223" s="27"/>
      <c r="K223" s="3"/>
    </row>
    <row r="224" spans="1:11">
      <c r="A224" s="171">
        <v>3</v>
      </c>
      <c r="B224" s="177" t="s">
        <v>176</v>
      </c>
      <c r="C224" s="174"/>
      <c r="D224" s="175"/>
      <c r="E224" s="277"/>
      <c r="F224" s="273">
        <f t="shared" ref="F224:F229" si="10">E224*C224</f>
        <v>0</v>
      </c>
      <c r="G224" s="27"/>
      <c r="H224" s="32"/>
      <c r="I224" s="27"/>
      <c r="K224" s="3"/>
    </row>
    <row r="225" spans="1:11" ht="38.25">
      <c r="A225" s="172">
        <v>3.1</v>
      </c>
      <c r="B225" s="173" t="s">
        <v>177</v>
      </c>
      <c r="C225" s="174">
        <v>3</v>
      </c>
      <c r="D225" s="175" t="s">
        <v>5</v>
      </c>
      <c r="E225" s="277"/>
      <c r="F225" s="273">
        <f t="shared" si="10"/>
        <v>0</v>
      </c>
      <c r="G225" s="27"/>
      <c r="H225" s="32"/>
      <c r="I225" s="27"/>
      <c r="K225" s="3"/>
    </row>
    <row r="226" spans="1:11" ht="25.5">
      <c r="A226" s="172">
        <v>3.2</v>
      </c>
      <c r="B226" s="173" t="s">
        <v>178</v>
      </c>
      <c r="C226" s="174">
        <v>2</v>
      </c>
      <c r="D226" s="175" t="s">
        <v>5</v>
      </c>
      <c r="E226" s="277"/>
      <c r="F226" s="273">
        <f t="shared" si="10"/>
        <v>0</v>
      </c>
      <c r="G226" s="27"/>
      <c r="H226" s="32"/>
      <c r="I226" s="27"/>
      <c r="K226" s="3"/>
    </row>
    <row r="227" spans="1:11" ht="25.5">
      <c r="A227" s="172">
        <v>3.3</v>
      </c>
      <c r="B227" s="173" t="s">
        <v>179</v>
      </c>
      <c r="C227" s="174">
        <v>2</v>
      </c>
      <c r="D227" s="175" t="s">
        <v>5</v>
      </c>
      <c r="E227" s="277"/>
      <c r="F227" s="273">
        <f t="shared" si="10"/>
        <v>0</v>
      </c>
      <c r="G227" s="27"/>
      <c r="H227" s="32"/>
      <c r="I227" s="27"/>
      <c r="K227" s="3"/>
    </row>
    <row r="228" spans="1:11" ht="25.5">
      <c r="A228" s="172">
        <v>3.4</v>
      </c>
      <c r="B228" s="173" t="s">
        <v>180</v>
      </c>
      <c r="C228" s="174">
        <v>2</v>
      </c>
      <c r="D228" s="175" t="s">
        <v>5</v>
      </c>
      <c r="E228" s="277"/>
      <c r="F228" s="273">
        <f t="shared" si="10"/>
        <v>0</v>
      </c>
      <c r="G228" s="27"/>
      <c r="H228" s="32"/>
      <c r="I228" s="27"/>
      <c r="K228" s="3"/>
    </row>
    <row r="229" spans="1:11" ht="25.5">
      <c r="A229" s="172">
        <v>3.5</v>
      </c>
      <c r="B229" s="173" t="s">
        <v>181</v>
      </c>
      <c r="C229" s="174">
        <v>2</v>
      </c>
      <c r="D229" s="175" t="s">
        <v>5</v>
      </c>
      <c r="E229" s="277"/>
      <c r="F229" s="273">
        <f t="shared" si="10"/>
        <v>0</v>
      </c>
      <c r="G229" s="27"/>
      <c r="H229" s="32"/>
      <c r="I229" s="27"/>
      <c r="K229" s="3"/>
    </row>
    <row r="230" spans="1:11" ht="25.5">
      <c r="A230" s="182">
        <v>12</v>
      </c>
      <c r="B230" s="183" t="s">
        <v>182</v>
      </c>
      <c r="C230" s="124">
        <v>2</v>
      </c>
      <c r="D230" s="37" t="s">
        <v>5</v>
      </c>
      <c r="E230" s="47"/>
      <c r="F230" s="44">
        <f>ROUND(C230*E230,2)</f>
        <v>0</v>
      </c>
      <c r="G230" s="27"/>
      <c r="H230" s="32"/>
      <c r="I230" s="27"/>
      <c r="K230" s="3"/>
    </row>
    <row r="231" spans="1:11" ht="38.25">
      <c r="A231" s="184">
        <v>10</v>
      </c>
      <c r="B231" s="185" t="s">
        <v>183</v>
      </c>
      <c r="C231" s="174">
        <v>2</v>
      </c>
      <c r="D231" s="186" t="s">
        <v>5</v>
      </c>
      <c r="E231" s="279"/>
      <c r="F231" s="92">
        <f>ROUND(C231*E231,2)</f>
        <v>0</v>
      </c>
      <c r="G231" s="27"/>
      <c r="H231" s="32"/>
      <c r="I231" s="27"/>
      <c r="K231" s="3"/>
    </row>
    <row r="232" spans="1:11">
      <c r="A232" s="176"/>
      <c r="B232" s="173"/>
      <c r="C232" s="174"/>
      <c r="D232" s="175"/>
      <c r="E232" s="277"/>
      <c r="F232" s="273"/>
      <c r="G232" s="27"/>
      <c r="H232" s="32"/>
      <c r="I232" s="27"/>
      <c r="K232" s="3"/>
    </row>
    <row r="233" spans="1:11">
      <c r="A233" s="144">
        <v>4</v>
      </c>
      <c r="B233" s="145" t="s">
        <v>138</v>
      </c>
      <c r="C233" s="174"/>
      <c r="D233" s="175"/>
      <c r="E233" s="277"/>
      <c r="F233" s="273"/>
      <c r="G233" s="27"/>
      <c r="H233" s="32"/>
      <c r="I233" s="27"/>
      <c r="K233" s="3"/>
    </row>
    <row r="234" spans="1:11" ht="76.5">
      <c r="A234" s="172">
        <v>4.0999999999999996</v>
      </c>
      <c r="B234" s="173" t="s">
        <v>184</v>
      </c>
      <c r="C234" s="187">
        <v>13</v>
      </c>
      <c r="D234" s="188" t="s">
        <v>140</v>
      </c>
      <c r="E234" s="277"/>
      <c r="F234" s="273">
        <f t="shared" ref="F234:F247" si="11">E234*C234</f>
        <v>0</v>
      </c>
      <c r="G234" s="27"/>
      <c r="H234" s="32"/>
      <c r="I234" s="27"/>
      <c r="K234" s="3"/>
    </row>
    <row r="235" spans="1:11" ht="63.75">
      <c r="A235" s="172">
        <v>4.2</v>
      </c>
      <c r="B235" s="173" t="s">
        <v>185</v>
      </c>
      <c r="C235" s="187">
        <v>15</v>
      </c>
      <c r="D235" s="188" t="s">
        <v>140</v>
      </c>
      <c r="E235" s="277"/>
      <c r="F235" s="273">
        <f t="shared" si="11"/>
        <v>0</v>
      </c>
      <c r="G235" s="27"/>
      <c r="H235" s="32"/>
      <c r="I235" s="27"/>
      <c r="K235" s="3"/>
    </row>
    <row r="236" spans="1:11" ht="76.5">
      <c r="A236" s="178">
        <v>4.3</v>
      </c>
      <c r="B236" s="179" t="s">
        <v>186</v>
      </c>
      <c r="C236" s="189">
        <v>25</v>
      </c>
      <c r="D236" s="190" t="s">
        <v>140</v>
      </c>
      <c r="E236" s="278"/>
      <c r="F236" s="275">
        <f t="shared" si="11"/>
        <v>0</v>
      </c>
      <c r="G236" s="27"/>
      <c r="H236" s="32"/>
      <c r="I236" s="27"/>
      <c r="K236" s="3"/>
    </row>
    <row r="237" spans="1:11" ht="76.5">
      <c r="A237" s="172">
        <v>4.4000000000000004</v>
      </c>
      <c r="B237" s="173" t="s">
        <v>187</v>
      </c>
      <c r="C237" s="187">
        <v>5</v>
      </c>
      <c r="D237" s="188" t="s">
        <v>140</v>
      </c>
      <c r="E237" s="277"/>
      <c r="F237" s="273">
        <f t="shared" si="11"/>
        <v>0</v>
      </c>
      <c r="G237" s="27"/>
      <c r="H237" s="32"/>
      <c r="I237" s="27"/>
      <c r="K237" s="3"/>
    </row>
    <row r="238" spans="1:11" ht="63.75">
      <c r="A238" s="172">
        <v>4.5</v>
      </c>
      <c r="B238" s="173" t="s">
        <v>188</v>
      </c>
      <c r="C238" s="187">
        <v>6</v>
      </c>
      <c r="D238" s="188" t="s">
        <v>140</v>
      </c>
      <c r="E238" s="277"/>
      <c r="F238" s="273">
        <f t="shared" si="11"/>
        <v>0</v>
      </c>
      <c r="G238" s="27"/>
      <c r="H238" s="32"/>
      <c r="I238" s="27"/>
      <c r="K238" s="3"/>
    </row>
    <row r="239" spans="1:11" ht="63.75">
      <c r="A239" s="172">
        <v>4.5999999999999996</v>
      </c>
      <c r="B239" s="173" t="s">
        <v>189</v>
      </c>
      <c r="C239" s="187">
        <v>6</v>
      </c>
      <c r="D239" s="188" t="s">
        <v>140</v>
      </c>
      <c r="E239" s="277"/>
      <c r="F239" s="273">
        <f t="shared" si="11"/>
        <v>0</v>
      </c>
      <c r="G239" s="27"/>
      <c r="H239" s="32"/>
      <c r="I239" s="27"/>
      <c r="K239" s="3"/>
    </row>
    <row r="240" spans="1:11" ht="63.75">
      <c r="A240" s="172">
        <v>4.7</v>
      </c>
      <c r="B240" s="173" t="s">
        <v>190</v>
      </c>
      <c r="C240" s="187">
        <v>7</v>
      </c>
      <c r="D240" s="188" t="s">
        <v>140</v>
      </c>
      <c r="E240" s="277"/>
      <c r="F240" s="273">
        <f t="shared" si="11"/>
        <v>0</v>
      </c>
      <c r="G240" s="27"/>
      <c r="H240" s="32"/>
      <c r="I240" s="27"/>
      <c r="K240" s="3"/>
    </row>
    <row r="241" spans="1:11" ht="76.5">
      <c r="A241" s="172">
        <v>4.8</v>
      </c>
      <c r="B241" s="173" t="s">
        <v>191</v>
      </c>
      <c r="C241" s="187">
        <v>8</v>
      </c>
      <c r="D241" s="188" t="s">
        <v>140</v>
      </c>
      <c r="E241" s="277"/>
      <c r="F241" s="273">
        <f t="shared" si="11"/>
        <v>0</v>
      </c>
      <c r="G241" s="27"/>
      <c r="H241" s="32"/>
      <c r="I241" s="27"/>
      <c r="K241" s="3"/>
    </row>
    <row r="242" spans="1:11" ht="63.75">
      <c r="A242" s="172">
        <v>4.9000000000000004</v>
      </c>
      <c r="B242" s="173" t="s">
        <v>192</v>
      </c>
      <c r="C242" s="187">
        <v>9</v>
      </c>
      <c r="D242" s="188" t="s">
        <v>140</v>
      </c>
      <c r="E242" s="277"/>
      <c r="F242" s="273">
        <f t="shared" si="11"/>
        <v>0</v>
      </c>
      <c r="G242" s="27"/>
      <c r="H242" s="32"/>
      <c r="I242" s="27"/>
      <c r="K242" s="3"/>
    </row>
    <row r="243" spans="1:11" ht="63.75">
      <c r="A243" s="191">
        <v>4.0999999999999996</v>
      </c>
      <c r="B243" s="173" t="s">
        <v>193</v>
      </c>
      <c r="C243" s="187">
        <v>10</v>
      </c>
      <c r="D243" s="188" t="s">
        <v>140</v>
      </c>
      <c r="E243" s="277"/>
      <c r="F243" s="273">
        <f t="shared" si="11"/>
        <v>0</v>
      </c>
      <c r="G243" s="27"/>
      <c r="H243" s="32"/>
      <c r="I243" s="27"/>
      <c r="K243" s="3"/>
    </row>
    <row r="244" spans="1:11" ht="63.75">
      <c r="A244" s="191">
        <v>4.1100000000000003</v>
      </c>
      <c r="B244" s="173" t="s">
        <v>194</v>
      </c>
      <c r="C244" s="187">
        <v>10</v>
      </c>
      <c r="D244" s="188" t="s">
        <v>140</v>
      </c>
      <c r="E244" s="277"/>
      <c r="F244" s="273">
        <f t="shared" si="11"/>
        <v>0</v>
      </c>
      <c r="G244" s="27"/>
      <c r="H244" s="32"/>
      <c r="I244" s="27"/>
      <c r="K244" s="3"/>
    </row>
    <row r="245" spans="1:11" ht="63.75">
      <c r="A245" s="192">
        <v>4.12</v>
      </c>
      <c r="B245" s="179" t="s">
        <v>195</v>
      </c>
      <c r="C245" s="189">
        <v>11</v>
      </c>
      <c r="D245" s="190" t="s">
        <v>140</v>
      </c>
      <c r="E245" s="278"/>
      <c r="F245" s="275">
        <f t="shared" si="11"/>
        <v>0</v>
      </c>
      <c r="G245" s="27"/>
      <c r="H245" s="32"/>
      <c r="I245" s="27"/>
      <c r="K245" s="3"/>
    </row>
    <row r="246" spans="1:11" ht="76.5">
      <c r="A246" s="191">
        <v>4.13</v>
      </c>
      <c r="B246" s="173" t="s">
        <v>196</v>
      </c>
      <c r="C246" s="187">
        <v>12</v>
      </c>
      <c r="D246" s="188" t="s">
        <v>140</v>
      </c>
      <c r="E246" s="277"/>
      <c r="F246" s="273">
        <f t="shared" si="11"/>
        <v>0</v>
      </c>
      <c r="G246" s="27"/>
      <c r="H246" s="32"/>
      <c r="I246" s="27"/>
      <c r="K246" s="3"/>
    </row>
    <row r="247" spans="1:11" ht="63.75">
      <c r="A247" s="193">
        <v>4.1399999999999997</v>
      </c>
      <c r="B247" s="194" t="s">
        <v>197</v>
      </c>
      <c r="C247" s="50">
        <v>13</v>
      </c>
      <c r="D247" s="102" t="s">
        <v>140</v>
      </c>
      <c r="E247" s="51"/>
      <c r="F247" s="280">
        <f t="shared" si="11"/>
        <v>0</v>
      </c>
      <c r="G247" s="27"/>
      <c r="H247" s="32"/>
      <c r="I247" s="27"/>
      <c r="K247" s="3"/>
    </row>
    <row r="248" spans="1:11">
      <c r="A248" s="165"/>
      <c r="B248" s="166" t="s">
        <v>198</v>
      </c>
      <c r="C248" s="167"/>
      <c r="D248" s="43"/>
      <c r="E248" s="272"/>
      <c r="F248" s="276">
        <f>SUM(F210:F247)</f>
        <v>0</v>
      </c>
      <c r="G248" s="27"/>
      <c r="H248" s="32"/>
      <c r="I248" s="27"/>
      <c r="K248" s="3"/>
    </row>
    <row r="249" spans="1:11">
      <c r="A249" s="139"/>
      <c r="B249" s="100"/>
      <c r="C249" s="140"/>
      <c r="D249" s="141"/>
      <c r="E249" s="266"/>
      <c r="F249" s="255"/>
      <c r="G249" s="27"/>
      <c r="H249" s="32"/>
      <c r="I249" s="27"/>
      <c r="K249" s="3"/>
    </row>
    <row r="250" spans="1:11">
      <c r="A250" s="195" t="s">
        <v>199</v>
      </c>
      <c r="B250" s="196" t="s">
        <v>200</v>
      </c>
      <c r="C250" s="197">
        <v>0</v>
      </c>
      <c r="D250" s="45"/>
      <c r="E250" s="281"/>
      <c r="F250" s="282"/>
      <c r="G250" s="27"/>
      <c r="H250" s="32"/>
      <c r="I250" s="27"/>
      <c r="K250" s="3"/>
    </row>
    <row r="251" spans="1:11">
      <c r="A251" s="198">
        <v>1</v>
      </c>
      <c r="B251" s="199" t="s">
        <v>201</v>
      </c>
      <c r="C251" s="197">
        <v>6</v>
      </c>
      <c r="D251" s="45" t="s">
        <v>5</v>
      </c>
      <c r="E251" s="283"/>
      <c r="F251" s="280">
        <f t="shared" ref="F251:F260" si="12">E251*C251</f>
        <v>0</v>
      </c>
      <c r="G251" s="27"/>
      <c r="H251" s="32"/>
      <c r="I251" s="27"/>
      <c r="K251" s="3"/>
    </row>
    <row r="252" spans="1:11">
      <c r="A252" s="198">
        <v>2</v>
      </c>
      <c r="B252" s="199" t="s">
        <v>202</v>
      </c>
      <c r="C252" s="197">
        <v>6</v>
      </c>
      <c r="D252" s="45" t="s">
        <v>5</v>
      </c>
      <c r="E252" s="283"/>
      <c r="F252" s="280">
        <f t="shared" si="12"/>
        <v>0</v>
      </c>
      <c r="G252" s="27"/>
      <c r="H252" s="32"/>
      <c r="I252" s="27"/>
      <c r="K252" s="3"/>
    </row>
    <row r="253" spans="1:11">
      <c r="A253" s="198">
        <v>3</v>
      </c>
      <c r="B253" s="199" t="s">
        <v>203</v>
      </c>
      <c r="C253" s="197">
        <v>6</v>
      </c>
      <c r="D253" s="45" t="s">
        <v>5</v>
      </c>
      <c r="E253" s="283"/>
      <c r="F253" s="280">
        <f t="shared" si="12"/>
        <v>0</v>
      </c>
      <c r="G253" s="27"/>
      <c r="H253" s="32"/>
      <c r="I253" s="27"/>
      <c r="K253" s="3"/>
    </row>
    <row r="254" spans="1:11">
      <c r="A254" s="198">
        <v>4</v>
      </c>
      <c r="B254" s="199" t="s">
        <v>204</v>
      </c>
      <c r="C254" s="197">
        <v>5</v>
      </c>
      <c r="D254" s="45" t="s">
        <v>5</v>
      </c>
      <c r="E254" s="283"/>
      <c r="F254" s="280">
        <f t="shared" si="12"/>
        <v>0</v>
      </c>
      <c r="G254" s="27"/>
      <c r="H254" s="32"/>
      <c r="I254" s="27"/>
      <c r="K254" s="3"/>
    </row>
    <row r="255" spans="1:11">
      <c r="A255" s="198">
        <v>5</v>
      </c>
      <c r="B255" s="199" t="s">
        <v>205</v>
      </c>
      <c r="C255" s="197">
        <v>3542</v>
      </c>
      <c r="D255" s="45" t="s">
        <v>206</v>
      </c>
      <c r="E255" s="283"/>
      <c r="F255" s="280">
        <f t="shared" si="12"/>
        <v>0</v>
      </c>
      <c r="G255" s="27"/>
      <c r="H255" s="32"/>
      <c r="I255" s="27"/>
      <c r="K255" s="3"/>
    </row>
    <row r="256" spans="1:11">
      <c r="A256" s="198">
        <v>6</v>
      </c>
      <c r="B256" s="199" t="s">
        <v>207</v>
      </c>
      <c r="C256" s="200">
        <v>46</v>
      </c>
      <c r="D256" s="201" t="s">
        <v>5</v>
      </c>
      <c r="E256" s="283"/>
      <c r="F256" s="280">
        <f t="shared" si="12"/>
        <v>0</v>
      </c>
      <c r="G256" s="27"/>
      <c r="H256" s="32"/>
      <c r="I256" s="27"/>
      <c r="K256" s="3"/>
    </row>
    <row r="257" spans="1:11">
      <c r="A257" s="198">
        <v>7</v>
      </c>
      <c r="B257" s="199" t="s">
        <v>208</v>
      </c>
      <c r="C257" s="197">
        <v>4</v>
      </c>
      <c r="D257" s="45" t="s">
        <v>5</v>
      </c>
      <c r="E257" s="283"/>
      <c r="F257" s="280">
        <f t="shared" si="12"/>
        <v>0</v>
      </c>
      <c r="G257" s="27"/>
      <c r="H257" s="32"/>
      <c r="I257" s="27"/>
      <c r="K257" s="3"/>
    </row>
    <row r="258" spans="1:11">
      <c r="A258" s="198">
        <v>8</v>
      </c>
      <c r="B258" s="199" t="s">
        <v>209</v>
      </c>
      <c r="C258" s="197">
        <v>4</v>
      </c>
      <c r="D258" s="45" t="s">
        <v>5</v>
      </c>
      <c r="E258" s="281"/>
      <c r="F258" s="280">
        <f t="shared" si="12"/>
        <v>0</v>
      </c>
      <c r="G258" s="27"/>
      <c r="H258" s="32"/>
      <c r="I258" s="27"/>
      <c r="K258" s="3"/>
    </row>
    <row r="259" spans="1:11" ht="25.5">
      <c r="A259" s="198">
        <v>9</v>
      </c>
      <c r="B259" s="199" t="s">
        <v>210</v>
      </c>
      <c r="C259" s="197">
        <v>7</v>
      </c>
      <c r="D259" s="45" t="s">
        <v>5</v>
      </c>
      <c r="E259" s="281"/>
      <c r="F259" s="280">
        <f t="shared" si="12"/>
        <v>0</v>
      </c>
      <c r="G259" s="27"/>
      <c r="H259" s="32"/>
      <c r="I259" s="27"/>
      <c r="K259" s="3"/>
    </row>
    <row r="260" spans="1:11">
      <c r="A260" s="198">
        <v>10</v>
      </c>
      <c r="B260" s="199" t="s">
        <v>211</v>
      </c>
      <c r="C260" s="197">
        <v>1</v>
      </c>
      <c r="D260" s="45" t="s">
        <v>5</v>
      </c>
      <c r="E260" s="281"/>
      <c r="F260" s="280">
        <f t="shared" si="12"/>
        <v>0</v>
      </c>
      <c r="G260" s="27"/>
      <c r="H260" s="32"/>
      <c r="I260" s="27"/>
      <c r="K260" s="3"/>
    </row>
    <row r="261" spans="1:11">
      <c r="A261" s="165"/>
      <c r="B261" s="166" t="s">
        <v>212</v>
      </c>
      <c r="C261" s="167"/>
      <c r="D261" s="43"/>
      <c r="E261" s="272"/>
      <c r="F261" s="276">
        <f>SUM(F251:F260)</f>
        <v>0</v>
      </c>
      <c r="G261" s="27"/>
      <c r="H261" s="32"/>
      <c r="I261" s="27"/>
      <c r="K261" s="3"/>
    </row>
    <row r="262" spans="1:11">
      <c r="A262" s="139"/>
      <c r="B262" s="100"/>
      <c r="C262" s="140"/>
      <c r="D262" s="141"/>
      <c r="E262" s="266"/>
      <c r="F262" s="255"/>
      <c r="G262" s="27"/>
      <c r="H262" s="32"/>
      <c r="I262" s="27"/>
      <c r="K262" s="3"/>
    </row>
    <row r="263" spans="1:11">
      <c r="A263" s="202" t="s">
        <v>213</v>
      </c>
      <c r="B263" s="203" t="s">
        <v>215</v>
      </c>
      <c r="C263" s="124"/>
      <c r="D263" s="37"/>
      <c r="E263" s="258"/>
      <c r="F263" s="255"/>
      <c r="G263" s="27"/>
      <c r="H263" s="32"/>
      <c r="I263" s="27"/>
      <c r="K263" s="3"/>
    </row>
    <row r="264" spans="1:11">
      <c r="A264" s="204"/>
      <c r="B264" s="203"/>
      <c r="C264" s="124"/>
      <c r="D264" s="37"/>
      <c r="E264" s="258"/>
      <c r="F264" s="255"/>
      <c r="G264" s="27"/>
      <c r="H264" s="32"/>
      <c r="I264" s="27"/>
      <c r="K264" s="3"/>
    </row>
    <row r="265" spans="1:11">
      <c r="A265" s="54">
        <v>1</v>
      </c>
      <c r="B265" s="133" t="s">
        <v>216</v>
      </c>
      <c r="C265" s="205"/>
      <c r="D265" s="102"/>
      <c r="E265" s="51"/>
      <c r="F265" s="255"/>
      <c r="G265" s="27"/>
      <c r="H265" s="32"/>
      <c r="I265" s="27"/>
      <c r="K265" s="3"/>
    </row>
    <row r="266" spans="1:11">
      <c r="A266" s="55">
        <v>1.1000000000000001</v>
      </c>
      <c r="B266" s="132" t="s">
        <v>217</v>
      </c>
      <c r="C266" s="205">
        <v>635.4</v>
      </c>
      <c r="D266" s="102" t="s">
        <v>44</v>
      </c>
      <c r="E266" s="51"/>
      <c r="F266" s="255">
        <f>ROUND((C266*E266),2)</f>
        <v>0</v>
      </c>
      <c r="G266" s="27"/>
      <c r="H266" s="32"/>
      <c r="I266" s="27"/>
      <c r="K266" s="3"/>
    </row>
    <row r="267" spans="1:11">
      <c r="A267" s="55">
        <v>1.2</v>
      </c>
      <c r="B267" s="132" t="s">
        <v>218</v>
      </c>
      <c r="C267" s="50">
        <v>191.4</v>
      </c>
      <c r="D267" s="102" t="s">
        <v>219</v>
      </c>
      <c r="E267" s="51"/>
      <c r="F267" s="255">
        <f>ROUND((C267*E267),2)</f>
        <v>0</v>
      </c>
      <c r="G267" s="27"/>
      <c r="H267" s="32"/>
      <c r="I267" s="27"/>
      <c r="K267" s="3"/>
    </row>
    <row r="268" spans="1:11">
      <c r="A268" s="55">
        <v>1.3</v>
      </c>
      <c r="B268" s="132" t="s">
        <v>220</v>
      </c>
      <c r="C268" s="50">
        <v>19</v>
      </c>
      <c r="D268" s="102" t="s">
        <v>219</v>
      </c>
      <c r="E268" s="51"/>
      <c r="F268" s="255">
        <f>ROUND((C268*E268),2)</f>
        <v>0</v>
      </c>
      <c r="G268" s="27"/>
      <c r="H268" s="32"/>
      <c r="I268" s="27"/>
      <c r="K268" s="3"/>
    </row>
    <row r="269" spans="1:11">
      <c r="A269" s="55">
        <v>1.4</v>
      </c>
      <c r="B269" s="132" t="s">
        <v>221</v>
      </c>
      <c r="C269" s="50">
        <v>1</v>
      </c>
      <c r="D269" s="102" t="s">
        <v>219</v>
      </c>
      <c r="E269" s="51"/>
      <c r="F269" s="255">
        <f>ROUND((C269*E269),2)</f>
        <v>0</v>
      </c>
      <c r="G269" s="27"/>
      <c r="H269" s="32"/>
      <c r="I269" s="27"/>
      <c r="K269" s="3"/>
    </row>
    <row r="270" spans="1:11">
      <c r="A270" s="55"/>
      <c r="B270" s="132"/>
      <c r="C270" s="50"/>
      <c r="D270" s="102"/>
      <c r="E270" s="51"/>
      <c r="F270" s="255"/>
      <c r="G270" s="27"/>
      <c r="H270" s="32"/>
      <c r="I270" s="27"/>
      <c r="K270" s="3"/>
    </row>
    <row r="271" spans="1:11">
      <c r="A271" s="56">
        <v>2</v>
      </c>
      <c r="B271" s="132" t="s">
        <v>222</v>
      </c>
      <c r="C271" s="50">
        <v>183.22</v>
      </c>
      <c r="D271" s="102" t="s">
        <v>37</v>
      </c>
      <c r="E271" s="51"/>
      <c r="F271" s="255">
        <f>ROUND((C271*E271),2)</f>
        <v>0</v>
      </c>
      <c r="G271" s="27"/>
      <c r="H271" s="32"/>
      <c r="I271" s="27"/>
      <c r="K271" s="3"/>
    </row>
    <row r="272" spans="1:11">
      <c r="A272" s="56">
        <v>3</v>
      </c>
      <c r="B272" s="132" t="s">
        <v>223</v>
      </c>
      <c r="C272" s="50">
        <v>7.7</v>
      </c>
      <c r="D272" s="102" t="s">
        <v>37</v>
      </c>
      <c r="E272" s="51"/>
      <c r="F272" s="255">
        <f>ROUND((C272*E272),2)</f>
        <v>0</v>
      </c>
      <c r="G272" s="27"/>
      <c r="H272" s="32"/>
      <c r="I272" s="27"/>
      <c r="K272" s="3"/>
    </row>
    <row r="273" spans="1:11">
      <c r="A273" s="56"/>
      <c r="B273" s="132"/>
      <c r="C273" s="50"/>
      <c r="D273" s="102"/>
      <c r="E273" s="51"/>
      <c r="F273" s="255"/>
      <c r="G273" s="27"/>
      <c r="H273" s="32"/>
      <c r="I273" s="27"/>
      <c r="K273" s="3"/>
    </row>
    <row r="274" spans="1:11">
      <c r="A274" s="206">
        <v>4</v>
      </c>
      <c r="B274" s="207" t="s">
        <v>224</v>
      </c>
      <c r="C274" s="50"/>
      <c r="D274" s="186"/>
      <c r="E274" s="51"/>
      <c r="F274" s="284"/>
      <c r="G274" s="27"/>
      <c r="H274" s="32"/>
      <c r="I274" s="27"/>
      <c r="K274" s="3"/>
    </row>
    <row r="275" spans="1:11">
      <c r="A275" s="56"/>
      <c r="B275" s="132"/>
      <c r="C275" s="50"/>
      <c r="D275" s="102"/>
      <c r="E275" s="51"/>
      <c r="F275" s="255"/>
      <c r="G275" s="27"/>
      <c r="H275" s="32"/>
      <c r="I275" s="27"/>
      <c r="K275" s="3"/>
    </row>
    <row r="276" spans="1:11">
      <c r="A276" s="208">
        <v>4.0999999999999996</v>
      </c>
      <c r="B276" s="207" t="s">
        <v>225</v>
      </c>
      <c r="C276" s="50"/>
      <c r="D276" s="186"/>
      <c r="E276" s="51"/>
      <c r="F276" s="284"/>
      <c r="G276" s="27"/>
      <c r="H276" s="32"/>
      <c r="I276" s="27"/>
      <c r="K276" s="3"/>
    </row>
    <row r="277" spans="1:11" ht="27.75" customHeight="1">
      <c r="A277" s="209" t="s">
        <v>226</v>
      </c>
      <c r="B277" s="210" t="s">
        <v>227</v>
      </c>
      <c r="C277" s="53">
        <v>1647.16</v>
      </c>
      <c r="D277" s="186" t="s">
        <v>16</v>
      </c>
      <c r="E277" s="285"/>
      <c r="F277" s="286">
        <f>ROUND(E277*C277,2)</f>
        <v>0</v>
      </c>
      <c r="G277" s="27"/>
      <c r="H277" s="32"/>
      <c r="I277" s="27"/>
      <c r="K277" s="3"/>
    </row>
    <row r="278" spans="1:11" ht="38.25">
      <c r="A278" s="209" t="s">
        <v>228</v>
      </c>
      <c r="B278" s="211" t="s">
        <v>229</v>
      </c>
      <c r="C278" s="53">
        <v>1647.16</v>
      </c>
      <c r="D278" s="186" t="s">
        <v>16</v>
      </c>
      <c r="E278" s="285"/>
      <c r="F278" s="286">
        <f>ROUND(E278*C278,2)</f>
        <v>0</v>
      </c>
      <c r="G278" s="27"/>
      <c r="H278" s="32"/>
      <c r="I278" s="27"/>
      <c r="K278" s="3"/>
    </row>
    <row r="279" spans="1:11" ht="9" customHeight="1">
      <c r="A279" s="131"/>
      <c r="B279" s="132"/>
      <c r="C279" s="124"/>
      <c r="D279" s="37"/>
      <c r="E279" s="258"/>
      <c r="F279" s="255"/>
      <c r="G279" s="27"/>
      <c r="H279" s="32"/>
      <c r="I279" s="27"/>
      <c r="K279" s="3"/>
    </row>
    <row r="280" spans="1:11">
      <c r="A280" s="202">
        <v>5</v>
      </c>
      <c r="B280" s="203" t="s">
        <v>230</v>
      </c>
      <c r="C280" s="46"/>
      <c r="D280" s="37"/>
      <c r="E280" s="47"/>
      <c r="F280" s="255"/>
      <c r="G280" s="27"/>
      <c r="H280" s="32"/>
      <c r="I280" s="27"/>
      <c r="K280" s="3"/>
    </row>
    <row r="281" spans="1:11">
      <c r="A281" s="212">
        <v>5.0999999999999996</v>
      </c>
      <c r="B281" s="213" t="s">
        <v>231</v>
      </c>
      <c r="C281" s="46">
        <v>49.5</v>
      </c>
      <c r="D281" s="37" t="s">
        <v>32</v>
      </c>
      <c r="E281" s="47"/>
      <c r="F281" s="255">
        <f>ROUND((C281*E281),2)</f>
        <v>0</v>
      </c>
      <c r="G281" s="27"/>
      <c r="H281" s="32"/>
      <c r="I281" s="27"/>
      <c r="K281" s="3"/>
    </row>
    <row r="282" spans="1:11">
      <c r="A282" s="212">
        <v>5.2</v>
      </c>
      <c r="B282" s="213" t="s">
        <v>232</v>
      </c>
      <c r="C282" s="46">
        <v>45</v>
      </c>
      <c r="D282" s="37" t="s">
        <v>5</v>
      </c>
      <c r="E282" s="47"/>
      <c r="F282" s="255">
        <f>ROUND((C282*E282),2)</f>
        <v>0</v>
      </c>
      <c r="G282" s="27"/>
      <c r="H282" s="32"/>
      <c r="I282" s="27"/>
      <c r="K282" s="3"/>
    </row>
    <row r="283" spans="1:11">
      <c r="A283" s="212">
        <v>5.3</v>
      </c>
      <c r="B283" s="213" t="s">
        <v>233</v>
      </c>
      <c r="C283" s="46">
        <v>16</v>
      </c>
      <c r="D283" s="37" t="s">
        <v>5</v>
      </c>
      <c r="E283" s="47"/>
      <c r="F283" s="255">
        <f>ROUND((C283*E283),2)</f>
        <v>0</v>
      </c>
      <c r="G283" s="27"/>
      <c r="H283" s="32"/>
      <c r="I283" s="27"/>
      <c r="K283" s="3"/>
    </row>
    <row r="284" spans="1:11">
      <c r="A284" s="212">
        <v>5.4</v>
      </c>
      <c r="B284" s="213" t="s">
        <v>234</v>
      </c>
      <c r="C284" s="46">
        <v>40</v>
      </c>
      <c r="D284" s="37" t="s">
        <v>37</v>
      </c>
      <c r="E284" s="47"/>
      <c r="F284" s="255">
        <f>ROUND((C284*E284),2)</f>
        <v>0</v>
      </c>
      <c r="G284" s="27"/>
      <c r="H284" s="32"/>
      <c r="I284" s="27"/>
      <c r="K284" s="3"/>
    </row>
    <row r="285" spans="1:11">
      <c r="A285" s="214">
        <v>5.5</v>
      </c>
      <c r="B285" s="215" t="s">
        <v>235</v>
      </c>
      <c r="C285" s="93">
        <v>110</v>
      </c>
      <c r="D285" s="91" t="s">
        <v>16</v>
      </c>
      <c r="E285" s="94"/>
      <c r="F285" s="287">
        <f>ROUND((C285*E285),2)</f>
        <v>0</v>
      </c>
      <c r="G285" s="27"/>
      <c r="H285" s="32"/>
      <c r="I285" s="27"/>
      <c r="K285" s="3"/>
    </row>
    <row r="286" spans="1:11">
      <c r="A286" s="212"/>
      <c r="B286" s="213"/>
      <c r="C286" s="46"/>
      <c r="D286" s="37"/>
      <c r="E286" s="47"/>
      <c r="F286" s="288"/>
      <c r="G286" s="27"/>
      <c r="H286" s="32"/>
      <c r="I286" s="27"/>
      <c r="K286" s="3"/>
    </row>
    <row r="287" spans="1:11">
      <c r="A287" s="216">
        <v>6</v>
      </c>
      <c r="B287" s="217" t="s">
        <v>236</v>
      </c>
      <c r="C287" s="50">
        <v>49.5</v>
      </c>
      <c r="D287" s="102" t="s">
        <v>37</v>
      </c>
      <c r="E287" s="51"/>
      <c r="F287" s="257">
        <f>ROUND((C287*E287),2)</f>
        <v>0</v>
      </c>
      <c r="G287" s="27"/>
      <c r="H287" s="32"/>
      <c r="I287" s="27"/>
      <c r="K287" s="3"/>
    </row>
    <row r="288" spans="1:11">
      <c r="A288" s="165"/>
      <c r="B288" s="166" t="s">
        <v>237</v>
      </c>
      <c r="C288" s="167"/>
      <c r="D288" s="43"/>
      <c r="E288" s="272"/>
      <c r="F288" s="276">
        <f>SUM(F266:F287)</f>
        <v>0</v>
      </c>
      <c r="G288" s="27"/>
      <c r="H288" s="32"/>
      <c r="I288" s="27"/>
      <c r="K288" s="3"/>
    </row>
    <row r="289" spans="1:13">
      <c r="A289" s="139"/>
      <c r="B289" s="100"/>
      <c r="C289" s="140"/>
      <c r="D289" s="141"/>
      <c r="E289" s="266"/>
      <c r="F289" s="255"/>
      <c r="G289" s="27"/>
      <c r="H289" s="32"/>
      <c r="I289" s="27"/>
      <c r="K289" s="3"/>
    </row>
    <row r="290" spans="1:13">
      <c r="A290" s="218" t="s">
        <v>238</v>
      </c>
      <c r="B290" s="133" t="s">
        <v>214</v>
      </c>
      <c r="C290" s="46"/>
      <c r="D290" s="37"/>
      <c r="E290" s="47"/>
      <c r="F290" s="255">
        <f>ROUND((C291*E291),2)</f>
        <v>0</v>
      </c>
      <c r="G290" s="27"/>
      <c r="H290" s="49"/>
      <c r="I290" s="27"/>
      <c r="K290" s="57"/>
    </row>
    <row r="291" spans="1:13" ht="12.75" customHeight="1">
      <c r="A291" s="123"/>
      <c r="B291" s="219"/>
      <c r="C291" s="53"/>
      <c r="D291" s="37"/>
      <c r="E291" s="47"/>
      <c r="F291" s="255"/>
      <c r="G291" s="27"/>
      <c r="H291" s="49"/>
      <c r="I291" s="27"/>
    </row>
    <row r="292" spans="1:13" ht="12.75" customHeight="1">
      <c r="A292" s="220">
        <v>1</v>
      </c>
      <c r="B292" s="221" t="s">
        <v>239</v>
      </c>
      <c r="C292" s="46">
        <v>12</v>
      </c>
      <c r="D292" s="37" t="s">
        <v>240</v>
      </c>
      <c r="E292" s="47"/>
      <c r="F292" s="255">
        <f>ROUND((C292*E292),2)</f>
        <v>0</v>
      </c>
      <c r="G292" s="27"/>
      <c r="H292" s="49"/>
      <c r="I292" s="27"/>
    </row>
    <row r="293" spans="1:13" ht="61.5" customHeight="1">
      <c r="A293" s="59">
        <v>2</v>
      </c>
      <c r="B293" s="222" t="s">
        <v>241</v>
      </c>
      <c r="C293" s="50">
        <v>1</v>
      </c>
      <c r="D293" s="102" t="s">
        <v>5</v>
      </c>
      <c r="E293" s="51"/>
      <c r="F293" s="257">
        <f>ROUND((C293*E293),2)</f>
        <v>0</v>
      </c>
      <c r="G293" s="27"/>
      <c r="H293" s="49"/>
      <c r="I293" s="27"/>
    </row>
    <row r="294" spans="1:13">
      <c r="A294" s="55"/>
      <c r="B294" s="223" t="s">
        <v>242</v>
      </c>
      <c r="C294" s="224"/>
      <c r="D294" s="225"/>
      <c r="E294" s="289"/>
      <c r="F294" s="290">
        <f>SUM(F292:F293)</f>
        <v>0</v>
      </c>
      <c r="G294" s="60"/>
      <c r="H294" s="49"/>
      <c r="I294" s="27"/>
    </row>
    <row r="295" spans="1:13">
      <c r="A295" s="55"/>
      <c r="B295" s="226"/>
      <c r="C295" s="224"/>
      <c r="D295" s="225"/>
      <c r="E295" s="289"/>
      <c r="F295" s="291"/>
      <c r="G295" s="61"/>
      <c r="I295" s="62"/>
    </row>
    <row r="296" spans="1:13">
      <c r="A296" s="63"/>
      <c r="B296" s="227" t="s">
        <v>243</v>
      </c>
      <c r="C296" s="228"/>
      <c r="D296" s="229"/>
      <c r="E296" s="292"/>
      <c r="F296" s="293">
        <f>+F294+F288+F261+F248+F205+F176+F98</f>
        <v>0</v>
      </c>
      <c r="G296" s="60"/>
    </row>
    <row r="297" spans="1:13">
      <c r="A297" s="55"/>
      <c r="B297" s="223" t="s">
        <v>243</v>
      </c>
      <c r="C297" s="224"/>
      <c r="D297" s="225"/>
      <c r="E297" s="289"/>
      <c r="F297" s="290">
        <f>+F296</f>
        <v>0</v>
      </c>
      <c r="G297" s="60"/>
    </row>
    <row r="298" spans="1:13">
      <c r="A298" s="230"/>
      <c r="B298" s="98"/>
      <c r="C298" s="97"/>
      <c r="D298" s="231"/>
      <c r="E298" s="294"/>
      <c r="F298" s="295"/>
      <c r="G298" s="64"/>
    </row>
    <row r="299" spans="1:13">
      <c r="A299" s="230"/>
      <c r="B299" s="232" t="s">
        <v>244</v>
      </c>
      <c r="C299" s="233"/>
      <c r="D299" s="231"/>
      <c r="E299" s="294"/>
      <c r="F299" s="295"/>
      <c r="G299" s="64"/>
    </row>
    <row r="300" spans="1:13">
      <c r="A300" s="230"/>
      <c r="B300" s="135" t="s">
        <v>245</v>
      </c>
      <c r="C300" s="233">
        <v>0.1</v>
      </c>
      <c r="D300" s="231"/>
      <c r="E300" s="294"/>
      <c r="F300" s="295">
        <f t="shared" ref="F300:F305" si="13">+$F$297*C300</f>
        <v>0</v>
      </c>
      <c r="G300" s="64"/>
    </row>
    <row r="301" spans="1:13">
      <c r="A301" s="230"/>
      <c r="B301" s="135" t="s">
        <v>246</v>
      </c>
      <c r="C301" s="233">
        <v>0.04</v>
      </c>
      <c r="D301" s="231"/>
      <c r="E301" s="294"/>
      <c r="F301" s="295">
        <f t="shared" si="13"/>
        <v>0</v>
      </c>
      <c r="G301" s="64"/>
      <c r="I301" s="62"/>
    </row>
    <row r="302" spans="1:13">
      <c r="A302" s="230"/>
      <c r="B302" s="135" t="s">
        <v>247</v>
      </c>
      <c r="C302" s="233">
        <v>0.04</v>
      </c>
      <c r="D302" s="231"/>
      <c r="E302" s="294"/>
      <c r="F302" s="295">
        <f t="shared" si="13"/>
        <v>0</v>
      </c>
      <c r="G302" s="64"/>
      <c r="H302" s="65"/>
      <c r="I302" s="66"/>
      <c r="L302" s="62"/>
      <c r="M302" s="62"/>
    </row>
    <row r="303" spans="1:13">
      <c r="A303" s="230"/>
      <c r="B303" s="135" t="s">
        <v>248</v>
      </c>
      <c r="C303" s="233">
        <v>0.04</v>
      </c>
      <c r="D303" s="231"/>
      <c r="E303" s="294"/>
      <c r="F303" s="295">
        <f t="shared" si="13"/>
        <v>0</v>
      </c>
      <c r="G303" s="64"/>
      <c r="H303" s="65"/>
      <c r="I303" s="66"/>
      <c r="L303" s="62"/>
      <c r="M303" s="62"/>
    </row>
    <row r="304" spans="1:13">
      <c r="A304" s="230"/>
      <c r="B304" s="135" t="s">
        <v>249</v>
      </c>
      <c r="C304" s="233">
        <v>0.05</v>
      </c>
      <c r="D304" s="231"/>
      <c r="E304" s="294"/>
      <c r="F304" s="295">
        <f t="shared" si="13"/>
        <v>0</v>
      </c>
      <c r="G304" s="64"/>
      <c r="H304" s="65"/>
      <c r="I304" s="66"/>
      <c r="L304" s="62"/>
      <c r="M304" s="62"/>
    </row>
    <row r="305" spans="1:13">
      <c r="A305" s="230"/>
      <c r="B305" s="135" t="s">
        <v>250</v>
      </c>
      <c r="C305" s="233">
        <v>0.01</v>
      </c>
      <c r="D305" s="231"/>
      <c r="E305" s="294"/>
      <c r="F305" s="295">
        <f t="shared" si="13"/>
        <v>0</v>
      </c>
      <c r="G305" s="64"/>
      <c r="H305" s="65"/>
      <c r="I305" s="66"/>
      <c r="L305" s="62"/>
      <c r="M305" s="62"/>
    </row>
    <row r="306" spans="1:13">
      <c r="A306" s="234"/>
      <c r="B306" s="234" t="s">
        <v>251</v>
      </c>
      <c r="C306" s="235">
        <v>0.18</v>
      </c>
      <c r="D306" s="236"/>
      <c r="E306" s="296"/>
      <c r="F306" s="295">
        <f>+$F$300*C306</f>
        <v>0</v>
      </c>
      <c r="G306" s="64"/>
      <c r="H306" s="67"/>
      <c r="I306" s="66"/>
      <c r="L306" s="62"/>
      <c r="M306" s="62"/>
    </row>
    <row r="307" spans="1:13">
      <c r="A307" s="230"/>
      <c r="B307" s="135" t="s">
        <v>252</v>
      </c>
      <c r="C307" s="233">
        <v>0.05</v>
      </c>
      <c r="D307" s="231"/>
      <c r="E307" s="261"/>
      <c r="F307" s="295">
        <f>C307*F297</f>
        <v>0</v>
      </c>
      <c r="G307" s="64"/>
      <c r="H307" s="67"/>
      <c r="I307" s="67"/>
      <c r="L307" s="68"/>
      <c r="M307" s="62"/>
    </row>
    <row r="308" spans="1:13">
      <c r="A308" s="230"/>
      <c r="B308" s="237" t="s">
        <v>253</v>
      </c>
      <c r="C308" s="238">
        <v>0.1</v>
      </c>
      <c r="D308" s="118"/>
      <c r="E308" s="297"/>
      <c r="F308" s="298">
        <f>ROUND(F297*C308,2)</f>
        <v>0</v>
      </c>
      <c r="G308" s="69"/>
      <c r="H308" s="52"/>
      <c r="I308" s="52"/>
    </row>
    <row r="309" spans="1:13" ht="38.25">
      <c r="A309" s="230"/>
      <c r="B309" s="239" t="s">
        <v>254</v>
      </c>
      <c r="C309" s="240">
        <v>0.03</v>
      </c>
      <c r="D309" s="241"/>
      <c r="E309" s="299"/>
      <c r="F309" s="300">
        <f>ROUND(C309*F297,2)</f>
        <v>0</v>
      </c>
      <c r="G309" s="70"/>
      <c r="H309" s="52"/>
      <c r="I309" s="52"/>
    </row>
    <row r="310" spans="1:13">
      <c r="A310" s="230"/>
      <c r="B310" s="239" t="s">
        <v>255</v>
      </c>
      <c r="C310" s="242">
        <v>1.4999999999999999E-2</v>
      </c>
      <c r="D310" s="243"/>
      <c r="E310" s="301"/>
      <c r="F310" s="302">
        <f>ROUND(C310*F297,2)</f>
        <v>0</v>
      </c>
      <c r="G310" s="71"/>
      <c r="H310" s="52"/>
      <c r="I310" s="52"/>
    </row>
    <row r="311" spans="1:13">
      <c r="A311" s="112"/>
      <c r="B311" s="244" t="s">
        <v>256</v>
      </c>
      <c r="C311" s="245"/>
      <c r="D311" s="246"/>
      <c r="E311" s="303"/>
      <c r="F311" s="304">
        <f>SUM(F300:F310)</f>
        <v>0</v>
      </c>
      <c r="G311" s="72"/>
    </row>
    <row r="312" spans="1:13" s="2" customFormat="1">
      <c r="A312" s="112"/>
      <c r="B312" s="247"/>
      <c r="C312" s="245"/>
      <c r="D312" s="246"/>
      <c r="E312" s="303"/>
      <c r="F312" s="304"/>
      <c r="G312" s="72"/>
    </row>
    <row r="313" spans="1:13" s="2" customFormat="1">
      <c r="A313" s="112"/>
      <c r="B313" s="248" t="s">
        <v>257</v>
      </c>
      <c r="C313" s="249"/>
      <c r="D313" s="250"/>
      <c r="E313" s="305"/>
      <c r="F313" s="304">
        <f>+F311+F297</f>
        <v>0</v>
      </c>
      <c r="G313" s="72"/>
    </row>
    <row r="314" spans="1:13" s="2" customFormat="1">
      <c r="A314" s="112"/>
      <c r="B314" s="248"/>
      <c r="C314" s="249"/>
      <c r="D314" s="250"/>
      <c r="E314" s="305"/>
      <c r="F314" s="304"/>
      <c r="G314" s="72"/>
    </row>
    <row r="315" spans="1:13" s="2" customFormat="1">
      <c r="A315" s="251"/>
      <c r="B315" s="252" t="s">
        <v>258</v>
      </c>
      <c r="C315" s="253"/>
      <c r="D315" s="254"/>
      <c r="E315" s="306"/>
      <c r="F315" s="307">
        <f>SUM(F313:F314)</f>
        <v>0</v>
      </c>
      <c r="G315" s="72"/>
      <c r="H315" s="36"/>
    </row>
    <row r="316" spans="1:13" s="2" customFormat="1">
      <c r="A316" s="73"/>
      <c r="B316" s="74"/>
      <c r="C316" s="75"/>
      <c r="D316" s="76"/>
      <c r="E316" s="75"/>
      <c r="F316" s="75"/>
      <c r="G316" s="77"/>
      <c r="H316" s="36"/>
    </row>
    <row r="317" spans="1:13" s="81" customFormat="1">
      <c r="A317" s="40"/>
      <c r="B317" s="78"/>
      <c r="C317" s="79"/>
      <c r="D317" s="80"/>
      <c r="E317" s="308"/>
      <c r="F317" s="308"/>
      <c r="G317" s="87"/>
    </row>
  </sheetData>
  <sheetProtection password="F585" sheet="1" objects="1" scenarios="1"/>
  <autoFilter ref="A6:F297"/>
  <mergeCells count="4">
    <mergeCell ref="E317:F317"/>
    <mergeCell ref="A3:F3"/>
    <mergeCell ref="A1:F1"/>
    <mergeCell ref="A2:F2"/>
  </mergeCells>
  <printOptions horizontalCentered="1"/>
  <pageMargins left="0.19685039370078741" right="0.19685039370078741" top="0.15748031496062992" bottom="0.39370078740157483" header="0.15748031496062992" footer="3.937007874015748E-2"/>
  <pageSetup orientation="portrait" r:id="rId1"/>
  <headerFooter alignWithMargins="0">
    <oddFooter xml:space="preserve">&amp;L
&amp;C&amp;6Página &amp;P de &amp;N
&amp;R&amp;6
</oddFooter>
  </headerFooter>
  <rowBreaks count="8" manualBreakCount="8">
    <brk id="53" max="5" man="1"/>
    <brk id="108" max="5" man="1"/>
    <brk id="159" max="5" man="1"/>
    <brk id="192" max="5" man="1"/>
    <brk id="219" max="5" man="1"/>
    <brk id="236" max="5" man="1"/>
    <brk id="245" max="5" man="1"/>
    <brk id="28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(3)</vt:lpstr>
      <vt:lpstr>'presupuesto (3)'!Área_de_impresión</vt:lpstr>
      <vt:lpstr>'presupuesto (3)'!Títulos_a_imprimir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Karol Alexandra Peña Grullón</cp:lastModifiedBy>
  <dcterms:created xsi:type="dcterms:W3CDTF">2019-11-01T20:51:34Z</dcterms:created>
  <dcterms:modified xsi:type="dcterms:W3CDTF">2019-11-11T14:35:35Z</dcterms:modified>
</cp:coreProperties>
</file>