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0730" windowHeight="117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38" i="1" l="1"/>
  <c r="C35" i="1" l="1"/>
  <c r="C36" i="1" s="1"/>
  <c r="C34" i="1"/>
  <c r="C37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K18" i="1" l="1"/>
  <c r="J18" i="1"/>
  <c r="L18" i="1" s="1"/>
  <c r="K16" i="1"/>
  <c r="J16" i="1"/>
  <c r="L16" i="1" s="1"/>
  <c r="L19" i="1" s="1"/>
</calcChain>
</file>

<file path=xl/sharedStrings.xml><?xml version="1.0" encoding="utf-8"?>
<sst xmlns="http://schemas.openxmlformats.org/spreadsheetml/2006/main" count="89" uniqueCount="64">
  <si>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</si>
  <si>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</si>
  <si>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</si>
  <si>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</si>
  <si>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</si>
  <si>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</si>
  <si>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Cant</t>
  </si>
  <si>
    <t>Und</t>
  </si>
  <si>
    <t>Precio Unit.</t>
  </si>
  <si>
    <t>Precio Total</t>
  </si>
  <si>
    <t>und</t>
  </si>
  <si>
    <t>Supervision de la obra(5%)</t>
  </si>
  <si>
    <t>Honorarios Profesionales(10%)</t>
  </si>
  <si>
    <t>Gastos Administrativos(4%)</t>
  </si>
  <si>
    <t xml:space="preserve">Transporte(3%) </t>
  </si>
  <si>
    <t>Ley 6-86(1%)</t>
  </si>
  <si>
    <t>Preparador por:</t>
  </si>
  <si>
    <t>Aprobado por:</t>
  </si>
  <si>
    <t xml:space="preserve">*Alto  caudal </t>
  </si>
  <si>
    <r>
      <t>"Año de la Innovación y la Competitividad"</t>
    </r>
    <r>
      <rPr>
        <b/>
        <i/>
        <sz val="16"/>
        <color theme="1"/>
        <rFont val="Times New Roman"/>
        <family val="1"/>
      </rPr>
      <t xml:space="preserve"> </t>
    </r>
  </si>
  <si>
    <t xml:space="preserve">Encamisado Ø 16"acero </t>
  </si>
  <si>
    <t>Suministro de tuberia de Ø16" acero, e=3/8"</t>
  </si>
  <si>
    <t>Colocacion empaque graduado grava de e=1/8"@1/4"</t>
  </si>
  <si>
    <t>Extraccion tuberia 16"acero</t>
  </si>
  <si>
    <t>Transporte de equipo pesado en el campo de pozos</t>
  </si>
  <si>
    <t>p.l.</t>
  </si>
  <si>
    <t>m3</t>
  </si>
  <si>
    <t>Enc. Div. Investigación y Análisis de fuentes</t>
  </si>
  <si>
    <t>Encargado de Hidrología</t>
  </si>
  <si>
    <t>CODIA(0.1)</t>
  </si>
  <si>
    <t>Ranurado Ø 24"acero, e=3/8"</t>
  </si>
  <si>
    <t xml:space="preserve">Ranurado Ø12" acero, e=1/4"  </t>
  </si>
  <si>
    <t xml:space="preserve">Aforo escalonado 48 horas con toma de muestras en cada escalón </t>
  </si>
  <si>
    <t>ITBIS (18% del 10% de los Costos Directos,según Norma DGII 07/07)</t>
  </si>
  <si>
    <t>PERFORACION Y AFORO DE DOS (2) POZOS PARA ABASTECER  EL AC, MULTIPLE RAMON SAN FRANCISCO, PROVINCIA SAN CRISTOBAL</t>
  </si>
  <si>
    <t>Corte y empuje de material con equipo e=0.40 m</t>
  </si>
  <si>
    <t>Suministro de material de material de mina para relleno e=0.40 m. ( D= 20 km)</t>
  </si>
  <si>
    <t>Regado y nivelado de material c/equipo</t>
  </si>
  <si>
    <r>
      <t xml:space="preserve">Perforacion por percusion  en </t>
    </r>
    <r>
      <rPr>
        <sz val="10"/>
        <color indexed="8"/>
        <rFont val="Calibri"/>
        <family val="2"/>
      </rPr>
      <t>Ø24" acero</t>
    </r>
  </si>
  <si>
    <r>
      <t xml:space="preserve">Suministro de zapata de acero de </t>
    </r>
    <r>
      <rPr>
        <sz val="10"/>
        <color indexed="8"/>
        <rFont val="Calibri"/>
        <family val="2"/>
      </rPr>
      <t>Ø24"</t>
    </r>
  </si>
  <si>
    <r>
      <t xml:space="preserve">Encamisado </t>
    </r>
    <r>
      <rPr>
        <sz val="10"/>
        <color indexed="8"/>
        <rFont val="Calibri"/>
        <family val="2"/>
      </rPr>
      <t xml:space="preserve">Ø 24"acero </t>
    </r>
  </si>
  <si>
    <r>
      <t xml:space="preserve">Suministro de tuberia de </t>
    </r>
    <r>
      <rPr>
        <sz val="10"/>
        <color indexed="8"/>
        <rFont val="Calibri"/>
        <family val="2"/>
      </rPr>
      <t>Ø24" acero, e=3/8"</t>
    </r>
  </si>
  <si>
    <r>
      <t xml:space="preserve">Perforacion por percusion en </t>
    </r>
    <r>
      <rPr>
        <sz val="10"/>
        <color indexed="8"/>
        <rFont val="Calibri"/>
        <family val="2"/>
      </rPr>
      <t xml:space="preserve">Ø16" acero </t>
    </r>
  </si>
  <si>
    <r>
      <t xml:space="preserve">Suministro de zapata de acero de </t>
    </r>
    <r>
      <rPr>
        <sz val="10"/>
        <color indexed="8"/>
        <rFont val="Calibri"/>
        <family val="2"/>
      </rPr>
      <t>Ø16"</t>
    </r>
  </si>
  <si>
    <r>
      <t xml:space="preserve">Ranurado </t>
    </r>
    <r>
      <rPr>
        <sz val="10"/>
        <color indexed="8"/>
        <rFont val="Calibri"/>
        <family val="2"/>
      </rPr>
      <t xml:space="preserve">Ø16" acero, e=3/8"  </t>
    </r>
  </si>
  <si>
    <r>
      <t xml:space="preserve">Encamisado en tuberia de </t>
    </r>
    <r>
      <rPr>
        <sz val="10"/>
        <color indexed="8"/>
        <rFont val="Calibri"/>
        <family val="2"/>
      </rPr>
      <t xml:space="preserve">Ø12" acero, e=1/4" </t>
    </r>
  </si>
  <si>
    <r>
      <t xml:space="preserve">Suministro tuberia </t>
    </r>
    <r>
      <rPr>
        <sz val="10"/>
        <color indexed="8"/>
        <rFont val="Calibri"/>
        <family val="2"/>
      </rPr>
      <t xml:space="preserve">Ø12"acero, e=1/4" </t>
    </r>
  </si>
  <si>
    <r>
      <t xml:space="preserve">Limpieza y desarrollo por pistoneo </t>
    </r>
    <r>
      <rPr>
        <sz val="10"/>
        <color indexed="8"/>
        <rFont val="Calibri"/>
        <family val="2"/>
      </rPr>
      <t>Ø16"</t>
    </r>
  </si>
  <si>
    <r>
      <t xml:space="preserve">Limpieza y desarrollo por pistoneo </t>
    </r>
    <r>
      <rPr>
        <sz val="10"/>
        <color indexed="8"/>
        <rFont val="Calibri"/>
        <family val="2"/>
      </rPr>
      <t>Ø12"</t>
    </r>
  </si>
  <si>
    <t>Conformación de cunetas c/equipo</t>
  </si>
  <si>
    <t>ml</t>
  </si>
  <si>
    <t>5.55</t>
  </si>
  <si>
    <t>Compactación c/equipo</t>
  </si>
  <si>
    <t>SUBTOTAL DE COSTOS DIRECTOS</t>
  </si>
  <si>
    <t>COSTOS INDIRECTOS:</t>
  </si>
  <si>
    <t>SUBTOTAL DE COSTOS INDIRECTOS</t>
  </si>
  <si>
    <t>TOTAL GENERAL</t>
  </si>
  <si>
    <t>Partida No.1</t>
  </si>
  <si>
    <t>Partida No.2</t>
  </si>
  <si>
    <t>Subtotal Partida No.1</t>
  </si>
  <si>
    <t>Sub-total Partida No.2</t>
  </si>
  <si>
    <t>Habilitación de camino de acceso (100 ml x 5.00 ancho)</t>
  </si>
  <si>
    <t xml:space="preserve">    Ing. Lucas de Castro</t>
  </si>
  <si>
    <t xml:space="preserve">                Ing. Mavelis Bueno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</si>
</sst>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RD$&quot;#,##0.00"/>
    <numFmt numFmtId="165" formatCode="&quot;RD$&quot;#,##0.00;[Red]&quot;RD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3" borderId="0" xfId="0" applyFill="1" applyBorder="1"/>
    <xf numFmtId="0" fontId="0" fillId="0" borderId="0" xfId="0" applyBorder="1"/>
    <xf numFmtId="0" fontId="11" fillId="0" borderId="0" xfId="0" applyFont="1"/>
    <xf numFmtId="0" fontId="1" fillId="2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" xfId="0" applyFont="1" applyBorder="1" applyAlignment="1">
      <alignment horizontal="left" wrapText="1"/>
    </xf>
    <xf numFmtId="0" fontId="1" fillId="2" borderId="11" xfId="0" applyFont="1" applyFill="1" applyBorder="1" applyAlignment="1">
      <alignment horizontal="center" vertical="center"/>
    </xf>
    <xf numFmtId="0" fontId="16" fillId="0" borderId="12" xfId="0" applyFont="1" applyBorder="1"/>
    <xf numFmtId="0" fontId="16" fillId="0" borderId="12" xfId="0" applyFont="1" applyBorder="1" applyAlignment="1">
      <alignment horizontal="left" wrapText="1"/>
    </xf>
    <xf numFmtId="0" fontId="16" fillId="0" borderId="12" xfId="0" applyFont="1" applyBorder="1" applyAlignment="1">
      <alignment wrapText="1"/>
    </xf>
    <xf numFmtId="0" fontId="12" fillId="3" borderId="8" xfId="0" applyFont="1" applyFill="1" applyBorder="1" applyAlignment="1">
      <alignment horizontal="center"/>
    </xf>
    <xf numFmtId="0" fontId="0" fillId="0" borderId="13" xfId="0" applyBorder="1"/>
    <xf numFmtId="0" fontId="13" fillId="0" borderId="13" xfId="0" applyFont="1" applyFill="1" applyBorder="1" applyAlignment="1">
      <alignment horizontal="right" vertical="center"/>
    </xf>
    <xf numFmtId="43" fontId="13" fillId="3" borderId="8" xfId="0" applyNumberFormat="1" applyFont="1" applyFill="1" applyBorder="1" applyAlignment="1">
      <alignment horizontal="center"/>
    </xf>
    <xf numFmtId="0" fontId="15" fillId="3" borderId="10" xfId="0" applyNumberFormat="1" applyFont="1" applyFill="1" applyBorder="1" applyAlignment="1">
      <alignment horizontal="left" vertical="center" wrapText="1"/>
    </xf>
    <xf numFmtId="0" fontId="15" fillId="3" borderId="10" xfId="0" applyNumberFormat="1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right" vertical="top"/>
    </xf>
    <xf numFmtId="0" fontId="18" fillId="3" borderId="8" xfId="0" applyFont="1" applyFill="1" applyBorder="1" applyAlignment="1">
      <alignment horizontal="right" vertical="center"/>
    </xf>
    <xf numFmtId="3" fontId="13" fillId="3" borderId="8" xfId="0" applyNumberFormat="1" applyFont="1" applyFill="1" applyBorder="1" applyAlignment="1">
      <alignment horizontal="center"/>
    </xf>
    <xf numFmtId="3" fontId="13" fillId="3" borderId="8" xfId="0" applyNumberFormat="1" applyFont="1" applyFill="1" applyBorder="1" applyAlignment="1">
      <alignment horizontal="center" vertical="center"/>
    </xf>
    <xf numFmtId="165" fontId="14" fillId="3" borderId="8" xfId="0" applyNumberFormat="1" applyFont="1" applyFill="1" applyBorder="1" applyAlignment="1"/>
    <xf numFmtId="165" fontId="13" fillId="3" borderId="8" xfId="0" applyNumberFormat="1" applyFont="1" applyFill="1" applyBorder="1" applyAlignment="1">
      <alignment horizontal="right" wrapText="1"/>
    </xf>
    <xf numFmtId="165" fontId="14" fillId="3" borderId="8" xfId="0" applyNumberFormat="1" applyFont="1" applyFill="1" applyBorder="1" applyAlignment="1">
      <alignment vertical="center"/>
    </xf>
    <xf numFmtId="165" fontId="12" fillId="0" borderId="13" xfId="0" applyNumberFormat="1" applyFont="1" applyFill="1" applyBorder="1" applyAlignment="1">
      <alignment horizontal="right" wrapText="1"/>
    </xf>
    <xf numFmtId="0" fontId="1" fillId="2" borderId="22" xfId="0" applyFont="1" applyFill="1" applyBorder="1" applyAlignment="1">
      <alignment horizontal="center" vertical="center"/>
    </xf>
    <xf numFmtId="0" fontId="13" fillId="3" borderId="10" xfId="0" applyNumberFormat="1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23" xfId="0" applyNumberFormat="1" applyFont="1" applyFill="1" applyBorder="1" applyAlignment="1">
      <alignment horizontal="right" vertical="center"/>
    </xf>
    <xf numFmtId="0" fontId="12" fillId="0" borderId="24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2" fillId="3" borderId="14" xfId="0" applyNumberFormat="1" applyFont="1" applyFill="1" applyBorder="1" applyAlignment="1">
      <alignment horizontal="center" vertical="center"/>
    </xf>
    <xf numFmtId="0" fontId="12" fillId="3" borderId="10" xfId="0" applyNumberFormat="1" applyFont="1" applyFill="1" applyBorder="1" applyAlignment="1">
      <alignment horizontal="center" vertical="center"/>
    </xf>
    <xf numFmtId="0" fontId="12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495300</xdr:colOff>
          <xdr:row>4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L59"/>
  <sheetViews>
    <sheetView tabSelected="1" topLeftCell="A4" zoomScale="130" zoomScaleNormal="130" workbookViewId="0">
      <selection activeCell="B63" sqref="B63"/>
    </sheetView>
  </sheetViews>
  <sheetFormatPr baseColWidth="10" defaultRowHeight="15" x14ac:dyDescent="0.25"/>
  <cols>
    <col min="1" max="1" width="4.7109375" customWidth="1"/>
    <col min="2" max="2" width="37.28515625" customWidth="1"/>
    <col min="3" max="3" width="6.7109375" customWidth="1"/>
    <col min="4" max="4" width="5.85546875" customWidth="1"/>
    <col min="5" max="5" width="18" customWidth="1"/>
    <col min="6" max="6" width="18.42578125" customWidth="1"/>
  </cols>
  <sheetData>
    <row r="4" spans="1:12" ht="15.75" x14ac:dyDescent="0.25">
      <c r="B4" s="60"/>
      <c r="C4" s="60"/>
      <c r="D4" s="60"/>
      <c r="E4" s="60"/>
      <c r="F4" s="60"/>
    </row>
    <row r="5" spans="1:12" ht="15.75" x14ac:dyDescent="0.25">
      <c r="A5" s="1" t="s">
        <v>0</v>
      </c>
      <c r="B5" s="2"/>
      <c r="C5" s="2"/>
      <c r="D5" s="2"/>
      <c r="E5" s="2"/>
      <c r="F5" s="3"/>
    </row>
    <row r="6" spans="1:12" ht="18" x14ac:dyDescent="0.25">
      <c r="A6" s="61" t="s">
        <v>1</v>
      </c>
      <c r="B6" s="61"/>
      <c r="C6" s="61"/>
      <c r="D6" s="61"/>
      <c r="E6" s="61"/>
      <c r="F6" s="61"/>
    </row>
    <row r="7" spans="1:12" ht="20.25" x14ac:dyDescent="0.25">
      <c r="A7" s="62" t="s">
        <v>2</v>
      </c>
      <c r="B7" s="62"/>
      <c r="C7" s="62"/>
      <c r="D7" s="62"/>
      <c r="E7" s="62"/>
      <c r="F7" s="62"/>
    </row>
    <row r="8" spans="1:12" ht="15.75" x14ac:dyDescent="0.25">
      <c r="A8" s="60" t="s">
        <v>3</v>
      </c>
      <c r="B8" s="60"/>
      <c r="C8" s="60"/>
      <c r="D8" s="60"/>
      <c r="E8" s="60"/>
      <c r="F8" s="60"/>
    </row>
    <row r="9" spans="1:12" ht="21" x14ac:dyDescent="0.35">
      <c r="A9" s="63" t="s">
        <v>19</v>
      </c>
      <c r="B9" s="63"/>
      <c r="C9" s="63"/>
      <c r="D9" s="63"/>
      <c r="E9" s="63"/>
      <c r="F9" s="63"/>
    </row>
    <row r="10" spans="1:12" ht="21" customHeight="1" x14ac:dyDescent="0.25">
      <c r="B10" s="4"/>
      <c r="C10" s="4"/>
      <c r="D10" s="4"/>
      <c r="E10" s="5" t="s">
        <v>4</v>
      </c>
      <c r="F10" s="6">
        <v>43790</v>
      </c>
    </row>
    <row r="11" spans="1:12" ht="34.5" customHeight="1" thickBot="1" x14ac:dyDescent="0.3">
      <c r="A11" s="58" t="s">
        <v>34</v>
      </c>
      <c r="B11" s="59"/>
      <c r="C11" s="59"/>
      <c r="D11" s="59"/>
      <c r="E11" s="59"/>
      <c r="F11" s="59"/>
    </row>
    <row r="12" spans="1:12" ht="16.5" customHeight="1" x14ac:dyDescent="0.25">
      <c r="A12" s="20" t="s">
        <v>5</v>
      </c>
      <c r="B12" s="29" t="s">
        <v>57</v>
      </c>
      <c r="C12" s="23" t="s">
        <v>6</v>
      </c>
      <c r="D12" s="23" t="s">
        <v>7</v>
      </c>
      <c r="E12" s="23" t="s">
        <v>8</v>
      </c>
      <c r="F12" s="23" t="s">
        <v>9</v>
      </c>
    </row>
    <row r="13" spans="1:12" ht="21" customHeight="1" x14ac:dyDescent="0.25">
      <c r="A13" s="21">
        <v>1</v>
      </c>
      <c r="B13" s="30" t="s">
        <v>38</v>
      </c>
      <c r="C13" s="24">
        <v>60</v>
      </c>
      <c r="D13" s="24" t="s">
        <v>25</v>
      </c>
      <c r="E13" s="26"/>
      <c r="F13" s="26"/>
      <c r="G13" s="17"/>
      <c r="H13" s="18"/>
    </row>
    <row r="14" spans="1:12" ht="20.25" customHeight="1" x14ac:dyDescent="0.25">
      <c r="A14" s="21">
        <f>+A13+1</f>
        <v>2</v>
      </c>
      <c r="B14" s="30" t="s">
        <v>39</v>
      </c>
      <c r="C14" s="24">
        <v>2</v>
      </c>
      <c r="D14" s="24" t="s">
        <v>10</v>
      </c>
      <c r="E14" s="26"/>
      <c r="F14" s="26"/>
      <c r="G14" s="17"/>
      <c r="H14" s="18"/>
    </row>
    <row r="15" spans="1:12" ht="18.75" customHeight="1" x14ac:dyDescent="0.25">
      <c r="A15" s="21">
        <f t="shared" ref="A15:A29" si="0">+A14+1</f>
        <v>3</v>
      </c>
      <c r="B15" s="30" t="s">
        <v>30</v>
      </c>
      <c r="C15" s="24">
        <v>10</v>
      </c>
      <c r="D15" s="24" t="s">
        <v>25</v>
      </c>
      <c r="E15" s="26"/>
      <c r="F15" s="26"/>
      <c r="G15" s="17"/>
      <c r="H15" s="18"/>
    </row>
    <row r="16" spans="1:12" ht="18.75" customHeight="1" x14ac:dyDescent="0.25">
      <c r="A16" s="21">
        <f t="shared" si="0"/>
        <v>4</v>
      </c>
      <c r="B16" s="30" t="s">
        <v>40</v>
      </c>
      <c r="C16" s="24">
        <v>60</v>
      </c>
      <c r="D16" s="24" t="s">
        <v>25</v>
      </c>
      <c r="E16" s="26"/>
      <c r="F16" s="26"/>
      <c r="G16" s="17"/>
      <c r="H16" s="18"/>
      <c r="J16" s="19">
        <f>0.28274-0.07069</f>
        <v>0.21204999999999999</v>
      </c>
      <c r="K16" s="19">
        <f>60*0.3048</f>
        <v>18.288</v>
      </c>
      <c r="L16" s="19">
        <f>+J16*K16</f>
        <v>3.8779703999999997</v>
      </c>
    </row>
    <row r="17" spans="1:12" ht="18.75" customHeight="1" x14ac:dyDescent="0.25">
      <c r="A17" s="21">
        <f t="shared" si="0"/>
        <v>5</v>
      </c>
      <c r="B17" s="30" t="s">
        <v>41</v>
      </c>
      <c r="C17" s="24">
        <v>60</v>
      </c>
      <c r="D17" s="24" t="s">
        <v>25</v>
      </c>
      <c r="E17" s="26"/>
      <c r="F17" s="26"/>
      <c r="G17" s="17"/>
      <c r="H17" s="18"/>
      <c r="J17" s="19"/>
      <c r="K17" s="19"/>
      <c r="L17" s="19"/>
    </row>
    <row r="18" spans="1:12" ht="18.75" customHeight="1" x14ac:dyDescent="0.25">
      <c r="A18" s="21">
        <f t="shared" si="0"/>
        <v>6</v>
      </c>
      <c r="B18" s="30" t="s">
        <v>42</v>
      </c>
      <c r="C18" s="24">
        <v>100</v>
      </c>
      <c r="D18" s="24" t="s">
        <v>25</v>
      </c>
      <c r="E18" s="26"/>
      <c r="F18" s="26"/>
      <c r="G18" s="17"/>
      <c r="H18" s="18"/>
      <c r="J18" s="19">
        <f>0.12566-0.07069</f>
        <v>5.4969999999999991E-2</v>
      </c>
      <c r="K18" s="19">
        <f>100*0.3048</f>
        <v>30.48</v>
      </c>
      <c r="L18" s="19">
        <f>+J18*K18</f>
        <v>1.6754855999999998</v>
      </c>
    </row>
    <row r="19" spans="1:12" ht="16.5" customHeight="1" x14ac:dyDescent="0.25">
      <c r="A19" s="21">
        <f t="shared" si="0"/>
        <v>7</v>
      </c>
      <c r="B19" s="30" t="s">
        <v>43</v>
      </c>
      <c r="C19" s="24">
        <v>2</v>
      </c>
      <c r="D19" s="24" t="s">
        <v>10</v>
      </c>
      <c r="E19" s="26"/>
      <c r="F19" s="26"/>
      <c r="G19" s="17"/>
      <c r="H19" s="18"/>
      <c r="J19" s="19"/>
      <c r="K19" s="19"/>
      <c r="L19" s="19">
        <f>SUM(L16:L18)</f>
        <v>5.5534559999999997</v>
      </c>
    </row>
    <row r="20" spans="1:12" ht="18" customHeight="1" x14ac:dyDescent="0.25">
      <c r="A20" s="21">
        <f t="shared" si="0"/>
        <v>8</v>
      </c>
      <c r="B20" s="30" t="s">
        <v>44</v>
      </c>
      <c r="C20" s="24">
        <v>120</v>
      </c>
      <c r="D20" s="24" t="s">
        <v>25</v>
      </c>
      <c r="E20" s="26"/>
      <c r="F20" s="26"/>
      <c r="G20" s="17"/>
      <c r="H20" s="18"/>
      <c r="J20" s="19"/>
      <c r="K20" s="19"/>
      <c r="L20" s="19"/>
    </row>
    <row r="21" spans="1:12" ht="18" customHeight="1" x14ac:dyDescent="0.25">
      <c r="A21" s="21">
        <f t="shared" si="0"/>
        <v>9</v>
      </c>
      <c r="B21" s="30" t="s">
        <v>20</v>
      </c>
      <c r="C21" s="24">
        <v>160</v>
      </c>
      <c r="D21" s="24" t="s">
        <v>25</v>
      </c>
      <c r="E21" s="26"/>
      <c r="F21" s="26"/>
      <c r="G21" s="17"/>
      <c r="H21" s="18"/>
    </row>
    <row r="22" spans="1:12" ht="17.25" customHeight="1" x14ac:dyDescent="0.25">
      <c r="A22" s="21">
        <f t="shared" si="0"/>
        <v>10</v>
      </c>
      <c r="B22" s="30" t="s">
        <v>21</v>
      </c>
      <c r="C22" s="24">
        <v>160</v>
      </c>
      <c r="D22" s="24" t="s">
        <v>25</v>
      </c>
      <c r="E22" s="26"/>
      <c r="F22" s="26"/>
      <c r="G22" s="17"/>
      <c r="H22" s="18"/>
    </row>
    <row r="23" spans="1:12" ht="18.75" customHeight="1" x14ac:dyDescent="0.25">
      <c r="A23" s="21">
        <f t="shared" si="0"/>
        <v>11</v>
      </c>
      <c r="B23" s="30" t="s">
        <v>45</v>
      </c>
      <c r="C23" s="24">
        <v>160</v>
      </c>
      <c r="D23" s="24" t="s">
        <v>25</v>
      </c>
      <c r="E23" s="26"/>
      <c r="F23" s="26"/>
      <c r="G23" s="17"/>
      <c r="H23" s="18"/>
    </row>
    <row r="24" spans="1:12" ht="17.25" customHeight="1" x14ac:dyDescent="0.25">
      <c r="A24" s="21">
        <f t="shared" si="0"/>
        <v>12</v>
      </c>
      <c r="B24" s="30" t="s">
        <v>31</v>
      </c>
      <c r="C24" s="24">
        <v>120</v>
      </c>
      <c r="D24" s="24" t="s">
        <v>25</v>
      </c>
      <c r="E24" s="26"/>
      <c r="F24" s="26"/>
      <c r="G24" s="17"/>
      <c r="H24" s="18"/>
    </row>
    <row r="25" spans="1:12" ht="18" customHeight="1" x14ac:dyDescent="0.25">
      <c r="A25" s="21">
        <f t="shared" si="0"/>
        <v>13</v>
      </c>
      <c r="B25" s="30" t="s">
        <v>46</v>
      </c>
      <c r="C25" s="24">
        <v>160</v>
      </c>
      <c r="D25" s="24" t="s">
        <v>25</v>
      </c>
      <c r="E25" s="26"/>
      <c r="F25" s="26"/>
      <c r="G25" s="17"/>
      <c r="H25" s="18"/>
    </row>
    <row r="26" spans="1:12" ht="19.5" customHeight="1" x14ac:dyDescent="0.25">
      <c r="A26" s="21">
        <f t="shared" si="0"/>
        <v>14</v>
      </c>
      <c r="B26" s="30" t="s">
        <v>47</v>
      </c>
      <c r="C26" s="24">
        <v>2</v>
      </c>
      <c r="D26" s="24" t="s">
        <v>10</v>
      </c>
      <c r="E26" s="26"/>
      <c r="F26" s="26"/>
      <c r="G26" s="17"/>
      <c r="H26" s="18"/>
    </row>
    <row r="27" spans="1:12" ht="19.5" customHeight="1" x14ac:dyDescent="0.25">
      <c r="A27" s="21">
        <f t="shared" si="0"/>
        <v>15</v>
      </c>
      <c r="B27" s="30" t="s">
        <v>48</v>
      </c>
      <c r="C27" s="24">
        <v>2</v>
      </c>
      <c r="D27" s="24" t="s">
        <v>10</v>
      </c>
      <c r="E27" s="26"/>
      <c r="F27" s="26"/>
      <c r="G27" s="17"/>
      <c r="H27" s="18"/>
    </row>
    <row r="28" spans="1:12" ht="28.5" customHeight="1" x14ac:dyDescent="0.25">
      <c r="A28" s="21">
        <f t="shared" si="0"/>
        <v>16</v>
      </c>
      <c r="B28" s="31" t="s">
        <v>22</v>
      </c>
      <c r="C28" s="24" t="s">
        <v>51</v>
      </c>
      <c r="D28" s="24" t="s">
        <v>26</v>
      </c>
      <c r="E28" s="26"/>
      <c r="F28" s="26"/>
      <c r="G28" s="17"/>
      <c r="H28" s="18"/>
    </row>
    <row r="29" spans="1:12" ht="17.25" customHeight="1" x14ac:dyDescent="0.25">
      <c r="A29" s="21">
        <f t="shared" si="0"/>
        <v>17</v>
      </c>
      <c r="B29" s="30" t="s">
        <v>23</v>
      </c>
      <c r="C29" s="24">
        <v>160</v>
      </c>
      <c r="D29" s="24" t="s">
        <v>25</v>
      </c>
      <c r="E29" s="26"/>
      <c r="F29" s="26"/>
      <c r="G29" s="17"/>
      <c r="H29" s="18"/>
    </row>
    <row r="30" spans="1:12" ht="27" thickBot="1" x14ac:dyDescent="0.3">
      <c r="A30" s="21">
        <v>18</v>
      </c>
      <c r="B30" s="32" t="s">
        <v>32</v>
      </c>
      <c r="C30" s="24">
        <v>2</v>
      </c>
      <c r="D30" s="24" t="s">
        <v>10</v>
      </c>
      <c r="E30" s="26"/>
      <c r="F30" s="27"/>
      <c r="G30" s="17"/>
      <c r="H30" s="18"/>
    </row>
    <row r="31" spans="1:12" ht="25.5" customHeight="1" thickBot="1" x14ac:dyDescent="0.3">
      <c r="A31" s="34"/>
      <c r="B31" s="66" t="s">
        <v>59</v>
      </c>
      <c r="C31" s="67"/>
      <c r="D31" s="67"/>
      <c r="E31" s="68"/>
      <c r="F31" s="10"/>
    </row>
    <row r="32" spans="1:12" ht="16.5" customHeight="1" x14ac:dyDescent="0.25">
      <c r="A32" s="20" t="s">
        <v>5</v>
      </c>
      <c r="B32" s="47" t="s">
        <v>58</v>
      </c>
      <c r="C32" s="23" t="s">
        <v>6</v>
      </c>
      <c r="D32" s="23" t="s">
        <v>7</v>
      </c>
      <c r="E32" s="23" t="s">
        <v>8</v>
      </c>
      <c r="F32" s="23" t="s">
        <v>9</v>
      </c>
    </row>
    <row r="33" spans="1:8" ht="23.25" customHeight="1" x14ac:dyDescent="0.25">
      <c r="A33" s="33">
        <v>1</v>
      </c>
      <c r="B33" s="69" t="s">
        <v>61</v>
      </c>
      <c r="C33" s="70"/>
      <c r="D33" s="70"/>
      <c r="E33" s="70"/>
      <c r="F33" s="71"/>
      <c r="G33" s="17"/>
      <c r="H33" s="18"/>
    </row>
    <row r="34" spans="1:8" ht="27.75" customHeight="1" x14ac:dyDescent="0.25">
      <c r="A34" s="39">
        <v>1.1000000000000001</v>
      </c>
      <c r="B34" s="48" t="s">
        <v>35</v>
      </c>
      <c r="C34" s="41">
        <f>100*5*0.4</f>
        <v>200</v>
      </c>
      <c r="D34" s="50" t="s">
        <v>26</v>
      </c>
      <c r="E34" s="43"/>
      <c r="F34" s="44"/>
    </row>
    <row r="35" spans="1:8" ht="27.75" customHeight="1" x14ac:dyDescent="0.25">
      <c r="A35" s="39">
        <v>1.2</v>
      </c>
      <c r="B35" s="37" t="s">
        <v>36</v>
      </c>
      <c r="C35" s="41">
        <f>100*5*0.4</f>
        <v>200</v>
      </c>
      <c r="D35" s="36" t="s">
        <v>26</v>
      </c>
      <c r="E35" s="43"/>
      <c r="F35" s="44"/>
    </row>
    <row r="36" spans="1:8" ht="21" customHeight="1" x14ac:dyDescent="0.25">
      <c r="A36" s="40">
        <v>1.3</v>
      </c>
      <c r="B36" s="37" t="s">
        <v>37</v>
      </c>
      <c r="C36" s="42">
        <f>+C35</f>
        <v>200</v>
      </c>
      <c r="D36" s="36" t="s">
        <v>26</v>
      </c>
      <c r="E36" s="45"/>
      <c r="F36" s="44"/>
    </row>
    <row r="37" spans="1:8" ht="19.5" customHeight="1" x14ac:dyDescent="0.25">
      <c r="A37" s="40">
        <v>1.4</v>
      </c>
      <c r="B37" s="38" t="s">
        <v>52</v>
      </c>
      <c r="C37" s="42">
        <f>+C36*0.95</f>
        <v>190</v>
      </c>
      <c r="D37" s="36" t="s">
        <v>26</v>
      </c>
      <c r="E37" s="45"/>
      <c r="F37" s="44"/>
    </row>
    <row r="38" spans="1:8" ht="19.5" customHeight="1" x14ac:dyDescent="0.25">
      <c r="A38" s="40">
        <v>1.5</v>
      </c>
      <c r="B38" s="38" t="s">
        <v>49</v>
      </c>
      <c r="C38" s="42">
        <f>100*2</f>
        <v>200</v>
      </c>
      <c r="D38" s="36" t="s">
        <v>50</v>
      </c>
      <c r="E38" s="45"/>
      <c r="F38" s="44"/>
    </row>
    <row r="39" spans="1:8" ht="27.75" customHeight="1" thickBot="1" x14ac:dyDescent="0.3">
      <c r="A39" s="22">
        <v>2</v>
      </c>
      <c r="B39" s="49" t="s">
        <v>24</v>
      </c>
      <c r="C39" s="25">
        <v>1</v>
      </c>
      <c r="D39" s="51" t="s">
        <v>10</v>
      </c>
      <c r="E39" s="27"/>
      <c r="F39" s="27"/>
      <c r="G39" s="17"/>
      <c r="H39" s="18"/>
    </row>
    <row r="40" spans="1:8" ht="21.75" customHeight="1" thickBot="1" x14ac:dyDescent="0.3">
      <c r="A40" s="35"/>
      <c r="B40" s="64" t="s">
        <v>60</v>
      </c>
      <c r="C40" s="64"/>
      <c r="D40" s="64"/>
      <c r="E40" s="65"/>
      <c r="F40" s="46"/>
    </row>
    <row r="41" spans="1:8" ht="29.25" customHeight="1" x14ac:dyDescent="0.25">
      <c r="A41" s="16"/>
      <c r="B41" s="52" t="s">
        <v>53</v>
      </c>
      <c r="C41" s="53"/>
      <c r="D41" s="53"/>
      <c r="E41" s="54"/>
      <c r="F41" s="10"/>
    </row>
    <row r="42" spans="1:8" ht="18" customHeight="1" x14ac:dyDescent="0.25">
      <c r="A42" s="7"/>
      <c r="B42" s="11" t="s">
        <v>54</v>
      </c>
      <c r="C42" s="7"/>
      <c r="D42" s="7"/>
      <c r="E42" s="7"/>
      <c r="F42" s="7"/>
    </row>
    <row r="43" spans="1:8" ht="30" x14ac:dyDescent="0.25">
      <c r="A43" s="7"/>
      <c r="B43" s="28" t="s">
        <v>33</v>
      </c>
      <c r="C43" s="7"/>
      <c r="D43" s="7"/>
      <c r="E43" s="7"/>
      <c r="F43" s="8"/>
    </row>
    <row r="44" spans="1:8" x14ac:dyDescent="0.25">
      <c r="A44" s="7"/>
      <c r="B44" s="7" t="s">
        <v>11</v>
      </c>
      <c r="C44" s="7"/>
      <c r="D44" s="7"/>
      <c r="E44" s="7"/>
      <c r="F44" s="8"/>
    </row>
    <row r="45" spans="1:8" x14ac:dyDescent="0.25">
      <c r="A45" s="7"/>
      <c r="B45" s="7" t="s">
        <v>12</v>
      </c>
      <c r="C45" s="7"/>
      <c r="D45" s="7"/>
      <c r="E45" s="7"/>
      <c r="F45" s="8"/>
    </row>
    <row r="46" spans="1:8" x14ac:dyDescent="0.25">
      <c r="A46" s="7"/>
      <c r="B46" s="7" t="s">
        <v>13</v>
      </c>
      <c r="C46" s="7"/>
      <c r="D46" s="7"/>
      <c r="E46" s="7"/>
      <c r="F46" s="8"/>
    </row>
    <row r="47" spans="1:8" x14ac:dyDescent="0.25">
      <c r="A47" s="7"/>
      <c r="B47" s="7" t="s">
        <v>29</v>
      </c>
      <c r="C47" s="7"/>
      <c r="D47" s="7"/>
      <c r="E47" s="7"/>
      <c r="F47" s="8"/>
    </row>
    <row r="48" spans="1:8" x14ac:dyDescent="0.25">
      <c r="A48" s="7"/>
      <c r="B48" s="7" t="s">
        <v>14</v>
      </c>
      <c r="C48" s="7"/>
      <c r="D48" s="7"/>
      <c r="E48" s="7"/>
      <c r="F48" s="8"/>
    </row>
    <row r="49" spans="1:6" ht="15.75" thickBot="1" x14ac:dyDescent="0.3">
      <c r="A49" s="7"/>
      <c r="B49" s="7" t="s">
        <v>15</v>
      </c>
      <c r="C49" s="7"/>
      <c r="D49" s="7"/>
      <c r="E49" s="7"/>
      <c r="F49" s="9"/>
    </row>
    <row r="50" spans="1:6" x14ac:dyDescent="0.25">
      <c r="A50" s="7"/>
      <c r="B50" s="55" t="s">
        <v>55</v>
      </c>
      <c r="C50" s="56"/>
      <c r="D50" s="56"/>
      <c r="E50" s="57"/>
      <c r="F50" s="10"/>
    </row>
    <row r="51" spans="1:6" x14ac:dyDescent="0.25">
      <c r="A51" s="7"/>
      <c r="B51" s="7"/>
      <c r="C51" s="7"/>
      <c r="D51" s="7"/>
      <c r="E51" s="7"/>
      <c r="F51" s="7"/>
    </row>
    <row r="52" spans="1:6" ht="29.25" customHeight="1" x14ac:dyDescent="0.25">
      <c r="A52" s="7"/>
      <c r="B52" s="7"/>
      <c r="C52" s="7"/>
      <c r="D52" s="7"/>
      <c r="E52" s="12" t="s">
        <v>56</v>
      </c>
      <c r="F52" s="15"/>
    </row>
    <row r="53" spans="1:6" ht="15.75" thickBot="1" x14ac:dyDescent="0.3">
      <c r="A53" s="13"/>
      <c r="B53" s="13"/>
      <c r="C53" s="13"/>
      <c r="D53" s="13"/>
      <c r="E53" s="13"/>
      <c r="F53" s="13"/>
    </row>
    <row r="54" spans="1:6" x14ac:dyDescent="0.25">
      <c r="B54" t="s">
        <v>18</v>
      </c>
    </row>
    <row r="55" spans="1:6" x14ac:dyDescent="0.25">
      <c r="B55" t="s">
        <v>16</v>
      </c>
      <c r="E55" t="s">
        <v>17</v>
      </c>
    </row>
    <row r="58" spans="1:6" x14ac:dyDescent="0.25">
      <c r="A58" s="14" t="s">
        <v>63</v>
      </c>
      <c r="B58" s="14"/>
      <c r="E58" s="14" t="s">
        <v>62</v>
      </c>
    </row>
    <row r="59" spans="1:6" x14ac:dyDescent="0.25">
      <c r="A59" t="s">
        <v>27</v>
      </c>
      <c r="E59" t="s">
        <v>28</v>
      </c>
    </row>
  </sheetData>
  <mergeCells count="11">
    <mergeCell ref="B41:E41"/>
    <mergeCell ref="B50:E50"/>
    <mergeCell ref="A11:F11"/>
    <mergeCell ref="B4:F4"/>
    <mergeCell ref="A6:F6"/>
    <mergeCell ref="A7:F7"/>
    <mergeCell ref="A8:F8"/>
    <mergeCell ref="A9:F9"/>
    <mergeCell ref="B40:E40"/>
    <mergeCell ref="B31:E31"/>
    <mergeCell ref="B33:F3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495300</xdr:colOff>
                <xdr:row>4</xdr:row>
                <xdr:rowOff>9525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Mavelis Esther Bueno Peralta</cp:lastModifiedBy>
  <cp:lastPrinted>2019-11-21T15:25:14Z</cp:lastPrinted>
  <dcterms:created xsi:type="dcterms:W3CDTF">2018-05-28T14:22:57Z</dcterms:created>
  <dcterms:modified xsi:type="dcterms:W3CDTF">2019-11-21T19:47:45Z</dcterms:modified>
</cp:coreProperties>
</file>