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LOMA ATRAVESADA\"/>
    </mc:Choice>
  </mc:AlternateContent>
  <bookViews>
    <workbookView xWindow="240" yWindow="30" windowWidth="20115" windowHeight="7485"/>
  </bookViews>
  <sheets>
    <sheet name="PRES.   (REVISADO)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[1]PRESUPUESTO!#REF!</definedName>
    <definedName name="\o">[1]PRESUPUESTO!#REF!</definedName>
    <definedName name="\p" localSheetId="0">[1]PRESUPUESTO!#REF!</definedName>
    <definedName name="\p">[1]PRESUPUESTO!#REF!</definedName>
    <definedName name="\q" localSheetId="0">[1]PRESUPUESTO!#REF!</definedName>
    <definedName name="\q">[1]PRESUPUESTO!#REF!</definedName>
    <definedName name="\w" localSheetId="0">[1]PRESUPUESTO!#REF!</definedName>
    <definedName name="\w">[1]PRESUPUESTO!#REF!</definedName>
    <definedName name="\z" localSheetId="0">[1]PRESUPUESTO!#REF!</definedName>
    <definedName name="\z">[1]PRESUPUESTO!#REF!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[1]PRESUPUESTO!#REF!</definedName>
    <definedName name="__REALIZADO">[1]PRESUPUESTO!#REF!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'PRES.   (REVISADO) (2)'!$A$6:$F$6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 localSheetId="0">#REF!</definedName>
    <definedName name="analisis">#REF!</definedName>
    <definedName name="ANALISSSSS">NA()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'PRES.   (REVISADO) (2)'!$A$1:$F$638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[8]M.O.!#REF!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>#REF!</definedName>
    <definedName name="BVNBVNBV">NA()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>#REF!</definedName>
    <definedName name="CARANTEPECHO_8">#REF!</definedName>
    <definedName name="CARCOL30" localSheetId="0">[7]M.O.!#REF!</definedName>
    <definedName name="CARCOL30">[7]M.O.!#REF!</definedName>
    <definedName name="CARCOL30_6">#REF!</definedName>
    <definedName name="CARCOL30_8">#REF!</definedName>
    <definedName name="CARCOL50" localSheetId="0">[7]M.O.!#REF!</definedName>
    <definedName name="CARCOL50">[7]M.O.!#REF!</definedName>
    <definedName name="CARCOL50_6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[7]M.O.!#REF!</definedName>
    <definedName name="CARLOSAPLA">[7]M.O.!#REF!</definedName>
    <definedName name="CARLOSAPLA_6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>#REF!</definedName>
    <definedName name="CARLOSAVARIASAGUAS_8">#REF!</definedName>
    <definedName name="CARMURO" localSheetId="0">[7]M.O.!#REF!</definedName>
    <definedName name="CARMURO">[7]M.O.!#REF!</definedName>
    <definedName name="CARMURO_6">#REF!</definedName>
    <definedName name="CARMURO_8">#REF!</definedName>
    <definedName name="CARP1" localSheetId="0">[6]INS!#REF!</definedName>
    <definedName name="CARP1">[6]INS!#REF!</definedName>
    <definedName name="CARP1_6">#REF!</definedName>
    <definedName name="CARP1_8">#REF!</definedName>
    <definedName name="CARP2" localSheetId="0">[6]INS!#REF!</definedName>
    <definedName name="CARP2">[6]INS!#REF!</definedName>
    <definedName name="CARP2_6">#REF!</definedName>
    <definedName name="CARP2_8">#REF!</definedName>
    <definedName name="CARPDINTEL" localSheetId="0">[7]M.O.!#REF!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>#REF!</definedName>
    <definedName name="CARPVIGA2040_8">#REF!</definedName>
    <definedName name="CARPVIGA3050" localSheetId="0">[7]M.O.!#REF!</definedName>
    <definedName name="CARPVIGA3050">[7]M.O.!#REF!</definedName>
    <definedName name="CARPVIGA3050_6">#REF!</definedName>
    <definedName name="CARPVIGA3050_8">#REF!</definedName>
    <definedName name="CARPVIGA3060" localSheetId="0">[7]M.O.!#REF!</definedName>
    <definedName name="CARPVIGA3060">[7]M.O.!#REF!</definedName>
    <definedName name="CARPVIGA3060_6">#REF!</definedName>
    <definedName name="CARPVIGA3060_8">#REF!</definedName>
    <definedName name="CARPVIGA4080" localSheetId="0">[7]M.O.!#REF!</definedName>
    <definedName name="CARPVIGA4080">[7]M.O.!#REF!</definedName>
    <definedName name="CARPVIGA4080_6">#REF!</definedName>
    <definedName name="CARPVIGA4080_8">#REF!</definedName>
    <definedName name="CARRAMPA" localSheetId="0">[7]M.O.!#REF!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[7]M.O.!#REF!</definedName>
    <definedName name="CASABE">[7]M.O.!#REF!</definedName>
    <definedName name="CASABE_8">#REF!</definedName>
    <definedName name="CASBESTO" localSheetId="0">[7]M.O.!#REF!</definedName>
    <definedName name="CASBESTO">[7]M.O.!#REF!</definedName>
    <definedName name="CASBESTO_6">#REF!</definedName>
    <definedName name="CASBESTO_8">#REF!</definedName>
    <definedName name="CBLOCK10" localSheetId="0">[6]INS!#REF!</definedName>
    <definedName name="CBLOCK10">[6]INS!#REF!</definedName>
    <definedName name="CBLOCK10_6">#REF!</definedName>
    <definedName name="CBLOCK10_8">#REF!</definedName>
    <definedName name="cell">'[12]LISTADO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[6]INS!#REF!</definedName>
    <definedName name="COPIA">[6]INS!#REF!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[7]M.O.!#REF!</definedName>
    <definedName name="CZINC">[7]M.O.!#REF!</definedName>
    <definedName name="CZINC_6">#REF!</definedName>
    <definedName name="CZINC_8">#REF!</definedName>
    <definedName name="derop" localSheetId="0">[8]M.O.!#REF!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NA()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[6]INS!$D$561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 localSheetId="0">[3]M.O.!#REF!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[15]Directos!#REF!</definedName>
    <definedName name="impresion_2">[15]Directos!#REF!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[6]INS!#REF!</definedName>
    <definedName name="MAESTROCARP">[6]INS!#REF!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[6]INS!#REF!</definedName>
    <definedName name="MOPISOCERAMICA">[6]INS!#REF!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[16]Insumos!#REF!</definedName>
    <definedName name="NADA">[16]Insumos!#REF!</definedName>
    <definedName name="NADA_6">#REF!</definedName>
    <definedName name="NADA_8">#REF!</definedName>
    <definedName name="NINGUNA" localSheetId="0">[16]Insumos!#REF!</definedName>
    <definedName name="NINGUNA">[16]Insumos!#REF!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[13]SALARIOS!$C$10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[17]peso!#REF!</definedName>
    <definedName name="p">[17]peso!#REF!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[6]INS!#REF!</definedName>
    <definedName name="PEONCARP">[6]INS!#REF!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[13]INS!$D$770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[6]INS!$D$563</definedName>
    <definedName name="PLIGADORA2_6">#REF!</definedName>
    <definedName name="PLOMERO" localSheetId="0">[6]INS!#REF!</definedName>
    <definedName name="PLOMERO">[6]INS!#REF!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[6]INS!#REF!</definedName>
    <definedName name="PLOMEROAYUDANTE">[6]INS!#REF!</definedName>
    <definedName name="PLOMEROAYUDANTE_6">#REF!</definedName>
    <definedName name="PLOMEROAYUDANTE_8">#REF!</definedName>
    <definedName name="PLOMEROOFICIAL" localSheetId="0">[6]INS!#REF!</definedName>
    <definedName name="PLOMEROOFICIAL">[6]INS!#REF!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[11]precios!#REF!</definedName>
    <definedName name="pmadera2162">[11]precios!#REF!</definedName>
    <definedName name="pmadera2162_8">#REF!</definedName>
    <definedName name="po">[18]PRESUPUESTO!$O$9:$O$236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[6]INS!$D$568</definedName>
    <definedName name="PWINCHE2000K_6">#REF!</definedName>
    <definedName name="Q" localSheetId="0">[1]PRESUPUESTO!#REF!</definedName>
    <definedName name="Q">[1]PRESUPUESTO!#REF!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[20]INS!#REF!</definedName>
    <definedName name="QQ">[20]INS!#REF!</definedName>
    <definedName name="QQQ" localSheetId="0">[3]M.O.!#REF!</definedName>
    <definedName name="QQQ">[3]M.O.!#REF!</definedName>
    <definedName name="QQQQ">#REF!</definedName>
    <definedName name="QQQQQ">#REF!</definedName>
    <definedName name="qw">[18]PRESUPUESTO!$M$10:$AH$731</definedName>
    <definedName name="qwe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NA()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  (REVISADO) (2)'!$1:$6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[20]INS!$D$561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605" i="1" l="1"/>
  <c r="E603" i="1"/>
  <c r="F603" i="1" s="1"/>
  <c r="E602" i="1"/>
  <c r="E601" i="1"/>
  <c r="E600" i="1"/>
  <c r="E599" i="1"/>
  <c r="F599" i="1" s="1"/>
  <c r="E598" i="1"/>
  <c r="E597" i="1"/>
  <c r="E596" i="1"/>
  <c r="E595" i="1"/>
  <c r="F595" i="1" s="1"/>
  <c r="E594" i="1"/>
  <c r="A594" i="1"/>
  <c r="A595" i="1" s="1"/>
  <c r="A596" i="1" s="1"/>
  <c r="A597" i="1" s="1"/>
  <c r="A598" i="1" s="1"/>
  <c r="A599" i="1" s="1"/>
  <c r="A600" i="1" s="1"/>
  <c r="A601" i="1" s="1"/>
  <c r="E593" i="1"/>
  <c r="F593" i="1" s="1"/>
  <c r="A593" i="1"/>
  <c r="A578" i="1"/>
  <c r="A579" i="1" s="1"/>
  <c r="A580" i="1" s="1"/>
  <c r="A581" i="1" s="1"/>
  <c r="A582" i="1" s="1"/>
  <c r="A583" i="1" s="1"/>
  <c r="A584" i="1" s="1"/>
  <c r="A585" i="1" s="1"/>
  <c r="A586" i="1" s="1"/>
  <c r="F590" i="1"/>
  <c r="F589" i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A563" i="1"/>
  <c r="A564" i="1" s="1"/>
  <c r="A565" i="1" s="1"/>
  <c r="A566" i="1" s="1"/>
  <c r="A567" i="1" s="1"/>
  <c r="A568" i="1" s="1"/>
  <c r="A569" i="1" s="1"/>
  <c r="A570" i="1" s="1"/>
  <c r="A571" i="1" s="1"/>
  <c r="F565" i="1"/>
  <c r="F567" i="1"/>
  <c r="F569" i="1"/>
  <c r="F570" i="1"/>
  <c r="F571" i="1"/>
  <c r="F574" i="1"/>
  <c r="F573" i="1"/>
  <c r="F575" i="1"/>
  <c r="F572" i="1"/>
  <c r="F568" i="1"/>
  <c r="F566" i="1"/>
  <c r="F564" i="1"/>
  <c r="F563" i="1"/>
  <c r="F562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A312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A293" i="1"/>
  <c r="A302" i="1" s="1"/>
  <c r="A303" i="1" s="1"/>
  <c r="A304" i="1" s="1"/>
  <c r="A305" i="1" s="1"/>
  <c r="A306" i="1" s="1"/>
  <c r="A307" i="1" s="1"/>
  <c r="A308" i="1" s="1"/>
  <c r="A309" i="1" s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A277" i="1"/>
  <c r="A286" i="1" s="1"/>
  <c r="A287" i="1" s="1"/>
  <c r="A288" i="1" s="1"/>
  <c r="A289" i="1" s="1"/>
  <c r="A290" i="1" s="1"/>
  <c r="F271" i="1"/>
  <c r="F270" i="1"/>
  <c r="F269" i="1"/>
  <c r="F26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3" i="1"/>
  <c r="F252" i="1"/>
  <c r="F251" i="1"/>
  <c r="F250" i="1"/>
  <c r="F249" i="1"/>
  <c r="A249" i="1"/>
  <c r="F248" i="1"/>
  <c r="F247" i="1"/>
  <c r="F246" i="1"/>
  <c r="F245" i="1"/>
  <c r="F244" i="1"/>
  <c r="F243" i="1"/>
  <c r="F242" i="1"/>
  <c r="F241" i="1"/>
  <c r="F240" i="1"/>
  <c r="A240" i="1"/>
  <c r="A241" i="1" s="1"/>
  <c r="A242" i="1" s="1"/>
  <c r="A243" i="1" s="1"/>
  <c r="A244" i="1" s="1"/>
  <c r="A245" i="1" s="1"/>
  <c r="A246" i="1" s="1"/>
  <c r="F239" i="1"/>
  <c r="F238" i="1"/>
  <c r="F237" i="1"/>
  <c r="A237" i="1"/>
  <c r="F236" i="1"/>
  <c r="F235" i="1"/>
  <c r="F234" i="1"/>
  <c r="F233" i="1"/>
  <c r="F232" i="1"/>
  <c r="F231" i="1"/>
  <c r="A231" i="1"/>
  <c r="A232" i="1" s="1"/>
  <c r="F230" i="1"/>
  <c r="F229" i="1"/>
  <c r="F228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A173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A154" i="1"/>
  <c r="A163" i="1" s="1"/>
  <c r="A164" i="1" s="1"/>
  <c r="A165" i="1" s="1"/>
  <c r="A166" i="1" s="1"/>
  <c r="A167" i="1" s="1"/>
  <c r="A168" i="1" s="1"/>
  <c r="A169" i="1" s="1"/>
  <c r="A170" i="1" s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A138" i="1"/>
  <c r="A139" i="1" s="1"/>
  <c r="A140" i="1" s="1"/>
  <c r="A141" i="1" s="1"/>
  <c r="A142" i="1" s="1"/>
  <c r="A143" i="1" s="1"/>
  <c r="A144" i="1" s="1"/>
  <c r="A145" i="1" s="1"/>
  <c r="A146" i="1" s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A110" i="1"/>
  <c r="F109" i="1"/>
  <c r="F108" i="1"/>
  <c r="F107" i="1"/>
  <c r="F106" i="1"/>
  <c r="F105" i="1"/>
  <c r="F104" i="1"/>
  <c r="F103" i="1"/>
  <c r="F102" i="1"/>
  <c r="F101" i="1"/>
  <c r="A101" i="1"/>
  <c r="A102" i="1" s="1"/>
  <c r="A103" i="1" s="1"/>
  <c r="A104" i="1" s="1"/>
  <c r="A105" i="1" s="1"/>
  <c r="A106" i="1" s="1"/>
  <c r="A107" i="1" s="1"/>
  <c r="F100" i="1"/>
  <c r="F99" i="1"/>
  <c r="F98" i="1"/>
  <c r="A98" i="1"/>
  <c r="F97" i="1"/>
  <c r="F96" i="1"/>
  <c r="F95" i="1"/>
  <c r="F94" i="1"/>
  <c r="F93" i="1"/>
  <c r="F92" i="1"/>
  <c r="A92" i="1"/>
  <c r="A93" i="1" s="1"/>
  <c r="F91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594" i="1" l="1"/>
  <c r="F602" i="1"/>
  <c r="F596" i="1"/>
  <c r="F597" i="1"/>
  <c r="F600" i="1"/>
  <c r="F604" i="1"/>
  <c r="F598" i="1"/>
  <c r="F601" i="1"/>
  <c r="F254" i="1"/>
  <c r="F133" i="1"/>
  <c r="F195" i="1" s="1"/>
  <c r="A174" i="1"/>
  <c r="A175" i="1" s="1"/>
  <c r="A176" i="1" s="1"/>
  <c r="A177" i="1" s="1"/>
  <c r="A178" i="1" s="1"/>
  <c r="A179" i="1" s="1"/>
  <c r="A180" i="1" s="1"/>
  <c r="A181" i="1" s="1"/>
  <c r="A147" i="1"/>
  <c r="A148" i="1" s="1"/>
  <c r="A149" i="1" s="1"/>
  <c r="A150" i="1" s="1"/>
  <c r="A151" i="1" s="1"/>
  <c r="A155" i="1"/>
  <c r="A156" i="1" s="1"/>
  <c r="A157" i="1" s="1"/>
  <c r="A158" i="1" s="1"/>
  <c r="A159" i="1" s="1"/>
  <c r="A160" i="1" s="1"/>
  <c r="A161" i="1" s="1"/>
  <c r="A162" i="1" s="1"/>
  <c r="A278" i="1"/>
  <c r="A279" i="1" s="1"/>
  <c r="A280" i="1" s="1"/>
  <c r="A281" i="1" s="1"/>
  <c r="A282" i="1" s="1"/>
  <c r="A283" i="1" s="1"/>
  <c r="A284" i="1" s="1"/>
  <c r="A285" i="1" s="1"/>
  <c r="A313" i="1"/>
  <c r="A314" i="1" s="1"/>
  <c r="A315" i="1" s="1"/>
  <c r="A316" i="1" s="1"/>
  <c r="A317" i="1" s="1"/>
  <c r="A318" i="1" s="1"/>
  <c r="A319" i="1" s="1"/>
  <c r="A320" i="1" s="1"/>
  <c r="A321" i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F267" i="1"/>
  <c r="F272" i="1"/>
  <c r="A294" i="1"/>
  <c r="A295" i="1" s="1"/>
  <c r="A296" i="1" s="1"/>
  <c r="A297" i="1" s="1"/>
  <c r="A298" i="1" s="1"/>
  <c r="A299" i="1" s="1"/>
  <c r="A300" i="1" s="1"/>
  <c r="A301" i="1" s="1"/>
  <c r="F613" i="1"/>
  <c r="F614" i="1"/>
  <c r="F10" i="1"/>
  <c r="F615" i="1" l="1"/>
  <c r="F334" i="1"/>
  <c r="F609" i="1"/>
  <c r="F608" i="1"/>
  <c r="F607" i="1"/>
  <c r="F560" i="1"/>
  <c r="F559" i="1"/>
  <c r="F558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5" i="1"/>
  <c r="F514" i="1"/>
  <c r="F513" i="1"/>
  <c r="F512" i="1"/>
  <c r="F511" i="1"/>
  <c r="F510" i="1"/>
  <c r="F508" i="1"/>
  <c r="F507" i="1"/>
  <c r="F502" i="1"/>
  <c r="F497" i="1"/>
  <c r="F496" i="1"/>
  <c r="F493" i="1"/>
  <c r="F492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5" i="1"/>
  <c r="F474" i="1"/>
  <c r="F469" i="1"/>
  <c r="F464" i="1"/>
  <c r="F462" i="1"/>
  <c r="F461" i="1"/>
  <c r="F460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1" i="1"/>
  <c r="F410" i="1"/>
  <c r="F409" i="1"/>
  <c r="F408" i="1"/>
  <c r="F405" i="1"/>
  <c r="F400" i="1"/>
  <c r="F399" i="1"/>
  <c r="F398" i="1"/>
  <c r="F396" i="1"/>
  <c r="F395" i="1"/>
  <c r="F394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0" i="1"/>
  <c r="F349" i="1"/>
  <c r="F348" i="1"/>
  <c r="F347" i="1"/>
  <c r="F346" i="1"/>
  <c r="F344" i="1"/>
  <c r="F343" i="1"/>
  <c r="F338" i="1"/>
  <c r="F55" i="1"/>
  <c r="F54" i="1"/>
  <c r="F53" i="1"/>
  <c r="F51" i="1"/>
  <c r="F50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40" i="1"/>
  <c r="F495" i="1" l="1"/>
  <c r="F516" i="1" l="1"/>
  <c r="F504" i="1"/>
  <c r="F503" i="1"/>
  <c r="F471" i="1"/>
  <c r="F470" i="1"/>
  <c r="F413" i="1"/>
  <c r="F407" i="1"/>
  <c r="F406" i="1"/>
  <c r="F353" i="1"/>
  <c r="F352" i="1"/>
  <c r="F351" i="1"/>
  <c r="F340" i="1"/>
  <c r="F339" i="1"/>
  <c r="F12" i="1"/>
  <c r="F11" i="1"/>
  <c r="F56" i="1" l="1"/>
  <c r="F465" i="1"/>
  <c r="F610" i="1"/>
  <c r="F401" i="1"/>
  <c r="F498" i="1"/>
  <c r="F617" i="1" l="1"/>
  <c r="F618" i="1" s="1"/>
  <c r="F631" i="1" s="1"/>
  <c r="F627" i="1" l="1"/>
  <c r="F626" i="1"/>
  <c r="F630" i="1"/>
  <c r="F625" i="1"/>
  <c r="F624" i="1"/>
  <c r="F622" i="1"/>
  <c r="F629" i="1" s="1"/>
  <c r="F632" i="1"/>
  <c r="F621" i="1"/>
  <c r="F623" i="1"/>
  <c r="F628" i="1"/>
  <c r="F633" i="1" l="1"/>
  <c r="F635" i="1" s="1"/>
  <c r="F637" i="1" s="1"/>
</calcChain>
</file>

<file path=xl/sharedStrings.xml><?xml version="1.0" encoding="utf-8"?>
<sst xmlns="http://schemas.openxmlformats.org/spreadsheetml/2006/main" count="997" uniqueCount="366">
  <si>
    <t xml:space="preserve">Obra: </t>
  </si>
  <si>
    <t xml:space="preserve">Ubicación: PROVINCIA SAMANA </t>
  </si>
  <si>
    <t xml:space="preserve">ZONA </t>
  </si>
  <si>
    <t>III</t>
  </si>
  <si>
    <t>Partida</t>
  </si>
  <si>
    <t>Descripción</t>
  </si>
  <si>
    <t>Cantidad</t>
  </si>
  <si>
    <t>Ud</t>
  </si>
  <si>
    <t>PU (RD$)</t>
  </si>
  <si>
    <t>Valor (RD$)</t>
  </si>
  <si>
    <t>A</t>
  </si>
  <si>
    <t xml:space="preserve">REPLANTEO </t>
  </si>
  <si>
    <t>M</t>
  </si>
  <si>
    <t>MOVIMIENTO DE TIERRA</t>
  </si>
  <si>
    <t>EXCAVACION MATERIAL COMPACTO C/EQUIPO</t>
  </si>
  <si>
    <t>M3</t>
  </si>
  <si>
    <t>SUMINISTRO DE TUBERIAS:</t>
  </si>
  <si>
    <t>COLOCACION DE TUBERIAS</t>
  </si>
  <si>
    <t>SUMINISTRO Y COLOCACION DE PIEZAS ESPECIALES</t>
  </si>
  <si>
    <t>U</t>
  </si>
  <si>
    <t>JUNTA DRESSER Ø4''</t>
  </si>
  <si>
    <t>JUNTA DRESSER Ø6''</t>
  </si>
  <si>
    <t>ANCLAJES PARA PIEZAS ESPECIALES</t>
  </si>
  <si>
    <t>MOVIMIENTO DE TIERRA PARA EMPALME (INCLUYE CORTE DE TUBERIA)</t>
  </si>
  <si>
    <t>CRUCE DE ALCANTARILLA Ø4'' ACERO  L= 6.00 ML (INC 2 ML BRAZOS)(1 UD)</t>
  </si>
  <si>
    <t>SUMINISTRO DE TUBERIA Ø4'' ACERO SCH40</t>
  </si>
  <si>
    <t>ML</t>
  </si>
  <si>
    <t>CODO 4''X 45º ACERO SCH40</t>
  </si>
  <si>
    <t>EXCAVACION MATERIAL C/EQUIPO</t>
  </si>
  <si>
    <t>MANO DE OBRA PLOMERO Y SOLDADOR</t>
  </si>
  <si>
    <t>SUB TOTAL FASE A</t>
  </si>
  <si>
    <t>B</t>
  </si>
  <si>
    <t>HORMIGON ARMADO EN: F'C=210KG/CM2</t>
  </si>
  <si>
    <t>LOSA DE FONDO 0.15 - 1.75 QQ/M3</t>
  </si>
  <si>
    <t>MUROS 0.25 - 2.52 QQ/M3</t>
  </si>
  <si>
    <t>LOSA DE TECHO 0.12 - 1.46 QQ/M3</t>
  </si>
  <si>
    <t>VIGA ( 0.20 X 0.20 )  3.86 QQ/M3</t>
  </si>
  <si>
    <t>COLUMNA PERIMETRAL C1 0.30X0.30-6.74 QQ/M3</t>
  </si>
  <si>
    <t>APLICACION DE:</t>
  </si>
  <si>
    <t>VIBRADO</t>
  </si>
  <si>
    <t>TERMINACION DE SUPERFICIE</t>
  </si>
  <si>
    <t>PAÑETE INTERIOR PULIDO</t>
  </si>
  <si>
    <t>M2</t>
  </si>
  <si>
    <t>FINO DE FONDO PULIDO</t>
  </si>
  <si>
    <t>FINO DE TECHO</t>
  </si>
  <si>
    <t xml:space="preserve">INSTALACIONES DE: </t>
  </si>
  <si>
    <t>ESCALERA 3/4" (1.60 M) H.G.</t>
  </si>
  <si>
    <t>TAPA METALICA (0.75 X 0.75)</t>
  </si>
  <si>
    <t>VIGA PERIMETRAL  0.25X0.40 - 2.89 QQ/M3</t>
  </si>
  <si>
    <t>DINTEL DE VENTANA 0.20X0.20 - 2.97 QQ/M3</t>
  </si>
  <si>
    <t>DINTEL DE PUERTA 0.20X0.20 - 2.97 QQ/M3</t>
  </si>
  <si>
    <t>BLOQUES</t>
  </si>
  <si>
    <t>BLOQUES DE 8''</t>
  </si>
  <si>
    <t>FINO LOSA DE FONDO</t>
  </si>
  <si>
    <t xml:space="preserve">PAÑETE INTERIOR </t>
  </si>
  <si>
    <t>PAÑETE EXTERIOR</t>
  </si>
  <si>
    <t>PINTURA</t>
  </si>
  <si>
    <t>CANTOS</t>
  </si>
  <si>
    <t>FINO LOSA DE TECHO</t>
  </si>
  <si>
    <t>ANTEPECHO</t>
  </si>
  <si>
    <t>PUERTAS Y VENTANAS</t>
  </si>
  <si>
    <t>DE 2 HOJAS DE BARRAS DE 1/2'' (1.50 X 2.10) ML</t>
  </si>
  <si>
    <t>RETARDANTE</t>
  </si>
  <si>
    <t>IMPERMEABILIZANTE EN FINO Y PAÑETE</t>
  </si>
  <si>
    <t>GLS</t>
  </si>
  <si>
    <t>GENERALES</t>
  </si>
  <si>
    <t xml:space="preserve">CASETA PARA MATERIALES </t>
  </si>
  <si>
    <t>ANDAMIOS Y RAMPA P/VACIADO</t>
  </si>
  <si>
    <t>ELECTRIFICACION DE CASETA</t>
  </si>
  <si>
    <t>ENTRADA GENERAL</t>
  </si>
  <si>
    <t xml:space="preserve">SALIDA LUZ CENITAL </t>
  </si>
  <si>
    <t>SALIDA INTERRUPTOR SENCILLO</t>
  </si>
  <si>
    <t>SALIDA T/C (120V)(DOBLE)</t>
  </si>
  <si>
    <t>VERJA MALLA CICLONICA C/3 LINEAS DE BLOCK</t>
  </si>
  <si>
    <t>PUERTA MALLA CICLONICA 4ML</t>
  </si>
  <si>
    <t>ACERA PERIMETRAL (0.80)</t>
  </si>
  <si>
    <t>SUB TOTAL FASE B</t>
  </si>
  <si>
    <t>C</t>
  </si>
  <si>
    <t>I</t>
  </si>
  <si>
    <t xml:space="preserve"> ELECTRIFICACION PRIMARIA</t>
  </si>
  <si>
    <t>POSTE H.A.V - 500 D, 35'</t>
  </si>
  <si>
    <t>CONDUCTOR AAA/C #1/0</t>
  </si>
  <si>
    <t>P</t>
  </si>
  <si>
    <t>ESTRUCTURA MT-105</t>
  </si>
  <si>
    <t>ESTRUCTURA H.A-100B</t>
  </si>
  <si>
    <t>ESTRUCTURA PR -101</t>
  </si>
  <si>
    <t>ESTRUCTURA PR -201</t>
  </si>
  <si>
    <t xml:space="preserve">TRANSF., DE 37.5 KVA,1Ø, 12,470-7,200/120-240 V, TIPO POSTE, SUMERGIDO EN ACEITE </t>
  </si>
  <si>
    <t>CUT-OUT DE 200 AMP</t>
  </si>
  <si>
    <t>PARARRAYOS DE 9KV</t>
  </si>
  <si>
    <t>EMPALME AEREO</t>
  </si>
  <si>
    <t>PA</t>
  </si>
  <si>
    <t>HOYOS PARA POSTES</t>
  </si>
  <si>
    <t>HOYOS PARA VIENTOS</t>
  </si>
  <si>
    <t>INSTALACION DE POSTES</t>
  </si>
  <si>
    <t xml:space="preserve">ELECTRIFICACION SECUNDARIA </t>
  </si>
  <si>
    <t xml:space="preserve">CONDULET IMC Ø2" </t>
  </si>
  <si>
    <t xml:space="preserve">TUBERIA IMC Ø2"X 10' </t>
  </si>
  <si>
    <t xml:space="preserve">COUPLING IMC Ø3" </t>
  </si>
  <si>
    <t>CURVA IMC - Ø2"</t>
  </si>
  <si>
    <t>TERMINAL RECTO IMC - Ø2"</t>
  </si>
  <si>
    <t xml:space="preserve">TUBERIA PVC Ø2" x 19' </t>
  </si>
  <si>
    <t>CURVA PVC  Ø2"</t>
  </si>
  <si>
    <t>TUBERIA FLEXIBLE LICUIT-LITE Ø ¾"</t>
  </si>
  <si>
    <t>TERMINAL RECTO FLEXIBLE LICUIT - LITE Ø¾"</t>
  </si>
  <si>
    <t>TERMINAL CURVO  LICUIT - LITE Ø¾"</t>
  </si>
  <si>
    <t>CONDUCTOR THW # 2/0</t>
  </si>
  <si>
    <t>CONDUCTOR THW # 1/0</t>
  </si>
  <si>
    <t>CONDUCTOR THW # 2</t>
  </si>
  <si>
    <t>PANEL BOARD, EQUIPADO CON MAIN BREAKER 150/2 AMP. TRES BREAKER DE 60/2 AMP. Y UN BREAKER  15/2 AMP.</t>
  </si>
  <si>
    <t>TAPE DE GOMA ELECTRICA</t>
  </si>
  <si>
    <t>TAPE PLASTICO ELECTRICA SUPER</t>
  </si>
  <si>
    <t>INSTALACION EQUIPOS DE BOMBEO SUMERGIBLE</t>
  </si>
  <si>
    <t>ELECTROBOMBA SUMERGIBLE, 40 GPM, 518 PIES TDH DE 10 HP A 230 V, MONOFASICA</t>
  </si>
  <si>
    <t>INSTALACION ELECTROBOMBA</t>
  </si>
  <si>
    <t>NIPLE PLATILLADO EN UN EXTREMO, Ø3" x 12"</t>
  </si>
  <si>
    <t>NIPLE PLATILLADO EN UN EXTREMO, Ø3" x 8"</t>
  </si>
  <si>
    <t>JUNTA DRESSER 3"</t>
  </si>
  <si>
    <t>CHECK HORIZONTAL DE Ø3" A 300 PSI</t>
  </si>
  <si>
    <t>VALVULA DE COMPUERTA, VASTAGO ASC. Ø3" H.F. PLATILLADA, 300 PSI</t>
  </si>
  <si>
    <t>VALVULA DE AIRE DE Ø1", 300 PSI</t>
  </si>
  <si>
    <t>VALVULA ANTICIPADORA DE ONDA CONTRA GOLPE DE ARIETE, Ø3" H.F. PLATILLADA, 300 PSI</t>
  </si>
  <si>
    <t>INSTALACION MANOMETRICA COMPLETAFLOTA ELECTRICA</t>
  </si>
  <si>
    <t>SOPORTE EN ACERO</t>
  </si>
  <si>
    <t>ANCLAJE EN H.A.</t>
  </si>
  <si>
    <t>SOPORTE DE H.S.</t>
  </si>
  <si>
    <t>CONSTRUCCION DE DESACARGA DE 3"</t>
  </si>
  <si>
    <t>PINTURA PARA DESCARGA</t>
  </si>
  <si>
    <t>TUBERIA DE ACERO, DE 3" SOLDABLE</t>
  </si>
  <si>
    <t>CAMISA INDUCTORA DE FLUJO</t>
  </si>
  <si>
    <t>CODO DE 3" X 90º SCH40</t>
  </si>
  <si>
    <t>CODO DE 3" X 45º SCH40</t>
  </si>
  <si>
    <t>FLOTA MECANICA</t>
  </si>
  <si>
    <t xml:space="preserve">CODO DE 3" CUELLO DE GANZO </t>
  </si>
  <si>
    <t>MANO DE OBRA MECANICA</t>
  </si>
  <si>
    <t>SUB TOTAL FASE C</t>
  </si>
  <si>
    <t>D</t>
  </si>
  <si>
    <t>LINEA DE IMPULSION (TRAMO I - TRAMO II)</t>
  </si>
  <si>
    <t xml:space="preserve">TUBERIA Ø4'' POLIETILENO (TRAMO II DESDE LA ESTACION DE BOMBEO NO. 2(E2+995) HASTA  (E3+840)) </t>
  </si>
  <si>
    <t>COLOCACION DE TUBERIAS:</t>
  </si>
  <si>
    <t>VALVULA REDUCTORA DE PRESION Ø2'' COMPLETA</t>
  </si>
  <si>
    <t>VALVULA DE AIRE COMBINADA Ø1'' 150 PSI</t>
  </si>
  <si>
    <t>VALVULA DE AIRE COMBINADA Ø1'' 200 PSI</t>
  </si>
  <si>
    <t>VALVULA DE AIRE COMBINADA Ø1'' 250 PSI</t>
  </si>
  <si>
    <t>VALVULA DE AIRE  Ø1/2'' 200 PSI</t>
  </si>
  <si>
    <t>VALVULA DE AIRE Ø1/2'' 150 PSI</t>
  </si>
  <si>
    <t>VALVULA DE DESAGUE Ø4'' 200 PSI PLATILLADA COMPLETA</t>
  </si>
  <si>
    <t>VALVULA DE DESAGUE Ø4'' 300 PSI PLATILLADA COMPLETA</t>
  </si>
  <si>
    <t>CAJA TELESCOPICA</t>
  </si>
  <si>
    <t>REGISTRO PARA VALVULA DE Ø4''</t>
  </si>
  <si>
    <t>CRUCE DE ALCANTARILLA Ø4'' ACERO  L= 6.00 ML (INC 2 ML BRAZOS) (5 UDS)</t>
  </si>
  <si>
    <t>REPLANTEO</t>
  </si>
  <si>
    <t>SUB TOTAL FASE D</t>
  </si>
  <si>
    <t>E</t>
  </si>
  <si>
    <t>DEPOSITO REGULADOR DE H.A. CAP. 100 M3 SUPERFICIAL</t>
  </si>
  <si>
    <t>EXPLANACION C/TRACTOR</t>
  </si>
  <si>
    <t>LOSA DE FONDO 1.75 QQ/M3</t>
  </si>
  <si>
    <t>LOSA DE TECHO 0.12-1.38 QQ/M3</t>
  </si>
  <si>
    <t>MURO 0.25-2.17 QQ/M3</t>
  </si>
  <si>
    <t>COLUMNA CENTRAL C2 0.30X0.30-6.48 QQ/M3</t>
  </si>
  <si>
    <t>VIGA 0.38X0.20-3.14 QQ/M3</t>
  </si>
  <si>
    <t>COLUMNA PERIMETRAL C1 0.30X0.30-4.93 QQ/M3</t>
  </si>
  <si>
    <t>FINO PULIDO LOSA DE FONDO</t>
  </si>
  <si>
    <t>PINTURA ACRILICA</t>
  </si>
  <si>
    <t>ANDAMIO Y RAMPA P/VACIADO</t>
  </si>
  <si>
    <t>IMPERMEABILIZANTE AQUAPEL</t>
  </si>
  <si>
    <t>ENTRADA, SALIDA, REBOSE, DESAGUE Y BY-PASS</t>
  </si>
  <si>
    <t xml:space="preserve">MANO DE OBRA </t>
  </si>
  <si>
    <t>ESCALERAS</t>
  </si>
  <si>
    <t xml:space="preserve">ACERA PERIMETRAL ( 0.60 M ) </t>
  </si>
  <si>
    <t>MALLA CICLONICA C/3 LINEAS BLOQUES</t>
  </si>
  <si>
    <t>PUERTA DE MALLA CICLONICA L=4.00M</t>
  </si>
  <si>
    <t>SUB TOTAL FASE E</t>
  </si>
  <si>
    <t>F</t>
  </si>
  <si>
    <t>LINEA MATRIZ H/RED DE DISTRIBUCION</t>
  </si>
  <si>
    <t>SUB TOTAL FASE F</t>
  </si>
  <si>
    <t>G</t>
  </si>
  <si>
    <t>RED DE DISTRIBUCION LOMA ATRAVESADA</t>
  </si>
  <si>
    <t>TAPON 3'' PVC</t>
  </si>
  <si>
    <t xml:space="preserve">ANCLAJES PARA TAPON </t>
  </si>
  <si>
    <t>CRUCE DE ALCANTARILLA</t>
  </si>
  <si>
    <t>DE  Ø3'' ACERO  L= 6.0 ML (INC 2 ML BRAZOS) (2 UDS)</t>
  </si>
  <si>
    <t>7.1.1</t>
  </si>
  <si>
    <t>SUMINISTRO DE TUBERIA Ø3'' ACERO SCH40</t>
  </si>
  <si>
    <t>7.1.2</t>
  </si>
  <si>
    <t>7.1.3</t>
  </si>
  <si>
    <t>7.1.4</t>
  </si>
  <si>
    <t>7.1.5</t>
  </si>
  <si>
    <t>7.1.6</t>
  </si>
  <si>
    <t>7.1.7</t>
  </si>
  <si>
    <t>7.1.8</t>
  </si>
  <si>
    <t>CRUCE DE ALCANTARILLA Ø6'' ACERO  L= 6.0 ML (INC 2 ML BRAZOS) (2 UDS)</t>
  </si>
  <si>
    <t>7.2.1</t>
  </si>
  <si>
    <t>SUMINISTRO DE TUBERIA Ø6'' ACERO SCH40</t>
  </si>
  <si>
    <t>7.2.2</t>
  </si>
  <si>
    <t>CODO 6''X45º ACERO SCH40</t>
  </si>
  <si>
    <t>7.2.3</t>
  </si>
  <si>
    <t>7.2.4</t>
  </si>
  <si>
    <t>7.2.5</t>
  </si>
  <si>
    <t>7.2.6</t>
  </si>
  <si>
    <t>7.2.7</t>
  </si>
  <si>
    <t>7.2.8</t>
  </si>
  <si>
    <t>SUB TOTAL FASE G</t>
  </si>
  <si>
    <t>Z</t>
  </si>
  <si>
    <t>VARIOS</t>
  </si>
  <si>
    <t>SUB-TOTAL GENERAL</t>
  </si>
  <si>
    <t>GASTOS INDIRECTOS</t>
  </si>
  <si>
    <t>HONORARIOS PROFESIONALES</t>
  </si>
  <si>
    <t>GASTOS ADMINISTRATIVOS</t>
  </si>
  <si>
    <t>LEY 6-86</t>
  </si>
  <si>
    <t>TOTAL INDIRECTOS</t>
  </si>
  <si>
    <t>TOTAL A EJECUTAR</t>
  </si>
  <si>
    <t>IMPREVISTOS</t>
  </si>
  <si>
    <t>TOTAL A CONTRATAR  RD$</t>
  </si>
  <si>
    <t xml:space="preserve"> MATERIAL COMPACTO C/EQUIPO</t>
  </si>
  <si>
    <t xml:space="preserve">ROCA DURA C/MARTILLO (INCLUYE LA EXTRACCION) </t>
  </si>
  <si>
    <t xml:space="preserve">NIVELACION DE ZANJA  </t>
  </si>
  <si>
    <t>2.1.1</t>
  </si>
  <si>
    <t>2.1.2</t>
  </si>
  <si>
    <t xml:space="preserve">SUMINISTRO MATERIAL DE MINA 25% DE ESPONJAMIENTO </t>
  </si>
  <si>
    <t xml:space="preserve">RELLENO COMPACTO CON COMPACTADOR MECANICO EN CAPAS DE 0.20 M </t>
  </si>
  <si>
    <t xml:space="preserve">ASIENTO DE ARENA (INCLUYE ACARREO INTERNO) </t>
  </si>
  <si>
    <t xml:space="preserve">CODO 4" X 90º ACERO SCH-80 C/PROTECCION ANTICORROSIVA </t>
  </si>
  <si>
    <t xml:space="preserve">TEE 6" X 4'' ACERO SCH40 C/PROTECCION ANTICORROSIVA </t>
  </si>
  <si>
    <t xml:space="preserve">REDUCCION 6'' X 4'' ACERO SCH40  C/PROTECCION ANTICORROSIVA </t>
  </si>
  <si>
    <t xml:space="preserve">JUNTA DRESSER Ø4'' DE 150 PSI </t>
  </si>
  <si>
    <t xml:space="preserve">JUNTA DRESSER Ø6'' DE 150 PSI </t>
  </si>
  <si>
    <t xml:space="preserve">SUMINISTRO DE TUBERIA Ø4'' ACERO SCH80 C/PROTECCION ANTICORROSIVA  </t>
  </si>
  <si>
    <t xml:space="preserve">CODO 4" X 45º ACERO SCH-80 C/PROTECCION ANTICORROSIVA </t>
  </si>
  <si>
    <t xml:space="preserve">BOTE DE MATERIAL EN SITU </t>
  </si>
  <si>
    <t xml:space="preserve">RELLENO COMPACTADO  A MANO 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</si>
  <si>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</si>
  <si>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</si>
  <si>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</t>
  </si>
  <si>
    <t>RELLENO COMPACTADO C/COMPACTADOR MECANICO EN CAPAS DE 0.20 M</t>
  </si>
  <si>
    <t>JUNTAS HIDROFILICAS DE 25 MM</t>
  </si>
  <si>
    <t>JUNTAS HIDROFILICAS  DE 25 MM</t>
  </si>
  <si>
    <t xml:space="preserve">CODO 4'' X 90º ACERO SCH40 C/PROTECIION ANTICORROSIVA </t>
  </si>
  <si>
    <t xml:space="preserve">CODO 4''X45º ACERO SCH40 C/PROTECIION ANTICORROSIVA </t>
  </si>
  <si>
    <t xml:space="preserve">TEE 4" X 4" ACERO SCH40 C/PROTECIION ANTICORROSIVA </t>
  </si>
  <si>
    <t xml:space="preserve">REDUCCION DE 4" A 3"  ACERO SCH40 C/PROTECIION ANTICORROSIVA </t>
  </si>
  <si>
    <t xml:space="preserve">JUNTA MECANICA TIPO DRESSER Ø4'' DE 150 PSI </t>
  </si>
  <si>
    <t xml:space="preserve">RELLENO COMPACTADO C/COMPACTADOR MECANICO EN CAPAS DE 0.20 M </t>
  </si>
  <si>
    <t xml:space="preserve">CODO 4"X90 ACERO SCH 80  C/PROTECCION ANTICORROSIVA </t>
  </si>
  <si>
    <t xml:space="preserve">TEE 4"X3" ACERO SCH 80 C/PROTECCION ANTICORROSIVA </t>
  </si>
  <si>
    <t xml:space="preserve">NIPLE 4"X3' ACERO SCH 80 C/PROTECCION ANTICORROSIVA </t>
  </si>
  <si>
    <t xml:space="preserve">JUNTA DRESSER Ø4" DE 150 PSI </t>
  </si>
  <si>
    <t>EXCAVACION MATERIAL  A MANO</t>
  </si>
  <si>
    <t xml:space="preserve">LIMPIEZA FINAL </t>
  </si>
  <si>
    <t xml:space="preserve">CODO 3''X45º  ACERO SCH-80 C/PROTECCION ANTICORROSIVA </t>
  </si>
  <si>
    <t xml:space="preserve">TEE 3X3'' ACERO SCH-80 C/PROTECCION ANTICORROSIVA </t>
  </si>
  <si>
    <t xml:space="preserve">REDUCCION 4X3'' ACERO SCH-80 C/PROTECCION ANTICORROSIVA </t>
  </si>
  <si>
    <t xml:space="preserve">VALVULA DE COMPUERTA Ø3'' COMPLETA H.F DE 150 PSI </t>
  </si>
  <si>
    <t xml:space="preserve">CODO 3''X45º ACERO SCH40 C/PROTECCION ANTICORROSIVA </t>
  </si>
  <si>
    <t xml:space="preserve">JUNTA DRESSER Ø3'' DE 150 PSI </t>
  </si>
  <si>
    <t>CAMPAMENTO (INC  ALQUILER DE CASA  O SOLAR, FURGON OFICINA, ALMACEN)</t>
  </si>
  <si>
    <t xml:space="preserve">MES </t>
  </si>
  <si>
    <t>VALLA ANUNCIANDO OBRA 16' X 8' IMPRESION FULL COLOR CONTENIENDO LOGO DE INAPA, NOMBRE DE PROYECTO Y CONTRATISTA. ESTRUCTURA EN TUBOS GALVANIZADOS 1 1/2"X 1 1/2" Y SOPORTES EN TUBO CUAD. 4" X 4"</t>
  </si>
  <si>
    <t>SUB-TOTAL  Z</t>
  </si>
  <si>
    <t>SEGUROS, POLIZAS Y FIANZAS</t>
  </si>
  <si>
    <t>SUPERVISION DE LA OBRA</t>
  </si>
  <si>
    <t>GASTOS DE TRANSPORTE</t>
  </si>
  <si>
    <t>OPERACION Y MANTENIMIENTO INAPA</t>
  </si>
  <si>
    <t xml:space="preserve">ITBIS </t>
  </si>
  <si>
    <t xml:space="preserve">CODIA </t>
  </si>
  <si>
    <t xml:space="preserve">ESTUDIOS (SOCIALES, AMBIENTALES, GEOTECNICO, TOPOGRAFICO, DE CALIDAD, ECT) </t>
  </si>
  <si>
    <t xml:space="preserve">MEDIDA DE COMPENSACION AMBIENTAL </t>
  </si>
  <si>
    <t xml:space="preserve">HORMIGON ARMADO EN: FC'= 210 KG/CM2 </t>
  </si>
  <si>
    <t>HORMIGON ARMADO EN: FC'= 210 KG/CM2</t>
  </si>
  <si>
    <t xml:space="preserve">EXCAVACION CON CLASIFICACION V= 373.16 M3 </t>
  </si>
  <si>
    <t xml:space="preserve">EXCAVACION CON CLASIFICACION V= 3,351.64 M3 </t>
  </si>
  <si>
    <t xml:space="preserve">EXCAVACION CON CLASIFICACION V= 11.61 M3 </t>
  </si>
  <si>
    <t xml:space="preserve">EXCAVACION CON CLASIFICACION V= 4,599.20 M3 </t>
  </si>
  <si>
    <t>LINEA DE CONDUCCION (DESDE EMPALME 00.00 HASTA ESTACION DE BOMBEO NO. 1</t>
  </si>
  <si>
    <t xml:space="preserve">BOTE DE MATERIAL C/CAMION D= 5 KM (INCLUYE CARGUIO Y  EXPARCIMIENTP EN BOTADERO) </t>
  </si>
  <si>
    <t xml:space="preserve">DE Ø4" PVC-SDR-26 +2% PERDIDA POR CAMPANA </t>
  </si>
  <si>
    <t xml:space="preserve">ANCLAJES H.S. FC'= 180 KG/CM2 </t>
  </si>
  <si>
    <t>TUBERIA Ø4'' PVC (SDR-21) C/J.G  (TRAMO I DESDE ESTACION DE BOMBEO NO.1(E0+520) HASTA ESTACION DE BOMBEO NO. 2) (E2+995) + 2% PERDIDA POR CAMPANA</t>
  </si>
  <si>
    <t xml:space="preserve">TUBERIA Ø4'' PVC (SDR-21) C/J.G  (DESDE (E3+900) HASTA DEPOSITO REGULADOR) (E5+150)+ 16 M + 2% PERDIDA POR CAMPANA </t>
  </si>
  <si>
    <t xml:space="preserve">ANCLAJES H.S. PARA PIEZAS ESPECIALES FC'= 180 KG/CM2 </t>
  </si>
  <si>
    <t xml:space="preserve">VALVULA DE DESAGUE Ø4'' 150 PSI PLATILLADA COMPLETA </t>
  </si>
  <si>
    <t xml:space="preserve">SUMINISTRO Y COLOCACION DE: (VER DETALLE EN PLANOS) </t>
  </si>
  <si>
    <t>PRUEBA HIDROESTATICA</t>
  </si>
  <si>
    <t>EN TUBERIAS Ø4'' PVC</t>
  </si>
  <si>
    <t>EN TUBERIAS Ø4'' POLIETILENO</t>
  </si>
  <si>
    <t>TUBERIAS Ø4''</t>
  </si>
  <si>
    <t xml:space="preserve">PRUEBA HIDROESTATICA EN: </t>
  </si>
  <si>
    <t xml:space="preserve">ZAPATA DE MURO 0.93 QQ/M3 FC'= 180 KG/CM2 </t>
  </si>
  <si>
    <t>UN</t>
  </si>
  <si>
    <t>CONSTRUCCION ACUEDUCTO LOMA ATRAVESADA, LAS GALERAS</t>
  </si>
  <si>
    <t>REPLANTEO Y CONTROL TOPOGRAFICO</t>
  </si>
  <si>
    <t xml:space="preserve">BOTE DE MATERIAL C/CAMION D= 5 KM (INCLUYE CARGUIO Y EXPARCIMIENTP EN BOTADERO) </t>
  </si>
  <si>
    <t xml:space="preserve">ZAPATA DE COLUMNA C2 0.30X0.30-5.57 QQ/M3 FC'= 180 KG/CM2 </t>
  </si>
  <si>
    <t xml:space="preserve">VALVULA DE COMPUERTA DE Ø4" H.F. PLATILLADA COMPLETA DE 150 PSI (VER DETALLE EN PLANOS) </t>
  </si>
  <si>
    <t xml:space="preserve">REGISTROS P/VALVULAS (VER DETALLE EN PLANOS) </t>
  </si>
  <si>
    <t xml:space="preserve">TUBERIA DE Ø4" ACERO SCH-80 C/PROTECCION ANTICORROSIVA  </t>
  </si>
  <si>
    <t>TUBERIA DE  Ø4" PVC SDR-26 C/J.G</t>
  </si>
  <si>
    <t xml:space="preserve">CANALETA ENCACHADA ,E= 0.20 MTS ( SECCIÓN DE ANCHO BASE MENOR  0.40MTS ,BASE MAYOR 0.80 MTS,PROFUNDIDAD DE 0.80 MTS ) BASE DE GRAVA EN FONDO E= 0.20 MTS,PISO DE H.S.DE 0.10 MTS (VER DETALLE EN PLANOS) </t>
  </si>
  <si>
    <t xml:space="preserve">DE Ø4'' PVC (SDR-26) C/J.G + 2% PERDIDA POR CAMPANA </t>
  </si>
  <si>
    <t>PRUEBA HIDROESTATICA EN:</t>
  </si>
  <si>
    <t xml:space="preserve">DE Ø3'' PVC (SDR-26) C/J.G + 2% PERDIDA POR CAMPANA </t>
  </si>
  <si>
    <t xml:space="preserve">DE Ø4" PVC (SDR-26) C/J.G 2% PERDIDA POR CAMPANA </t>
  </si>
  <si>
    <t>TUBERIAS Ø3''</t>
  </si>
  <si>
    <t>TUBERIAS Ø6''</t>
  </si>
  <si>
    <t xml:space="preserve">ZAPATA DE MURO 0.94 QQ/M3 FC'= 180 KG/CM2 </t>
  </si>
  <si>
    <t xml:space="preserve">VERJA DE MALLA CICLONICA (VER DETALLE EN PLANOS) </t>
  </si>
  <si>
    <t xml:space="preserve">REPALNTEO </t>
  </si>
  <si>
    <t>7.1.9</t>
  </si>
  <si>
    <t>7.2.9</t>
  </si>
  <si>
    <t xml:space="preserve">VERJA MALLA CICLONICA (VER DETALLE EN PLANOS) </t>
  </si>
  <si>
    <t xml:space="preserve">COLUMNA C1 (0.15 X 0.15 ) 8.15 QQ/M3 FC'= 210 KG/CM2 </t>
  </si>
  <si>
    <t xml:space="preserve">COLUMNA C2 (0.25 X 0.25)  4.73 QQ/M3 (INCLUYE ZAPATA DE COLUMNA 1.43 QQ/M3) </t>
  </si>
  <si>
    <t xml:space="preserve">SUB-TOTAL GENERAL </t>
  </si>
  <si>
    <t>ESTACION DE BOMBEO  No. 1</t>
  </si>
  <si>
    <t>CISTERNA DE HORMIGON ARMADO 45 M3 No. 1</t>
  </si>
  <si>
    <t>II</t>
  </si>
  <si>
    <t>CASETA DE BOMBEO SOBRE CISTERNA No. 1</t>
  </si>
  <si>
    <t>VENTANAS DE BLOCK CALADO</t>
  </si>
  <si>
    <t xml:space="preserve"> ELECTRIFICACION A ESTACION DE BOMBEO, No. 1 </t>
  </si>
  <si>
    <t xml:space="preserve">MANO DE OBRA ELECTRICA PRIMARIA </t>
  </si>
  <si>
    <t xml:space="preserve">MANO DE OBRA ELECTRICA SECUNDARIA </t>
  </si>
  <si>
    <t>ESTACION DE BOMBEO  No. 2</t>
  </si>
  <si>
    <t>CISTERNA DE HORMIGON ARMADO 45 M3 No. 2</t>
  </si>
  <si>
    <t>CASETA DE BOMBEO SOBRE CISTERNA No 2</t>
  </si>
  <si>
    <t xml:space="preserve"> ELECTRIFICACION A ESTACION DE BOMBEO, No. 2</t>
  </si>
  <si>
    <t>EXCAVACION Y TAPADO</t>
  </si>
  <si>
    <t>9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</si>
  <si>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</si>
  <si>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</si>
  <si>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</si>
  <si>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</si>
  <si>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</si>
  <si>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</si>
  <si>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DE BONCE </t>
  </si>
  <si>
    <t xml:space="preserve">CEMENTO SOLVENTE Y TEFLON </t>
  </si>
  <si>
    <t>PEDESTAL DE H.S. ( 0.80 X 0.15)</t>
  </si>
  <si>
    <t>VALVULA CHECK DE 1/2" DE BRONCE</t>
  </si>
  <si>
    <t xml:space="preserve">MANO DE OBRA PLOMERIA </t>
  </si>
  <si>
    <t>UD</t>
  </si>
  <si>
    <t>ACOMETIDAS RURALES</t>
  </si>
  <si>
    <t>9.10</t>
  </si>
  <si>
    <t>9.11</t>
  </si>
  <si>
    <t>9.12</t>
  </si>
  <si>
    <t>9.13</t>
  </si>
  <si>
    <t>COLLARIN EN POLIETILENO DE Ø 3" ( ABRAZADERA)</t>
  </si>
  <si>
    <t>P.A</t>
  </si>
  <si>
    <t>TUBERIA DE POLIETILENO ALTA DENSIDAD, Ø 1/2" INTERNO L= 6.00 M ( PROMEDIO)</t>
  </si>
  <si>
    <t>ADATADOR HEMBRA Ø 1/2" ROSCADO A MANGUERA</t>
  </si>
  <si>
    <t>LLAVE DE PASO DE Ø 1/2"</t>
  </si>
  <si>
    <t xml:space="preserve">TUBERIA 1/2" SCH-40 PVC LONGITUD PROMEDIO </t>
  </si>
  <si>
    <t>ANCLAJE DE H.S.</t>
  </si>
  <si>
    <t xml:space="preserve">TAPON HEMBRA DE 1/2" PVC </t>
  </si>
  <si>
    <t>10</t>
  </si>
  <si>
    <t xml:space="preserve">EXCAVACION Y TAPADO </t>
  </si>
  <si>
    <t>ACOMETIDAS URBANAS</t>
  </si>
  <si>
    <t>CAJA DE ACOMETIDA PLASTICA EN POLIETILENO Ø 10"</t>
  </si>
  <si>
    <t>11</t>
  </si>
  <si>
    <t>11.10</t>
  </si>
  <si>
    <t>11.11</t>
  </si>
  <si>
    <t>11.12</t>
  </si>
  <si>
    <t>11.13</t>
  </si>
  <si>
    <t>TUBERIA DE POLIETILENO ALTA DENSIDAD, Ø 3/4" INTERNO L= 6.00 M ( PROMEDIO)</t>
  </si>
  <si>
    <t>ADATADOR MACHO Ø 3/4" ROSCADO A MANGUERA</t>
  </si>
  <si>
    <t>ADATADOR HEMBRA Ø 3/4" ROSCADO A MANGUERA</t>
  </si>
  <si>
    <t>LLAVE DE PASO DE Ø 3/4"</t>
  </si>
  <si>
    <t xml:space="preserve">TUBERIA 3/4" SCH-40 PVC LONGITUD PROMEDIO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</si>
</sst>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-* #,##0\ &quot;€&quot;_-;\-* #,##0\ &quot;€&quot;_-;_-* &quot;-&quot;\ &quot;€&quot;_-;_-@_-"/>
    <numFmt numFmtId="41" formatCode="_-* #,##0\ _€_-;\-* #,##0\ _€_-;_-* &quot;-&quot;\ _€_-;_-@_-"/>
    <numFmt numFmtId="43" formatCode="_-* #,##0.00\ _€_-;\-* #,##0.00\ _€_-;_-* &quot;-&quot;??\ _€_-;_-@_-"/>
    <numFmt numFmtId="164" formatCode="_(* #,##0.00_);_(* \(#,##0.00\);_(* &quot;-&quot;??_);_(@_)"/>
    <numFmt numFmtId="166" formatCode="General_)"/>
    <numFmt numFmtId="167" formatCode="_-* #,##0.00_-;\-* #,##0.00_-;_-* &quot;-&quot;??_-;_-@_-"/>
    <numFmt numFmtId="168" formatCode="#,##0.00;[Red]#,##0.00"/>
    <numFmt numFmtId="169" formatCode="#,##0.0;\-#,##0.0"/>
    <numFmt numFmtId="170" formatCode="&quot;$&quot;#,##0_);[Red]\(&quot;$&quot;#,##0\)"/>
    <numFmt numFmtId="171" formatCode="0.0"/>
    <numFmt numFmtId="172" formatCode="_([$€-2]* #,##0.00_);_([$€-2]* \(#,##0.00\);_([$€-2]* \-??_)"/>
    <numFmt numFmtId="173" formatCode="#,##0;\-#,##0"/>
    <numFmt numFmtId="174" formatCode="0.0%"/>
    <numFmt numFmtId="175" formatCode="_-[$€]* #,##0.00_-;\-[$€]* #,##0.00_-;_-[$€]* &quot;-&quot;??_-;_-@_-"/>
    <numFmt numFmtId="176" formatCode="_([$€]* #,##0.00_);_([$€]* \(#,##0.00\);_([$€]* &quot;-&quot;??_);_(@_)"/>
    <numFmt numFmtId="177" formatCode="[$€]#,##0.00;[Red]\-[$€]#,##0.00"/>
    <numFmt numFmtId="178" formatCode="#."/>
    <numFmt numFmtId="179" formatCode="#.0"/>
    <numFmt numFmtId="180" formatCode="#.00"/>
    <numFmt numFmtId="181" formatCode="_(* #,##0.00_);_(* \(#,##0.00\);_(* \-??_);_(@_)"/>
    <numFmt numFmtId="182" formatCode="_-&quot;$&quot;* #,##0.00_-;\-&quot;$&quot;* #,##0.00_-;_-&quot;$&quot;* &quot;-&quot;??_-;_-@_-"/>
    <numFmt numFmtId="183" formatCode="0.00_)"/>
    <numFmt numFmtId="184" formatCode="_(* #,##0_);_(* \(#,##0\);_(* &quot;-&quot;??_);_(@_)"/>
    <numFmt numFmtId="185" formatCode="0.0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39" fontId="4" fillId="0" borderId="0"/>
    <xf numFmtId="0" fontId="2" fillId="0" borderId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39" fontId="4" fillId="0" borderId="0"/>
    <xf numFmtId="172" fontId="2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39" fontId="4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10" fillId="12" borderId="0" applyNumberFormat="0" applyBorder="0" applyAlignment="0" applyProtection="0"/>
    <xf numFmtId="0" fontId="11" fillId="11" borderId="0" applyNumberFormat="0" applyBorder="0" applyAlignment="0" applyProtection="0"/>
    <xf numFmtId="0" fontId="12" fillId="24" borderId="9" applyNumberFormat="0" applyAlignment="0" applyProtection="0"/>
    <xf numFmtId="0" fontId="13" fillId="25" borderId="9" applyNumberFormat="0" applyAlignment="0" applyProtection="0"/>
    <xf numFmtId="0" fontId="14" fillId="26" borderId="10" applyNumberFormat="0" applyAlignment="0" applyProtection="0"/>
    <xf numFmtId="0" fontId="15" fillId="0" borderId="11" applyNumberFormat="0" applyFill="0" applyAlignment="0" applyProtection="0"/>
    <xf numFmtId="0" fontId="14" fillId="26" borderId="10" applyNumberFormat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" fillId="27" borderId="0" applyNumberFormat="0" applyBorder="0" applyAlignment="0" applyProtection="0"/>
    <xf numFmtId="0" fontId="9" fillId="23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17" fillId="7" borderId="9" applyNumberFormat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8" fontId="20" fillId="0" borderId="0">
      <protection locked="0"/>
    </xf>
    <xf numFmtId="178" fontId="20" fillId="0" borderId="0">
      <protection locked="0"/>
    </xf>
    <xf numFmtId="178" fontId="20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1" fillId="8" borderId="0" applyNumberFormat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7" fillId="13" borderId="9" applyNumberFormat="0" applyAlignment="0" applyProtection="0"/>
    <xf numFmtId="0" fontId="25" fillId="0" borderId="15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ill="0" applyBorder="0" applyAlignment="0" applyProtection="0"/>
    <xf numFmtId="180" fontId="2" fillId="0" borderId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6" fillId="13" borderId="0" applyNumberFormat="0" applyBorder="0" applyAlignment="0" applyProtection="0"/>
    <xf numFmtId="0" fontId="27" fillId="0" borderId="0"/>
    <xf numFmtId="183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7" fillId="0" borderId="0"/>
    <xf numFmtId="0" fontId="2" fillId="0" borderId="0"/>
    <xf numFmtId="0" fontId="2" fillId="0" borderId="0"/>
    <xf numFmtId="0" fontId="2" fillId="0" borderId="0"/>
    <xf numFmtId="0" fontId="2" fillId="6" borderId="16" applyNumberFormat="0" applyFont="0" applyAlignment="0" applyProtection="0"/>
    <xf numFmtId="0" fontId="2" fillId="6" borderId="16" applyNumberFormat="0" applyFont="0" applyAlignment="0" applyProtection="0"/>
    <xf numFmtId="0" fontId="29" fillId="24" borderId="17" applyNumberFormat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5" borderId="17" applyNumberFormat="0" applyAlignment="0" applyProtection="0"/>
    <xf numFmtId="0" fontId="2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16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39" fontId="4" fillId="0" borderId="0"/>
    <xf numFmtId="43" fontId="2" fillId="0" borderId="0" applyFont="0" applyFill="0" applyBorder="0" applyAlignment="0" applyProtection="0"/>
    <xf numFmtId="183" fontId="7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39" fontId="4" fillId="0" borderId="0"/>
    <xf numFmtId="0" fontId="2" fillId="0" borderId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0" fontId="35" fillId="2" borderId="0" xfId="3" applyFont="1" applyFill="1" applyBorder="1" applyAlignment="1">
      <alignment horizontal="center" vertical="top" wrapText="1"/>
    </xf>
    <xf numFmtId="0" fontId="2" fillId="2" borderId="0" xfId="0" quotePrefix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43" fontId="2" fillId="2" borderId="0" xfId="1" applyFont="1" applyFill="1" applyBorder="1" applyAlignment="1">
      <alignment vertical="top"/>
    </xf>
    <xf numFmtId="4" fontId="2" fillId="2" borderId="0" xfId="1" applyNumberFormat="1" applyFont="1" applyFill="1" applyBorder="1" applyAlignment="1">
      <alignment horizontal="right" vertical="top"/>
    </xf>
    <xf numFmtId="4" fontId="2" fillId="2" borderId="0" xfId="1" applyNumberFormat="1" applyFont="1" applyFill="1" applyBorder="1" applyAlignment="1">
      <alignment vertical="top"/>
    </xf>
    <xf numFmtId="0" fontId="35" fillId="2" borderId="1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center" vertical="top" wrapText="1"/>
    </xf>
    <xf numFmtId="43" fontId="35" fillId="2" borderId="1" xfId="1" applyFont="1" applyFill="1" applyBorder="1" applyAlignment="1">
      <alignment horizontal="left" vertical="top" wrapText="1"/>
    </xf>
    <xf numFmtId="4" fontId="35" fillId="2" borderId="1" xfId="0" applyNumberFormat="1" applyFont="1" applyFill="1" applyBorder="1" applyAlignment="1">
      <alignment horizontal="left" vertical="top"/>
    </xf>
    <xf numFmtId="0" fontId="35" fillId="3" borderId="2" xfId="0" applyFont="1" applyFill="1" applyBorder="1" applyAlignment="1">
      <alignment horizontal="center" vertical="top" wrapText="1"/>
    </xf>
    <xf numFmtId="0" fontId="35" fillId="3" borderId="4" xfId="0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vertical="top" wrapText="1"/>
      <protection locked="0"/>
    </xf>
    <xf numFmtId="168" fontId="2" fillId="2" borderId="4" xfId="5" applyNumberFormat="1" applyFont="1" applyFill="1" applyBorder="1" applyAlignment="1" applyProtection="1">
      <alignment vertical="top" wrapText="1"/>
      <protection locked="0"/>
    </xf>
    <xf numFmtId="43" fontId="2" fillId="2" borderId="4" xfId="1" applyFont="1" applyFill="1" applyBorder="1" applyAlignment="1" applyProtection="1">
      <alignment vertical="center"/>
      <protection locked="0"/>
    </xf>
    <xf numFmtId="43" fontId="2" fillId="2" borderId="4" xfId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vertical="top"/>
      <protection locked="0"/>
    </xf>
    <xf numFmtId="49" fontId="35" fillId="2" borderId="4" xfId="6" applyNumberFormat="1" applyFont="1" applyFill="1" applyBorder="1" applyAlignment="1" applyProtection="1">
      <alignment vertical="top" wrapText="1"/>
    </xf>
    <xf numFmtId="49" fontId="2" fillId="2" borderId="4" xfId="6" applyNumberFormat="1" applyFont="1" applyFill="1" applyBorder="1" applyAlignment="1" applyProtection="1">
      <alignment vertical="top" wrapText="1"/>
    </xf>
    <xf numFmtId="184" fontId="2" fillId="2" borderId="4" xfId="0" applyNumberFormat="1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173" fontId="2" fillId="2" borderId="4" xfId="0" applyNumberFormat="1" applyFont="1" applyFill="1" applyBorder="1" applyAlignment="1" applyProtection="1">
      <alignment horizontal="right" vertical="top" wrapText="1"/>
    </xf>
    <xf numFmtId="39" fontId="2" fillId="2" borderId="4" xfId="151" applyFont="1" applyFill="1" applyBorder="1" applyAlignment="1" applyProtection="1">
      <alignment horizontal="left" vertical="top" wrapText="1"/>
    </xf>
    <xf numFmtId="49" fontId="35" fillId="2" borderId="4" xfId="6" applyNumberFormat="1" applyFont="1" applyFill="1" applyBorder="1" applyAlignment="1" applyProtection="1">
      <alignment horizontal="center" vertical="top" wrapText="1"/>
    </xf>
    <xf numFmtId="168" fontId="35" fillId="2" borderId="4" xfId="5" applyNumberFormat="1" applyFont="1" applyFill="1" applyBorder="1" applyAlignment="1" applyProtection="1">
      <alignment vertical="top" wrapText="1"/>
      <protection locked="0"/>
    </xf>
    <xf numFmtId="169" fontId="2" fillId="2" borderId="4" xfId="0" applyNumberFormat="1" applyFont="1" applyFill="1" applyBorder="1" applyAlignment="1" applyProtection="1">
      <alignment vertical="top" wrapText="1"/>
    </xf>
    <xf numFmtId="0" fontId="35" fillId="3" borderId="4" xfId="0" applyFont="1" applyFill="1" applyBorder="1" applyAlignment="1" applyProtection="1">
      <alignment horizontal="center" vertical="top" wrapText="1"/>
    </xf>
    <xf numFmtId="0" fontId="35" fillId="2" borderId="4" xfId="0" applyFont="1" applyFill="1" applyBorder="1" applyAlignment="1" applyProtection="1">
      <alignment vertical="top" wrapText="1"/>
    </xf>
    <xf numFmtId="173" fontId="35" fillId="2" borderId="4" xfId="0" applyNumberFormat="1" applyFont="1" applyFill="1" applyBorder="1" applyAlignment="1" applyProtection="1">
      <alignment vertical="top" wrapText="1"/>
    </xf>
    <xf numFmtId="0" fontId="35" fillId="2" borderId="4" xfId="0" applyFont="1" applyFill="1" applyBorder="1" applyAlignment="1" applyProtection="1">
      <alignment vertical="top"/>
    </xf>
    <xf numFmtId="185" fontId="35" fillId="2" borderId="4" xfId="153" applyNumberFormat="1" applyFont="1" applyFill="1" applyBorder="1" applyAlignment="1" applyProtection="1">
      <alignment horizontal="center" vertical="top"/>
    </xf>
    <xf numFmtId="0" fontId="35" fillId="2" borderId="4" xfId="154" applyFont="1" applyFill="1" applyBorder="1" applyAlignment="1" applyProtection="1">
      <alignment horizontal="left" vertical="top" wrapText="1"/>
    </xf>
    <xf numFmtId="43" fontId="2" fillId="2" borderId="4" xfId="1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horizontal="center" vertical="top"/>
    </xf>
    <xf numFmtId="43" fontId="35" fillId="2" borderId="4" xfId="1" applyFont="1" applyFill="1" applyBorder="1" applyAlignment="1" applyProtection="1">
      <alignment horizontal="right" vertical="top" wrapText="1"/>
      <protection locked="0"/>
    </xf>
    <xf numFmtId="4" fontId="35" fillId="2" borderId="4" xfId="8" applyNumberFormat="1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vertical="top"/>
    </xf>
    <xf numFmtId="0" fontId="2" fillId="2" borderId="4" xfId="155" applyFont="1" applyFill="1" applyBorder="1" applyAlignment="1" applyProtection="1">
      <alignment vertical="top" wrapText="1"/>
    </xf>
    <xf numFmtId="0" fontId="2" fillId="2" borderId="4" xfId="156" applyFont="1" applyFill="1" applyBorder="1" applyAlignment="1" applyProtection="1">
      <alignment vertical="top" wrapText="1"/>
    </xf>
    <xf numFmtId="185" fontId="35" fillId="2" borderId="4" xfId="153" applyNumberFormat="1" applyFont="1" applyFill="1" applyBorder="1" applyAlignment="1" applyProtection="1">
      <alignment horizontal="right" vertical="top"/>
    </xf>
    <xf numFmtId="0" fontId="35" fillId="2" borderId="4" xfId="154" applyFont="1" applyFill="1" applyBorder="1" applyAlignment="1" applyProtection="1">
      <alignment horizontal="center" vertical="top" wrapText="1"/>
    </xf>
    <xf numFmtId="43" fontId="2" fillId="2" borderId="4" xfId="1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vertical="top" wrapText="1"/>
    </xf>
    <xf numFmtId="168" fontId="2" fillId="2" borderId="4" xfId="0" applyNumberFormat="1" applyFont="1" applyFill="1" applyBorder="1" applyAlignment="1" applyProtection="1">
      <alignment horizontal="center" vertical="top" wrapText="1"/>
    </xf>
    <xf numFmtId="168" fontId="2" fillId="2" borderId="4" xfId="0" applyNumberFormat="1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right" vertical="top"/>
    </xf>
    <xf numFmtId="0" fontId="35" fillId="3" borderId="8" xfId="0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horizontal="center" vertical="top"/>
    </xf>
    <xf numFmtId="0" fontId="35" fillId="2" borderId="4" xfId="0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2" fillId="2" borderId="4" xfId="8" applyNumberFormat="1" applyFont="1" applyFill="1" applyBorder="1" applyAlignment="1" applyProtection="1">
      <alignment horizontal="right" vertical="top" wrapText="1"/>
      <protection locked="0"/>
    </xf>
    <xf numFmtId="4" fontId="2" fillId="2" borderId="4" xfId="155" applyNumberFormat="1" applyFont="1" applyFill="1" applyBorder="1" applyAlignment="1" applyProtection="1">
      <alignment horizontal="center" vertical="top" wrapText="1"/>
    </xf>
    <xf numFmtId="4" fontId="2" fillId="2" borderId="4" xfId="155" applyNumberFormat="1" applyFont="1" applyFill="1" applyBorder="1" applyAlignment="1" applyProtection="1">
      <alignment vertical="top" wrapText="1"/>
      <protection locked="0"/>
    </xf>
    <xf numFmtId="0" fontId="2" fillId="2" borderId="4" xfId="155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vertical="top"/>
    </xf>
    <xf numFmtId="4" fontId="2" fillId="2" borderId="4" xfId="155" applyNumberFormat="1" applyFont="1" applyFill="1" applyBorder="1" applyAlignment="1" applyProtection="1">
      <alignment horizontal="center" vertical="top"/>
    </xf>
    <xf numFmtId="164" fontId="2" fillId="2" borderId="4" xfId="157" applyFont="1" applyFill="1" applyBorder="1" applyAlignment="1" applyProtection="1">
      <alignment vertical="top"/>
      <protection locked="0"/>
    </xf>
    <xf numFmtId="168" fontId="35" fillId="2" borderId="4" xfId="7" applyNumberFormat="1" applyFont="1" applyFill="1" applyBorder="1" applyAlignment="1" applyProtection="1">
      <alignment horizontal="right" vertical="top" wrapText="1"/>
      <protection locked="0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43" fontId="35" fillId="3" borderId="2" xfId="1" applyFont="1" applyFill="1" applyBorder="1" applyAlignment="1">
      <alignment vertical="top" wrapText="1"/>
    </xf>
    <xf numFmtId="4" fontId="35" fillId="3" borderId="2" xfId="0" applyNumberFormat="1" applyFont="1" applyFill="1" applyBorder="1" applyAlignment="1">
      <alignment horizontal="center" vertical="top" wrapText="1"/>
    </xf>
    <xf numFmtId="0" fontId="35" fillId="3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/>
    </xf>
    <xf numFmtId="166" fontId="2" fillId="2" borderId="4" xfId="0" applyNumberFormat="1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vertical="top" wrapText="1"/>
    </xf>
    <xf numFmtId="0" fontId="35" fillId="2" borderId="4" xfId="0" applyFont="1" applyFill="1" applyBorder="1" applyAlignment="1" applyProtection="1">
      <alignment horizontal="left" vertical="top" wrapText="1"/>
    </xf>
    <xf numFmtId="43" fontId="2" fillId="2" borderId="5" xfId="1" applyFont="1" applyFill="1" applyBorder="1" applyAlignment="1" applyProtection="1">
      <alignment horizontal="right" vertical="top" wrapText="1"/>
    </xf>
    <xf numFmtId="43" fontId="2" fillId="2" borderId="4" xfId="1" applyFont="1" applyFill="1" applyBorder="1" applyAlignment="1" applyProtection="1">
      <alignment horizontal="center" vertical="top" wrapText="1"/>
    </xf>
    <xf numFmtId="43" fontId="2" fillId="2" borderId="4" xfId="1" applyFont="1" applyFill="1" applyBorder="1" applyAlignment="1" applyProtection="1">
      <alignment horizontal="right" vertical="top" wrapText="1"/>
      <protection locked="0"/>
    </xf>
    <xf numFmtId="164" fontId="2" fillId="2" borderId="4" xfId="150" applyFont="1" applyFill="1" applyBorder="1" applyAlignment="1" applyProtection="1">
      <alignment horizontal="right" vertical="top" wrapText="1"/>
      <protection locked="0"/>
    </xf>
    <xf numFmtId="4" fontId="2" fillId="2" borderId="4" xfId="6" applyNumberFormat="1" applyFont="1" applyFill="1" applyBorder="1" applyAlignment="1" applyProtection="1">
      <alignment horizontal="right" vertical="top"/>
      <protection locked="0"/>
    </xf>
    <xf numFmtId="0" fontId="5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35" fillId="2" borderId="4" xfId="0" applyFont="1" applyFill="1" applyBorder="1" applyAlignment="1" applyProtection="1">
      <alignment horizontal="center" vertical="top" wrapText="1"/>
    </xf>
    <xf numFmtId="43" fontId="2" fillId="2" borderId="4" xfId="1" applyFont="1" applyFill="1" applyBorder="1" applyAlignment="1" applyProtection="1">
      <alignment horizontal="right" vertical="top"/>
      <protection locked="0"/>
    </xf>
    <xf numFmtId="40" fontId="35" fillId="2" borderId="4" xfId="9" applyNumberFormat="1" applyFont="1" applyFill="1" applyBorder="1" applyAlignment="1" applyProtection="1">
      <alignment horizontal="right" vertical="top"/>
      <protection locked="0"/>
    </xf>
    <xf numFmtId="0" fontId="35" fillId="2" borderId="4" xfId="0" applyFont="1" applyFill="1" applyBorder="1" applyAlignment="1" applyProtection="1">
      <alignment horizontal="center" vertical="top"/>
    </xf>
    <xf numFmtId="0" fontId="35" fillId="2" borderId="4" xfId="0" applyFont="1" applyFill="1" applyBorder="1" applyAlignment="1" applyProtection="1">
      <alignment horizontal="left" vertical="top"/>
    </xf>
    <xf numFmtId="168" fontId="2" fillId="2" borderId="4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horizontal="left" vertical="top"/>
    </xf>
    <xf numFmtId="2" fontId="2" fillId="2" borderId="4" xfId="0" applyNumberFormat="1" applyFont="1" applyFill="1" applyBorder="1" applyAlignment="1" applyProtection="1">
      <alignment horizontal="right" vertical="top"/>
    </xf>
    <xf numFmtId="1" fontId="2" fillId="2" borderId="4" xfId="0" applyNumberFormat="1" applyFont="1" applyFill="1" applyBorder="1" applyAlignment="1" applyProtection="1">
      <alignment horizontal="right" vertical="top"/>
    </xf>
    <xf numFmtId="1" fontId="35" fillId="2" borderId="4" xfId="0" applyNumberFormat="1" applyFont="1" applyFill="1" applyBorder="1" applyAlignment="1" applyProtection="1">
      <alignment horizontal="right" vertical="top"/>
    </xf>
    <xf numFmtId="43" fontId="35" fillId="2" borderId="4" xfId="1" applyFont="1" applyFill="1" applyBorder="1" applyAlignment="1" applyProtection="1">
      <alignment vertical="top"/>
    </xf>
    <xf numFmtId="43" fontId="35" fillId="2" borderId="4" xfId="1" applyFont="1" applyFill="1" applyBorder="1" applyAlignment="1" applyProtection="1">
      <alignment horizontal="center" vertical="top"/>
    </xf>
    <xf numFmtId="43" fontId="35" fillId="2" borderId="4" xfId="1" applyFont="1" applyFill="1" applyBorder="1" applyAlignment="1" applyProtection="1">
      <alignment horizontal="right" vertical="top"/>
      <protection locked="0"/>
    </xf>
    <xf numFmtId="171" fontId="2" fillId="2" borderId="4" xfId="0" applyNumberFormat="1" applyFont="1" applyFill="1" applyBorder="1" applyAlignment="1" applyProtection="1">
      <alignment horizontal="right" vertical="top"/>
    </xf>
    <xf numFmtId="43" fontId="35" fillId="3" borderId="4" xfId="1" applyFont="1" applyFill="1" applyBorder="1" applyAlignment="1" applyProtection="1">
      <alignment horizontal="center" vertical="top" wrapText="1"/>
      <protection locked="0"/>
    </xf>
    <xf numFmtId="0" fontId="35" fillId="3" borderId="4" xfId="0" applyFont="1" applyFill="1" applyBorder="1" applyAlignment="1" applyProtection="1">
      <alignment horizontal="center" vertical="top"/>
      <protection locked="0"/>
    </xf>
    <xf numFmtId="40" fontId="2" fillId="2" borderId="4" xfId="9" applyNumberFormat="1" applyFont="1" applyFill="1" applyBorder="1" applyAlignment="1" applyProtection="1">
      <alignment horizontal="right" vertical="top"/>
      <protection locked="0"/>
    </xf>
    <xf numFmtId="39" fontId="2" fillId="2" borderId="4" xfId="0" applyNumberFormat="1" applyFont="1" applyFill="1" applyBorder="1" applyAlignment="1" applyProtection="1">
      <alignment vertical="top"/>
      <protection locked="0"/>
    </xf>
    <xf numFmtId="0" fontId="35" fillId="2" borderId="5" xfId="0" applyFont="1" applyFill="1" applyBorder="1" applyAlignment="1" applyProtection="1">
      <alignment horizontal="right" vertical="top"/>
    </xf>
    <xf numFmtId="0" fontId="2" fillId="2" borderId="5" xfId="0" applyFont="1" applyFill="1" applyBorder="1" applyAlignment="1" applyProtection="1">
      <alignment horizontal="center" vertical="top"/>
    </xf>
    <xf numFmtId="164" fontId="2" fillId="2" borderId="5" xfId="14" applyFont="1" applyFill="1" applyBorder="1" applyAlignment="1" applyProtection="1">
      <alignment vertical="top"/>
      <protection locked="0"/>
    </xf>
    <xf numFmtId="164" fontId="35" fillId="2" borderId="5" xfId="14" applyFont="1" applyFill="1" applyBorder="1" applyAlignment="1" applyProtection="1">
      <alignment vertical="top"/>
      <protection locked="0"/>
    </xf>
    <xf numFmtId="0" fontId="35" fillId="3" borderId="8" xfId="0" applyFont="1" applyFill="1" applyBorder="1" applyAlignment="1" applyProtection="1">
      <alignment vertical="top" wrapText="1"/>
    </xf>
    <xf numFmtId="43" fontId="2" fillId="3" borderId="4" xfId="1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top"/>
    </xf>
    <xf numFmtId="4" fontId="2" fillId="3" borderId="4" xfId="0" applyNumberFormat="1" applyFont="1" applyFill="1" applyBorder="1" applyAlignment="1" applyProtection="1">
      <alignment vertical="top"/>
      <protection locked="0"/>
    </xf>
    <xf numFmtId="4" fontId="35" fillId="3" borderId="6" xfId="0" applyNumberFormat="1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  <protection locked="0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10" fontId="2" fillId="2" borderId="4" xfId="0" applyNumberFormat="1" applyFont="1" applyFill="1" applyBorder="1" applyAlignment="1" applyProtection="1">
      <alignment vertical="top"/>
    </xf>
    <xf numFmtId="1" fontId="2" fillId="2" borderId="8" xfId="10" applyNumberFormat="1" applyFont="1" applyFill="1" applyBorder="1" applyAlignment="1" applyProtection="1">
      <alignment horizontal="right" vertical="top"/>
    </xf>
    <xf numFmtId="4" fontId="2" fillId="2" borderId="4" xfId="155" applyNumberFormat="1" applyFont="1" applyFill="1" applyBorder="1" applyAlignment="1" applyProtection="1">
      <alignment vertical="top"/>
      <protection locked="0"/>
    </xf>
    <xf numFmtId="1" fontId="35" fillId="2" borderId="4" xfId="10" applyNumberFormat="1" applyFont="1" applyFill="1" applyBorder="1" applyAlignment="1" applyProtection="1">
      <alignment horizontal="right" vertical="top"/>
    </xf>
    <xf numFmtId="0" fontId="35" fillId="2" borderId="4" xfId="13" applyFont="1" applyFill="1" applyBorder="1" applyAlignment="1" applyProtection="1">
      <alignment horizontal="center" vertical="top"/>
    </xf>
    <xf numFmtId="1" fontId="35" fillId="2" borderId="8" xfId="10" applyNumberFormat="1" applyFont="1" applyFill="1" applyBorder="1" applyAlignment="1" applyProtection="1">
      <alignment horizontal="right" vertical="top"/>
    </xf>
    <xf numFmtId="43" fontId="35" fillId="2" borderId="8" xfId="1" applyFont="1" applyFill="1" applyBorder="1" applyAlignment="1" applyProtection="1">
      <alignment vertical="top"/>
    </xf>
    <xf numFmtId="43" fontId="2" fillId="3" borderId="8" xfId="1" applyFont="1" applyFill="1" applyBorder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4" fontId="35" fillId="3" borderId="4" xfId="0" applyNumberFormat="1" applyFont="1" applyFill="1" applyBorder="1" applyAlignment="1" applyProtection="1">
      <alignment vertical="top"/>
      <protection locked="0"/>
    </xf>
    <xf numFmtId="4" fontId="35" fillId="3" borderId="4" xfId="0" applyNumberFormat="1" applyFont="1" applyFill="1" applyBorder="1" applyAlignment="1" applyProtection="1">
      <alignment vertical="top" wrapText="1"/>
      <protection locked="0"/>
    </xf>
    <xf numFmtId="0" fontId="35" fillId="3" borderId="5" xfId="0" applyFont="1" applyFill="1" applyBorder="1" applyAlignment="1" applyProtection="1">
      <alignment horizontal="right" vertical="top" wrapText="1"/>
    </xf>
    <xf numFmtId="43" fontId="2" fillId="3" borderId="5" xfId="1" applyFont="1" applyFill="1" applyBorder="1" applyAlignment="1" applyProtection="1">
      <alignment vertical="top"/>
    </xf>
    <xf numFmtId="0" fontId="2" fillId="3" borderId="5" xfId="0" applyFont="1" applyFill="1" applyBorder="1" applyAlignment="1" applyProtection="1">
      <alignment horizontal="center" vertical="top"/>
    </xf>
    <xf numFmtId="4" fontId="2" fillId="3" borderId="5" xfId="0" applyNumberFormat="1" applyFont="1" applyFill="1" applyBorder="1" applyAlignment="1" applyProtection="1">
      <alignment vertical="top"/>
      <protection locked="0"/>
    </xf>
    <xf numFmtId="4" fontId="35" fillId="3" borderId="5" xfId="0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vertical="top"/>
    </xf>
    <xf numFmtId="43" fontId="5" fillId="2" borderId="0" xfId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10" fontId="2" fillId="2" borderId="4" xfId="2" applyNumberFormat="1" applyFont="1" applyFill="1" applyBorder="1" applyAlignment="1" applyProtection="1">
      <alignment vertical="top"/>
    </xf>
    <xf numFmtId="10" fontId="2" fillId="2" borderId="4" xfId="2" applyNumberFormat="1" applyFont="1" applyFill="1" applyBorder="1" applyAlignment="1" applyProtection="1">
      <alignment horizontal="right" vertical="top" wrapText="1"/>
    </xf>
    <xf numFmtId="10" fontId="35" fillId="2" borderId="4" xfId="2" applyNumberFormat="1" applyFont="1" applyFill="1" applyBorder="1" applyAlignment="1" applyProtection="1">
      <alignment vertical="top"/>
    </xf>
    <xf numFmtId="4" fontId="2" fillId="2" borderId="0" xfId="122" applyNumberFormat="1" applyFont="1" applyFill="1" applyBorder="1" applyAlignment="1">
      <alignment vertical="center"/>
    </xf>
    <xf numFmtId="0" fontId="2" fillId="2" borderId="0" xfId="122" applyFont="1" applyFill="1" applyBorder="1" applyAlignment="1">
      <alignment vertical="center"/>
    </xf>
    <xf numFmtId="4" fontId="2" fillId="2" borderId="0" xfId="122" applyNumberFormat="1" applyFont="1" applyFill="1" applyBorder="1" applyAlignment="1">
      <alignment horizontal="right" vertical="center"/>
    </xf>
    <xf numFmtId="0" fontId="2" fillId="2" borderId="0" xfId="122" applyFont="1" applyFill="1" applyBorder="1" applyAlignment="1">
      <alignment vertical="top"/>
    </xf>
    <xf numFmtId="4" fontId="2" fillId="2" borderId="0" xfId="122" applyNumberFormat="1" applyFont="1" applyFill="1" applyBorder="1" applyAlignment="1">
      <alignment horizontal="right" vertical="top"/>
    </xf>
    <xf numFmtId="2" fontId="35" fillId="2" borderId="4" xfId="6" applyNumberFormat="1" applyFont="1" applyFill="1" applyBorder="1" applyAlignment="1" applyProtection="1">
      <alignment horizontal="center" vertical="top"/>
    </xf>
    <xf numFmtId="1" fontId="35" fillId="2" borderId="4" xfId="6" applyNumberFormat="1" applyFont="1" applyFill="1" applyBorder="1" applyAlignment="1" applyProtection="1">
      <alignment horizontal="left" vertical="top"/>
    </xf>
    <xf numFmtId="43" fontId="2" fillId="2" borderId="4" xfId="109" applyFont="1" applyFill="1" applyBorder="1" applyAlignment="1" applyProtection="1">
      <alignment horizontal="center" vertical="top"/>
    </xf>
    <xf numFmtId="1" fontId="2" fillId="2" borderId="4" xfId="6" applyNumberFormat="1" applyFont="1" applyFill="1" applyBorder="1" applyAlignment="1" applyProtection="1">
      <alignment horizontal="right" vertical="top"/>
    </xf>
    <xf numFmtId="1" fontId="2" fillId="2" borderId="4" xfId="6" applyNumberFormat="1" applyFont="1" applyFill="1" applyBorder="1" applyAlignment="1" applyProtection="1">
      <alignment horizontal="left" vertical="top"/>
    </xf>
    <xf numFmtId="2" fontId="2" fillId="2" borderId="4" xfId="6" applyNumberFormat="1" applyFont="1" applyFill="1" applyBorder="1" applyAlignment="1" applyProtection="1">
      <alignment horizontal="right" vertical="top"/>
    </xf>
    <xf numFmtId="1" fontId="35" fillId="2" borderId="4" xfId="6" applyNumberFormat="1" applyFont="1" applyFill="1" applyBorder="1" applyAlignment="1" applyProtection="1">
      <alignment horizontal="right" vertical="top"/>
    </xf>
    <xf numFmtId="171" fontId="2" fillId="2" borderId="4" xfId="6" applyNumberFormat="1" applyFont="1" applyFill="1" applyBorder="1" applyAlignment="1" applyProtection="1">
      <alignment horizontal="right" vertical="top"/>
    </xf>
    <xf numFmtId="0" fontId="35" fillId="2" borderId="4" xfId="0" applyFont="1" applyFill="1" applyBorder="1" applyAlignment="1" applyProtection="1">
      <alignment horizontal="right" vertical="top" wrapText="1"/>
    </xf>
    <xf numFmtId="43" fontId="35" fillId="2" borderId="4" xfId="109" applyFont="1" applyFill="1" applyBorder="1" applyAlignment="1" applyProtection="1">
      <alignment horizontal="center" vertical="top"/>
    </xf>
    <xf numFmtId="0" fontId="35" fillId="2" borderId="4" xfId="10" applyFont="1" applyFill="1" applyBorder="1" applyAlignment="1" applyProtection="1">
      <alignment horizontal="center" vertical="top" wrapText="1"/>
    </xf>
    <xf numFmtId="39" fontId="35" fillId="2" borderId="4" xfId="11" applyFont="1" applyFill="1" applyBorder="1" applyAlignment="1" applyProtection="1">
      <alignment horizontal="left" vertical="top"/>
    </xf>
    <xf numFmtId="43" fontId="5" fillId="2" borderId="4" xfId="1" applyFont="1" applyFill="1" applyBorder="1" applyAlignment="1" applyProtection="1">
      <alignment horizontal="right" vertical="top"/>
    </xf>
    <xf numFmtId="43" fontId="5" fillId="2" borderId="4" xfId="109" applyFont="1" applyFill="1" applyBorder="1" applyAlignment="1" applyProtection="1">
      <alignment horizontal="center" vertical="top"/>
    </xf>
    <xf numFmtId="0" fontId="5" fillId="2" borderId="4" xfId="10" applyFont="1" applyFill="1" applyBorder="1" applyAlignment="1" applyProtection="1">
      <alignment horizontal="center" vertical="top" wrapText="1"/>
    </xf>
    <xf numFmtId="39" fontId="36" fillId="2" borderId="4" xfId="11" applyFont="1" applyFill="1" applyBorder="1" applyAlignment="1" applyProtection="1">
      <alignment horizontal="left" vertical="top"/>
    </xf>
    <xf numFmtId="171" fontId="2" fillId="2" borderId="4" xfId="10" applyNumberFormat="1" applyFont="1" applyFill="1" applyBorder="1" applyAlignment="1" applyProtection="1">
      <alignment horizontal="right" vertical="top"/>
    </xf>
    <xf numFmtId="0" fontId="2" fillId="2" borderId="4" xfId="13" applyFont="1" applyFill="1" applyBorder="1" applyAlignment="1" applyProtection="1">
      <alignment vertical="top"/>
    </xf>
    <xf numFmtId="0" fontId="2" fillId="2" borderId="4" xfId="13" applyFont="1" applyFill="1" applyBorder="1" applyAlignment="1" applyProtection="1">
      <alignment vertical="top" wrapText="1"/>
    </xf>
    <xf numFmtId="2" fontId="2" fillId="2" borderId="4" xfId="10" applyNumberFormat="1" applyFont="1" applyFill="1" applyBorder="1" applyAlignment="1" applyProtection="1">
      <alignment horizontal="right" vertical="top"/>
    </xf>
    <xf numFmtId="1" fontId="5" fillId="2" borderId="4" xfId="10" applyNumberFormat="1" applyFont="1" applyFill="1" applyBorder="1" applyAlignment="1" applyProtection="1">
      <alignment horizontal="right" vertical="top"/>
    </xf>
    <xf numFmtId="0" fontId="5" fillId="2" borderId="4" xfId="10" applyFont="1" applyFill="1" applyBorder="1" applyAlignment="1" applyProtection="1">
      <alignment vertical="top"/>
    </xf>
    <xf numFmtId="1" fontId="5" fillId="2" borderId="4" xfId="10" applyNumberFormat="1" applyFont="1" applyFill="1" applyBorder="1" applyAlignment="1" applyProtection="1">
      <alignment horizontal="center" vertical="top"/>
    </xf>
    <xf numFmtId="0" fontId="2" fillId="2" borderId="4" xfId="13" applyFont="1" applyFill="1" applyBorder="1" applyAlignment="1" applyProtection="1">
      <alignment horizontal="left" vertical="top" wrapText="1"/>
    </xf>
    <xf numFmtId="4" fontId="2" fillId="2" borderId="4" xfId="4" applyNumberFormat="1" applyFont="1" applyFill="1" applyBorder="1" applyAlignment="1" applyProtection="1">
      <alignment vertical="top"/>
      <protection locked="0"/>
    </xf>
    <xf numFmtId="43" fontId="2" fillId="2" borderId="4" xfId="109" applyFont="1" applyFill="1" applyBorder="1" applyAlignment="1" applyProtection="1">
      <alignment vertical="top"/>
      <protection locked="0"/>
    </xf>
    <xf numFmtId="43" fontId="2" fillId="2" borderId="4" xfId="109" applyFont="1" applyFill="1" applyBorder="1" applyAlignment="1" applyProtection="1">
      <alignment horizontal="right" vertical="top"/>
      <protection locked="0"/>
    </xf>
    <xf numFmtId="43" fontId="35" fillId="2" borderId="4" xfId="109" applyFont="1" applyFill="1" applyBorder="1" applyAlignment="1" applyProtection="1">
      <alignment horizontal="right" vertical="top"/>
      <protection locked="0"/>
    </xf>
    <xf numFmtId="43" fontId="5" fillId="2" borderId="4" xfId="109" applyFont="1" applyFill="1" applyBorder="1" applyAlignment="1" applyProtection="1">
      <alignment vertical="top"/>
      <protection locked="0"/>
    </xf>
    <xf numFmtId="4" fontId="5" fillId="2" borderId="4" xfId="12" applyNumberFormat="1" applyFont="1" applyFill="1" applyBorder="1" applyAlignment="1" applyProtection="1">
      <alignment vertical="top"/>
      <protection locked="0"/>
    </xf>
    <xf numFmtId="43" fontId="2" fillId="2" borderId="4" xfId="109" applyFont="1" applyFill="1" applyBorder="1" applyAlignment="1" applyProtection="1">
      <alignment horizontal="right" vertical="top" wrapText="1"/>
      <protection locked="0"/>
    </xf>
    <xf numFmtId="168" fontId="2" fillId="2" borderId="4" xfId="7" applyNumberFormat="1" applyFont="1" applyFill="1" applyBorder="1" applyAlignment="1" applyProtection="1">
      <alignment horizontal="right" vertical="top" wrapText="1"/>
      <protection locked="0"/>
    </xf>
    <xf numFmtId="4" fontId="2" fillId="2" borderId="4" xfId="122" applyNumberFormat="1" applyFont="1" applyFill="1" applyBorder="1" applyAlignment="1" applyProtection="1">
      <alignment horizontal="right" vertical="top"/>
      <protection locked="0"/>
    </xf>
    <xf numFmtId="4" fontId="2" fillId="2" borderId="4" xfId="114" applyNumberFormat="1" applyFont="1" applyFill="1" applyBorder="1" applyAlignment="1" applyProtection="1">
      <alignment horizontal="right"/>
      <protection locked="0"/>
    </xf>
    <xf numFmtId="39" fontId="2" fillId="2" borderId="0" xfId="6" applyFont="1" applyFill="1" applyBorder="1"/>
    <xf numFmtId="39" fontId="2" fillId="2" borderId="0" xfId="6" applyFont="1" applyFill="1"/>
    <xf numFmtId="39" fontId="2" fillId="2" borderId="0" xfId="6" applyFont="1" applyFill="1" applyBorder="1" applyAlignment="1">
      <alignment vertical="top"/>
    </xf>
    <xf numFmtId="39" fontId="2" fillId="2" borderId="0" xfId="6" applyFont="1" applyFill="1" applyAlignment="1">
      <alignment vertical="top"/>
    </xf>
    <xf numFmtId="0" fontId="2" fillId="2" borderId="4" xfId="0" applyFont="1" applyFill="1" applyBorder="1" applyAlignment="1" applyProtection="1">
      <alignment horizontal="right" vertical="top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43" fontId="2" fillId="2" borderId="4" xfId="1" applyFont="1" applyFill="1" applyBorder="1" applyAlignment="1" applyProtection="1">
      <alignment horizontal="center" vertical="top"/>
      <protection locked="0"/>
    </xf>
    <xf numFmtId="169" fontId="2" fillId="2" borderId="4" xfId="0" applyNumberFormat="1" applyFont="1" applyFill="1" applyBorder="1" applyAlignment="1" applyProtection="1">
      <alignment vertical="top" wrapText="1"/>
      <protection locked="0"/>
    </xf>
    <xf numFmtId="49" fontId="35" fillId="2" borderId="4" xfId="6" applyNumberFormat="1" applyFont="1" applyFill="1" applyBorder="1" applyAlignment="1" applyProtection="1">
      <alignment horizontal="center" vertical="top" wrapText="1"/>
      <protection locked="0"/>
    </xf>
    <xf numFmtId="0" fontId="35" fillId="3" borderId="4" xfId="0" applyFont="1" applyFill="1" applyBorder="1" applyAlignment="1" applyProtection="1">
      <alignment horizontal="center" vertical="top" wrapText="1"/>
      <protection locked="0"/>
    </xf>
    <xf numFmtId="43" fontId="35" fillId="3" borderId="4" xfId="1" applyFont="1" applyFill="1" applyBorder="1" applyAlignment="1" applyProtection="1">
      <alignment vertical="top" wrapText="1"/>
      <protection locked="0"/>
    </xf>
    <xf numFmtId="169" fontId="35" fillId="2" borderId="4" xfId="0" applyNumberFormat="1" applyFont="1" applyFill="1" applyBorder="1" applyAlignment="1" applyProtection="1">
      <alignment horizontal="center" vertical="top" wrapText="1"/>
      <protection locked="0"/>
    </xf>
    <xf numFmtId="0" fontId="35" fillId="2" borderId="4" xfId="0" applyFont="1" applyFill="1" applyBorder="1" applyAlignment="1" applyProtection="1">
      <alignment vertical="top" wrapText="1"/>
      <protection locked="0"/>
    </xf>
    <xf numFmtId="173" fontId="2" fillId="2" borderId="4" xfId="0" applyNumberFormat="1" applyFont="1" applyFill="1" applyBorder="1" applyAlignment="1" applyProtection="1">
      <alignment horizontal="right" vertical="top" wrapText="1"/>
      <protection locked="0"/>
    </xf>
    <xf numFmtId="173" fontId="35" fillId="2" borderId="4" xfId="0" applyNumberFormat="1" applyFont="1" applyFill="1" applyBorder="1" applyAlignment="1" applyProtection="1">
      <alignment horizontal="right" vertical="top"/>
      <protection locked="0"/>
    </xf>
    <xf numFmtId="0" fontId="35" fillId="2" borderId="4" xfId="0" applyFont="1" applyFill="1" applyBorder="1" applyAlignment="1" applyProtection="1">
      <alignment horizontal="left" vertical="top" wrapText="1"/>
      <protection locked="0"/>
    </xf>
    <xf numFmtId="169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35" fillId="3" borderId="4" xfId="0" applyFont="1" applyFill="1" applyBorder="1" applyAlignment="1" applyProtection="1">
      <alignment horizontal="right" vertical="top" wrapText="1"/>
      <protection locked="0"/>
    </xf>
    <xf numFmtId="0" fontId="35" fillId="2" borderId="4" xfId="0" applyFont="1" applyFill="1" applyBorder="1" applyAlignment="1" applyProtection="1">
      <alignment vertical="top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173" fontId="35" fillId="2" borderId="4" xfId="0" applyNumberFormat="1" applyFont="1" applyFill="1" applyBorder="1" applyAlignment="1" applyProtection="1">
      <alignment horizontal="right" vertical="top" wrapText="1"/>
      <protection locked="0"/>
    </xf>
    <xf numFmtId="173" fontId="35" fillId="2" borderId="4" xfId="0" applyNumberFormat="1" applyFont="1" applyFill="1" applyBorder="1" applyAlignment="1" applyProtection="1">
      <alignment vertical="top" wrapText="1"/>
      <protection locked="0"/>
    </xf>
    <xf numFmtId="49" fontId="35" fillId="2" borderId="4" xfId="6" applyNumberFormat="1" applyFont="1" applyFill="1" applyBorder="1" applyAlignment="1" applyProtection="1">
      <alignment vertical="top" wrapText="1"/>
      <protection locked="0"/>
    </xf>
    <xf numFmtId="49" fontId="2" fillId="2" borderId="4" xfId="6" applyNumberFormat="1" applyFont="1" applyFill="1" applyBorder="1" applyAlignment="1" applyProtection="1">
      <alignment vertical="top" wrapText="1"/>
      <protection locked="0"/>
    </xf>
    <xf numFmtId="184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43" fontId="2" fillId="2" borderId="4" xfId="1" applyFont="1" applyFill="1" applyBorder="1" applyAlignment="1" applyProtection="1">
      <alignment horizontal="center" vertical="top" wrapText="1"/>
      <protection locked="0"/>
    </xf>
    <xf numFmtId="39" fontId="2" fillId="2" borderId="4" xfId="151" applyFont="1" applyFill="1" applyBorder="1" applyAlignment="1" applyProtection="1">
      <alignment horizontal="left" vertical="top" wrapText="1"/>
      <protection locked="0"/>
    </xf>
    <xf numFmtId="49" fontId="35" fillId="2" borderId="4" xfId="158" applyNumberFormat="1" applyFont="1" applyFill="1" applyBorder="1" applyAlignment="1" applyProtection="1">
      <alignment horizontal="right" vertical="top"/>
      <protection locked="0"/>
    </xf>
    <xf numFmtId="168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4" xfId="0" applyNumberFormat="1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horizontal="center" vertical="top" wrapText="1"/>
      <protection locked="0"/>
    </xf>
    <xf numFmtId="4" fontId="2" fillId="29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vertical="top" wrapText="1"/>
      <protection locked="0"/>
    </xf>
    <xf numFmtId="4" fontId="2" fillId="2" borderId="4" xfId="0" applyNumberFormat="1" applyFont="1" applyFill="1" applyBorder="1" applyAlignment="1" applyProtection="1">
      <alignment horizontal="center" vertical="top"/>
      <protection locked="0"/>
    </xf>
    <xf numFmtId="0" fontId="35" fillId="2" borderId="4" xfId="0" applyFont="1" applyFill="1" applyBorder="1" applyProtection="1">
      <protection locked="0"/>
    </xf>
    <xf numFmtId="4" fontId="35" fillId="2" borderId="4" xfId="0" applyNumberFormat="1" applyFont="1" applyFill="1" applyBorder="1" applyAlignment="1" applyProtection="1">
      <alignment horizontal="center" vertical="top" wrapText="1"/>
      <protection locked="0"/>
    </xf>
    <xf numFmtId="4" fontId="2" fillId="2" borderId="4" xfId="0" applyNumberFormat="1" applyFont="1" applyFill="1" applyBorder="1" applyAlignment="1" applyProtection="1">
      <alignment horizontal="center" wrapText="1"/>
      <protection locked="0"/>
    </xf>
    <xf numFmtId="4" fontId="2" fillId="29" borderId="4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4" fontId="2" fillId="2" borderId="4" xfId="0" applyNumberFormat="1" applyFont="1" applyFill="1" applyBorder="1" applyAlignment="1" applyProtection="1">
      <alignment horizontal="center"/>
      <protection locked="0"/>
    </xf>
    <xf numFmtId="4" fontId="35" fillId="2" borderId="4" xfId="0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wrapText="1"/>
    </xf>
    <xf numFmtId="4" fontId="2" fillId="29" borderId="4" xfId="0" applyNumberFormat="1" applyFont="1" applyFill="1" applyBorder="1" applyAlignment="1" applyProtection="1">
      <alignment wrapText="1"/>
    </xf>
    <xf numFmtId="4" fontId="2" fillId="2" borderId="4" xfId="0" applyNumberFormat="1" applyFont="1" applyFill="1" applyBorder="1" applyProtection="1"/>
    <xf numFmtId="4" fontId="2" fillId="2" borderId="4" xfId="4" applyNumberFormat="1" applyFont="1" applyFill="1" applyBorder="1" applyAlignment="1" applyProtection="1">
      <alignment vertical="center" wrapText="1"/>
    </xf>
    <xf numFmtId="0" fontId="35" fillId="3" borderId="22" xfId="0" applyFont="1" applyFill="1" applyBorder="1" applyAlignment="1" applyProtection="1">
      <alignment horizontal="center" vertical="top" wrapText="1"/>
    </xf>
    <xf numFmtId="43" fontId="35" fillId="3" borderId="22" xfId="1" applyFont="1" applyFill="1" applyBorder="1" applyAlignment="1" applyProtection="1">
      <alignment vertical="top" wrapText="1"/>
    </xf>
    <xf numFmtId="4" fontId="35" fillId="3" borderId="22" xfId="0" applyNumberFormat="1" applyFont="1" applyFill="1" applyBorder="1" applyAlignment="1" applyProtection="1">
      <alignment horizontal="center" vertical="top" wrapText="1"/>
    </xf>
    <xf numFmtId="4" fontId="35" fillId="3" borderId="22" xfId="0" applyNumberFormat="1" applyFont="1" applyFill="1" applyBorder="1" applyAlignment="1">
      <alignment horizontal="center" vertical="top" wrapText="1"/>
    </xf>
    <xf numFmtId="0" fontId="35" fillId="3" borderId="22" xfId="0" applyFont="1" applyFill="1" applyBorder="1" applyAlignment="1">
      <alignment horizontal="center" vertical="top"/>
    </xf>
    <xf numFmtId="4" fontId="2" fillId="2" borderId="4" xfId="122" applyNumberFormat="1" applyFont="1" applyFill="1" applyBorder="1" applyAlignment="1" applyProtection="1">
      <alignment vertical="center"/>
      <protection locked="0"/>
    </xf>
    <xf numFmtId="43" fontId="5" fillId="2" borderId="4" xfId="1" applyFont="1" applyFill="1" applyBorder="1" applyAlignment="1" applyProtection="1">
      <alignment vertical="top"/>
      <protection locked="0"/>
    </xf>
  </cellXfs>
  <cellStyles count="161"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20% - Énfasis1 2" xfId="22"/>
    <cellStyle name="20% - Énfasis2 2" xfId="23"/>
    <cellStyle name="20% - Énfasis3 2" xfId="24"/>
    <cellStyle name="20% - Énfasis4 2" xfId="25"/>
    <cellStyle name="20% - Énfasis5 2" xfId="26"/>
    <cellStyle name="20% - Énfasis6 2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40% - Énfasis1 2" xfId="34"/>
    <cellStyle name="40% - Énfasis2 2" xfId="35"/>
    <cellStyle name="40% - Énfasis3 2" xfId="36"/>
    <cellStyle name="40% - Énfasis4 2" xfId="37"/>
    <cellStyle name="40% - Énfasis5 2" xfId="38"/>
    <cellStyle name="40% - Énfasis6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Énfasis1 2" xfId="46"/>
    <cellStyle name="60% - Énfasis2 2" xfId="47"/>
    <cellStyle name="60% - Énfasis3 2" xfId="48"/>
    <cellStyle name="60% - Énfasis4 2" xfId="49"/>
    <cellStyle name="60% - Énfasis5 2" xfId="50"/>
    <cellStyle name="60% - Énfasis6 2" xfId="51"/>
    <cellStyle name="Accent1" xfId="52"/>
    <cellStyle name="Accent2" xfId="53"/>
    <cellStyle name="Accent3" xfId="54"/>
    <cellStyle name="Accent4" xfId="55"/>
    <cellStyle name="Accent5" xfId="56"/>
    <cellStyle name="Accent6" xfId="57"/>
    <cellStyle name="Bad" xfId="58"/>
    <cellStyle name="Buena 2" xfId="59"/>
    <cellStyle name="Calculation" xfId="60"/>
    <cellStyle name="Cálculo 2" xfId="61"/>
    <cellStyle name="Celda de comprobación 2" xfId="62"/>
    <cellStyle name="Celda vinculada 2" xfId="63"/>
    <cellStyle name="Check Cell" xfId="64"/>
    <cellStyle name="Comma 2" xfId="65"/>
    <cellStyle name="Comma 3" xfId="66"/>
    <cellStyle name="Comma_ACUEDUCTO DE  PADRE LAS CASAS" xfId="67"/>
    <cellStyle name="Comma_presupuesto" xfId="12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76"/>
    <cellStyle name="Euro 2" xfId="77"/>
    <cellStyle name="Euro_act 102-11 al 46-11 REH OT, EST BOM, PT Y DR AC CASTILLO LOS CAFES" xfId="78"/>
    <cellStyle name="Explanatory Text" xfId="79"/>
    <cellStyle name="F2" xfId="80"/>
    <cellStyle name="F2 2" xfId="81"/>
    <cellStyle name="F2_act 102-11 al 46-11 REH OT, EST BOM, PT Y DR AC CASTILLO LOS CAFES" xfId="82"/>
    <cellStyle name="F3" xfId="83"/>
    <cellStyle name="F3 2" xfId="84"/>
    <cellStyle name="F3_act 102-11 al 46-11 REH OT, EST BOM, PT Y DR AC CASTILLO LOS CAFES" xfId="85"/>
    <cellStyle name="F4" xfId="86"/>
    <cellStyle name="F4 2" xfId="87"/>
    <cellStyle name="F4_act 102-11 al 46-11 REH OT, EST BOM, PT Y DR AC CASTILLO LOS CAFES" xfId="88"/>
    <cellStyle name="F5" xfId="89"/>
    <cellStyle name="F5 2" xfId="90"/>
    <cellStyle name="F5_act 102-11 al 46-11 REH OT, EST BOM, PT Y DR AC CASTILLO LOS CAFES" xfId="91"/>
    <cellStyle name="F6" xfId="92"/>
    <cellStyle name="F6 2" xfId="93"/>
    <cellStyle name="F6_act 102-11 al 46-11 REH OT, EST BOM, PT Y DR AC CASTILLO LOS CAFES" xfId="94"/>
    <cellStyle name="F7" xfId="95"/>
    <cellStyle name="F7 2" xfId="96"/>
    <cellStyle name="F7_act 102-11 al 46-11 REH OT, EST BOM, PT Y DR AC CASTILLO LOS CAFES" xfId="97"/>
    <cellStyle name="F8" xfId="98"/>
    <cellStyle name="F8 2" xfId="99"/>
    <cellStyle name="F8_act 102-11 al 46-11 REH OT, EST BOM, PT Y DR AC CASTILLO LOS CAFES" xfId="100"/>
    <cellStyle name="Good" xfId="101"/>
    <cellStyle name="Heading 1" xfId="102"/>
    <cellStyle name="Heading 2" xfId="103"/>
    <cellStyle name="Heading 3" xfId="104"/>
    <cellStyle name="Heading 4" xfId="105"/>
    <cellStyle name="Incorrecto 2" xfId="106"/>
    <cellStyle name="Input" xfId="107"/>
    <cellStyle name="Linked Cell" xfId="108"/>
    <cellStyle name="Millares" xfId="1" builtinId="3"/>
    <cellStyle name="Millares 10" xfId="149"/>
    <cellStyle name="Millares 11" xfId="150"/>
    <cellStyle name="Millares 2" xfId="109"/>
    <cellStyle name="Millares 2 2" xfId="110"/>
    <cellStyle name="Millares 2 2 2" xfId="157"/>
    <cellStyle name="Millares 2 3" xfId="9"/>
    <cellStyle name="Millares 2 4 2" xfId="152"/>
    <cellStyle name="Millares 2_PRESUPUESTO ACTUALIZADO No. 2 AL PRESUPUESTO No.  59-10 REFORZAMIENTO Y REHABILITACION INSTALACIONES FISICAS ACUEDUCTO YAGUATE" xfId="111"/>
    <cellStyle name="Millares 3" xfId="112"/>
    <cellStyle name="Millares 3 2" xfId="113"/>
    <cellStyle name="Millares 3 3" xfId="4"/>
    <cellStyle name="Millares 4" xfId="114"/>
    <cellStyle name="Millares 5" xfId="5"/>
    <cellStyle name="Millares 5 3" xfId="160"/>
    <cellStyle name="Millares 6" xfId="115"/>
    <cellStyle name="Millares 7" xfId="116"/>
    <cellStyle name="Millares_NUEVO FORMATO DE PRESUPUESTOS" xfId="8"/>
    <cellStyle name="Millares_SISTEMA DE SANEAMIENTO BASICO AC. LA ISLETA, CASTILLO" xfId="14"/>
    <cellStyle name="Moneda 2" xfId="117"/>
    <cellStyle name="Neutral 2" xfId="118"/>
    <cellStyle name="No-definido" xfId="119"/>
    <cellStyle name="Normal" xfId="0" builtinId="0"/>
    <cellStyle name="Normal - Style1" xfId="120"/>
    <cellStyle name="Normal 10" xfId="156"/>
    <cellStyle name="Normal 10 2" xfId="159"/>
    <cellStyle name="Normal 2" xfId="121"/>
    <cellStyle name="Normal 2 2" xfId="122"/>
    <cellStyle name="Normal 2 2 2" xfId="123"/>
    <cellStyle name="Normal 2_07-09 presupu..." xfId="124"/>
    <cellStyle name="Normal 3" xfId="15"/>
    <cellStyle name="Normal 4" xfId="125"/>
    <cellStyle name="Normal 5" xfId="126"/>
    <cellStyle name="Normal 6" xfId="127"/>
    <cellStyle name="Normal 7" xfId="128"/>
    <cellStyle name="Normal 8" xfId="129"/>
    <cellStyle name="Normal_50-09 EXTENSION LINEA LA CUARENTA Y CABUYA 2" xfId="151"/>
    <cellStyle name="Normal_502-01 alcantarillado sanitario academia de entrenamiento policial de hatilloparte b" xfId="7"/>
    <cellStyle name="Normal_55-09 Equipamiento Pozos Ac. Rural El Llano" xfId="153"/>
    <cellStyle name="Normal_Copia de Copia de Copia de Copia de 153-09 ELECTRIFICACION..." xfId="11"/>
    <cellStyle name="Normal_Hoja1" xfId="6"/>
    <cellStyle name="Normal_PRES 059-09 REHABIL. PLANTA DE TRATAMIENTO DE 80 LPS RAPIDA, AC. HATO DEL YAQUE" xfId="154"/>
    <cellStyle name="Normal_presupuesto" xfId="10"/>
    <cellStyle name="Normal_Presupuesto Terminaciones Edificio Mantenimiento Nave I  2" xfId="155"/>
    <cellStyle name="Normal_PRESUPUESTO_PRES. ACT. No 2 65-09 al PRES. ELAB. 58-09 REHABILITACION TRAMO LINEA DE ADUCCION Y TERMINACION AC. BATEY GINEBRA-VERAGUA" xfId="13"/>
    <cellStyle name="Normal_rec 2 al 98-05 terminacion ac. la cueva de cevicos 2da. etapa ac. mult. guanabano- cruce de maguaca parte b y guanabano como ext. al ac. la cueva de cevico 1" xfId="158"/>
    <cellStyle name="Normal_Rec. No.3 118-03   Pta. de trat.A.Negras san juan de la maguana" xfId="3"/>
    <cellStyle name="Notas 2" xfId="130"/>
    <cellStyle name="Note" xfId="131"/>
    <cellStyle name="Output" xfId="132"/>
    <cellStyle name="Percent 2" xfId="133"/>
    <cellStyle name="Porcentaje" xfId="2" builtinId="5"/>
    <cellStyle name="Porcentual 2" xfId="134"/>
    <cellStyle name="Porcentual 2 2" xfId="135"/>
    <cellStyle name="Porcentual 3" xfId="136"/>
    <cellStyle name="Porcentual 4" xfId="137"/>
    <cellStyle name="Porcentual 5" xfId="138"/>
    <cellStyle name="Salida 2" xfId="139"/>
    <cellStyle name="Texto de advertencia 2" xfId="140"/>
    <cellStyle name="Texto explicativo 2" xfId="141"/>
    <cellStyle name="Title" xfId="142"/>
    <cellStyle name="Título 1 2" xfId="143"/>
    <cellStyle name="Título 2 2" xfId="144"/>
    <cellStyle name="Título 3 2" xfId="145"/>
    <cellStyle name="Título 4" xfId="146"/>
    <cellStyle name="Total 2" xfId="147"/>
    <cellStyle name="Warning Text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613</xdr:row>
      <xdr:rowOff>142875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S638"/>
  <sheetViews>
    <sheetView showGridLines="0" showZeros="0" tabSelected="1" view="pageBreakPreview" zoomScale="115" zoomScaleNormal="100" zoomScaleSheetLayoutView="115" workbookViewId="0">
      <selection sqref="A1:F1"/>
    </sheetView>
  </sheetViews>
  <sheetFormatPr baseColWidth="10" defaultRowHeight="12.75" x14ac:dyDescent="0.2"/>
  <cols>
    <col min="1" max="1" width="7" style="65" customWidth="1"/>
    <col min="2" max="2" width="51.5703125" style="66" customWidth="1"/>
    <col min="3" max="3" width="11.5703125" style="133" customWidth="1"/>
    <col min="4" max="4" width="6.42578125" style="66" customWidth="1"/>
    <col min="5" max="5" width="12.7109375" style="134" customWidth="1"/>
    <col min="6" max="6" width="15.85546875" style="66" customWidth="1"/>
    <col min="7" max="27" width="11.42578125" style="67"/>
    <col min="28" max="16384" width="11.42578125" style="66"/>
  </cols>
  <sheetData>
    <row r="1" spans="1:27" x14ac:dyDescent="0.2">
      <c r="A1" s="2"/>
      <c r="B1" s="2"/>
      <c r="C1" s="2"/>
      <c r="D1" s="2"/>
      <c r="E1" s="2"/>
      <c r="F1" s="2"/>
    </row>
    <row r="2" spans="1:27" x14ac:dyDescent="0.2">
      <c r="A2" s="2"/>
      <c r="B2" s="2"/>
      <c r="C2" s="2"/>
      <c r="D2" s="2"/>
      <c r="E2" s="2"/>
      <c r="F2" s="2"/>
    </row>
    <row r="3" spans="1:27" x14ac:dyDescent="0.2">
      <c r="A3" s="3" t="s">
        <v>0</v>
      </c>
      <c r="B3" s="68" t="s">
        <v>289</v>
      </c>
      <c r="C3" s="68"/>
      <c r="D3" s="68"/>
      <c r="E3" s="68"/>
      <c r="F3" s="68"/>
    </row>
    <row r="4" spans="1:27" x14ac:dyDescent="0.2">
      <c r="A4" s="4" t="s">
        <v>1</v>
      </c>
      <c r="B4" s="4"/>
      <c r="C4" s="5"/>
      <c r="D4" s="6" t="s">
        <v>2</v>
      </c>
      <c r="E4" s="4" t="s">
        <v>3</v>
      </c>
      <c r="F4" s="7"/>
    </row>
    <row r="5" spans="1:27" x14ac:dyDescent="0.2">
      <c r="A5" s="8"/>
      <c r="B5" s="9"/>
      <c r="C5" s="10"/>
      <c r="D5" s="8"/>
      <c r="E5" s="11"/>
      <c r="F5" s="11"/>
    </row>
    <row r="6" spans="1:27" s="72" customFormat="1" ht="14.25" customHeight="1" x14ac:dyDescent="0.2">
      <c r="A6" s="12" t="s">
        <v>4</v>
      </c>
      <c r="B6" s="12" t="s">
        <v>5</v>
      </c>
      <c r="C6" s="69" t="s">
        <v>6</v>
      </c>
      <c r="D6" s="70" t="s">
        <v>7</v>
      </c>
      <c r="E6" s="70" t="s">
        <v>8</v>
      </c>
      <c r="F6" s="71" t="s">
        <v>9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s="67" customFormat="1" x14ac:dyDescent="0.2">
      <c r="A7" s="223"/>
      <c r="B7" s="223"/>
      <c r="C7" s="224"/>
      <c r="D7" s="225"/>
      <c r="E7" s="226"/>
      <c r="F7" s="227"/>
    </row>
    <row r="8" spans="1:27" s="67" customFormat="1" ht="25.5" x14ac:dyDescent="0.2">
      <c r="A8" s="29" t="s">
        <v>10</v>
      </c>
      <c r="B8" s="30" t="s">
        <v>273</v>
      </c>
      <c r="C8" s="46"/>
      <c r="D8" s="73"/>
      <c r="E8" s="167"/>
      <c r="F8" s="15"/>
    </row>
    <row r="9" spans="1:27" s="67" customFormat="1" x14ac:dyDescent="0.2">
      <c r="A9" s="13"/>
      <c r="B9" s="30"/>
      <c r="C9" s="46"/>
      <c r="D9" s="73"/>
      <c r="E9" s="167"/>
      <c r="F9" s="15"/>
    </row>
    <row r="10" spans="1:27" s="67" customFormat="1" x14ac:dyDescent="0.2">
      <c r="A10" s="13">
        <v>1</v>
      </c>
      <c r="B10" s="74" t="s">
        <v>11</v>
      </c>
      <c r="C10" s="46">
        <v>565.4</v>
      </c>
      <c r="D10" s="36" t="s">
        <v>12</v>
      </c>
      <c r="E10" s="14"/>
      <c r="F10" s="15">
        <f>ROUND(C10*E10,2)</f>
        <v>0</v>
      </c>
    </row>
    <row r="11" spans="1:27" s="67" customFormat="1" x14ac:dyDescent="0.2">
      <c r="A11" s="13"/>
      <c r="B11" s="30"/>
      <c r="C11" s="46"/>
      <c r="D11" s="36"/>
      <c r="E11" s="14"/>
      <c r="F11" s="15">
        <f t="shared" ref="F11:F12" si="0">ROUND(C11*E11,2)</f>
        <v>0</v>
      </c>
    </row>
    <row r="12" spans="1:27" s="67" customFormat="1" x14ac:dyDescent="0.2">
      <c r="A12" s="13">
        <v>2</v>
      </c>
      <c r="B12" s="75" t="s">
        <v>13</v>
      </c>
      <c r="C12" s="46"/>
      <c r="D12" s="36"/>
      <c r="E12" s="19"/>
      <c r="F12" s="15">
        <f t="shared" si="0"/>
        <v>0</v>
      </c>
    </row>
    <row r="13" spans="1:27" s="67" customFormat="1" x14ac:dyDescent="0.2">
      <c r="A13" s="13"/>
      <c r="B13" s="75"/>
      <c r="C13" s="46"/>
      <c r="D13" s="36"/>
      <c r="E13" s="19"/>
      <c r="F13" s="15"/>
    </row>
    <row r="14" spans="1:27" s="67" customFormat="1" x14ac:dyDescent="0.2">
      <c r="A14" s="13">
        <v>2.1</v>
      </c>
      <c r="B14" s="32" t="s">
        <v>269</v>
      </c>
      <c r="C14" s="46"/>
      <c r="D14" s="36"/>
      <c r="E14" s="19"/>
      <c r="F14" s="15"/>
    </row>
    <row r="15" spans="1:27" s="67" customFormat="1" x14ac:dyDescent="0.2">
      <c r="A15" s="18" t="s">
        <v>217</v>
      </c>
      <c r="B15" s="39" t="s">
        <v>214</v>
      </c>
      <c r="C15" s="46">
        <v>261.20999999999998</v>
      </c>
      <c r="D15" s="36" t="s">
        <v>15</v>
      </c>
      <c r="E15" s="19"/>
      <c r="F15" s="15">
        <f>ROUND(C15*E15,2)</f>
        <v>0</v>
      </c>
    </row>
    <row r="16" spans="1:27" s="67" customFormat="1" x14ac:dyDescent="0.2">
      <c r="A16" s="18" t="s">
        <v>218</v>
      </c>
      <c r="B16" s="39" t="s">
        <v>215</v>
      </c>
      <c r="C16" s="46">
        <v>111.95</v>
      </c>
      <c r="D16" s="36" t="s">
        <v>15</v>
      </c>
      <c r="E16" s="19"/>
      <c r="F16" s="15">
        <f>ROUND(C16*E16,2)</f>
        <v>0</v>
      </c>
    </row>
    <row r="17" spans="1:6" s="67" customFormat="1" x14ac:dyDescent="0.2">
      <c r="A17" s="18"/>
      <c r="B17" s="39"/>
      <c r="C17" s="46"/>
      <c r="D17" s="36"/>
      <c r="E17" s="19"/>
      <c r="F17" s="15"/>
    </row>
    <row r="18" spans="1:6" s="67" customFormat="1" x14ac:dyDescent="0.2">
      <c r="A18" s="18">
        <v>2.2000000000000002</v>
      </c>
      <c r="B18" s="39" t="s">
        <v>216</v>
      </c>
      <c r="C18" s="46">
        <v>480.59</v>
      </c>
      <c r="D18" s="36" t="s">
        <v>42</v>
      </c>
      <c r="E18" s="19"/>
      <c r="F18" s="15">
        <f t="shared" ref="F18:F48" si="1">ROUND(C18*E18,2)</f>
        <v>0</v>
      </c>
    </row>
    <row r="19" spans="1:6" s="67" customFormat="1" x14ac:dyDescent="0.2">
      <c r="A19" s="18">
        <v>2.2999999999999998</v>
      </c>
      <c r="B19" s="39" t="s">
        <v>221</v>
      </c>
      <c r="C19" s="46">
        <v>33.92</v>
      </c>
      <c r="D19" s="36" t="s">
        <v>15</v>
      </c>
      <c r="E19" s="19"/>
      <c r="F19" s="15">
        <f t="shared" si="1"/>
        <v>0</v>
      </c>
    </row>
    <row r="20" spans="1:6" s="67" customFormat="1" ht="25.5" x14ac:dyDescent="0.2">
      <c r="A20" s="18">
        <v>2.4</v>
      </c>
      <c r="B20" s="74" t="s">
        <v>219</v>
      </c>
      <c r="C20" s="46">
        <v>139.94</v>
      </c>
      <c r="D20" s="36" t="s">
        <v>15</v>
      </c>
      <c r="E20" s="19"/>
      <c r="F20" s="15">
        <f t="shared" si="1"/>
        <v>0</v>
      </c>
    </row>
    <row r="21" spans="1:6" s="67" customFormat="1" ht="25.5" x14ac:dyDescent="0.2">
      <c r="A21" s="18">
        <v>2.5</v>
      </c>
      <c r="B21" s="74" t="s">
        <v>220</v>
      </c>
      <c r="C21" s="46">
        <v>317.92</v>
      </c>
      <c r="D21" s="36" t="s">
        <v>15</v>
      </c>
      <c r="E21" s="14"/>
      <c r="F21" s="15">
        <f t="shared" si="1"/>
        <v>0</v>
      </c>
    </row>
    <row r="22" spans="1:6" s="67" customFormat="1" ht="25.5" x14ac:dyDescent="0.2">
      <c r="A22" s="18">
        <v>2.6</v>
      </c>
      <c r="B22" s="74" t="s">
        <v>274</v>
      </c>
      <c r="C22" s="46">
        <v>210.81</v>
      </c>
      <c r="D22" s="36" t="s">
        <v>15</v>
      </c>
      <c r="E22" s="14"/>
      <c r="F22" s="15">
        <f t="shared" si="1"/>
        <v>0</v>
      </c>
    </row>
    <row r="23" spans="1:6" s="67" customFormat="1" x14ac:dyDescent="0.2">
      <c r="A23" s="13"/>
      <c r="B23" s="39"/>
      <c r="C23" s="46"/>
      <c r="D23" s="36"/>
      <c r="E23" s="19"/>
      <c r="F23" s="15">
        <f t="shared" si="1"/>
        <v>0</v>
      </c>
    </row>
    <row r="24" spans="1:6" s="67" customFormat="1" x14ac:dyDescent="0.2">
      <c r="A24" s="13">
        <v>3</v>
      </c>
      <c r="B24" s="20" t="s">
        <v>16</v>
      </c>
      <c r="C24" s="46"/>
      <c r="D24" s="36"/>
      <c r="E24" s="14"/>
      <c r="F24" s="15">
        <f t="shared" si="1"/>
        <v>0</v>
      </c>
    </row>
    <row r="25" spans="1:6" s="67" customFormat="1" x14ac:dyDescent="0.2">
      <c r="A25" s="18">
        <v>3.1</v>
      </c>
      <c r="B25" s="21" t="s">
        <v>275</v>
      </c>
      <c r="C25" s="46">
        <v>576.71</v>
      </c>
      <c r="D25" s="36" t="s">
        <v>12</v>
      </c>
      <c r="E25" s="14"/>
      <c r="F25" s="15">
        <f t="shared" si="1"/>
        <v>0</v>
      </c>
    </row>
    <row r="26" spans="1:6" s="67" customFormat="1" x14ac:dyDescent="0.2">
      <c r="A26" s="13"/>
      <c r="B26" s="21"/>
      <c r="C26" s="46"/>
      <c r="D26" s="36"/>
      <c r="E26" s="19"/>
      <c r="F26" s="15">
        <f t="shared" si="1"/>
        <v>0</v>
      </c>
    </row>
    <row r="27" spans="1:6" s="67" customFormat="1" x14ac:dyDescent="0.2">
      <c r="A27" s="13">
        <v>4</v>
      </c>
      <c r="B27" s="20" t="s">
        <v>17</v>
      </c>
      <c r="C27" s="46"/>
      <c r="D27" s="36"/>
      <c r="E27" s="19"/>
      <c r="F27" s="15">
        <f t="shared" si="1"/>
        <v>0</v>
      </c>
    </row>
    <row r="28" spans="1:6" s="67" customFormat="1" x14ac:dyDescent="0.2">
      <c r="A28" s="18">
        <v>4.0999999999999996</v>
      </c>
      <c r="B28" s="21" t="s">
        <v>275</v>
      </c>
      <c r="C28" s="46">
        <v>576.71</v>
      </c>
      <c r="D28" s="36" t="s">
        <v>12</v>
      </c>
      <c r="E28" s="19"/>
      <c r="F28" s="15">
        <f t="shared" si="1"/>
        <v>0</v>
      </c>
    </row>
    <row r="29" spans="1:6" s="67" customFormat="1" x14ac:dyDescent="0.2">
      <c r="A29" s="13"/>
      <c r="B29" s="21"/>
      <c r="C29" s="46"/>
      <c r="D29" s="36"/>
      <c r="E29" s="19"/>
      <c r="F29" s="15">
        <f t="shared" si="1"/>
        <v>0</v>
      </c>
    </row>
    <row r="30" spans="1:6" s="67" customFormat="1" x14ac:dyDescent="0.2">
      <c r="A30" s="13">
        <v>5</v>
      </c>
      <c r="B30" s="20" t="s">
        <v>18</v>
      </c>
      <c r="C30" s="46"/>
      <c r="D30" s="36"/>
      <c r="E30" s="19"/>
      <c r="F30" s="15">
        <f t="shared" si="1"/>
        <v>0</v>
      </c>
    </row>
    <row r="31" spans="1:6" s="67" customFormat="1" ht="25.5" x14ac:dyDescent="0.2">
      <c r="A31" s="18">
        <v>5.0999999999999996</v>
      </c>
      <c r="B31" s="21" t="s">
        <v>222</v>
      </c>
      <c r="C31" s="46">
        <v>1</v>
      </c>
      <c r="D31" s="36" t="s">
        <v>19</v>
      </c>
      <c r="E31" s="19"/>
      <c r="F31" s="15">
        <f t="shared" si="1"/>
        <v>0</v>
      </c>
    </row>
    <row r="32" spans="1:6" s="67" customFormat="1" ht="25.5" x14ac:dyDescent="0.2">
      <c r="A32" s="18">
        <v>5.2</v>
      </c>
      <c r="B32" s="21" t="s">
        <v>223</v>
      </c>
      <c r="C32" s="46">
        <v>1</v>
      </c>
      <c r="D32" s="36" t="s">
        <v>19</v>
      </c>
      <c r="E32" s="19"/>
      <c r="F32" s="15">
        <f t="shared" si="1"/>
        <v>0</v>
      </c>
    </row>
    <row r="33" spans="1:6" s="67" customFormat="1" ht="25.5" x14ac:dyDescent="0.2">
      <c r="A33" s="18">
        <v>5.3</v>
      </c>
      <c r="B33" s="21" t="s">
        <v>224</v>
      </c>
      <c r="C33" s="46">
        <v>1</v>
      </c>
      <c r="D33" s="36" t="s">
        <v>19</v>
      </c>
      <c r="E33" s="19"/>
      <c r="F33" s="15">
        <f t="shared" si="1"/>
        <v>0</v>
      </c>
    </row>
    <row r="34" spans="1:6" s="67" customFormat="1" x14ac:dyDescent="0.2">
      <c r="A34" s="18">
        <v>5.4</v>
      </c>
      <c r="B34" s="21" t="s">
        <v>225</v>
      </c>
      <c r="C34" s="46">
        <v>1</v>
      </c>
      <c r="D34" s="36" t="s">
        <v>19</v>
      </c>
      <c r="E34" s="19"/>
      <c r="F34" s="15">
        <f t="shared" si="1"/>
        <v>0</v>
      </c>
    </row>
    <row r="35" spans="1:6" s="67" customFormat="1" x14ac:dyDescent="0.2">
      <c r="A35" s="18">
        <v>5.5</v>
      </c>
      <c r="B35" s="21" t="s">
        <v>226</v>
      </c>
      <c r="C35" s="46">
        <v>2</v>
      </c>
      <c r="D35" s="36" t="s">
        <v>19</v>
      </c>
      <c r="E35" s="19"/>
      <c r="F35" s="15">
        <f t="shared" si="1"/>
        <v>0</v>
      </c>
    </row>
    <row r="36" spans="1:6" s="67" customFormat="1" x14ac:dyDescent="0.2">
      <c r="A36" s="18">
        <v>5.6</v>
      </c>
      <c r="B36" s="21" t="s">
        <v>22</v>
      </c>
      <c r="C36" s="46">
        <v>3</v>
      </c>
      <c r="D36" s="36" t="s">
        <v>19</v>
      </c>
      <c r="E36" s="19"/>
      <c r="F36" s="15">
        <f t="shared" si="1"/>
        <v>0</v>
      </c>
    </row>
    <row r="37" spans="1:6" s="67" customFormat="1" ht="25.5" x14ac:dyDescent="0.2">
      <c r="A37" s="18">
        <v>5.7</v>
      </c>
      <c r="B37" s="21" t="s">
        <v>23</v>
      </c>
      <c r="C37" s="46">
        <v>1</v>
      </c>
      <c r="D37" s="36" t="s">
        <v>19</v>
      </c>
      <c r="E37" s="19"/>
      <c r="F37" s="15">
        <f t="shared" si="1"/>
        <v>0</v>
      </c>
    </row>
    <row r="38" spans="1:6" s="67" customFormat="1" x14ac:dyDescent="0.2">
      <c r="A38" s="18"/>
      <c r="B38" s="21"/>
      <c r="C38" s="46"/>
      <c r="D38" s="36"/>
      <c r="E38" s="19"/>
      <c r="F38" s="15">
        <f t="shared" si="1"/>
        <v>0</v>
      </c>
    </row>
    <row r="39" spans="1:6" s="67" customFormat="1" ht="25.5" x14ac:dyDescent="0.2">
      <c r="A39" s="13">
        <v>6</v>
      </c>
      <c r="B39" s="30" t="s">
        <v>24</v>
      </c>
      <c r="C39" s="59"/>
      <c r="D39" s="36"/>
      <c r="E39" s="19"/>
      <c r="F39" s="15">
        <f t="shared" si="1"/>
        <v>0</v>
      </c>
    </row>
    <row r="40" spans="1:6" s="67" customFormat="1" x14ac:dyDescent="0.2">
      <c r="A40" s="18">
        <v>6.1</v>
      </c>
      <c r="B40" s="21" t="s">
        <v>11</v>
      </c>
      <c r="C40" s="59">
        <v>6</v>
      </c>
      <c r="D40" s="36" t="s">
        <v>26</v>
      </c>
      <c r="E40" s="19"/>
      <c r="F40" s="15">
        <f t="shared" si="1"/>
        <v>0</v>
      </c>
    </row>
    <row r="41" spans="1:6" s="67" customFormat="1" ht="25.5" x14ac:dyDescent="0.2">
      <c r="A41" s="18">
        <v>6.2</v>
      </c>
      <c r="B41" s="21" t="s">
        <v>227</v>
      </c>
      <c r="C41" s="59">
        <v>6</v>
      </c>
      <c r="D41" s="36" t="s">
        <v>26</v>
      </c>
      <c r="E41" s="19"/>
      <c r="F41" s="15">
        <f t="shared" si="1"/>
        <v>0</v>
      </c>
    </row>
    <row r="42" spans="1:6" s="67" customFormat="1" ht="25.5" x14ac:dyDescent="0.2">
      <c r="A42" s="18">
        <v>6.3</v>
      </c>
      <c r="B42" s="21" t="s">
        <v>228</v>
      </c>
      <c r="C42" s="59">
        <v>4</v>
      </c>
      <c r="D42" s="36" t="s">
        <v>19</v>
      </c>
      <c r="E42" s="19"/>
      <c r="F42" s="15">
        <f t="shared" si="1"/>
        <v>0</v>
      </c>
    </row>
    <row r="43" spans="1:6" s="67" customFormat="1" x14ac:dyDescent="0.2">
      <c r="A43" s="18">
        <v>6.4</v>
      </c>
      <c r="B43" s="21" t="s">
        <v>225</v>
      </c>
      <c r="C43" s="59">
        <v>2</v>
      </c>
      <c r="D43" s="36" t="s">
        <v>19</v>
      </c>
      <c r="E43" s="19"/>
      <c r="F43" s="15">
        <f t="shared" si="1"/>
        <v>0</v>
      </c>
    </row>
    <row r="44" spans="1:6" s="67" customFormat="1" x14ac:dyDescent="0.2">
      <c r="A44" s="18">
        <v>6.5</v>
      </c>
      <c r="B44" s="39" t="s">
        <v>276</v>
      </c>
      <c r="C44" s="59">
        <v>2</v>
      </c>
      <c r="D44" s="36" t="s">
        <v>19</v>
      </c>
      <c r="E44" s="19"/>
      <c r="F44" s="15">
        <f t="shared" si="1"/>
        <v>0</v>
      </c>
    </row>
    <row r="45" spans="1:6" s="67" customFormat="1" x14ac:dyDescent="0.2">
      <c r="A45" s="18">
        <v>6.6</v>
      </c>
      <c r="B45" s="39" t="s">
        <v>28</v>
      </c>
      <c r="C45" s="59">
        <v>3.96</v>
      </c>
      <c r="D45" s="36" t="s">
        <v>15</v>
      </c>
      <c r="E45" s="19"/>
      <c r="F45" s="15">
        <f t="shared" si="1"/>
        <v>0</v>
      </c>
    </row>
    <row r="46" spans="1:6" s="67" customFormat="1" x14ac:dyDescent="0.2">
      <c r="A46" s="18">
        <v>6.7</v>
      </c>
      <c r="B46" s="39" t="s">
        <v>230</v>
      </c>
      <c r="C46" s="59">
        <v>3.37</v>
      </c>
      <c r="D46" s="36" t="s">
        <v>15</v>
      </c>
      <c r="E46" s="19"/>
      <c r="F46" s="15">
        <f t="shared" si="1"/>
        <v>0</v>
      </c>
    </row>
    <row r="47" spans="1:6" s="67" customFormat="1" x14ac:dyDescent="0.2">
      <c r="A47" s="18">
        <v>6.8</v>
      </c>
      <c r="B47" s="39" t="s">
        <v>229</v>
      </c>
      <c r="C47" s="59">
        <v>0.7</v>
      </c>
      <c r="D47" s="36" t="s">
        <v>15</v>
      </c>
      <c r="E47" s="19"/>
      <c r="F47" s="15">
        <f t="shared" si="1"/>
        <v>0</v>
      </c>
    </row>
    <row r="48" spans="1:6" s="67" customFormat="1" x14ac:dyDescent="0.2">
      <c r="A48" s="18">
        <v>6.9</v>
      </c>
      <c r="B48" s="39" t="s">
        <v>29</v>
      </c>
      <c r="C48" s="59">
        <v>1</v>
      </c>
      <c r="D48" s="36" t="s">
        <v>19</v>
      </c>
      <c r="E48" s="19"/>
      <c r="F48" s="15">
        <f t="shared" si="1"/>
        <v>0</v>
      </c>
    </row>
    <row r="49" spans="1:6" s="67" customFormat="1" x14ac:dyDescent="0.2">
      <c r="A49" s="18"/>
      <c r="B49" s="39"/>
      <c r="C49" s="59"/>
      <c r="D49" s="36"/>
      <c r="E49" s="19"/>
      <c r="F49" s="15"/>
    </row>
    <row r="50" spans="1:6" s="67" customFormat="1" x14ac:dyDescent="0.2">
      <c r="A50" s="13">
        <v>7</v>
      </c>
      <c r="B50" s="32" t="s">
        <v>286</v>
      </c>
      <c r="C50" s="59"/>
      <c r="D50" s="36"/>
      <c r="E50" s="19"/>
      <c r="F50" s="15">
        <f>ROUND(C50*E50,2)</f>
        <v>0</v>
      </c>
    </row>
    <row r="51" spans="1:6" s="67" customFormat="1" x14ac:dyDescent="0.2">
      <c r="A51" s="18">
        <v>7.1</v>
      </c>
      <c r="B51" s="39" t="s">
        <v>285</v>
      </c>
      <c r="C51" s="59">
        <v>576.71</v>
      </c>
      <c r="D51" s="36" t="s">
        <v>12</v>
      </c>
      <c r="E51" s="19"/>
      <c r="F51" s="15">
        <f>ROUND(C51*E51,2)</f>
        <v>0</v>
      </c>
    </row>
    <row r="52" spans="1:6" s="67" customFormat="1" x14ac:dyDescent="0.2">
      <c r="A52" s="18"/>
      <c r="B52" s="39"/>
      <c r="C52" s="59"/>
      <c r="D52" s="36"/>
      <c r="E52" s="19"/>
      <c r="F52" s="15"/>
    </row>
    <row r="53" spans="1:6" s="67" customFormat="1" ht="38.25" x14ac:dyDescent="0.2">
      <c r="A53" s="22">
        <v>8</v>
      </c>
      <c r="B53" s="23" t="s">
        <v>231</v>
      </c>
      <c r="C53" s="35">
        <v>621.94000000000005</v>
      </c>
      <c r="D53" s="77" t="s">
        <v>12</v>
      </c>
      <c r="E53" s="78"/>
      <c r="F53" s="79">
        <f>ROUND(C53*E53,2)</f>
        <v>0</v>
      </c>
    </row>
    <row r="54" spans="1:6" s="67" customFormat="1" ht="63.75" x14ac:dyDescent="0.2">
      <c r="A54" s="22">
        <v>9</v>
      </c>
      <c r="B54" s="23" t="s">
        <v>232</v>
      </c>
      <c r="C54" s="35">
        <v>621.94000000000005</v>
      </c>
      <c r="D54" s="77" t="s">
        <v>12</v>
      </c>
      <c r="E54" s="78"/>
      <c r="F54" s="79">
        <f>ROUND(C54*E54,2)</f>
        <v>0</v>
      </c>
    </row>
    <row r="55" spans="1:6" s="67" customFormat="1" ht="25.5" x14ac:dyDescent="0.2">
      <c r="A55" s="24">
        <v>10</v>
      </c>
      <c r="B55" s="25" t="s">
        <v>233</v>
      </c>
      <c r="C55" s="35">
        <v>621.94000000000005</v>
      </c>
      <c r="D55" s="77" t="s">
        <v>12</v>
      </c>
      <c r="E55" s="78"/>
      <c r="F55" s="79">
        <f>ROUND(C55*E55,2)</f>
        <v>0</v>
      </c>
    </row>
    <row r="56" spans="1:6" s="67" customFormat="1" x14ac:dyDescent="0.2">
      <c r="A56" s="26"/>
      <c r="B56" s="26" t="s">
        <v>30</v>
      </c>
      <c r="C56" s="46"/>
      <c r="D56" s="36"/>
      <c r="E56" s="19"/>
      <c r="F56" s="27">
        <f>SUM(F10:F55)</f>
        <v>0</v>
      </c>
    </row>
    <row r="57" spans="1:6" s="67" customFormat="1" x14ac:dyDescent="0.2">
      <c r="A57" s="28"/>
      <c r="B57" s="21"/>
      <c r="C57" s="46"/>
      <c r="D57" s="36"/>
      <c r="E57" s="19"/>
      <c r="F57" s="15"/>
    </row>
    <row r="58" spans="1:6" s="67" customFormat="1" x14ac:dyDescent="0.2">
      <c r="A58" s="143" t="s">
        <v>31</v>
      </c>
      <c r="B58" s="144" t="s">
        <v>313</v>
      </c>
      <c r="C58" s="59"/>
      <c r="D58" s="145"/>
      <c r="E58" s="168"/>
      <c r="F58" s="80"/>
    </row>
    <row r="59" spans="1:6" s="67" customFormat="1" x14ac:dyDescent="0.2">
      <c r="A59" s="143"/>
      <c r="B59" s="144"/>
      <c r="C59" s="59"/>
      <c r="D59" s="145"/>
      <c r="E59" s="168"/>
      <c r="F59" s="80"/>
    </row>
    <row r="60" spans="1:6" s="67" customFormat="1" x14ac:dyDescent="0.2">
      <c r="A60" s="143" t="s">
        <v>78</v>
      </c>
      <c r="B60" s="144" t="s">
        <v>314</v>
      </c>
      <c r="C60" s="59"/>
      <c r="D60" s="145"/>
      <c r="E60" s="168"/>
      <c r="F60" s="80"/>
    </row>
    <row r="61" spans="1:6" s="67" customFormat="1" x14ac:dyDescent="0.2">
      <c r="A61" s="143"/>
      <c r="B61" s="144"/>
      <c r="C61" s="59"/>
      <c r="D61" s="145"/>
      <c r="E61" s="168"/>
      <c r="F61" s="80"/>
    </row>
    <row r="62" spans="1:6" s="67" customFormat="1" x14ac:dyDescent="0.2">
      <c r="A62" s="146">
        <v>1</v>
      </c>
      <c r="B62" s="147" t="s">
        <v>290</v>
      </c>
      <c r="C62" s="59">
        <v>1</v>
      </c>
      <c r="D62" s="145" t="s">
        <v>19</v>
      </c>
      <c r="E62" s="168"/>
      <c r="F62" s="80">
        <f>ROUND(C62*E62,2)</f>
        <v>0</v>
      </c>
    </row>
    <row r="63" spans="1:6" s="67" customFormat="1" x14ac:dyDescent="0.2">
      <c r="A63" s="148"/>
      <c r="B63" s="147"/>
      <c r="C63" s="59"/>
      <c r="D63" s="145"/>
      <c r="E63" s="168"/>
      <c r="F63" s="80">
        <f t="shared" ref="F63:F126" si="2">ROUND(C63*E63,2)</f>
        <v>0</v>
      </c>
    </row>
    <row r="64" spans="1:6" s="67" customFormat="1" x14ac:dyDescent="0.2">
      <c r="A64" s="149">
        <v>2</v>
      </c>
      <c r="B64" s="144" t="s">
        <v>13</v>
      </c>
      <c r="C64" s="59"/>
      <c r="D64" s="145"/>
      <c r="E64" s="168"/>
      <c r="F64" s="80">
        <f t="shared" si="2"/>
        <v>0</v>
      </c>
    </row>
    <row r="65" spans="1:6" s="67" customFormat="1" x14ac:dyDescent="0.2">
      <c r="A65" s="150">
        <v>2.2000000000000002</v>
      </c>
      <c r="B65" s="39" t="s">
        <v>14</v>
      </c>
      <c r="C65" s="59">
        <v>144.08000000000001</v>
      </c>
      <c r="D65" s="145" t="s">
        <v>15</v>
      </c>
      <c r="E65" s="168"/>
      <c r="F65" s="80">
        <f>ROUND(C65*E65,2)</f>
        <v>0</v>
      </c>
    </row>
    <row r="66" spans="1:6" s="67" customFormat="1" ht="25.5" x14ac:dyDescent="0.2">
      <c r="A66" s="150">
        <v>2.2999999999999998</v>
      </c>
      <c r="B66" s="25" t="s">
        <v>234</v>
      </c>
      <c r="C66" s="59">
        <v>33.9</v>
      </c>
      <c r="D66" s="145" t="s">
        <v>15</v>
      </c>
      <c r="E66" s="168"/>
      <c r="F66" s="80">
        <f>ROUND(C66*E66,2)</f>
        <v>0</v>
      </c>
    </row>
    <row r="67" spans="1:6" s="67" customFormat="1" ht="25.5" x14ac:dyDescent="0.2">
      <c r="A67" s="150">
        <v>2.4</v>
      </c>
      <c r="B67" s="74" t="s">
        <v>274</v>
      </c>
      <c r="C67" s="59">
        <v>66.23</v>
      </c>
      <c r="D67" s="145" t="s">
        <v>15</v>
      </c>
      <c r="E67" s="168"/>
      <c r="F67" s="80">
        <f>ROUND(C67*E67,2)</f>
        <v>0</v>
      </c>
    </row>
    <row r="68" spans="1:6" s="67" customFormat="1" x14ac:dyDescent="0.2">
      <c r="A68" s="148"/>
      <c r="B68" s="147"/>
      <c r="C68" s="59"/>
      <c r="D68" s="145"/>
      <c r="E68" s="168"/>
      <c r="F68" s="80">
        <f t="shared" si="2"/>
        <v>0</v>
      </c>
    </row>
    <row r="69" spans="1:6" s="67" customFormat="1" x14ac:dyDescent="0.2">
      <c r="A69" s="149">
        <v>3</v>
      </c>
      <c r="B69" s="144" t="s">
        <v>32</v>
      </c>
      <c r="C69" s="59"/>
      <c r="D69" s="145"/>
      <c r="E69" s="168"/>
      <c r="F69" s="80">
        <f t="shared" si="2"/>
        <v>0</v>
      </c>
    </row>
    <row r="70" spans="1:6" s="67" customFormat="1" x14ac:dyDescent="0.2">
      <c r="A70" s="150">
        <v>3.1</v>
      </c>
      <c r="B70" s="147" t="s">
        <v>33</v>
      </c>
      <c r="C70" s="59">
        <v>2.4</v>
      </c>
      <c r="D70" s="145" t="s">
        <v>15</v>
      </c>
      <c r="E70" s="168"/>
      <c r="F70" s="80">
        <f t="shared" si="2"/>
        <v>0</v>
      </c>
    </row>
    <row r="71" spans="1:6" s="67" customFormat="1" x14ac:dyDescent="0.2">
      <c r="A71" s="150">
        <v>3.2</v>
      </c>
      <c r="B71" s="147" t="s">
        <v>34</v>
      </c>
      <c r="C71" s="59">
        <v>15.6</v>
      </c>
      <c r="D71" s="145" t="s">
        <v>15</v>
      </c>
      <c r="E71" s="168"/>
      <c r="F71" s="80">
        <f t="shared" si="2"/>
        <v>0</v>
      </c>
    </row>
    <row r="72" spans="1:6" s="67" customFormat="1" x14ac:dyDescent="0.2">
      <c r="A72" s="150">
        <v>3.3</v>
      </c>
      <c r="B72" s="147" t="s">
        <v>35</v>
      </c>
      <c r="C72" s="59">
        <v>4.54</v>
      </c>
      <c r="D72" s="145" t="s">
        <v>15</v>
      </c>
      <c r="E72" s="168"/>
      <c r="F72" s="80">
        <f t="shared" si="2"/>
        <v>0</v>
      </c>
    </row>
    <row r="73" spans="1:6" s="67" customFormat="1" x14ac:dyDescent="0.2">
      <c r="A73" s="150">
        <v>3.4</v>
      </c>
      <c r="B73" s="91" t="s">
        <v>287</v>
      </c>
      <c r="C73" s="59">
        <v>7.28</v>
      </c>
      <c r="D73" s="145" t="s">
        <v>15</v>
      </c>
      <c r="E73" s="168"/>
      <c r="F73" s="80">
        <f t="shared" si="2"/>
        <v>0</v>
      </c>
    </row>
    <row r="74" spans="1:6" s="67" customFormat="1" x14ac:dyDescent="0.2">
      <c r="A74" s="150">
        <v>3.5</v>
      </c>
      <c r="B74" s="147" t="s">
        <v>36</v>
      </c>
      <c r="C74" s="59">
        <v>2.08</v>
      </c>
      <c r="D74" s="145" t="s">
        <v>15</v>
      </c>
      <c r="E74" s="168"/>
      <c r="F74" s="80">
        <f t="shared" si="2"/>
        <v>0</v>
      </c>
    </row>
    <row r="75" spans="1:6" s="67" customFormat="1" x14ac:dyDescent="0.2">
      <c r="A75" s="90">
        <v>3.6</v>
      </c>
      <c r="B75" s="91" t="s">
        <v>37</v>
      </c>
      <c r="C75" s="59">
        <v>0.97</v>
      </c>
      <c r="D75" s="145" t="s">
        <v>15</v>
      </c>
      <c r="E75" s="169"/>
      <c r="F75" s="80">
        <f t="shared" si="2"/>
        <v>0</v>
      </c>
    </row>
    <row r="76" spans="1:6" s="67" customFormat="1" x14ac:dyDescent="0.2">
      <c r="A76" s="148"/>
      <c r="B76" s="147"/>
      <c r="C76" s="59"/>
      <c r="D76" s="145"/>
      <c r="E76" s="168"/>
      <c r="F76" s="80">
        <f t="shared" si="2"/>
        <v>0</v>
      </c>
    </row>
    <row r="77" spans="1:6" s="67" customFormat="1" x14ac:dyDescent="0.2">
      <c r="A77" s="149">
        <v>4</v>
      </c>
      <c r="B77" s="144" t="s">
        <v>38</v>
      </c>
      <c r="C77" s="59"/>
      <c r="D77" s="145"/>
      <c r="E77" s="168"/>
      <c r="F77" s="80">
        <f t="shared" si="2"/>
        <v>0</v>
      </c>
    </row>
    <row r="78" spans="1:6" s="67" customFormat="1" x14ac:dyDescent="0.2">
      <c r="A78" s="150">
        <v>4.0999999999999996</v>
      </c>
      <c r="B78" s="147" t="s">
        <v>235</v>
      </c>
      <c r="C78" s="59">
        <v>24</v>
      </c>
      <c r="D78" s="145" t="s">
        <v>12</v>
      </c>
      <c r="E78" s="168"/>
      <c r="F78" s="80">
        <f t="shared" si="2"/>
        <v>0</v>
      </c>
    </row>
    <row r="79" spans="1:6" s="67" customFormat="1" x14ac:dyDescent="0.2">
      <c r="A79" s="148"/>
      <c r="B79" s="147"/>
      <c r="C79" s="59"/>
      <c r="D79" s="145"/>
      <c r="E79" s="168"/>
      <c r="F79" s="80">
        <f t="shared" si="2"/>
        <v>0</v>
      </c>
    </row>
    <row r="80" spans="1:6" s="67" customFormat="1" x14ac:dyDescent="0.2">
      <c r="A80" s="149">
        <v>5</v>
      </c>
      <c r="B80" s="144" t="s">
        <v>40</v>
      </c>
      <c r="C80" s="59"/>
      <c r="D80" s="145"/>
      <c r="E80" s="168"/>
      <c r="F80" s="80">
        <f t="shared" si="2"/>
        <v>0</v>
      </c>
    </row>
    <row r="81" spans="1:27" s="67" customFormat="1" x14ac:dyDescent="0.2">
      <c r="A81" s="150">
        <v>5.0999999999999996</v>
      </c>
      <c r="B81" s="147" t="s">
        <v>41</v>
      </c>
      <c r="C81" s="59">
        <v>49</v>
      </c>
      <c r="D81" s="145" t="s">
        <v>42</v>
      </c>
      <c r="E81" s="169"/>
      <c r="F81" s="80">
        <f t="shared" si="2"/>
        <v>0</v>
      </c>
    </row>
    <row r="82" spans="1:27" s="67" customFormat="1" x14ac:dyDescent="0.2">
      <c r="A82" s="150">
        <v>5.2</v>
      </c>
      <c r="B82" s="147" t="s">
        <v>43</v>
      </c>
      <c r="C82" s="59">
        <v>24.01</v>
      </c>
      <c r="D82" s="145" t="s">
        <v>42</v>
      </c>
      <c r="E82" s="169"/>
      <c r="F82" s="80">
        <f t="shared" si="2"/>
        <v>0</v>
      </c>
    </row>
    <row r="83" spans="1:27" s="67" customFormat="1" x14ac:dyDescent="0.2">
      <c r="A83" s="150">
        <v>5.3</v>
      </c>
      <c r="B83" s="147" t="s">
        <v>44</v>
      </c>
      <c r="C83" s="59">
        <v>36</v>
      </c>
      <c r="D83" s="145" t="s">
        <v>42</v>
      </c>
      <c r="E83" s="169"/>
      <c r="F83" s="80">
        <f t="shared" si="2"/>
        <v>0</v>
      </c>
    </row>
    <row r="84" spans="1:27" s="81" customFormat="1" x14ac:dyDescent="0.2">
      <c r="A84" s="148"/>
      <c r="B84" s="147"/>
      <c r="C84" s="59"/>
      <c r="D84" s="145"/>
      <c r="E84" s="168"/>
      <c r="F84" s="80">
        <f t="shared" si="2"/>
        <v>0</v>
      </c>
    </row>
    <row r="85" spans="1:27" s="67" customFormat="1" x14ac:dyDescent="0.2">
      <c r="A85" s="149">
        <v>6</v>
      </c>
      <c r="B85" s="144" t="s">
        <v>45</v>
      </c>
      <c r="C85" s="59"/>
      <c r="D85" s="145"/>
      <c r="E85" s="168"/>
      <c r="F85" s="80">
        <f t="shared" si="2"/>
        <v>0</v>
      </c>
    </row>
    <row r="86" spans="1:27" s="67" customFormat="1" x14ac:dyDescent="0.2">
      <c r="A86" s="150">
        <v>6.1</v>
      </c>
      <c r="B86" s="147" t="s">
        <v>46</v>
      </c>
      <c r="C86" s="59">
        <v>1</v>
      </c>
      <c r="D86" s="145" t="s">
        <v>19</v>
      </c>
      <c r="E86" s="168"/>
      <c r="F86" s="80">
        <f t="shared" si="2"/>
        <v>0</v>
      </c>
    </row>
    <row r="87" spans="1:27" s="67" customFormat="1" x14ac:dyDescent="0.2">
      <c r="A87" s="150">
        <v>6.2</v>
      </c>
      <c r="B87" s="147" t="s">
        <v>47</v>
      </c>
      <c r="C87" s="59">
        <v>1</v>
      </c>
      <c r="D87" s="145" t="s">
        <v>19</v>
      </c>
      <c r="E87" s="168"/>
      <c r="F87" s="80">
        <f t="shared" si="2"/>
        <v>0</v>
      </c>
    </row>
    <row r="88" spans="1:27" s="67" customFormat="1" x14ac:dyDescent="0.2">
      <c r="A88" s="150"/>
      <c r="B88" s="147"/>
      <c r="C88" s="59"/>
      <c r="D88" s="145"/>
      <c r="E88" s="168"/>
      <c r="F88" s="80"/>
    </row>
    <row r="89" spans="1:27" s="82" customFormat="1" x14ac:dyDescent="0.2">
      <c r="A89" s="84" t="s">
        <v>315</v>
      </c>
      <c r="B89" s="75" t="s">
        <v>316</v>
      </c>
      <c r="C89" s="59"/>
      <c r="D89" s="145"/>
      <c r="E89" s="169"/>
      <c r="F89" s="80">
        <f t="shared" si="2"/>
        <v>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s="82" customFormat="1" x14ac:dyDescent="0.2">
      <c r="A90" s="151"/>
      <c r="B90" s="75"/>
      <c r="C90" s="59"/>
      <c r="D90" s="145"/>
      <c r="E90" s="169"/>
      <c r="F90" s="80">
        <f t="shared" si="2"/>
        <v>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s="82" customFormat="1" x14ac:dyDescent="0.2">
      <c r="A91" s="151">
        <v>1</v>
      </c>
      <c r="B91" s="75" t="s">
        <v>267</v>
      </c>
      <c r="C91" s="59"/>
      <c r="D91" s="145"/>
      <c r="E91" s="169"/>
      <c r="F91" s="80">
        <f t="shared" si="2"/>
        <v>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s="82" customFormat="1" x14ac:dyDescent="0.2">
      <c r="A92" s="45">
        <f>A91+0.1</f>
        <v>1.1000000000000001</v>
      </c>
      <c r="B92" s="23" t="s">
        <v>48</v>
      </c>
      <c r="C92" s="59">
        <v>4.62</v>
      </c>
      <c r="D92" s="145" t="s">
        <v>15</v>
      </c>
      <c r="E92" s="169"/>
      <c r="F92" s="80">
        <f>ROUND(C92*E92,2)</f>
        <v>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s="82" customFormat="1" x14ac:dyDescent="0.2">
      <c r="A93" s="45">
        <f>A92+0.1</f>
        <v>1.2000000000000002</v>
      </c>
      <c r="B93" s="23" t="s">
        <v>35</v>
      </c>
      <c r="C93" s="59">
        <v>9.5</v>
      </c>
      <c r="D93" s="145" t="s">
        <v>15</v>
      </c>
      <c r="E93" s="169"/>
      <c r="F93" s="80">
        <f>ROUND(C93*E93,2)</f>
        <v>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s="82" customFormat="1" x14ac:dyDescent="0.2">
      <c r="A94" s="45">
        <v>1.3</v>
      </c>
      <c r="B94" s="23" t="s">
        <v>49</v>
      </c>
      <c r="C94" s="59">
        <v>0.56999999999999995</v>
      </c>
      <c r="D94" s="145" t="s">
        <v>15</v>
      </c>
      <c r="E94" s="169"/>
      <c r="F94" s="80">
        <f>ROUND(C94*E94,2)</f>
        <v>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s="82" customFormat="1" x14ac:dyDescent="0.2">
      <c r="A95" s="45">
        <v>1.4</v>
      </c>
      <c r="B95" s="23" t="s">
        <v>50</v>
      </c>
      <c r="C95" s="59">
        <v>0.15</v>
      </c>
      <c r="D95" s="145" t="s">
        <v>15</v>
      </c>
      <c r="E95" s="169"/>
      <c r="F95" s="80">
        <f>ROUND(C95*E95,2)</f>
        <v>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s="82" customFormat="1" x14ac:dyDescent="0.2">
      <c r="A96" s="45"/>
      <c r="B96" s="23"/>
      <c r="C96" s="59"/>
      <c r="D96" s="145"/>
      <c r="E96" s="169"/>
      <c r="F96" s="80">
        <f t="shared" si="2"/>
        <v>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s="82" customFormat="1" x14ac:dyDescent="0.2">
      <c r="A97" s="151">
        <v>2</v>
      </c>
      <c r="B97" s="75" t="s">
        <v>51</v>
      </c>
      <c r="C97" s="59"/>
      <c r="D97" s="145"/>
      <c r="E97" s="169"/>
      <c r="F97" s="80">
        <f t="shared" si="2"/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s="82" customFormat="1" x14ac:dyDescent="0.2">
      <c r="A98" s="45">
        <f>A97+0.1</f>
        <v>2.1</v>
      </c>
      <c r="B98" s="23" t="s">
        <v>52</v>
      </c>
      <c r="C98" s="59">
        <v>82.74</v>
      </c>
      <c r="D98" s="145" t="s">
        <v>42</v>
      </c>
      <c r="E98" s="169"/>
      <c r="F98" s="80">
        <f t="shared" si="2"/>
        <v>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s="82" customFormat="1" x14ac:dyDescent="0.2">
      <c r="A99" s="45"/>
      <c r="B99" s="23"/>
      <c r="C99" s="59"/>
      <c r="D99" s="145"/>
      <c r="E99" s="169"/>
      <c r="F99" s="80">
        <f t="shared" si="2"/>
        <v>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s="82" customFormat="1" x14ac:dyDescent="0.2">
      <c r="A100" s="151">
        <v>3</v>
      </c>
      <c r="B100" s="75" t="s">
        <v>40</v>
      </c>
      <c r="C100" s="59"/>
      <c r="D100" s="145"/>
      <c r="E100" s="169"/>
      <c r="F100" s="80">
        <f t="shared" si="2"/>
        <v>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s="82" customFormat="1" x14ac:dyDescent="0.2">
      <c r="A101" s="45">
        <f>A100+0.1</f>
        <v>3.1</v>
      </c>
      <c r="B101" s="23" t="s">
        <v>53</v>
      </c>
      <c r="C101" s="59">
        <v>55</v>
      </c>
      <c r="D101" s="145" t="s">
        <v>42</v>
      </c>
      <c r="E101" s="169"/>
      <c r="F101" s="80">
        <f t="shared" si="2"/>
        <v>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s="82" customFormat="1" x14ac:dyDescent="0.2">
      <c r="A102" s="45">
        <f t="shared" ref="A102:A107" si="3">A101+0.1</f>
        <v>3.2</v>
      </c>
      <c r="B102" s="23" t="s">
        <v>54</v>
      </c>
      <c r="C102" s="59">
        <v>103.09</v>
      </c>
      <c r="D102" s="145" t="s">
        <v>42</v>
      </c>
      <c r="E102" s="169"/>
      <c r="F102" s="80">
        <f t="shared" si="2"/>
        <v>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s="82" customFormat="1" x14ac:dyDescent="0.2">
      <c r="A103" s="45">
        <f t="shared" si="3"/>
        <v>3.3000000000000003</v>
      </c>
      <c r="B103" s="23" t="s">
        <v>55</v>
      </c>
      <c r="C103" s="59">
        <v>103.69</v>
      </c>
      <c r="D103" s="145" t="s">
        <v>42</v>
      </c>
      <c r="E103" s="169"/>
      <c r="F103" s="80">
        <f t="shared" si="2"/>
        <v>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s="82" customFormat="1" x14ac:dyDescent="0.2">
      <c r="A104" s="45">
        <f t="shared" si="3"/>
        <v>3.4000000000000004</v>
      </c>
      <c r="B104" s="23" t="s">
        <v>56</v>
      </c>
      <c r="C104" s="59">
        <v>243.76</v>
      </c>
      <c r="D104" s="145" t="s">
        <v>42</v>
      </c>
      <c r="E104" s="169"/>
      <c r="F104" s="80">
        <f t="shared" si="2"/>
        <v>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s="82" customFormat="1" x14ac:dyDescent="0.2">
      <c r="A105" s="45">
        <f t="shared" si="3"/>
        <v>3.5000000000000004</v>
      </c>
      <c r="B105" s="23" t="s">
        <v>57</v>
      </c>
      <c r="C105" s="59">
        <v>124.96</v>
      </c>
      <c r="D105" s="145" t="s">
        <v>26</v>
      </c>
      <c r="E105" s="169"/>
      <c r="F105" s="80">
        <f t="shared" si="2"/>
        <v>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s="82" customFormat="1" x14ac:dyDescent="0.2">
      <c r="A106" s="45">
        <f t="shared" si="3"/>
        <v>3.6000000000000005</v>
      </c>
      <c r="B106" s="23" t="s">
        <v>58</v>
      </c>
      <c r="C106" s="59">
        <v>79.2</v>
      </c>
      <c r="D106" s="145" t="s">
        <v>42</v>
      </c>
      <c r="E106" s="169"/>
      <c r="F106" s="80">
        <f t="shared" si="2"/>
        <v>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s="82" customFormat="1" x14ac:dyDescent="0.2">
      <c r="A107" s="45">
        <f t="shared" si="3"/>
        <v>3.7000000000000006</v>
      </c>
      <c r="B107" s="23" t="s">
        <v>59</v>
      </c>
      <c r="C107" s="59">
        <v>70.400000000000006</v>
      </c>
      <c r="D107" s="145" t="s">
        <v>26</v>
      </c>
      <c r="E107" s="169"/>
      <c r="F107" s="80">
        <f t="shared" si="2"/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s="82" customFormat="1" x14ac:dyDescent="0.2">
      <c r="A108" s="45"/>
      <c r="B108" s="23"/>
      <c r="C108" s="59"/>
      <c r="D108" s="145"/>
      <c r="E108" s="169"/>
      <c r="F108" s="80">
        <f t="shared" si="2"/>
        <v>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s="82" customFormat="1" x14ac:dyDescent="0.2">
      <c r="A109" s="151">
        <v>4</v>
      </c>
      <c r="B109" s="75" t="s">
        <v>60</v>
      </c>
      <c r="C109" s="95"/>
      <c r="D109" s="152"/>
      <c r="E109" s="170"/>
      <c r="F109" s="80">
        <f t="shared" si="2"/>
        <v>0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s="82" customFormat="1" x14ac:dyDescent="0.2">
      <c r="A110" s="45">
        <f>A109+0.1</f>
        <v>4.0999999999999996</v>
      </c>
      <c r="B110" s="23" t="s">
        <v>61</v>
      </c>
      <c r="C110" s="59">
        <v>3.47</v>
      </c>
      <c r="D110" s="145" t="s">
        <v>42</v>
      </c>
      <c r="E110" s="169"/>
      <c r="F110" s="80">
        <f t="shared" si="2"/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s="82" customFormat="1" x14ac:dyDescent="0.2">
      <c r="A111" s="45">
        <v>4.2</v>
      </c>
      <c r="B111" s="23" t="s">
        <v>317</v>
      </c>
      <c r="C111" s="59">
        <v>31.54</v>
      </c>
      <c r="D111" s="145" t="s">
        <v>42</v>
      </c>
      <c r="E111" s="169"/>
      <c r="F111" s="80">
        <f t="shared" si="2"/>
        <v>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s="82" customFormat="1" x14ac:dyDescent="0.2">
      <c r="A112" s="45"/>
      <c r="B112" s="23"/>
      <c r="C112" s="59"/>
      <c r="D112" s="145"/>
      <c r="E112" s="169"/>
      <c r="F112" s="80">
        <f t="shared" si="2"/>
        <v>0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s="82" customFormat="1" x14ac:dyDescent="0.2">
      <c r="A113" s="151">
        <v>5</v>
      </c>
      <c r="B113" s="75" t="s">
        <v>38</v>
      </c>
      <c r="C113" s="95"/>
      <c r="D113" s="152"/>
      <c r="E113" s="170"/>
      <c r="F113" s="80">
        <f t="shared" si="2"/>
        <v>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s="82" customFormat="1" x14ac:dyDescent="0.2">
      <c r="A114" s="45">
        <v>5.0999999999999996</v>
      </c>
      <c r="B114" s="23" t="s">
        <v>236</v>
      </c>
      <c r="C114" s="59">
        <v>66.22</v>
      </c>
      <c r="D114" s="145" t="s">
        <v>26</v>
      </c>
      <c r="E114" s="169"/>
      <c r="F114" s="80">
        <f t="shared" si="2"/>
        <v>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s="82" customFormat="1" x14ac:dyDescent="0.2">
      <c r="A115" s="45">
        <v>5.2</v>
      </c>
      <c r="B115" s="23" t="s">
        <v>63</v>
      </c>
      <c r="C115" s="59">
        <v>2.2000000000000002</v>
      </c>
      <c r="D115" s="145" t="s">
        <v>64</v>
      </c>
      <c r="E115" s="169"/>
      <c r="F115" s="80">
        <f t="shared" si="2"/>
        <v>0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s="82" customFormat="1" x14ac:dyDescent="0.2">
      <c r="A116" s="45"/>
      <c r="B116" s="23"/>
      <c r="C116" s="59"/>
      <c r="D116" s="145"/>
      <c r="E116" s="169"/>
      <c r="F116" s="80">
        <f t="shared" si="2"/>
        <v>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s="82" customFormat="1" x14ac:dyDescent="0.2">
      <c r="A117" s="151">
        <v>6</v>
      </c>
      <c r="B117" s="75" t="s">
        <v>65</v>
      </c>
      <c r="C117" s="59"/>
      <c r="D117" s="145"/>
      <c r="E117" s="169"/>
      <c r="F117" s="80">
        <f t="shared" si="2"/>
        <v>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s="82" customFormat="1" x14ac:dyDescent="0.2">
      <c r="A118" s="45">
        <v>6.1</v>
      </c>
      <c r="B118" s="23" t="s">
        <v>66</v>
      </c>
      <c r="C118" s="59">
        <v>1</v>
      </c>
      <c r="D118" s="145" t="s">
        <v>19</v>
      </c>
      <c r="E118" s="169"/>
      <c r="F118" s="80">
        <f t="shared" si="2"/>
        <v>0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s="82" customFormat="1" x14ac:dyDescent="0.2">
      <c r="A119" s="45">
        <v>6.2</v>
      </c>
      <c r="B119" s="23" t="s">
        <v>67</v>
      </c>
      <c r="C119" s="59">
        <v>1</v>
      </c>
      <c r="D119" s="145" t="s">
        <v>19</v>
      </c>
      <c r="E119" s="169"/>
      <c r="F119" s="80">
        <f t="shared" si="2"/>
        <v>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s="82" customFormat="1" x14ac:dyDescent="0.2">
      <c r="A120" s="45"/>
      <c r="B120" s="23"/>
      <c r="C120" s="59"/>
      <c r="D120" s="145"/>
      <c r="E120" s="169"/>
      <c r="F120" s="80">
        <f t="shared" si="2"/>
        <v>0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s="82" customFormat="1" x14ac:dyDescent="0.2">
      <c r="A121" s="151">
        <v>7</v>
      </c>
      <c r="B121" s="75" t="s">
        <v>68</v>
      </c>
      <c r="C121" s="59"/>
      <c r="D121" s="145"/>
      <c r="E121" s="169"/>
      <c r="F121" s="80">
        <f t="shared" si="2"/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s="82" customFormat="1" x14ac:dyDescent="0.2">
      <c r="A122" s="45">
        <v>7.1</v>
      </c>
      <c r="B122" s="23" t="s">
        <v>69</v>
      </c>
      <c r="C122" s="59">
        <v>1</v>
      </c>
      <c r="D122" s="145" t="s">
        <v>19</v>
      </c>
      <c r="E122" s="169"/>
      <c r="F122" s="80">
        <f t="shared" si="2"/>
        <v>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s="82" customFormat="1" x14ac:dyDescent="0.2">
      <c r="A123" s="45">
        <v>7.2</v>
      </c>
      <c r="B123" s="23" t="s">
        <v>70</v>
      </c>
      <c r="C123" s="59">
        <v>2</v>
      </c>
      <c r="D123" s="145" t="s">
        <v>19</v>
      </c>
      <c r="E123" s="169"/>
      <c r="F123" s="80">
        <f t="shared" si="2"/>
        <v>0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s="82" customFormat="1" x14ac:dyDescent="0.2">
      <c r="A124" s="45">
        <v>7.3</v>
      </c>
      <c r="B124" s="23" t="s">
        <v>71</v>
      </c>
      <c r="C124" s="59">
        <v>1</v>
      </c>
      <c r="D124" s="145" t="s">
        <v>19</v>
      </c>
      <c r="E124" s="169"/>
      <c r="F124" s="80">
        <f t="shared" si="2"/>
        <v>0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s="82" customFormat="1" x14ac:dyDescent="0.2">
      <c r="A125" s="45">
        <v>7.4</v>
      </c>
      <c r="B125" s="23" t="s">
        <v>72</v>
      </c>
      <c r="C125" s="59">
        <v>2</v>
      </c>
      <c r="D125" s="145" t="s">
        <v>19</v>
      </c>
      <c r="E125" s="169"/>
      <c r="F125" s="80">
        <f t="shared" si="2"/>
        <v>0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s="83" customFormat="1" x14ac:dyDescent="0.2">
      <c r="A126" s="45"/>
      <c r="B126" s="23"/>
      <c r="C126" s="59"/>
      <c r="D126" s="145"/>
      <c r="E126" s="169"/>
      <c r="F126" s="80">
        <f t="shared" si="2"/>
        <v>0</v>
      </c>
    </row>
    <row r="127" spans="1:27" s="82" customFormat="1" x14ac:dyDescent="0.2">
      <c r="A127" s="151">
        <v>8</v>
      </c>
      <c r="B127" s="75" t="s">
        <v>309</v>
      </c>
      <c r="C127" s="59"/>
      <c r="D127" s="145"/>
      <c r="E127" s="169"/>
      <c r="F127" s="80">
        <f t="shared" ref="F127:F133" si="4">ROUND(C127*E127,2)</f>
        <v>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s="82" customFormat="1" x14ac:dyDescent="0.2">
      <c r="A128" s="45">
        <v>8.1</v>
      </c>
      <c r="B128" s="23" t="s">
        <v>73</v>
      </c>
      <c r="C128" s="59">
        <v>44.4</v>
      </c>
      <c r="D128" s="145" t="s">
        <v>26</v>
      </c>
      <c r="E128" s="169"/>
      <c r="F128" s="80">
        <f t="shared" si="4"/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s="82" customFormat="1" ht="25.5" x14ac:dyDescent="0.2">
      <c r="A129" s="45">
        <v>8.1999999999999993</v>
      </c>
      <c r="B129" s="74" t="s">
        <v>310</v>
      </c>
      <c r="C129" s="59">
        <v>20</v>
      </c>
      <c r="D129" s="145" t="s">
        <v>19</v>
      </c>
      <c r="E129" s="169"/>
      <c r="F129" s="80">
        <f t="shared" si="4"/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s="82" customFormat="1" ht="25.5" x14ac:dyDescent="0.2">
      <c r="A130" s="45">
        <v>8.3000000000000007</v>
      </c>
      <c r="B130" s="74" t="s">
        <v>311</v>
      </c>
      <c r="C130" s="59">
        <v>6</v>
      </c>
      <c r="D130" s="145" t="s">
        <v>19</v>
      </c>
      <c r="E130" s="169"/>
      <c r="F130" s="80">
        <f t="shared" si="4"/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s="82" customFormat="1" x14ac:dyDescent="0.2">
      <c r="A131" s="45">
        <v>8.4</v>
      </c>
      <c r="B131" s="23" t="s">
        <v>74</v>
      </c>
      <c r="C131" s="59">
        <v>1</v>
      </c>
      <c r="D131" s="145" t="s">
        <v>19</v>
      </c>
      <c r="E131" s="169"/>
      <c r="F131" s="80">
        <f t="shared" si="4"/>
        <v>0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s="82" customFormat="1" x14ac:dyDescent="0.2">
      <c r="A132" s="45"/>
      <c r="B132" s="23"/>
      <c r="C132" s="59"/>
      <c r="D132" s="145"/>
      <c r="E132" s="169"/>
      <c r="F132" s="80">
        <f t="shared" si="4"/>
        <v>0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s="82" customFormat="1" x14ac:dyDescent="0.2">
      <c r="A133" s="45">
        <v>9</v>
      </c>
      <c r="B133" s="23" t="s">
        <v>75</v>
      </c>
      <c r="C133" s="59">
        <v>17.28</v>
      </c>
      <c r="D133" s="145" t="s">
        <v>42</v>
      </c>
      <c r="E133" s="169"/>
      <c r="F133" s="80">
        <f t="shared" si="4"/>
        <v>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s="82" customFormat="1" x14ac:dyDescent="0.2">
      <c r="A134" s="45"/>
      <c r="B134" s="84"/>
      <c r="C134" s="59"/>
      <c r="D134" s="145"/>
      <c r="E134" s="169"/>
      <c r="F134" s="8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s="82" customFormat="1" x14ac:dyDescent="0.2">
      <c r="A135" s="153" t="s">
        <v>3</v>
      </c>
      <c r="B135" s="154" t="s">
        <v>318</v>
      </c>
      <c r="C135" s="155"/>
      <c r="D135" s="156"/>
      <c r="E135" s="171"/>
      <c r="F135" s="17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s="82" customFormat="1" x14ac:dyDescent="0.2">
      <c r="A136" s="157"/>
      <c r="B136" s="158"/>
      <c r="C136" s="155"/>
      <c r="D136" s="156"/>
      <c r="E136" s="171"/>
      <c r="F136" s="17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s="82" customFormat="1" x14ac:dyDescent="0.2">
      <c r="A137" s="119">
        <v>1</v>
      </c>
      <c r="B137" s="154" t="s">
        <v>79</v>
      </c>
      <c r="C137" s="155"/>
      <c r="D137" s="156"/>
      <c r="E137" s="171"/>
      <c r="F137" s="17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s="82" customFormat="1" x14ac:dyDescent="0.2">
      <c r="A138" s="159">
        <f>+A137+0.1</f>
        <v>1.1000000000000001</v>
      </c>
      <c r="B138" s="160" t="s">
        <v>80</v>
      </c>
      <c r="C138" s="44">
        <v>2</v>
      </c>
      <c r="D138" s="145" t="s">
        <v>19</v>
      </c>
      <c r="E138" s="173"/>
      <c r="F138" s="101">
        <f t="shared" ref="F138:F151" si="5">ROUND(C138*E138,2)</f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s="82" customFormat="1" x14ac:dyDescent="0.2">
      <c r="A139" s="159">
        <f t="shared" ref="A139:A146" si="6">+A138+0.1</f>
        <v>1.2000000000000002</v>
      </c>
      <c r="B139" s="160" t="s">
        <v>81</v>
      </c>
      <c r="C139" s="44">
        <v>231</v>
      </c>
      <c r="D139" s="145" t="s">
        <v>82</v>
      </c>
      <c r="E139" s="173"/>
      <c r="F139" s="101">
        <f t="shared" si="5"/>
        <v>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s="82" customFormat="1" x14ac:dyDescent="0.2">
      <c r="A140" s="159">
        <f t="shared" si="6"/>
        <v>1.3000000000000003</v>
      </c>
      <c r="B140" s="160" t="s">
        <v>83</v>
      </c>
      <c r="C140" s="44">
        <v>2</v>
      </c>
      <c r="D140" s="145" t="s">
        <v>19</v>
      </c>
      <c r="E140" s="173"/>
      <c r="F140" s="101">
        <f t="shared" si="5"/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s="82" customFormat="1" x14ac:dyDescent="0.2">
      <c r="A141" s="159">
        <f t="shared" si="6"/>
        <v>1.4000000000000004</v>
      </c>
      <c r="B141" s="160" t="s">
        <v>84</v>
      </c>
      <c r="C141" s="44">
        <v>2</v>
      </c>
      <c r="D141" s="145" t="s">
        <v>19</v>
      </c>
      <c r="E141" s="173"/>
      <c r="F141" s="101">
        <f t="shared" si="5"/>
        <v>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s="82" customFormat="1" x14ac:dyDescent="0.2">
      <c r="A142" s="159">
        <f t="shared" si="6"/>
        <v>1.5000000000000004</v>
      </c>
      <c r="B142" s="160" t="s">
        <v>85</v>
      </c>
      <c r="C142" s="44">
        <v>1</v>
      </c>
      <c r="D142" s="145" t="s">
        <v>19</v>
      </c>
      <c r="E142" s="173"/>
      <c r="F142" s="101">
        <f t="shared" si="5"/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s="82" customFormat="1" x14ac:dyDescent="0.2">
      <c r="A143" s="159">
        <f t="shared" si="6"/>
        <v>1.6000000000000005</v>
      </c>
      <c r="B143" s="160" t="s">
        <v>86</v>
      </c>
      <c r="C143" s="44">
        <v>1</v>
      </c>
      <c r="D143" s="145" t="s">
        <v>19</v>
      </c>
      <c r="E143" s="173"/>
      <c r="F143" s="101">
        <f t="shared" si="5"/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s="82" customFormat="1" ht="25.5" x14ac:dyDescent="0.2">
      <c r="A144" s="159">
        <f t="shared" si="6"/>
        <v>1.7000000000000006</v>
      </c>
      <c r="B144" s="161" t="s">
        <v>87</v>
      </c>
      <c r="C144" s="44">
        <v>1</v>
      </c>
      <c r="D144" s="145" t="s">
        <v>19</v>
      </c>
      <c r="E144" s="173"/>
      <c r="F144" s="101">
        <f t="shared" si="5"/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s="82" customFormat="1" x14ac:dyDescent="0.2">
      <c r="A145" s="159">
        <f t="shared" si="6"/>
        <v>1.8000000000000007</v>
      </c>
      <c r="B145" s="160" t="s">
        <v>88</v>
      </c>
      <c r="C145" s="44">
        <v>1</v>
      </c>
      <c r="D145" s="145" t="s">
        <v>19</v>
      </c>
      <c r="E145" s="173"/>
      <c r="F145" s="101">
        <f t="shared" si="5"/>
        <v>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s="82" customFormat="1" x14ac:dyDescent="0.2">
      <c r="A146" s="159">
        <f t="shared" si="6"/>
        <v>1.9000000000000008</v>
      </c>
      <c r="B146" s="160" t="s">
        <v>89</v>
      </c>
      <c r="C146" s="44">
        <v>1</v>
      </c>
      <c r="D146" s="145" t="s">
        <v>19</v>
      </c>
      <c r="E146" s="173"/>
      <c r="F146" s="101">
        <f t="shared" si="5"/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s="82" customFormat="1" x14ac:dyDescent="0.2">
      <c r="A147" s="162">
        <f>+A138</f>
        <v>1.1000000000000001</v>
      </c>
      <c r="B147" s="160" t="s">
        <v>90</v>
      </c>
      <c r="C147" s="44">
        <v>1</v>
      </c>
      <c r="D147" s="145" t="s">
        <v>91</v>
      </c>
      <c r="E147" s="173"/>
      <c r="F147" s="101">
        <f t="shared" si="5"/>
        <v>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s="82" customFormat="1" x14ac:dyDescent="0.2">
      <c r="A148" s="162">
        <f>+A147+0.01</f>
        <v>1.1100000000000001</v>
      </c>
      <c r="B148" s="160" t="s">
        <v>92</v>
      </c>
      <c r="C148" s="44">
        <v>2</v>
      </c>
      <c r="D148" s="145" t="s">
        <v>19</v>
      </c>
      <c r="E148" s="173"/>
      <c r="F148" s="101">
        <f t="shared" si="5"/>
        <v>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s="82" customFormat="1" x14ac:dyDescent="0.2">
      <c r="A149" s="162">
        <f t="shared" ref="A149:A151" si="7">+A148+0.01</f>
        <v>1.1200000000000001</v>
      </c>
      <c r="B149" s="160" t="s">
        <v>93</v>
      </c>
      <c r="C149" s="44">
        <v>2</v>
      </c>
      <c r="D149" s="145" t="s">
        <v>19</v>
      </c>
      <c r="E149" s="173"/>
      <c r="F149" s="101">
        <f t="shared" si="5"/>
        <v>0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s="82" customFormat="1" x14ac:dyDescent="0.2">
      <c r="A150" s="162">
        <f t="shared" si="7"/>
        <v>1.1300000000000001</v>
      </c>
      <c r="B150" s="160" t="s">
        <v>319</v>
      </c>
      <c r="C150" s="44">
        <v>1</v>
      </c>
      <c r="D150" s="145" t="s">
        <v>19</v>
      </c>
      <c r="E150" s="173"/>
      <c r="F150" s="101">
        <f t="shared" si="5"/>
        <v>0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s="82" customFormat="1" x14ac:dyDescent="0.2">
      <c r="A151" s="162">
        <f t="shared" si="7"/>
        <v>1.1400000000000001</v>
      </c>
      <c r="B151" s="160" t="s">
        <v>94</v>
      </c>
      <c r="C151" s="44">
        <v>2</v>
      </c>
      <c r="D151" s="145" t="s">
        <v>19</v>
      </c>
      <c r="E151" s="173"/>
      <c r="F151" s="101">
        <f t="shared" si="5"/>
        <v>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s="82" customFormat="1" x14ac:dyDescent="0.2">
      <c r="A152" s="163"/>
      <c r="B152" s="164"/>
      <c r="C152" s="155"/>
      <c r="D152" s="145"/>
      <c r="E152" s="173"/>
      <c r="F152" s="17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s="82" customFormat="1" x14ac:dyDescent="0.2">
      <c r="A153" s="119">
        <v>2</v>
      </c>
      <c r="B153" s="154" t="s">
        <v>95</v>
      </c>
      <c r="C153" s="155"/>
      <c r="D153" s="145"/>
      <c r="E153" s="173"/>
      <c r="F153" s="17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s="82" customFormat="1" x14ac:dyDescent="0.2">
      <c r="A154" s="159">
        <f>+A153+0.1</f>
        <v>2.1</v>
      </c>
      <c r="B154" s="160" t="s">
        <v>96</v>
      </c>
      <c r="C154" s="44">
        <v>1</v>
      </c>
      <c r="D154" s="145" t="s">
        <v>19</v>
      </c>
      <c r="E154" s="173"/>
      <c r="F154" s="101">
        <f t="shared" ref="F154:F170" si="8">ROUND(C154*E154,2)</f>
        <v>0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s="82" customFormat="1" x14ac:dyDescent="0.2">
      <c r="A155" s="159">
        <f t="shared" ref="A155:A162" si="9">+A154+0.1</f>
        <v>2.2000000000000002</v>
      </c>
      <c r="B155" s="160" t="s">
        <v>97</v>
      </c>
      <c r="C155" s="44">
        <v>2</v>
      </c>
      <c r="D155" s="145" t="s">
        <v>19</v>
      </c>
      <c r="E155" s="173"/>
      <c r="F155" s="101">
        <f t="shared" si="8"/>
        <v>0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s="82" customFormat="1" x14ac:dyDescent="0.2">
      <c r="A156" s="159">
        <f t="shared" si="9"/>
        <v>2.3000000000000003</v>
      </c>
      <c r="B156" s="160" t="s">
        <v>98</v>
      </c>
      <c r="C156" s="44">
        <v>2</v>
      </c>
      <c r="D156" s="145" t="s">
        <v>19</v>
      </c>
      <c r="E156" s="173"/>
      <c r="F156" s="101">
        <f t="shared" si="8"/>
        <v>0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s="82" customFormat="1" x14ac:dyDescent="0.2">
      <c r="A157" s="159">
        <f t="shared" si="9"/>
        <v>2.4000000000000004</v>
      </c>
      <c r="B157" s="160" t="s">
        <v>99</v>
      </c>
      <c r="C157" s="44">
        <v>1</v>
      </c>
      <c r="D157" s="145" t="s">
        <v>19</v>
      </c>
      <c r="E157" s="173"/>
      <c r="F157" s="101">
        <f t="shared" si="8"/>
        <v>0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s="82" customFormat="1" x14ac:dyDescent="0.2">
      <c r="A158" s="159">
        <f t="shared" si="9"/>
        <v>2.5000000000000004</v>
      </c>
      <c r="B158" s="160" t="s">
        <v>100</v>
      </c>
      <c r="C158" s="44">
        <v>2</v>
      </c>
      <c r="D158" s="145" t="s">
        <v>19</v>
      </c>
      <c r="E158" s="173"/>
      <c r="F158" s="101">
        <f t="shared" si="8"/>
        <v>0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s="82" customFormat="1" x14ac:dyDescent="0.2">
      <c r="A159" s="159">
        <f t="shared" si="9"/>
        <v>2.6000000000000005</v>
      </c>
      <c r="B159" s="160" t="s">
        <v>101</v>
      </c>
      <c r="C159" s="44">
        <v>4</v>
      </c>
      <c r="D159" s="145" t="s">
        <v>19</v>
      </c>
      <c r="E159" s="173"/>
      <c r="F159" s="101">
        <f t="shared" si="8"/>
        <v>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s="82" customFormat="1" x14ac:dyDescent="0.2">
      <c r="A160" s="159">
        <f t="shared" si="9"/>
        <v>2.7000000000000006</v>
      </c>
      <c r="B160" s="160" t="s">
        <v>102</v>
      </c>
      <c r="C160" s="44">
        <v>2</v>
      </c>
      <c r="D160" s="145" t="s">
        <v>19</v>
      </c>
      <c r="E160" s="173"/>
      <c r="F160" s="101">
        <f t="shared" si="8"/>
        <v>0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s="82" customFormat="1" x14ac:dyDescent="0.2">
      <c r="A161" s="159">
        <f t="shared" si="9"/>
        <v>2.8000000000000007</v>
      </c>
      <c r="B161" s="160" t="s">
        <v>103</v>
      </c>
      <c r="C161" s="44">
        <v>220</v>
      </c>
      <c r="D161" s="145" t="s">
        <v>82</v>
      </c>
      <c r="E161" s="173"/>
      <c r="F161" s="101">
        <f t="shared" si="8"/>
        <v>0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s="82" customFormat="1" x14ac:dyDescent="0.2">
      <c r="A162" s="159">
        <f t="shared" si="9"/>
        <v>2.9000000000000008</v>
      </c>
      <c r="B162" s="160" t="s">
        <v>104</v>
      </c>
      <c r="C162" s="44">
        <v>4</v>
      </c>
      <c r="D162" s="145" t="s">
        <v>19</v>
      </c>
      <c r="E162" s="173"/>
      <c r="F162" s="101">
        <f t="shared" si="8"/>
        <v>0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s="82" customFormat="1" x14ac:dyDescent="0.2">
      <c r="A163" s="162">
        <f>+A154</f>
        <v>2.1</v>
      </c>
      <c r="B163" s="160" t="s">
        <v>105</v>
      </c>
      <c r="C163" s="44">
        <v>4</v>
      </c>
      <c r="D163" s="145" t="s">
        <v>19</v>
      </c>
      <c r="E163" s="173"/>
      <c r="F163" s="101">
        <f t="shared" si="8"/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s="82" customFormat="1" x14ac:dyDescent="0.2">
      <c r="A164" s="162">
        <f>+A163+0.01</f>
        <v>2.11</v>
      </c>
      <c r="B164" s="160" t="s">
        <v>106</v>
      </c>
      <c r="C164" s="44">
        <v>132</v>
      </c>
      <c r="D164" s="145" t="s">
        <v>82</v>
      </c>
      <c r="E164" s="173"/>
      <c r="F164" s="101">
        <f t="shared" si="8"/>
        <v>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s="82" customFormat="1" x14ac:dyDescent="0.2">
      <c r="A165" s="162">
        <f t="shared" ref="A165:A170" si="10">+A164+0.01</f>
        <v>2.1199999999999997</v>
      </c>
      <c r="B165" s="160" t="s">
        <v>107</v>
      </c>
      <c r="C165" s="44">
        <v>66</v>
      </c>
      <c r="D165" s="145" t="s">
        <v>82</v>
      </c>
      <c r="E165" s="173"/>
      <c r="F165" s="101">
        <f t="shared" si="8"/>
        <v>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s="82" customFormat="1" x14ac:dyDescent="0.2">
      <c r="A166" s="162">
        <f t="shared" si="10"/>
        <v>2.1299999999999994</v>
      </c>
      <c r="B166" s="160" t="s">
        <v>108</v>
      </c>
      <c r="C166" s="44">
        <v>121</v>
      </c>
      <c r="D166" s="145" t="s">
        <v>82</v>
      </c>
      <c r="E166" s="173"/>
      <c r="F166" s="101">
        <f t="shared" si="8"/>
        <v>0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s="82" customFormat="1" ht="38.25" x14ac:dyDescent="0.2">
      <c r="A167" s="162">
        <f t="shared" si="10"/>
        <v>2.1399999999999992</v>
      </c>
      <c r="B167" s="161" t="s">
        <v>109</v>
      </c>
      <c r="C167" s="44">
        <v>1</v>
      </c>
      <c r="D167" s="145" t="s">
        <v>19</v>
      </c>
      <c r="E167" s="173"/>
      <c r="F167" s="101">
        <f t="shared" si="8"/>
        <v>0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s="82" customFormat="1" x14ac:dyDescent="0.2">
      <c r="A168" s="162">
        <f t="shared" si="10"/>
        <v>2.149999999999999</v>
      </c>
      <c r="B168" s="160" t="s">
        <v>110</v>
      </c>
      <c r="C168" s="44">
        <v>1</v>
      </c>
      <c r="D168" s="145" t="s">
        <v>19</v>
      </c>
      <c r="E168" s="173"/>
      <c r="F168" s="101">
        <f t="shared" si="8"/>
        <v>0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s="82" customFormat="1" x14ac:dyDescent="0.2">
      <c r="A169" s="162">
        <f t="shared" si="10"/>
        <v>2.1599999999999988</v>
      </c>
      <c r="B169" s="160" t="s">
        <v>111</v>
      </c>
      <c r="C169" s="44">
        <v>2</v>
      </c>
      <c r="D169" s="145" t="s">
        <v>19</v>
      </c>
      <c r="E169" s="173"/>
      <c r="F169" s="101">
        <f t="shared" si="8"/>
        <v>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s="82" customFormat="1" x14ac:dyDescent="0.2">
      <c r="A170" s="162">
        <f t="shared" si="10"/>
        <v>2.1699999999999986</v>
      </c>
      <c r="B170" s="160" t="s">
        <v>320</v>
      </c>
      <c r="C170" s="44">
        <v>1</v>
      </c>
      <c r="D170" s="145" t="s">
        <v>19</v>
      </c>
      <c r="E170" s="173"/>
      <c r="F170" s="101">
        <f t="shared" si="8"/>
        <v>0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s="82" customFormat="1" x14ac:dyDescent="0.2">
      <c r="A171" s="165"/>
      <c r="B171" s="164"/>
      <c r="C171" s="44"/>
      <c r="D171" s="145"/>
      <c r="E171" s="173"/>
      <c r="F171" s="17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s="82" customFormat="1" x14ac:dyDescent="0.2">
      <c r="A172" s="119">
        <v>3</v>
      </c>
      <c r="B172" s="154" t="s">
        <v>112</v>
      </c>
      <c r="C172" s="44"/>
      <c r="D172" s="145"/>
      <c r="E172" s="173"/>
      <c r="F172" s="17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s="82" customFormat="1" ht="25.5" x14ac:dyDescent="0.2">
      <c r="A173" s="159">
        <f>+A172+0.1</f>
        <v>3.1</v>
      </c>
      <c r="B173" s="166" t="s">
        <v>113</v>
      </c>
      <c r="C173" s="44">
        <v>3</v>
      </c>
      <c r="D173" s="145" t="s">
        <v>19</v>
      </c>
      <c r="E173" s="173"/>
      <c r="F173" s="174">
        <f t="shared" ref="F173:F194" si="11">ROUND(C173*E173,2)</f>
        <v>0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s="82" customFormat="1" x14ac:dyDescent="0.2">
      <c r="A174" s="159">
        <f t="shared" ref="A174:A181" si="12">+A173+0.1</f>
        <v>3.2</v>
      </c>
      <c r="B174" s="160" t="s">
        <v>114</v>
      </c>
      <c r="C174" s="44">
        <v>3</v>
      </c>
      <c r="D174" s="145" t="s">
        <v>19</v>
      </c>
      <c r="E174" s="173"/>
      <c r="F174" s="174">
        <f t="shared" si="11"/>
        <v>0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s="82" customFormat="1" x14ac:dyDescent="0.2">
      <c r="A175" s="159">
        <f t="shared" si="12"/>
        <v>3.3000000000000003</v>
      </c>
      <c r="B175" s="160" t="s">
        <v>115</v>
      </c>
      <c r="C175" s="44">
        <v>7</v>
      </c>
      <c r="D175" s="145" t="s">
        <v>19</v>
      </c>
      <c r="E175" s="173"/>
      <c r="F175" s="174">
        <f t="shared" si="11"/>
        <v>0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s="82" customFormat="1" x14ac:dyDescent="0.2">
      <c r="A176" s="159">
        <f t="shared" si="12"/>
        <v>3.4000000000000004</v>
      </c>
      <c r="B176" s="160" t="s">
        <v>116</v>
      </c>
      <c r="C176" s="44">
        <v>4</v>
      </c>
      <c r="D176" s="145" t="s">
        <v>19</v>
      </c>
      <c r="E176" s="173"/>
      <c r="F176" s="174">
        <f t="shared" si="11"/>
        <v>0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s="82" customFormat="1" x14ac:dyDescent="0.2">
      <c r="A177" s="159">
        <f t="shared" si="12"/>
        <v>3.5000000000000004</v>
      </c>
      <c r="B177" s="160" t="s">
        <v>117</v>
      </c>
      <c r="C177" s="44">
        <v>6</v>
      </c>
      <c r="D177" s="145" t="s">
        <v>19</v>
      </c>
      <c r="E177" s="173"/>
      <c r="F177" s="174">
        <f t="shared" si="11"/>
        <v>0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s="82" customFormat="1" x14ac:dyDescent="0.2">
      <c r="A178" s="159">
        <f t="shared" si="12"/>
        <v>3.6000000000000005</v>
      </c>
      <c r="B178" s="160" t="s">
        <v>118</v>
      </c>
      <c r="C178" s="44">
        <v>3</v>
      </c>
      <c r="D178" s="145" t="s">
        <v>19</v>
      </c>
      <c r="E178" s="173"/>
      <c r="F178" s="174">
        <f t="shared" si="11"/>
        <v>0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s="82" customFormat="1" ht="25.5" x14ac:dyDescent="0.2">
      <c r="A179" s="159">
        <f t="shared" si="12"/>
        <v>3.7000000000000006</v>
      </c>
      <c r="B179" s="161" t="s">
        <v>119</v>
      </c>
      <c r="C179" s="44">
        <v>4</v>
      </c>
      <c r="D179" s="145" t="s">
        <v>19</v>
      </c>
      <c r="E179" s="173"/>
      <c r="F179" s="174">
        <f t="shared" si="11"/>
        <v>0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s="82" customFormat="1" x14ac:dyDescent="0.2">
      <c r="A180" s="159">
        <f t="shared" si="12"/>
        <v>3.8000000000000007</v>
      </c>
      <c r="B180" s="160" t="s">
        <v>120</v>
      </c>
      <c r="C180" s="44">
        <v>3</v>
      </c>
      <c r="D180" s="145" t="s">
        <v>19</v>
      </c>
      <c r="E180" s="173"/>
      <c r="F180" s="174">
        <f t="shared" si="11"/>
        <v>0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s="82" customFormat="1" ht="25.5" x14ac:dyDescent="0.2">
      <c r="A181" s="159">
        <f t="shared" si="12"/>
        <v>3.9000000000000008</v>
      </c>
      <c r="B181" s="161" t="s">
        <v>121</v>
      </c>
      <c r="C181" s="44">
        <v>1</v>
      </c>
      <c r="D181" s="145" t="s">
        <v>19</v>
      </c>
      <c r="E181" s="173"/>
      <c r="F181" s="174">
        <f t="shared" si="11"/>
        <v>0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s="82" customFormat="1" ht="25.5" x14ac:dyDescent="0.2">
      <c r="A182" s="162">
        <f>+A173</f>
        <v>3.1</v>
      </c>
      <c r="B182" s="161" t="s">
        <v>122</v>
      </c>
      <c r="C182" s="44">
        <v>3</v>
      </c>
      <c r="D182" s="145" t="s">
        <v>19</v>
      </c>
      <c r="E182" s="173"/>
      <c r="F182" s="174">
        <f t="shared" si="11"/>
        <v>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s="82" customFormat="1" x14ac:dyDescent="0.2">
      <c r="A183" s="162">
        <f>+A182+0.01</f>
        <v>3.11</v>
      </c>
      <c r="B183" s="160" t="s">
        <v>123</v>
      </c>
      <c r="C183" s="44">
        <v>9</v>
      </c>
      <c r="D183" s="145" t="s">
        <v>19</v>
      </c>
      <c r="E183" s="173"/>
      <c r="F183" s="174">
        <f t="shared" si="11"/>
        <v>0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s="82" customFormat="1" x14ac:dyDescent="0.2">
      <c r="A184" s="162">
        <f t="shared" ref="A184:A188" si="13">+A183+0.01</f>
        <v>3.1199999999999997</v>
      </c>
      <c r="B184" s="160" t="s">
        <v>124</v>
      </c>
      <c r="C184" s="44">
        <v>6</v>
      </c>
      <c r="D184" s="145" t="s">
        <v>19</v>
      </c>
      <c r="E184" s="173"/>
      <c r="F184" s="174">
        <f t="shared" si="11"/>
        <v>0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s="82" customFormat="1" x14ac:dyDescent="0.2">
      <c r="A185" s="162">
        <f t="shared" si="13"/>
        <v>3.1299999999999994</v>
      </c>
      <c r="B185" s="160" t="s">
        <v>125</v>
      </c>
      <c r="C185" s="44">
        <v>6</v>
      </c>
      <c r="D185" s="145" t="s">
        <v>19</v>
      </c>
      <c r="E185" s="173"/>
      <c r="F185" s="174">
        <f t="shared" si="11"/>
        <v>0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s="82" customFormat="1" x14ac:dyDescent="0.2">
      <c r="A186" s="162">
        <f t="shared" si="13"/>
        <v>3.1399999999999992</v>
      </c>
      <c r="B186" s="160" t="s">
        <v>126</v>
      </c>
      <c r="C186" s="44">
        <v>1</v>
      </c>
      <c r="D186" s="145" t="s">
        <v>19</v>
      </c>
      <c r="E186" s="173"/>
      <c r="F186" s="174">
        <f t="shared" si="11"/>
        <v>0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s="82" customFormat="1" x14ac:dyDescent="0.2">
      <c r="A187" s="162">
        <f t="shared" si="13"/>
        <v>3.149999999999999</v>
      </c>
      <c r="B187" s="160" t="s">
        <v>127</v>
      </c>
      <c r="C187" s="44">
        <v>1</v>
      </c>
      <c r="D187" s="145" t="s">
        <v>19</v>
      </c>
      <c r="E187" s="173"/>
      <c r="F187" s="174">
        <f t="shared" si="11"/>
        <v>0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s="82" customFormat="1" x14ac:dyDescent="0.2">
      <c r="A188" s="162">
        <f t="shared" si="13"/>
        <v>3.1599999999999988</v>
      </c>
      <c r="B188" s="160" t="s">
        <v>128</v>
      </c>
      <c r="C188" s="44">
        <v>12.1</v>
      </c>
      <c r="D188" s="145" t="s">
        <v>12</v>
      </c>
      <c r="E188" s="173"/>
      <c r="F188" s="174">
        <f t="shared" si="11"/>
        <v>0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s="82" customFormat="1" x14ac:dyDescent="0.2">
      <c r="A189" s="159">
        <f>+A188+0.1</f>
        <v>3.2599999999999989</v>
      </c>
      <c r="B189" s="160" t="s">
        <v>129</v>
      </c>
      <c r="C189" s="44">
        <v>3</v>
      </c>
      <c r="D189" s="145" t="s">
        <v>19</v>
      </c>
      <c r="E189" s="173"/>
      <c r="F189" s="174">
        <f t="shared" si="11"/>
        <v>0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s="82" customFormat="1" x14ac:dyDescent="0.2">
      <c r="A190" s="159">
        <f t="shared" ref="A190:A194" si="14">+A189+0.1</f>
        <v>3.359999999999999</v>
      </c>
      <c r="B190" s="160" t="s">
        <v>130</v>
      </c>
      <c r="C190" s="44">
        <v>4</v>
      </c>
      <c r="D190" s="145" t="s">
        <v>19</v>
      </c>
      <c r="E190" s="173"/>
      <c r="F190" s="174">
        <f t="shared" si="11"/>
        <v>0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s="82" customFormat="1" x14ac:dyDescent="0.2">
      <c r="A191" s="159">
        <f t="shared" si="14"/>
        <v>3.4599999999999991</v>
      </c>
      <c r="B191" s="160" t="s">
        <v>131</v>
      </c>
      <c r="C191" s="44">
        <v>3</v>
      </c>
      <c r="D191" s="145" t="s">
        <v>19</v>
      </c>
      <c r="E191" s="173"/>
      <c r="F191" s="174">
        <f t="shared" si="11"/>
        <v>0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s="82" customFormat="1" x14ac:dyDescent="0.2">
      <c r="A192" s="159">
        <f t="shared" si="14"/>
        <v>3.5599999999999992</v>
      </c>
      <c r="B192" s="160" t="s">
        <v>132</v>
      </c>
      <c r="C192" s="44">
        <v>1</v>
      </c>
      <c r="D192" s="145" t="s">
        <v>19</v>
      </c>
      <c r="E192" s="173"/>
      <c r="F192" s="174">
        <f t="shared" si="11"/>
        <v>0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s="82" customFormat="1" x14ac:dyDescent="0.2">
      <c r="A193" s="159">
        <f t="shared" si="14"/>
        <v>3.6599999999999993</v>
      </c>
      <c r="B193" s="160" t="s">
        <v>133</v>
      </c>
      <c r="C193" s="44">
        <v>3</v>
      </c>
      <c r="D193" s="145" t="s">
        <v>19</v>
      </c>
      <c r="E193" s="173"/>
      <c r="F193" s="174">
        <f t="shared" si="11"/>
        <v>0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s="82" customFormat="1" x14ac:dyDescent="0.2">
      <c r="A194" s="159">
        <f t="shared" si="14"/>
        <v>3.7599999999999993</v>
      </c>
      <c r="B194" s="160" t="s">
        <v>134</v>
      </c>
      <c r="C194" s="44">
        <v>1</v>
      </c>
      <c r="D194" s="145" t="s">
        <v>288</v>
      </c>
      <c r="E194" s="173"/>
      <c r="F194" s="174">
        <f t="shared" si="11"/>
        <v>0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s="82" customFormat="1" x14ac:dyDescent="0.2">
      <c r="A195" s="45"/>
      <c r="B195" s="84" t="s">
        <v>76</v>
      </c>
      <c r="C195" s="59"/>
      <c r="D195" s="145"/>
      <c r="E195" s="169"/>
      <c r="F195" s="86">
        <f>SUM(F61:F194)</f>
        <v>0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s="67" customFormat="1" x14ac:dyDescent="0.2">
      <c r="A196" s="143"/>
      <c r="B196" s="144"/>
      <c r="C196" s="59"/>
      <c r="D196" s="145"/>
      <c r="E196" s="168"/>
      <c r="F196" s="80"/>
    </row>
    <row r="197" spans="1:27" s="67" customFormat="1" x14ac:dyDescent="0.2">
      <c r="A197" s="143" t="s">
        <v>77</v>
      </c>
      <c r="B197" s="144" t="s">
        <v>321</v>
      </c>
      <c r="C197" s="59"/>
      <c r="D197" s="145"/>
      <c r="E197" s="168"/>
      <c r="F197" s="80"/>
    </row>
    <row r="198" spans="1:27" s="67" customFormat="1" x14ac:dyDescent="0.2">
      <c r="A198" s="143"/>
      <c r="B198" s="144"/>
      <c r="C198" s="59"/>
      <c r="D198" s="145"/>
      <c r="E198" s="168"/>
      <c r="F198" s="80"/>
    </row>
    <row r="199" spans="1:27" s="67" customFormat="1" x14ac:dyDescent="0.2">
      <c r="A199" s="143" t="s">
        <v>78</v>
      </c>
      <c r="B199" s="144" t="s">
        <v>322</v>
      </c>
      <c r="C199" s="59"/>
      <c r="D199" s="145"/>
      <c r="E199" s="168"/>
      <c r="F199" s="80"/>
    </row>
    <row r="200" spans="1:27" s="67" customFormat="1" x14ac:dyDescent="0.2">
      <c r="A200" s="143"/>
      <c r="B200" s="144"/>
      <c r="C200" s="59"/>
      <c r="D200" s="145"/>
      <c r="E200" s="168"/>
      <c r="F200" s="80"/>
    </row>
    <row r="201" spans="1:27" s="67" customFormat="1" x14ac:dyDescent="0.2">
      <c r="A201" s="146">
        <v>1</v>
      </c>
      <c r="B201" s="147" t="s">
        <v>290</v>
      </c>
      <c r="C201" s="59">
        <v>1</v>
      </c>
      <c r="D201" s="145" t="s">
        <v>19</v>
      </c>
      <c r="E201" s="168"/>
      <c r="F201" s="80">
        <f>ROUND(C201*E201,2)</f>
        <v>0</v>
      </c>
    </row>
    <row r="202" spans="1:27" s="67" customFormat="1" x14ac:dyDescent="0.2">
      <c r="A202" s="148"/>
      <c r="B202" s="147"/>
      <c r="C202" s="59"/>
      <c r="D202" s="145"/>
      <c r="E202" s="168"/>
      <c r="F202" s="80">
        <f t="shared" ref="F202:F203" si="15">ROUND(C202*E202,2)</f>
        <v>0</v>
      </c>
    </row>
    <row r="203" spans="1:27" s="67" customFormat="1" x14ac:dyDescent="0.2">
      <c r="A203" s="149">
        <v>2</v>
      </c>
      <c r="B203" s="144" t="s">
        <v>13</v>
      </c>
      <c r="C203" s="59"/>
      <c r="D203" s="145"/>
      <c r="E203" s="168"/>
      <c r="F203" s="80">
        <f t="shared" si="15"/>
        <v>0</v>
      </c>
    </row>
    <row r="204" spans="1:27" s="67" customFormat="1" x14ac:dyDescent="0.2">
      <c r="A204" s="150">
        <v>2.2000000000000002</v>
      </c>
      <c r="B204" s="39" t="s">
        <v>14</v>
      </c>
      <c r="C204" s="59">
        <v>144.08000000000001</v>
      </c>
      <c r="D204" s="145" t="s">
        <v>15</v>
      </c>
      <c r="E204" s="168"/>
      <c r="F204" s="80">
        <f>ROUND(C204*E204,2)</f>
        <v>0</v>
      </c>
    </row>
    <row r="205" spans="1:27" s="67" customFormat="1" ht="25.5" x14ac:dyDescent="0.2">
      <c r="A205" s="150">
        <v>2.2999999999999998</v>
      </c>
      <c r="B205" s="25" t="s">
        <v>234</v>
      </c>
      <c r="C205" s="59">
        <v>33.9</v>
      </c>
      <c r="D205" s="145" t="s">
        <v>15</v>
      </c>
      <c r="E205" s="168"/>
      <c r="F205" s="80">
        <f>ROUND(C205*E205,2)</f>
        <v>0</v>
      </c>
    </row>
    <row r="206" spans="1:27" s="67" customFormat="1" ht="25.5" x14ac:dyDescent="0.2">
      <c r="A206" s="150">
        <v>2.4</v>
      </c>
      <c r="B206" s="74" t="s">
        <v>274</v>
      </c>
      <c r="C206" s="59">
        <v>66.23</v>
      </c>
      <c r="D206" s="145" t="s">
        <v>15</v>
      </c>
      <c r="E206" s="168"/>
      <c r="F206" s="80">
        <f>ROUND(C206*E206,2)</f>
        <v>0</v>
      </c>
    </row>
    <row r="207" spans="1:27" s="67" customFormat="1" x14ac:dyDescent="0.2">
      <c r="A207" s="148"/>
      <c r="B207" s="147"/>
      <c r="C207" s="59"/>
      <c r="D207" s="145"/>
      <c r="E207" s="168"/>
      <c r="F207" s="80">
        <f t="shared" ref="F207:F226" si="16">ROUND(C207*E207,2)</f>
        <v>0</v>
      </c>
    </row>
    <row r="208" spans="1:27" s="67" customFormat="1" x14ac:dyDescent="0.2">
      <c r="A208" s="149">
        <v>3</v>
      </c>
      <c r="B208" s="144" t="s">
        <v>32</v>
      </c>
      <c r="C208" s="59"/>
      <c r="D208" s="145"/>
      <c r="E208" s="168"/>
      <c r="F208" s="80">
        <f t="shared" si="16"/>
        <v>0</v>
      </c>
    </row>
    <row r="209" spans="1:6" s="67" customFormat="1" x14ac:dyDescent="0.2">
      <c r="A209" s="150">
        <v>3.1</v>
      </c>
      <c r="B209" s="147" t="s">
        <v>33</v>
      </c>
      <c r="C209" s="59">
        <v>2.4</v>
      </c>
      <c r="D209" s="145" t="s">
        <v>15</v>
      </c>
      <c r="E209" s="168"/>
      <c r="F209" s="80">
        <f t="shared" si="16"/>
        <v>0</v>
      </c>
    </row>
    <row r="210" spans="1:6" s="67" customFormat="1" x14ac:dyDescent="0.2">
      <c r="A210" s="150">
        <v>3.2</v>
      </c>
      <c r="B210" s="147" t="s">
        <v>34</v>
      </c>
      <c r="C210" s="59">
        <v>15.6</v>
      </c>
      <c r="D210" s="145" t="s">
        <v>15</v>
      </c>
      <c r="E210" s="168"/>
      <c r="F210" s="80">
        <f t="shared" si="16"/>
        <v>0</v>
      </c>
    </row>
    <row r="211" spans="1:6" s="67" customFormat="1" x14ac:dyDescent="0.2">
      <c r="A211" s="150">
        <v>3.3</v>
      </c>
      <c r="B211" s="147" t="s">
        <v>35</v>
      </c>
      <c r="C211" s="59">
        <v>4.54</v>
      </c>
      <c r="D211" s="145" t="s">
        <v>15</v>
      </c>
      <c r="E211" s="168"/>
      <c r="F211" s="80">
        <f t="shared" si="16"/>
        <v>0</v>
      </c>
    </row>
    <row r="212" spans="1:6" s="67" customFormat="1" x14ac:dyDescent="0.2">
      <c r="A212" s="150">
        <v>3.4</v>
      </c>
      <c r="B212" s="91" t="s">
        <v>287</v>
      </c>
      <c r="C212" s="59">
        <v>7.28</v>
      </c>
      <c r="D212" s="145" t="s">
        <v>15</v>
      </c>
      <c r="E212" s="168"/>
      <c r="F212" s="80">
        <f t="shared" si="16"/>
        <v>0</v>
      </c>
    </row>
    <row r="213" spans="1:6" s="67" customFormat="1" x14ac:dyDescent="0.2">
      <c r="A213" s="150">
        <v>3.5</v>
      </c>
      <c r="B213" s="147" t="s">
        <v>36</v>
      </c>
      <c r="C213" s="59">
        <v>2.08</v>
      </c>
      <c r="D213" s="145" t="s">
        <v>15</v>
      </c>
      <c r="E213" s="168"/>
      <c r="F213" s="80">
        <f t="shared" si="16"/>
        <v>0</v>
      </c>
    </row>
    <row r="214" spans="1:6" s="67" customFormat="1" x14ac:dyDescent="0.2">
      <c r="A214" s="90">
        <v>3.6</v>
      </c>
      <c r="B214" s="91" t="s">
        <v>37</v>
      </c>
      <c r="C214" s="59">
        <v>0.97</v>
      </c>
      <c r="D214" s="145" t="s">
        <v>15</v>
      </c>
      <c r="E214" s="169"/>
      <c r="F214" s="80">
        <f t="shared" si="16"/>
        <v>0</v>
      </c>
    </row>
    <row r="215" spans="1:6" s="67" customFormat="1" x14ac:dyDescent="0.2">
      <c r="A215" s="148"/>
      <c r="B215" s="147"/>
      <c r="C215" s="59"/>
      <c r="D215" s="145"/>
      <c r="E215" s="168"/>
      <c r="F215" s="80">
        <f t="shared" si="16"/>
        <v>0</v>
      </c>
    </row>
    <row r="216" spans="1:6" s="67" customFormat="1" x14ac:dyDescent="0.2">
      <c r="A216" s="149">
        <v>4</v>
      </c>
      <c r="B216" s="144" t="s">
        <v>38</v>
      </c>
      <c r="C216" s="59"/>
      <c r="D216" s="145"/>
      <c r="E216" s="168"/>
      <c r="F216" s="80">
        <f t="shared" si="16"/>
        <v>0</v>
      </c>
    </row>
    <row r="217" spans="1:6" s="67" customFormat="1" x14ac:dyDescent="0.2">
      <c r="A217" s="150">
        <v>4.0999999999999996</v>
      </c>
      <c r="B217" s="147" t="s">
        <v>235</v>
      </c>
      <c r="C217" s="59">
        <v>24</v>
      </c>
      <c r="D217" s="145" t="s">
        <v>12</v>
      </c>
      <c r="E217" s="168"/>
      <c r="F217" s="80">
        <f t="shared" si="16"/>
        <v>0</v>
      </c>
    </row>
    <row r="218" spans="1:6" s="67" customFormat="1" x14ac:dyDescent="0.2">
      <c r="A218" s="148"/>
      <c r="B218" s="147"/>
      <c r="C218" s="59"/>
      <c r="D218" s="145"/>
      <c r="E218" s="168"/>
      <c r="F218" s="80">
        <f t="shared" si="16"/>
        <v>0</v>
      </c>
    </row>
    <row r="219" spans="1:6" s="67" customFormat="1" x14ac:dyDescent="0.2">
      <c r="A219" s="149">
        <v>5</v>
      </c>
      <c r="B219" s="144" t="s">
        <v>40</v>
      </c>
      <c r="C219" s="59"/>
      <c r="D219" s="145"/>
      <c r="E219" s="168"/>
      <c r="F219" s="80">
        <f t="shared" si="16"/>
        <v>0</v>
      </c>
    </row>
    <row r="220" spans="1:6" s="67" customFormat="1" x14ac:dyDescent="0.2">
      <c r="A220" s="150">
        <v>5.0999999999999996</v>
      </c>
      <c r="B220" s="147" t="s">
        <v>41</v>
      </c>
      <c r="C220" s="59">
        <v>49</v>
      </c>
      <c r="D220" s="145" t="s">
        <v>42</v>
      </c>
      <c r="E220" s="169"/>
      <c r="F220" s="80">
        <f t="shared" si="16"/>
        <v>0</v>
      </c>
    </row>
    <row r="221" spans="1:6" s="67" customFormat="1" x14ac:dyDescent="0.2">
      <c r="A221" s="150">
        <v>5.2</v>
      </c>
      <c r="B221" s="147" t="s">
        <v>43</v>
      </c>
      <c r="C221" s="59">
        <v>24.01</v>
      </c>
      <c r="D221" s="145" t="s">
        <v>42</v>
      </c>
      <c r="E221" s="169"/>
      <c r="F221" s="80">
        <f t="shared" si="16"/>
        <v>0</v>
      </c>
    </row>
    <row r="222" spans="1:6" s="67" customFormat="1" x14ac:dyDescent="0.2">
      <c r="A222" s="150">
        <v>5.3</v>
      </c>
      <c r="B222" s="147" t="s">
        <v>44</v>
      </c>
      <c r="C222" s="59">
        <v>36</v>
      </c>
      <c r="D222" s="145" t="s">
        <v>42</v>
      </c>
      <c r="E222" s="169"/>
      <c r="F222" s="80">
        <f t="shared" si="16"/>
        <v>0</v>
      </c>
    </row>
    <row r="223" spans="1:6" s="81" customFormat="1" x14ac:dyDescent="0.2">
      <c r="A223" s="148"/>
      <c r="B223" s="147"/>
      <c r="C223" s="59"/>
      <c r="D223" s="145"/>
      <c r="E223" s="168"/>
      <c r="F223" s="80">
        <f t="shared" si="16"/>
        <v>0</v>
      </c>
    </row>
    <row r="224" spans="1:6" s="67" customFormat="1" x14ac:dyDescent="0.2">
      <c r="A224" s="149">
        <v>6</v>
      </c>
      <c r="B224" s="144" t="s">
        <v>45</v>
      </c>
      <c r="C224" s="59"/>
      <c r="D224" s="145"/>
      <c r="E224" s="168"/>
      <c r="F224" s="80">
        <f t="shared" si="16"/>
        <v>0</v>
      </c>
    </row>
    <row r="225" spans="1:27" s="67" customFormat="1" x14ac:dyDescent="0.2">
      <c r="A225" s="150">
        <v>6.1</v>
      </c>
      <c r="B225" s="147" t="s">
        <v>46</v>
      </c>
      <c r="C225" s="59">
        <v>1</v>
      </c>
      <c r="D225" s="145" t="s">
        <v>19</v>
      </c>
      <c r="E225" s="168"/>
      <c r="F225" s="80">
        <f t="shared" si="16"/>
        <v>0</v>
      </c>
    </row>
    <row r="226" spans="1:27" s="67" customFormat="1" x14ac:dyDescent="0.2">
      <c r="A226" s="150">
        <v>6.2</v>
      </c>
      <c r="B226" s="147" t="s">
        <v>47</v>
      </c>
      <c r="C226" s="59">
        <v>1</v>
      </c>
      <c r="D226" s="145" t="s">
        <v>19</v>
      </c>
      <c r="E226" s="168"/>
      <c r="F226" s="80">
        <f t="shared" si="16"/>
        <v>0</v>
      </c>
    </row>
    <row r="227" spans="1:27" s="67" customFormat="1" x14ac:dyDescent="0.2">
      <c r="A227" s="150"/>
      <c r="B227" s="147"/>
      <c r="C227" s="59"/>
      <c r="D227" s="145"/>
      <c r="E227" s="168"/>
      <c r="F227" s="80"/>
    </row>
    <row r="228" spans="1:27" s="82" customFormat="1" x14ac:dyDescent="0.2">
      <c r="A228" s="84" t="s">
        <v>315</v>
      </c>
      <c r="B228" s="75" t="s">
        <v>323</v>
      </c>
      <c r="C228" s="59"/>
      <c r="D228" s="145"/>
      <c r="E228" s="169"/>
      <c r="F228" s="80">
        <f t="shared" ref="F228:F230" si="17">ROUND(C228*E228,2)</f>
        <v>0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s="82" customFormat="1" x14ac:dyDescent="0.2">
      <c r="A229" s="151"/>
      <c r="B229" s="75"/>
      <c r="C229" s="59"/>
      <c r="D229" s="145"/>
      <c r="E229" s="169"/>
      <c r="F229" s="80">
        <f t="shared" si="17"/>
        <v>0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s="82" customFormat="1" x14ac:dyDescent="0.2">
      <c r="A230" s="151">
        <v>1</v>
      </c>
      <c r="B230" s="75" t="s">
        <v>267</v>
      </c>
      <c r="C230" s="59"/>
      <c r="D230" s="145"/>
      <c r="E230" s="169"/>
      <c r="F230" s="80">
        <f t="shared" si="17"/>
        <v>0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s="82" customFormat="1" x14ac:dyDescent="0.2">
      <c r="A231" s="45">
        <f>A230+0.1</f>
        <v>1.1000000000000001</v>
      </c>
      <c r="B231" s="23" t="s">
        <v>48</v>
      </c>
      <c r="C231" s="59">
        <v>4.62</v>
      </c>
      <c r="D231" s="145" t="s">
        <v>15</v>
      </c>
      <c r="E231" s="169"/>
      <c r="F231" s="80">
        <f>ROUND(C231*E231,2)</f>
        <v>0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s="82" customFormat="1" x14ac:dyDescent="0.2">
      <c r="A232" s="45">
        <f>A231+0.1</f>
        <v>1.2000000000000002</v>
      </c>
      <c r="B232" s="23" t="s">
        <v>35</v>
      </c>
      <c r="C232" s="59">
        <v>9.5</v>
      </c>
      <c r="D232" s="145" t="s">
        <v>15</v>
      </c>
      <c r="E232" s="169"/>
      <c r="F232" s="80">
        <f>ROUND(C232*E232,2)</f>
        <v>0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s="82" customFormat="1" x14ac:dyDescent="0.2">
      <c r="A233" s="45">
        <v>1.3</v>
      </c>
      <c r="B233" s="23" t="s">
        <v>49</v>
      </c>
      <c r="C233" s="59">
        <v>0.56999999999999995</v>
      </c>
      <c r="D233" s="145" t="s">
        <v>15</v>
      </c>
      <c r="E233" s="169"/>
      <c r="F233" s="80">
        <f>ROUND(C233*E233,2)</f>
        <v>0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s="82" customFormat="1" x14ac:dyDescent="0.2">
      <c r="A234" s="45">
        <v>1.4</v>
      </c>
      <c r="B234" s="23" t="s">
        <v>50</v>
      </c>
      <c r="C234" s="59">
        <v>0.15</v>
      </c>
      <c r="D234" s="145" t="s">
        <v>15</v>
      </c>
      <c r="E234" s="169"/>
      <c r="F234" s="80">
        <f>ROUND(C234*E234,2)</f>
        <v>0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s="82" customFormat="1" x14ac:dyDescent="0.2">
      <c r="A235" s="45"/>
      <c r="B235" s="23"/>
      <c r="C235" s="59"/>
      <c r="D235" s="145"/>
      <c r="E235" s="169"/>
      <c r="F235" s="80">
        <f t="shared" ref="F235:F272" si="18">ROUND(C235*E235,2)</f>
        <v>0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s="82" customFormat="1" x14ac:dyDescent="0.2">
      <c r="A236" s="151">
        <v>2</v>
      </c>
      <c r="B236" s="75" t="s">
        <v>51</v>
      </c>
      <c r="C236" s="59"/>
      <c r="D236" s="145"/>
      <c r="E236" s="169"/>
      <c r="F236" s="80">
        <f t="shared" si="18"/>
        <v>0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s="82" customFormat="1" x14ac:dyDescent="0.2">
      <c r="A237" s="45">
        <f>A236+0.1</f>
        <v>2.1</v>
      </c>
      <c r="B237" s="23" t="s">
        <v>52</v>
      </c>
      <c r="C237" s="59">
        <v>82.74</v>
      </c>
      <c r="D237" s="145" t="s">
        <v>42</v>
      </c>
      <c r="E237" s="169"/>
      <c r="F237" s="80">
        <f t="shared" si="18"/>
        <v>0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s="82" customFormat="1" x14ac:dyDescent="0.2">
      <c r="A238" s="45"/>
      <c r="B238" s="23"/>
      <c r="C238" s="59"/>
      <c r="D238" s="145"/>
      <c r="E238" s="169"/>
      <c r="F238" s="80">
        <f t="shared" si="18"/>
        <v>0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s="82" customFormat="1" x14ac:dyDescent="0.2">
      <c r="A239" s="151">
        <v>3</v>
      </c>
      <c r="B239" s="75" t="s">
        <v>40</v>
      </c>
      <c r="C239" s="59"/>
      <c r="D239" s="145"/>
      <c r="E239" s="169"/>
      <c r="F239" s="80">
        <f t="shared" si="18"/>
        <v>0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s="82" customFormat="1" x14ac:dyDescent="0.2">
      <c r="A240" s="45">
        <f>A239+0.1</f>
        <v>3.1</v>
      </c>
      <c r="B240" s="23" t="s">
        <v>53</v>
      </c>
      <c r="C240" s="59">
        <v>55</v>
      </c>
      <c r="D240" s="145" t="s">
        <v>42</v>
      </c>
      <c r="E240" s="169"/>
      <c r="F240" s="80">
        <f t="shared" si="18"/>
        <v>0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s="82" customFormat="1" x14ac:dyDescent="0.2">
      <c r="A241" s="45">
        <f t="shared" ref="A241:A246" si="19">A240+0.1</f>
        <v>3.2</v>
      </c>
      <c r="B241" s="23" t="s">
        <v>54</v>
      </c>
      <c r="C241" s="59">
        <v>103.09</v>
      </c>
      <c r="D241" s="145" t="s">
        <v>42</v>
      </c>
      <c r="E241" s="169"/>
      <c r="F241" s="80">
        <f t="shared" si="18"/>
        <v>0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s="82" customFormat="1" x14ac:dyDescent="0.2">
      <c r="A242" s="45">
        <f t="shared" si="19"/>
        <v>3.3000000000000003</v>
      </c>
      <c r="B242" s="23" t="s">
        <v>55</v>
      </c>
      <c r="C242" s="59">
        <v>103.69</v>
      </c>
      <c r="D242" s="145" t="s">
        <v>42</v>
      </c>
      <c r="E242" s="169"/>
      <c r="F242" s="80">
        <f t="shared" si="18"/>
        <v>0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s="82" customFormat="1" x14ac:dyDescent="0.2">
      <c r="A243" s="45">
        <f t="shared" si="19"/>
        <v>3.4000000000000004</v>
      </c>
      <c r="B243" s="23" t="s">
        <v>56</v>
      </c>
      <c r="C243" s="59">
        <v>243.76</v>
      </c>
      <c r="D243" s="145" t="s">
        <v>42</v>
      </c>
      <c r="E243" s="169"/>
      <c r="F243" s="80">
        <f t="shared" si="18"/>
        <v>0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s="82" customFormat="1" x14ac:dyDescent="0.2">
      <c r="A244" s="45">
        <f t="shared" si="19"/>
        <v>3.5000000000000004</v>
      </c>
      <c r="B244" s="23" t="s">
        <v>57</v>
      </c>
      <c r="C244" s="59">
        <v>124.96</v>
      </c>
      <c r="D244" s="145" t="s">
        <v>26</v>
      </c>
      <c r="E244" s="169"/>
      <c r="F244" s="80">
        <f t="shared" si="18"/>
        <v>0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s="82" customFormat="1" x14ac:dyDescent="0.2">
      <c r="A245" s="45">
        <f t="shared" si="19"/>
        <v>3.6000000000000005</v>
      </c>
      <c r="B245" s="23" t="s">
        <v>58</v>
      </c>
      <c r="C245" s="59">
        <v>79.2</v>
      </c>
      <c r="D245" s="145" t="s">
        <v>42</v>
      </c>
      <c r="E245" s="169"/>
      <c r="F245" s="80">
        <f t="shared" si="18"/>
        <v>0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s="82" customFormat="1" x14ac:dyDescent="0.2">
      <c r="A246" s="45">
        <f t="shared" si="19"/>
        <v>3.7000000000000006</v>
      </c>
      <c r="B246" s="23" t="s">
        <v>59</v>
      </c>
      <c r="C246" s="59">
        <v>70.400000000000006</v>
      </c>
      <c r="D246" s="145" t="s">
        <v>26</v>
      </c>
      <c r="E246" s="169"/>
      <c r="F246" s="80">
        <f t="shared" si="18"/>
        <v>0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s="82" customFormat="1" x14ac:dyDescent="0.2">
      <c r="A247" s="45"/>
      <c r="B247" s="23"/>
      <c r="C247" s="59"/>
      <c r="D247" s="145"/>
      <c r="E247" s="169"/>
      <c r="F247" s="80">
        <f t="shared" si="18"/>
        <v>0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s="82" customFormat="1" x14ac:dyDescent="0.2">
      <c r="A248" s="151">
        <v>4</v>
      </c>
      <c r="B248" s="75" t="s">
        <v>60</v>
      </c>
      <c r="C248" s="95"/>
      <c r="D248" s="152"/>
      <c r="E248" s="170"/>
      <c r="F248" s="80">
        <f t="shared" si="18"/>
        <v>0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s="82" customFormat="1" x14ac:dyDescent="0.2">
      <c r="A249" s="45">
        <f>A248+0.1</f>
        <v>4.0999999999999996</v>
      </c>
      <c r="B249" s="23" t="s">
        <v>61</v>
      </c>
      <c r="C249" s="59">
        <v>3.47</v>
      </c>
      <c r="D249" s="145" t="s">
        <v>42</v>
      </c>
      <c r="E249" s="169"/>
      <c r="F249" s="80">
        <f t="shared" si="18"/>
        <v>0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s="82" customFormat="1" x14ac:dyDescent="0.2">
      <c r="A250" s="45">
        <v>4.2</v>
      </c>
      <c r="B250" s="23" t="s">
        <v>317</v>
      </c>
      <c r="C250" s="59">
        <v>31.54</v>
      </c>
      <c r="D250" s="145" t="s">
        <v>42</v>
      </c>
      <c r="E250" s="169"/>
      <c r="F250" s="80">
        <f t="shared" si="18"/>
        <v>0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s="82" customFormat="1" x14ac:dyDescent="0.2">
      <c r="A251" s="45"/>
      <c r="B251" s="23"/>
      <c r="C251" s="59"/>
      <c r="D251" s="145"/>
      <c r="E251" s="169"/>
      <c r="F251" s="80">
        <f t="shared" si="18"/>
        <v>0</v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s="82" customFormat="1" x14ac:dyDescent="0.2">
      <c r="A252" s="151">
        <v>5</v>
      </c>
      <c r="B252" s="75" t="s">
        <v>38</v>
      </c>
      <c r="C252" s="95"/>
      <c r="D252" s="152"/>
      <c r="E252" s="170"/>
      <c r="F252" s="80">
        <f t="shared" si="18"/>
        <v>0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s="82" customFormat="1" x14ac:dyDescent="0.2">
      <c r="A253" s="45">
        <v>5.0999999999999996</v>
      </c>
      <c r="B253" s="23" t="s">
        <v>236</v>
      </c>
      <c r="C253" s="59">
        <v>66.22</v>
      </c>
      <c r="D253" s="145" t="s">
        <v>26</v>
      </c>
      <c r="E253" s="169"/>
      <c r="F253" s="80">
        <f t="shared" si="18"/>
        <v>0</v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s="82" customFormat="1" x14ac:dyDescent="0.2">
      <c r="A254" s="45">
        <v>5.2</v>
      </c>
      <c r="B254" s="23" t="s">
        <v>63</v>
      </c>
      <c r="C254" s="59">
        <v>2.2000000000000002</v>
      </c>
      <c r="D254" s="145" t="s">
        <v>64</v>
      </c>
      <c r="E254" s="169"/>
      <c r="F254" s="80">
        <f t="shared" si="18"/>
        <v>0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s="82" customFormat="1" x14ac:dyDescent="0.2">
      <c r="A255" s="45"/>
      <c r="B255" s="23"/>
      <c r="C255" s="59"/>
      <c r="D255" s="145"/>
      <c r="E255" s="169"/>
      <c r="F255" s="80">
        <f t="shared" si="18"/>
        <v>0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s="82" customFormat="1" x14ac:dyDescent="0.2">
      <c r="A256" s="151">
        <v>6</v>
      </c>
      <c r="B256" s="75" t="s">
        <v>65</v>
      </c>
      <c r="C256" s="59"/>
      <c r="D256" s="145"/>
      <c r="E256" s="169"/>
      <c r="F256" s="80">
        <f t="shared" si="18"/>
        <v>0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s="82" customFormat="1" x14ac:dyDescent="0.2">
      <c r="A257" s="45">
        <v>6.1</v>
      </c>
      <c r="B257" s="23" t="s">
        <v>66</v>
      </c>
      <c r="C257" s="59">
        <v>1</v>
      </c>
      <c r="D257" s="145" t="s">
        <v>19</v>
      </c>
      <c r="E257" s="169"/>
      <c r="F257" s="80">
        <f t="shared" si="18"/>
        <v>0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s="82" customFormat="1" x14ac:dyDescent="0.2">
      <c r="A258" s="45">
        <v>6.2</v>
      </c>
      <c r="B258" s="23" t="s">
        <v>67</v>
      </c>
      <c r="C258" s="59">
        <v>1</v>
      </c>
      <c r="D258" s="145" t="s">
        <v>19</v>
      </c>
      <c r="E258" s="169"/>
      <c r="F258" s="80">
        <f t="shared" si="18"/>
        <v>0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s="82" customFormat="1" x14ac:dyDescent="0.2">
      <c r="A259" s="45"/>
      <c r="B259" s="23"/>
      <c r="C259" s="59"/>
      <c r="D259" s="145"/>
      <c r="E259" s="169"/>
      <c r="F259" s="80">
        <f t="shared" si="18"/>
        <v>0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s="82" customFormat="1" x14ac:dyDescent="0.2">
      <c r="A260" s="151">
        <v>7</v>
      </c>
      <c r="B260" s="75" t="s">
        <v>68</v>
      </c>
      <c r="C260" s="59"/>
      <c r="D260" s="145"/>
      <c r="E260" s="169"/>
      <c r="F260" s="80">
        <f t="shared" si="18"/>
        <v>0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s="82" customFormat="1" x14ac:dyDescent="0.2">
      <c r="A261" s="45">
        <v>7.1</v>
      </c>
      <c r="B261" s="23" t="s">
        <v>69</v>
      </c>
      <c r="C261" s="59">
        <v>1</v>
      </c>
      <c r="D261" s="145" t="s">
        <v>19</v>
      </c>
      <c r="E261" s="169"/>
      <c r="F261" s="80">
        <f t="shared" si="18"/>
        <v>0</v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s="82" customFormat="1" x14ac:dyDescent="0.2">
      <c r="A262" s="45">
        <v>7.2</v>
      </c>
      <c r="B262" s="23" t="s">
        <v>70</v>
      </c>
      <c r="C262" s="59">
        <v>2</v>
      </c>
      <c r="D262" s="145" t="s">
        <v>19</v>
      </c>
      <c r="E262" s="169"/>
      <c r="F262" s="80">
        <f t="shared" si="18"/>
        <v>0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s="82" customFormat="1" x14ac:dyDescent="0.2">
      <c r="A263" s="45">
        <v>7.3</v>
      </c>
      <c r="B263" s="23" t="s">
        <v>71</v>
      </c>
      <c r="C263" s="59">
        <v>1</v>
      </c>
      <c r="D263" s="145" t="s">
        <v>19</v>
      </c>
      <c r="E263" s="169"/>
      <c r="F263" s="80">
        <f t="shared" si="18"/>
        <v>0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s="82" customFormat="1" x14ac:dyDescent="0.2">
      <c r="A264" s="45">
        <v>7.4</v>
      </c>
      <c r="B264" s="23" t="s">
        <v>72</v>
      </c>
      <c r="C264" s="59">
        <v>2</v>
      </c>
      <c r="D264" s="145" t="s">
        <v>19</v>
      </c>
      <c r="E264" s="169"/>
      <c r="F264" s="80">
        <f t="shared" si="18"/>
        <v>0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s="83" customFormat="1" x14ac:dyDescent="0.2">
      <c r="A265" s="45"/>
      <c r="B265" s="23"/>
      <c r="C265" s="59"/>
      <c r="D265" s="145"/>
      <c r="E265" s="169"/>
      <c r="F265" s="80">
        <f t="shared" si="18"/>
        <v>0</v>
      </c>
    </row>
    <row r="266" spans="1:27" s="82" customFormat="1" x14ac:dyDescent="0.2">
      <c r="A266" s="151">
        <v>8</v>
      </c>
      <c r="B266" s="75" t="s">
        <v>309</v>
      </c>
      <c r="C266" s="59"/>
      <c r="D266" s="145"/>
      <c r="E266" s="169"/>
      <c r="F266" s="80">
        <f t="shared" si="18"/>
        <v>0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s="82" customFormat="1" x14ac:dyDescent="0.2">
      <c r="A267" s="45">
        <v>8.1</v>
      </c>
      <c r="B267" s="23" t="s">
        <v>73</v>
      </c>
      <c r="C267" s="59">
        <v>44.4</v>
      </c>
      <c r="D267" s="145" t="s">
        <v>26</v>
      </c>
      <c r="E267" s="169"/>
      <c r="F267" s="80">
        <f t="shared" si="18"/>
        <v>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s="82" customFormat="1" ht="25.5" x14ac:dyDescent="0.2">
      <c r="A268" s="45">
        <v>8.1999999999999993</v>
      </c>
      <c r="B268" s="74" t="s">
        <v>310</v>
      </c>
      <c r="C268" s="59">
        <v>20</v>
      </c>
      <c r="D268" s="145" t="s">
        <v>19</v>
      </c>
      <c r="E268" s="169"/>
      <c r="F268" s="80">
        <f t="shared" si="18"/>
        <v>0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s="82" customFormat="1" ht="25.5" x14ac:dyDescent="0.2">
      <c r="A269" s="45">
        <v>8.3000000000000007</v>
      </c>
      <c r="B269" s="74" t="s">
        <v>311</v>
      </c>
      <c r="C269" s="59">
        <v>6</v>
      </c>
      <c r="D269" s="145" t="s">
        <v>19</v>
      </c>
      <c r="E269" s="169"/>
      <c r="F269" s="80">
        <f t="shared" si="18"/>
        <v>0</v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s="82" customFormat="1" x14ac:dyDescent="0.2">
      <c r="A270" s="45">
        <v>8.4</v>
      </c>
      <c r="B270" s="23" t="s">
        <v>74</v>
      </c>
      <c r="C270" s="59">
        <v>1</v>
      </c>
      <c r="D270" s="145" t="s">
        <v>19</v>
      </c>
      <c r="E270" s="169"/>
      <c r="F270" s="80">
        <f t="shared" si="18"/>
        <v>0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s="82" customFormat="1" x14ac:dyDescent="0.2">
      <c r="A271" s="45"/>
      <c r="B271" s="23"/>
      <c r="C271" s="59"/>
      <c r="D271" s="145"/>
      <c r="E271" s="169"/>
      <c r="F271" s="80">
        <f t="shared" si="18"/>
        <v>0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s="82" customFormat="1" x14ac:dyDescent="0.2">
      <c r="A272" s="45">
        <v>9</v>
      </c>
      <c r="B272" s="23" t="s">
        <v>75</v>
      </c>
      <c r="C272" s="59">
        <v>17.28</v>
      </c>
      <c r="D272" s="145" t="s">
        <v>42</v>
      </c>
      <c r="E272" s="169"/>
      <c r="F272" s="80">
        <f t="shared" si="18"/>
        <v>0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s="82" customFormat="1" x14ac:dyDescent="0.2">
      <c r="A273" s="45"/>
      <c r="B273" s="84"/>
      <c r="C273" s="59"/>
      <c r="D273" s="145"/>
      <c r="E273" s="169"/>
      <c r="F273" s="8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s="82" customFormat="1" x14ac:dyDescent="0.2">
      <c r="A274" s="153" t="s">
        <v>3</v>
      </c>
      <c r="B274" s="154" t="s">
        <v>324</v>
      </c>
      <c r="C274" s="155"/>
      <c r="D274" s="156"/>
      <c r="E274" s="171"/>
      <c r="F274" s="17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s="82" customFormat="1" x14ac:dyDescent="0.2">
      <c r="A275" s="157"/>
      <c r="B275" s="158"/>
      <c r="C275" s="155"/>
      <c r="D275" s="156"/>
      <c r="E275" s="171"/>
      <c r="F275" s="17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s="82" customFormat="1" x14ac:dyDescent="0.2">
      <c r="A276" s="119">
        <v>1</v>
      </c>
      <c r="B276" s="154" t="s">
        <v>79</v>
      </c>
      <c r="C276" s="155"/>
      <c r="D276" s="156"/>
      <c r="E276" s="171"/>
      <c r="F276" s="17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s="82" customFormat="1" x14ac:dyDescent="0.2">
      <c r="A277" s="159">
        <f>+A276+0.1</f>
        <v>1.1000000000000001</v>
      </c>
      <c r="B277" s="160" t="s">
        <v>80</v>
      </c>
      <c r="C277" s="44">
        <v>2</v>
      </c>
      <c r="D277" s="145" t="s">
        <v>19</v>
      </c>
      <c r="E277" s="173"/>
      <c r="F277" s="101">
        <f t="shared" ref="F277:F290" si="20">ROUND(C277*E277,2)</f>
        <v>0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s="82" customFormat="1" x14ac:dyDescent="0.2">
      <c r="A278" s="159">
        <f t="shared" ref="A278:A285" si="21">+A277+0.1</f>
        <v>1.2000000000000002</v>
      </c>
      <c r="B278" s="160" t="s">
        <v>81</v>
      </c>
      <c r="C278" s="44">
        <v>231</v>
      </c>
      <c r="D278" s="145" t="s">
        <v>82</v>
      </c>
      <c r="E278" s="173"/>
      <c r="F278" s="101">
        <f t="shared" si="20"/>
        <v>0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s="82" customFormat="1" x14ac:dyDescent="0.2">
      <c r="A279" s="159">
        <f t="shared" si="21"/>
        <v>1.3000000000000003</v>
      </c>
      <c r="B279" s="160" t="s">
        <v>83</v>
      </c>
      <c r="C279" s="44">
        <v>2</v>
      </c>
      <c r="D279" s="145" t="s">
        <v>19</v>
      </c>
      <c r="E279" s="173"/>
      <c r="F279" s="101">
        <f t="shared" si="20"/>
        <v>0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s="82" customFormat="1" x14ac:dyDescent="0.2">
      <c r="A280" s="159">
        <f t="shared" si="21"/>
        <v>1.4000000000000004</v>
      </c>
      <c r="B280" s="160" t="s">
        <v>84</v>
      </c>
      <c r="C280" s="44">
        <v>2</v>
      </c>
      <c r="D280" s="145" t="s">
        <v>19</v>
      </c>
      <c r="E280" s="173"/>
      <c r="F280" s="101">
        <f t="shared" si="20"/>
        <v>0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s="82" customFormat="1" x14ac:dyDescent="0.2">
      <c r="A281" s="159">
        <f t="shared" si="21"/>
        <v>1.5000000000000004</v>
      </c>
      <c r="B281" s="160" t="s">
        <v>85</v>
      </c>
      <c r="C281" s="44">
        <v>1</v>
      </c>
      <c r="D281" s="145" t="s">
        <v>19</v>
      </c>
      <c r="E281" s="173"/>
      <c r="F281" s="101">
        <f t="shared" si="20"/>
        <v>0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s="82" customFormat="1" x14ac:dyDescent="0.2">
      <c r="A282" s="159">
        <f t="shared" si="21"/>
        <v>1.6000000000000005</v>
      </c>
      <c r="B282" s="160" t="s">
        <v>86</v>
      </c>
      <c r="C282" s="44">
        <v>1</v>
      </c>
      <c r="D282" s="145" t="s">
        <v>19</v>
      </c>
      <c r="E282" s="173"/>
      <c r="F282" s="101">
        <f t="shared" si="20"/>
        <v>0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s="82" customFormat="1" ht="25.5" x14ac:dyDescent="0.2">
      <c r="A283" s="159">
        <f t="shared" si="21"/>
        <v>1.7000000000000006</v>
      </c>
      <c r="B283" s="161" t="s">
        <v>87</v>
      </c>
      <c r="C283" s="44">
        <v>1</v>
      </c>
      <c r="D283" s="145" t="s">
        <v>19</v>
      </c>
      <c r="E283" s="173"/>
      <c r="F283" s="101">
        <f t="shared" si="20"/>
        <v>0</v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s="82" customFormat="1" x14ac:dyDescent="0.2">
      <c r="A284" s="159">
        <f t="shared" si="21"/>
        <v>1.8000000000000007</v>
      </c>
      <c r="B284" s="160" t="s">
        <v>88</v>
      </c>
      <c r="C284" s="44">
        <v>1</v>
      </c>
      <c r="D284" s="145" t="s">
        <v>19</v>
      </c>
      <c r="E284" s="173"/>
      <c r="F284" s="101">
        <f t="shared" si="20"/>
        <v>0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s="82" customFormat="1" x14ac:dyDescent="0.2">
      <c r="A285" s="159">
        <f t="shared" si="21"/>
        <v>1.9000000000000008</v>
      </c>
      <c r="B285" s="160" t="s">
        <v>89</v>
      </c>
      <c r="C285" s="44">
        <v>1</v>
      </c>
      <c r="D285" s="145" t="s">
        <v>19</v>
      </c>
      <c r="E285" s="173"/>
      <c r="F285" s="101">
        <f t="shared" si="20"/>
        <v>0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s="82" customFormat="1" x14ac:dyDescent="0.2">
      <c r="A286" s="162">
        <f>+A277</f>
        <v>1.1000000000000001</v>
      </c>
      <c r="B286" s="160" t="s">
        <v>90</v>
      </c>
      <c r="C286" s="44">
        <v>1</v>
      </c>
      <c r="D286" s="145" t="s">
        <v>91</v>
      </c>
      <c r="E286" s="173"/>
      <c r="F286" s="101">
        <f t="shared" si="20"/>
        <v>0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s="82" customFormat="1" x14ac:dyDescent="0.2">
      <c r="A287" s="162">
        <f>+A286+0.01</f>
        <v>1.1100000000000001</v>
      </c>
      <c r="B287" s="160" t="s">
        <v>92</v>
      </c>
      <c r="C287" s="44">
        <v>2</v>
      </c>
      <c r="D287" s="145" t="s">
        <v>19</v>
      </c>
      <c r="E287" s="173"/>
      <c r="F287" s="101">
        <f t="shared" si="20"/>
        <v>0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s="82" customFormat="1" x14ac:dyDescent="0.2">
      <c r="A288" s="162">
        <f t="shared" ref="A288:A290" si="22">+A287+0.01</f>
        <v>1.1200000000000001</v>
      </c>
      <c r="B288" s="160" t="s">
        <v>93</v>
      </c>
      <c r="C288" s="44">
        <v>2</v>
      </c>
      <c r="D288" s="145" t="s">
        <v>19</v>
      </c>
      <c r="E288" s="173"/>
      <c r="F288" s="101">
        <f t="shared" si="20"/>
        <v>0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s="82" customFormat="1" x14ac:dyDescent="0.2">
      <c r="A289" s="162">
        <f t="shared" si="22"/>
        <v>1.1300000000000001</v>
      </c>
      <c r="B289" s="160" t="s">
        <v>319</v>
      </c>
      <c r="C289" s="44">
        <v>1</v>
      </c>
      <c r="D289" s="145" t="s">
        <v>19</v>
      </c>
      <c r="E289" s="173"/>
      <c r="F289" s="101">
        <f t="shared" si="20"/>
        <v>0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s="82" customFormat="1" x14ac:dyDescent="0.2">
      <c r="A290" s="162">
        <f t="shared" si="22"/>
        <v>1.1400000000000001</v>
      </c>
      <c r="B290" s="160" t="s">
        <v>94</v>
      </c>
      <c r="C290" s="44">
        <v>2</v>
      </c>
      <c r="D290" s="145" t="s">
        <v>19</v>
      </c>
      <c r="E290" s="173"/>
      <c r="F290" s="101">
        <f t="shared" si="20"/>
        <v>0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s="82" customFormat="1" x14ac:dyDescent="0.2">
      <c r="A291" s="163"/>
      <c r="B291" s="164"/>
      <c r="C291" s="155"/>
      <c r="D291" s="145"/>
      <c r="E291" s="173"/>
      <c r="F291" s="17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s="82" customFormat="1" x14ac:dyDescent="0.2">
      <c r="A292" s="119">
        <v>2</v>
      </c>
      <c r="B292" s="154" t="s">
        <v>95</v>
      </c>
      <c r="C292" s="155"/>
      <c r="D292" s="145"/>
      <c r="E292" s="173"/>
      <c r="F292" s="17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s="82" customFormat="1" x14ac:dyDescent="0.2">
      <c r="A293" s="159">
        <f>+A292+0.1</f>
        <v>2.1</v>
      </c>
      <c r="B293" s="160" t="s">
        <v>96</v>
      </c>
      <c r="C293" s="44">
        <v>1</v>
      </c>
      <c r="D293" s="145" t="s">
        <v>19</v>
      </c>
      <c r="E293" s="173"/>
      <c r="F293" s="101">
        <f t="shared" ref="F293:F309" si="23">ROUND(C293*E293,2)</f>
        <v>0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s="82" customFormat="1" x14ac:dyDescent="0.2">
      <c r="A294" s="159">
        <f t="shared" ref="A294:A301" si="24">+A293+0.1</f>
        <v>2.2000000000000002</v>
      </c>
      <c r="B294" s="160" t="s">
        <v>97</v>
      </c>
      <c r="C294" s="44">
        <v>2</v>
      </c>
      <c r="D294" s="145" t="s">
        <v>19</v>
      </c>
      <c r="E294" s="173"/>
      <c r="F294" s="101">
        <f t="shared" si="23"/>
        <v>0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s="82" customFormat="1" x14ac:dyDescent="0.2">
      <c r="A295" s="159">
        <f t="shared" si="24"/>
        <v>2.3000000000000003</v>
      </c>
      <c r="B295" s="160" t="s">
        <v>98</v>
      </c>
      <c r="C295" s="44">
        <v>2</v>
      </c>
      <c r="D295" s="145" t="s">
        <v>19</v>
      </c>
      <c r="E295" s="173"/>
      <c r="F295" s="101">
        <f t="shared" si="23"/>
        <v>0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s="82" customFormat="1" x14ac:dyDescent="0.2">
      <c r="A296" s="159">
        <f t="shared" si="24"/>
        <v>2.4000000000000004</v>
      </c>
      <c r="B296" s="160" t="s">
        <v>99</v>
      </c>
      <c r="C296" s="44">
        <v>1</v>
      </c>
      <c r="D296" s="145" t="s">
        <v>19</v>
      </c>
      <c r="E296" s="173"/>
      <c r="F296" s="101">
        <f t="shared" si="23"/>
        <v>0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s="82" customFormat="1" x14ac:dyDescent="0.2">
      <c r="A297" s="159">
        <f t="shared" si="24"/>
        <v>2.5000000000000004</v>
      </c>
      <c r="B297" s="160" t="s">
        <v>100</v>
      </c>
      <c r="C297" s="44">
        <v>2</v>
      </c>
      <c r="D297" s="145" t="s">
        <v>19</v>
      </c>
      <c r="E297" s="173"/>
      <c r="F297" s="101">
        <f t="shared" si="23"/>
        <v>0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s="82" customFormat="1" x14ac:dyDescent="0.2">
      <c r="A298" s="159">
        <f t="shared" si="24"/>
        <v>2.6000000000000005</v>
      </c>
      <c r="B298" s="160" t="s">
        <v>101</v>
      </c>
      <c r="C298" s="44">
        <v>4</v>
      </c>
      <c r="D298" s="145" t="s">
        <v>19</v>
      </c>
      <c r="E298" s="173"/>
      <c r="F298" s="101">
        <f t="shared" si="23"/>
        <v>0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s="82" customFormat="1" x14ac:dyDescent="0.2">
      <c r="A299" s="159">
        <f t="shared" si="24"/>
        <v>2.7000000000000006</v>
      </c>
      <c r="B299" s="160" t="s">
        <v>102</v>
      </c>
      <c r="C299" s="44">
        <v>2</v>
      </c>
      <c r="D299" s="145" t="s">
        <v>19</v>
      </c>
      <c r="E299" s="173"/>
      <c r="F299" s="101">
        <f t="shared" si="23"/>
        <v>0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s="82" customFormat="1" x14ac:dyDescent="0.2">
      <c r="A300" s="159">
        <f t="shared" si="24"/>
        <v>2.8000000000000007</v>
      </c>
      <c r="B300" s="160" t="s">
        <v>103</v>
      </c>
      <c r="C300" s="44">
        <v>220</v>
      </c>
      <c r="D300" s="145" t="s">
        <v>82</v>
      </c>
      <c r="E300" s="173"/>
      <c r="F300" s="101">
        <f t="shared" si="23"/>
        <v>0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s="82" customFormat="1" x14ac:dyDescent="0.2">
      <c r="A301" s="159">
        <f t="shared" si="24"/>
        <v>2.9000000000000008</v>
      </c>
      <c r="B301" s="160" t="s">
        <v>104</v>
      </c>
      <c r="C301" s="44">
        <v>4</v>
      </c>
      <c r="D301" s="145" t="s">
        <v>19</v>
      </c>
      <c r="E301" s="173"/>
      <c r="F301" s="101">
        <f t="shared" si="23"/>
        <v>0</v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s="82" customFormat="1" x14ac:dyDescent="0.2">
      <c r="A302" s="162">
        <f>+A293</f>
        <v>2.1</v>
      </c>
      <c r="B302" s="160" t="s">
        <v>105</v>
      </c>
      <c r="C302" s="44">
        <v>4</v>
      </c>
      <c r="D302" s="145" t="s">
        <v>19</v>
      </c>
      <c r="E302" s="173"/>
      <c r="F302" s="101">
        <f t="shared" si="23"/>
        <v>0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s="82" customFormat="1" x14ac:dyDescent="0.2">
      <c r="A303" s="162">
        <f>+A302+0.01</f>
        <v>2.11</v>
      </c>
      <c r="B303" s="160" t="s">
        <v>106</v>
      </c>
      <c r="C303" s="44">
        <v>132</v>
      </c>
      <c r="D303" s="145" t="s">
        <v>82</v>
      </c>
      <c r="E303" s="173"/>
      <c r="F303" s="101">
        <f t="shared" si="23"/>
        <v>0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s="82" customFormat="1" x14ac:dyDescent="0.2">
      <c r="A304" s="162">
        <f t="shared" ref="A304:A309" si="25">+A303+0.01</f>
        <v>2.1199999999999997</v>
      </c>
      <c r="B304" s="160" t="s">
        <v>107</v>
      </c>
      <c r="C304" s="44">
        <v>66</v>
      </c>
      <c r="D304" s="145" t="s">
        <v>82</v>
      </c>
      <c r="E304" s="173"/>
      <c r="F304" s="101">
        <f t="shared" si="23"/>
        <v>0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s="82" customFormat="1" x14ac:dyDescent="0.2">
      <c r="A305" s="162">
        <f t="shared" si="25"/>
        <v>2.1299999999999994</v>
      </c>
      <c r="B305" s="160" t="s">
        <v>108</v>
      </c>
      <c r="C305" s="44">
        <v>121</v>
      </c>
      <c r="D305" s="145" t="s">
        <v>82</v>
      </c>
      <c r="E305" s="173"/>
      <c r="F305" s="101">
        <f t="shared" si="23"/>
        <v>0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s="82" customFormat="1" ht="38.25" x14ac:dyDescent="0.2">
      <c r="A306" s="162">
        <f t="shared" si="25"/>
        <v>2.1399999999999992</v>
      </c>
      <c r="B306" s="161" t="s">
        <v>109</v>
      </c>
      <c r="C306" s="44">
        <v>1</v>
      </c>
      <c r="D306" s="145" t="s">
        <v>19</v>
      </c>
      <c r="E306" s="173"/>
      <c r="F306" s="101">
        <f t="shared" si="23"/>
        <v>0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s="82" customFormat="1" x14ac:dyDescent="0.2">
      <c r="A307" s="162">
        <f t="shared" si="25"/>
        <v>2.149999999999999</v>
      </c>
      <c r="B307" s="160" t="s">
        <v>110</v>
      </c>
      <c r="C307" s="44">
        <v>1</v>
      </c>
      <c r="D307" s="145" t="s">
        <v>19</v>
      </c>
      <c r="E307" s="173"/>
      <c r="F307" s="101">
        <f t="shared" si="23"/>
        <v>0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s="82" customFormat="1" x14ac:dyDescent="0.2">
      <c r="A308" s="162">
        <f t="shared" si="25"/>
        <v>2.1599999999999988</v>
      </c>
      <c r="B308" s="160" t="s">
        <v>111</v>
      </c>
      <c r="C308" s="44">
        <v>2</v>
      </c>
      <c r="D308" s="145" t="s">
        <v>19</v>
      </c>
      <c r="E308" s="173"/>
      <c r="F308" s="101">
        <f t="shared" si="23"/>
        <v>0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s="82" customFormat="1" x14ac:dyDescent="0.2">
      <c r="A309" s="162">
        <f t="shared" si="25"/>
        <v>2.1699999999999986</v>
      </c>
      <c r="B309" s="160" t="s">
        <v>320</v>
      </c>
      <c r="C309" s="44">
        <v>1</v>
      </c>
      <c r="D309" s="145" t="s">
        <v>19</v>
      </c>
      <c r="E309" s="173"/>
      <c r="F309" s="101">
        <f t="shared" si="23"/>
        <v>0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s="82" customFormat="1" x14ac:dyDescent="0.2">
      <c r="A310" s="165"/>
      <c r="B310" s="164"/>
      <c r="C310" s="44"/>
      <c r="D310" s="145"/>
      <c r="E310" s="173"/>
      <c r="F310" s="17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s="82" customFormat="1" x14ac:dyDescent="0.2">
      <c r="A311" s="119">
        <v>3</v>
      </c>
      <c r="B311" s="154" t="s">
        <v>112</v>
      </c>
      <c r="C311" s="44"/>
      <c r="D311" s="145"/>
      <c r="E311" s="173"/>
      <c r="F311" s="17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s="82" customFormat="1" ht="25.5" x14ac:dyDescent="0.2">
      <c r="A312" s="159">
        <f>+A311+0.1</f>
        <v>3.1</v>
      </c>
      <c r="B312" s="166" t="s">
        <v>113</v>
      </c>
      <c r="C312" s="44">
        <v>3</v>
      </c>
      <c r="D312" s="145" t="s">
        <v>19</v>
      </c>
      <c r="E312" s="173"/>
      <c r="F312" s="174">
        <f t="shared" ref="F312:F333" si="26">ROUND(C312*E312,2)</f>
        <v>0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s="82" customFormat="1" x14ac:dyDescent="0.2">
      <c r="A313" s="159">
        <f t="shared" ref="A313:A320" si="27">+A312+0.1</f>
        <v>3.2</v>
      </c>
      <c r="B313" s="160" t="s">
        <v>114</v>
      </c>
      <c r="C313" s="44">
        <v>3</v>
      </c>
      <c r="D313" s="145" t="s">
        <v>19</v>
      </c>
      <c r="E313" s="173"/>
      <c r="F313" s="174">
        <f t="shared" si="26"/>
        <v>0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s="82" customFormat="1" x14ac:dyDescent="0.2">
      <c r="A314" s="159">
        <f t="shared" si="27"/>
        <v>3.3000000000000003</v>
      </c>
      <c r="B314" s="160" t="s">
        <v>115</v>
      </c>
      <c r="C314" s="44">
        <v>7</v>
      </c>
      <c r="D314" s="145" t="s">
        <v>19</v>
      </c>
      <c r="E314" s="173"/>
      <c r="F314" s="174">
        <f t="shared" si="26"/>
        <v>0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s="82" customFormat="1" x14ac:dyDescent="0.2">
      <c r="A315" s="159">
        <f t="shared" si="27"/>
        <v>3.4000000000000004</v>
      </c>
      <c r="B315" s="160" t="s">
        <v>116</v>
      </c>
      <c r="C315" s="44">
        <v>4</v>
      </c>
      <c r="D315" s="145" t="s">
        <v>19</v>
      </c>
      <c r="E315" s="173"/>
      <c r="F315" s="174">
        <f t="shared" si="26"/>
        <v>0</v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s="82" customFormat="1" x14ac:dyDescent="0.2">
      <c r="A316" s="159">
        <f t="shared" si="27"/>
        <v>3.5000000000000004</v>
      </c>
      <c r="B316" s="160" t="s">
        <v>117</v>
      </c>
      <c r="C316" s="44">
        <v>6</v>
      </c>
      <c r="D316" s="145" t="s">
        <v>19</v>
      </c>
      <c r="E316" s="173"/>
      <c r="F316" s="174">
        <f t="shared" si="26"/>
        <v>0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s="82" customFormat="1" x14ac:dyDescent="0.2">
      <c r="A317" s="159">
        <f t="shared" si="27"/>
        <v>3.6000000000000005</v>
      </c>
      <c r="B317" s="160" t="s">
        <v>118</v>
      </c>
      <c r="C317" s="44">
        <v>3</v>
      </c>
      <c r="D317" s="145" t="s">
        <v>19</v>
      </c>
      <c r="E317" s="173"/>
      <c r="F317" s="174">
        <f t="shared" si="26"/>
        <v>0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s="82" customFormat="1" ht="25.5" x14ac:dyDescent="0.2">
      <c r="A318" s="159">
        <f t="shared" si="27"/>
        <v>3.7000000000000006</v>
      </c>
      <c r="B318" s="161" t="s">
        <v>119</v>
      </c>
      <c r="C318" s="44">
        <v>4</v>
      </c>
      <c r="D318" s="145" t="s">
        <v>19</v>
      </c>
      <c r="E318" s="173"/>
      <c r="F318" s="174">
        <f t="shared" si="26"/>
        <v>0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s="82" customFormat="1" x14ac:dyDescent="0.2">
      <c r="A319" s="159">
        <f t="shared" si="27"/>
        <v>3.8000000000000007</v>
      </c>
      <c r="B319" s="160" t="s">
        <v>120</v>
      </c>
      <c r="C319" s="44">
        <v>3</v>
      </c>
      <c r="D319" s="145" t="s">
        <v>19</v>
      </c>
      <c r="E319" s="173"/>
      <c r="F319" s="174">
        <f t="shared" si="26"/>
        <v>0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s="82" customFormat="1" ht="25.5" x14ac:dyDescent="0.2">
      <c r="A320" s="159">
        <f t="shared" si="27"/>
        <v>3.9000000000000008</v>
      </c>
      <c r="B320" s="161" t="s">
        <v>121</v>
      </c>
      <c r="C320" s="44">
        <v>1</v>
      </c>
      <c r="D320" s="145" t="s">
        <v>19</v>
      </c>
      <c r="E320" s="173"/>
      <c r="F320" s="174">
        <f t="shared" si="26"/>
        <v>0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s="82" customFormat="1" ht="25.5" x14ac:dyDescent="0.2">
      <c r="A321" s="162">
        <f>+A312</f>
        <v>3.1</v>
      </c>
      <c r="B321" s="161" t="s">
        <v>122</v>
      </c>
      <c r="C321" s="44">
        <v>3</v>
      </c>
      <c r="D321" s="145" t="s">
        <v>19</v>
      </c>
      <c r="E321" s="173"/>
      <c r="F321" s="174">
        <f t="shared" si="26"/>
        <v>0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s="82" customFormat="1" x14ac:dyDescent="0.2">
      <c r="A322" s="162">
        <f>+A321+0.01</f>
        <v>3.11</v>
      </c>
      <c r="B322" s="160" t="s">
        <v>123</v>
      </c>
      <c r="C322" s="44">
        <v>9</v>
      </c>
      <c r="D322" s="145" t="s">
        <v>19</v>
      </c>
      <c r="E322" s="173"/>
      <c r="F322" s="174">
        <f t="shared" si="26"/>
        <v>0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s="82" customFormat="1" x14ac:dyDescent="0.2">
      <c r="A323" s="162">
        <f t="shared" ref="A323:A327" si="28">+A322+0.01</f>
        <v>3.1199999999999997</v>
      </c>
      <c r="B323" s="160" t="s">
        <v>124</v>
      </c>
      <c r="C323" s="44">
        <v>6</v>
      </c>
      <c r="D323" s="145" t="s">
        <v>19</v>
      </c>
      <c r="E323" s="173"/>
      <c r="F323" s="174">
        <f t="shared" si="26"/>
        <v>0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s="82" customFormat="1" x14ac:dyDescent="0.2">
      <c r="A324" s="162">
        <f t="shared" si="28"/>
        <v>3.1299999999999994</v>
      </c>
      <c r="B324" s="160" t="s">
        <v>125</v>
      </c>
      <c r="C324" s="44">
        <v>6</v>
      </c>
      <c r="D324" s="145" t="s">
        <v>19</v>
      </c>
      <c r="E324" s="173"/>
      <c r="F324" s="174">
        <f t="shared" si="26"/>
        <v>0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s="82" customFormat="1" x14ac:dyDescent="0.2">
      <c r="A325" s="162">
        <f t="shared" si="28"/>
        <v>3.1399999999999992</v>
      </c>
      <c r="B325" s="160" t="s">
        <v>126</v>
      </c>
      <c r="C325" s="44">
        <v>1</v>
      </c>
      <c r="D325" s="145" t="s">
        <v>19</v>
      </c>
      <c r="E325" s="173"/>
      <c r="F325" s="174">
        <f t="shared" si="26"/>
        <v>0</v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s="82" customFormat="1" x14ac:dyDescent="0.2">
      <c r="A326" s="162">
        <f t="shared" si="28"/>
        <v>3.149999999999999</v>
      </c>
      <c r="B326" s="160" t="s">
        <v>127</v>
      </c>
      <c r="C326" s="44">
        <v>1</v>
      </c>
      <c r="D326" s="145" t="s">
        <v>19</v>
      </c>
      <c r="E326" s="173"/>
      <c r="F326" s="174">
        <f t="shared" si="26"/>
        <v>0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s="82" customFormat="1" x14ac:dyDescent="0.2">
      <c r="A327" s="162">
        <f t="shared" si="28"/>
        <v>3.1599999999999988</v>
      </c>
      <c r="B327" s="160" t="s">
        <v>128</v>
      </c>
      <c r="C327" s="44">
        <v>12.1</v>
      </c>
      <c r="D327" s="145" t="s">
        <v>12</v>
      </c>
      <c r="E327" s="173"/>
      <c r="F327" s="174">
        <f t="shared" si="26"/>
        <v>0</v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s="82" customFormat="1" x14ac:dyDescent="0.2">
      <c r="A328" s="159">
        <f>+A327+0.1</f>
        <v>3.2599999999999989</v>
      </c>
      <c r="B328" s="160" t="s">
        <v>129</v>
      </c>
      <c r="C328" s="44">
        <v>3</v>
      </c>
      <c r="D328" s="145" t="s">
        <v>19</v>
      </c>
      <c r="E328" s="173"/>
      <c r="F328" s="174">
        <f t="shared" si="26"/>
        <v>0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s="82" customFormat="1" x14ac:dyDescent="0.2">
      <c r="A329" s="159">
        <f t="shared" ref="A329:A333" si="29">+A328+0.1</f>
        <v>3.359999999999999</v>
      </c>
      <c r="B329" s="160" t="s">
        <v>130</v>
      </c>
      <c r="C329" s="44">
        <v>4</v>
      </c>
      <c r="D329" s="145" t="s">
        <v>19</v>
      </c>
      <c r="E329" s="173"/>
      <c r="F329" s="174">
        <f t="shared" si="26"/>
        <v>0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s="82" customFormat="1" x14ac:dyDescent="0.2">
      <c r="A330" s="159">
        <f t="shared" si="29"/>
        <v>3.4599999999999991</v>
      </c>
      <c r="B330" s="160" t="s">
        <v>131</v>
      </c>
      <c r="C330" s="44">
        <v>3</v>
      </c>
      <c r="D330" s="145" t="s">
        <v>19</v>
      </c>
      <c r="E330" s="173"/>
      <c r="F330" s="174">
        <f t="shared" si="26"/>
        <v>0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s="82" customFormat="1" x14ac:dyDescent="0.2">
      <c r="A331" s="159">
        <f t="shared" si="29"/>
        <v>3.5599999999999992</v>
      </c>
      <c r="B331" s="160" t="s">
        <v>132</v>
      </c>
      <c r="C331" s="44">
        <v>1</v>
      </c>
      <c r="D331" s="145" t="s">
        <v>19</v>
      </c>
      <c r="E331" s="173"/>
      <c r="F331" s="174">
        <f t="shared" si="26"/>
        <v>0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s="82" customFormat="1" x14ac:dyDescent="0.2">
      <c r="A332" s="159">
        <f t="shared" si="29"/>
        <v>3.6599999999999993</v>
      </c>
      <c r="B332" s="160" t="s">
        <v>133</v>
      </c>
      <c r="C332" s="44">
        <v>3</v>
      </c>
      <c r="D332" s="145" t="s">
        <v>19</v>
      </c>
      <c r="E332" s="173"/>
      <c r="F332" s="174">
        <f t="shared" si="26"/>
        <v>0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s="82" customFormat="1" x14ac:dyDescent="0.2">
      <c r="A333" s="159">
        <f t="shared" si="29"/>
        <v>3.7599999999999993</v>
      </c>
      <c r="B333" s="160" t="s">
        <v>134</v>
      </c>
      <c r="C333" s="44">
        <v>1</v>
      </c>
      <c r="D333" s="145" t="s">
        <v>288</v>
      </c>
      <c r="E333" s="173"/>
      <c r="F333" s="174">
        <f t="shared" si="26"/>
        <v>0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s="82" customFormat="1" x14ac:dyDescent="0.2">
      <c r="A334" s="45"/>
      <c r="B334" s="84" t="s">
        <v>135</v>
      </c>
      <c r="C334" s="59"/>
      <c r="D334" s="145"/>
      <c r="E334" s="169"/>
      <c r="F334" s="86">
        <f>SUM(F200:F333)</f>
        <v>0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s="82" customFormat="1" x14ac:dyDescent="0.2">
      <c r="A335" s="45"/>
      <c r="B335" s="84"/>
      <c r="C335" s="59"/>
      <c r="D335" s="36"/>
      <c r="E335" s="85"/>
      <c r="F335" s="8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s="67" customFormat="1" x14ac:dyDescent="0.2">
      <c r="A336" s="29" t="s">
        <v>136</v>
      </c>
      <c r="B336" s="30" t="s">
        <v>137</v>
      </c>
      <c r="C336" s="46"/>
      <c r="D336" s="36"/>
      <c r="E336" s="19"/>
      <c r="F336" s="15"/>
    </row>
    <row r="337" spans="1:6" s="67" customFormat="1" x14ac:dyDescent="0.2">
      <c r="A337" s="29"/>
      <c r="B337" s="30"/>
      <c r="C337" s="46"/>
      <c r="D337" s="36"/>
      <c r="E337" s="19"/>
      <c r="F337" s="15"/>
    </row>
    <row r="338" spans="1:6" s="67" customFormat="1" x14ac:dyDescent="0.2">
      <c r="A338" s="18">
        <v>1</v>
      </c>
      <c r="B338" s="74" t="s">
        <v>11</v>
      </c>
      <c r="C338" s="46">
        <v>5078.25</v>
      </c>
      <c r="D338" s="36" t="s">
        <v>12</v>
      </c>
      <c r="E338" s="14"/>
      <c r="F338" s="15">
        <f>ROUND(C338*E338,2)</f>
        <v>0</v>
      </c>
    </row>
    <row r="339" spans="1:6" s="67" customFormat="1" x14ac:dyDescent="0.2">
      <c r="A339" s="13"/>
      <c r="B339" s="30"/>
      <c r="C339" s="46"/>
      <c r="D339" s="36"/>
      <c r="E339" s="14"/>
      <c r="F339" s="15">
        <f t="shared" ref="F339:F353" si="30">ROUND(C339*E339,2)</f>
        <v>0</v>
      </c>
    </row>
    <row r="340" spans="1:6" s="67" customFormat="1" x14ac:dyDescent="0.2">
      <c r="A340" s="13">
        <v>2</v>
      </c>
      <c r="B340" s="75" t="s">
        <v>13</v>
      </c>
      <c r="C340" s="46"/>
      <c r="D340" s="36"/>
      <c r="E340" s="19"/>
      <c r="F340" s="15">
        <f t="shared" si="30"/>
        <v>0</v>
      </c>
    </row>
    <row r="341" spans="1:6" s="67" customFormat="1" x14ac:dyDescent="0.2">
      <c r="A341" s="18"/>
      <c r="B341" s="39"/>
      <c r="C341" s="46"/>
      <c r="D341" s="36"/>
      <c r="E341" s="19"/>
      <c r="F341" s="15"/>
    </row>
    <row r="342" spans="1:6" s="67" customFormat="1" x14ac:dyDescent="0.2">
      <c r="A342" s="13">
        <v>2.1</v>
      </c>
      <c r="B342" s="32" t="s">
        <v>270</v>
      </c>
      <c r="C342" s="46"/>
      <c r="D342" s="36"/>
      <c r="E342" s="19"/>
      <c r="F342" s="15"/>
    </row>
    <row r="343" spans="1:6" s="67" customFormat="1" x14ac:dyDescent="0.2">
      <c r="A343" s="18" t="s">
        <v>217</v>
      </c>
      <c r="B343" s="39" t="s">
        <v>214</v>
      </c>
      <c r="C343" s="46">
        <v>2346.15</v>
      </c>
      <c r="D343" s="36" t="s">
        <v>15</v>
      </c>
      <c r="E343" s="19"/>
      <c r="F343" s="15">
        <f>ROUND(C343*E343,2)</f>
        <v>0</v>
      </c>
    </row>
    <row r="344" spans="1:6" s="67" customFormat="1" x14ac:dyDescent="0.2">
      <c r="A344" s="18" t="s">
        <v>218</v>
      </c>
      <c r="B344" s="39" t="s">
        <v>215</v>
      </c>
      <c r="C344" s="46">
        <v>1005.49</v>
      </c>
      <c r="D344" s="36" t="s">
        <v>15</v>
      </c>
      <c r="E344" s="19"/>
      <c r="F344" s="15">
        <f>ROUND(C344*E344,2)</f>
        <v>0</v>
      </c>
    </row>
    <row r="345" spans="1:6" s="67" customFormat="1" x14ac:dyDescent="0.2">
      <c r="A345" s="18"/>
      <c r="B345" s="39"/>
      <c r="C345" s="46"/>
      <c r="D345" s="36"/>
      <c r="E345" s="19"/>
      <c r="F345" s="15"/>
    </row>
    <row r="346" spans="1:6" s="67" customFormat="1" x14ac:dyDescent="0.2">
      <c r="A346" s="18">
        <v>2.2000000000000002</v>
      </c>
      <c r="B346" s="39" t="s">
        <v>216</v>
      </c>
      <c r="C346" s="46">
        <v>4316.51</v>
      </c>
      <c r="D346" s="36" t="s">
        <v>42</v>
      </c>
      <c r="E346" s="19"/>
      <c r="F346" s="15">
        <f>ROUND(C346*E346,2)</f>
        <v>0</v>
      </c>
    </row>
    <row r="347" spans="1:6" s="67" customFormat="1" x14ac:dyDescent="0.2">
      <c r="A347" s="18">
        <v>2.2999999999999998</v>
      </c>
      <c r="B347" s="39" t="s">
        <v>221</v>
      </c>
      <c r="C347" s="46">
        <v>244.97</v>
      </c>
      <c r="D347" s="36" t="s">
        <v>15</v>
      </c>
      <c r="E347" s="19"/>
      <c r="F347" s="15">
        <f>ROUND(C347*E347,2)</f>
        <v>0</v>
      </c>
    </row>
    <row r="348" spans="1:6" s="67" customFormat="1" x14ac:dyDescent="0.2">
      <c r="A348" s="18">
        <v>2.4</v>
      </c>
      <c r="B348" s="39" t="s">
        <v>219</v>
      </c>
      <c r="C348" s="46">
        <v>1256.8599999999999</v>
      </c>
      <c r="D348" s="36" t="s">
        <v>15</v>
      </c>
      <c r="E348" s="19"/>
      <c r="F348" s="15">
        <f>ROUND(C348*E348,2)</f>
        <v>0</v>
      </c>
    </row>
    <row r="349" spans="1:6" s="67" customFormat="1" ht="25.5" x14ac:dyDescent="0.2">
      <c r="A349" s="18">
        <v>2.5</v>
      </c>
      <c r="B349" s="74" t="s">
        <v>220</v>
      </c>
      <c r="C349" s="46">
        <v>2912.27</v>
      </c>
      <c r="D349" s="36" t="s">
        <v>15</v>
      </c>
      <c r="E349" s="14"/>
      <c r="F349" s="15">
        <f>ROUND(C349*E349,2)</f>
        <v>0</v>
      </c>
    </row>
    <row r="350" spans="1:6" s="67" customFormat="1" ht="25.5" x14ac:dyDescent="0.2">
      <c r="A350" s="18">
        <v>2.6</v>
      </c>
      <c r="B350" s="74" t="s">
        <v>274</v>
      </c>
      <c r="C350" s="46">
        <v>1764.68</v>
      </c>
      <c r="D350" s="36" t="s">
        <v>15</v>
      </c>
      <c r="E350" s="14"/>
      <c r="F350" s="15">
        <f>ROUND(C350*E350,2)</f>
        <v>0</v>
      </c>
    </row>
    <row r="351" spans="1:6" s="67" customFormat="1" x14ac:dyDescent="0.2">
      <c r="A351" s="13"/>
      <c r="B351" s="30"/>
      <c r="C351" s="46"/>
      <c r="D351" s="36"/>
      <c r="E351" s="19"/>
      <c r="F351" s="15">
        <f t="shared" si="30"/>
        <v>0</v>
      </c>
    </row>
    <row r="352" spans="1:6" s="67" customFormat="1" x14ac:dyDescent="0.2">
      <c r="A352" s="13">
        <v>3</v>
      </c>
      <c r="B352" s="20" t="s">
        <v>16</v>
      </c>
      <c r="C352" s="46"/>
      <c r="D352" s="36"/>
      <c r="E352" s="19"/>
      <c r="F352" s="15">
        <f t="shared" si="30"/>
        <v>0</v>
      </c>
    </row>
    <row r="353" spans="1:6" s="67" customFormat="1" ht="51" x14ac:dyDescent="0.2">
      <c r="A353" s="18">
        <v>3.1</v>
      </c>
      <c r="B353" s="21" t="s">
        <v>277</v>
      </c>
      <c r="C353" s="46">
        <v>2757.15</v>
      </c>
      <c r="D353" s="36" t="s">
        <v>12</v>
      </c>
      <c r="E353" s="14"/>
      <c r="F353" s="15">
        <f t="shared" si="30"/>
        <v>0</v>
      </c>
    </row>
    <row r="354" spans="1:6" s="67" customFormat="1" ht="38.25" x14ac:dyDescent="0.2">
      <c r="A354" s="18">
        <v>3.2</v>
      </c>
      <c r="B354" s="21" t="s">
        <v>138</v>
      </c>
      <c r="C354" s="46">
        <v>995.5</v>
      </c>
      <c r="D354" s="36" t="s">
        <v>12</v>
      </c>
      <c r="E354" s="14"/>
      <c r="F354" s="15">
        <f t="shared" ref="F354:F368" si="31">ROUND(C354*E354,2)</f>
        <v>0</v>
      </c>
    </row>
    <row r="355" spans="1:6" s="67" customFormat="1" ht="38.25" x14ac:dyDescent="0.2">
      <c r="A355" s="18">
        <v>3.3</v>
      </c>
      <c r="B355" s="21" t="s">
        <v>278</v>
      </c>
      <c r="C355" s="46">
        <v>1407.25</v>
      </c>
      <c r="D355" s="36" t="s">
        <v>12</v>
      </c>
      <c r="E355" s="14"/>
      <c r="F355" s="15">
        <f t="shared" si="31"/>
        <v>0</v>
      </c>
    </row>
    <row r="356" spans="1:6" s="67" customFormat="1" x14ac:dyDescent="0.2">
      <c r="A356" s="13"/>
      <c r="B356" s="21"/>
      <c r="C356" s="46"/>
      <c r="D356" s="36"/>
      <c r="E356" s="19"/>
      <c r="F356" s="15">
        <f t="shared" si="31"/>
        <v>0</v>
      </c>
    </row>
    <row r="357" spans="1:6" s="67" customFormat="1" x14ac:dyDescent="0.2">
      <c r="A357" s="13">
        <v>4</v>
      </c>
      <c r="B357" s="20" t="s">
        <v>139</v>
      </c>
      <c r="C357" s="46"/>
      <c r="D357" s="36"/>
      <c r="E357" s="19"/>
      <c r="F357" s="15">
        <f t="shared" si="31"/>
        <v>0</v>
      </c>
    </row>
    <row r="358" spans="1:6" s="67" customFormat="1" ht="51" x14ac:dyDescent="0.2">
      <c r="A358" s="18">
        <v>4.0999999999999996</v>
      </c>
      <c r="B358" s="21" t="s">
        <v>277</v>
      </c>
      <c r="C358" s="46">
        <v>2757.15</v>
      </c>
      <c r="D358" s="36" t="s">
        <v>12</v>
      </c>
      <c r="E358" s="19"/>
      <c r="F358" s="15">
        <f t="shared" si="31"/>
        <v>0</v>
      </c>
    </row>
    <row r="359" spans="1:6" s="67" customFormat="1" ht="38.25" x14ac:dyDescent="0.2">
      <c r="A359" s="18">
        <v>4.2</v>
      </c>
      <c r="B359" s="21" t="s">
        <v>138</v>
      </c>
      <c r="C359" s="46">
        <v>995.5</v>
      </c>
      <c r="D359" s="36" t="s">
        <v>12</v>
      </c>
      <c r="E359" s="19"/>
      <c r="F359" s="15">
        <f t="shared" si="31"/>
        <v>0</v>
      </c>
    </row>
    <row r="360" spans="1:6" s="67" customFormat="1" ht="38.25" x14ac:dyDescent="0.2">
      <c r="A360" s="18">
        <v>4.3</v>
      </c>
      <c r="B360" s="21" t="s">
        <v>278</v>
      </c>
      <c r="C360" s="46">
        <v>1407.25</v>
      </c>
      <c r="D360" s="36" t="s">
        <v>12</v>
      </c>
      <c r="E360" s="19"/>
      <c r="F360" s="15">
        <f t="shared" si="31"/>
        <v>0</v>
      </c>
    </row>
    <row r="361" spans="1:6" s="67" customFormat="1" x14ac:dyDescent="0.2">
      <c r="A361" s="13"/>
      <c r="B361" s="21"/>
      <c r="C361" s="46"/>
      <c r="D361" s="36"/>
      <c r="E361" s="19"/>
      <c r="F361" s="15">
        <f t="shared" si="31"/>
        <v>0</v>
      </c>
    </row>
    <row r="362" spans="1:6" s="67" customFormat="1" x14ac:dyDescent="0.2">
      <c r="A362" s="13">
        <v>5</v>
      </c>
      <c r="B362" s="20" t="s">
        <v>18</v>
      </c>
      <c r="C362" s="46"/>
      <c r="D362" s="36"/>
      <c r="E362" s="19"/>
      <c r="F362" s="15">
        <f t="shared" si="31"/>
        <v>0</v>
      </c>
    </row>
    <row r="363" spans="1:6" s="67" customFormat="1" ht="25.5" x14ac:dyDescent="0.2">
      <c r="A363" s="18">
        <v>5.0999999999999996</v>
      </c>
      <c r="B363" s="21" t="s">
        <v>237</v>
      </c>
      <c r="C363" s="46">
        <v>4</v>
      </c>
      <c r="D363" s="36" t="s">
        <v>19</v>
      </c>
      <c r="E363" s="19"/>
      <c r="F363" s="15">
        <f t="shared" si="31"/>
        <v>0</v>
      </c>
    </row>
    <row r="364" spans="1:6" s="67" customFormat="1" ht="25.5" x14ac:dyDescent="0.2">
      <c r="A364" s="18">
        <v>5.3</v>
      </c>
      <c r="B364" s="21" t="s">
        <v>238</v>
      </c>
      <c r="C364" s="46">
        <v>4</v>
      </c>
      <c r="D364" s="36" t="s">
        <v>19</v>
      </c>
      <c r="E364" s="19"/>
      <c r="F364" s="15">
        <f t="shared" si="31"/>
        <v>0</v>
      </c>
    </row>
    <row r="365" spans="1:6" s="67" customFormat="1" ht="25.5" x14ac:dyDescent="0.2">
      <c r="A365" s="18">
        <v>5.4</v>
      </c>
      <c r="B365" s="21" t="s">
        <v>239</v>
      </c>
      <c r="C365" s="46">
        <v>1</v>
      </c>
      <c r="D365" s="36" t="s">
        <v>19</v>
      </c>
      <c r="E365" s="19"/>
      <c r="F365" s="15">
        <f t="shared" si="31"/>
        <v>0</v>
      </c>
    </row>
    <row r="366" spans="1:6" s="67" customFormat="1" ht="25.5" x14ac:dyDescent="0.2">
      <c r="A366" s="18">
        <v>5.5</v>
      </c>
      <c r="B366" s="21" t="s">
        <v>240</v>
      </c>
      <c r="C366" s="46">
        <v>1</v>
      </c>
      <c r="D366" s="36" t="s">
        <v>19</v>
      </c>
      <c r="E366" s="19"/>
      <c r="F366" s="15">
        <f t="shared" si="31"/>
        <v>0</v>
      </c>
    </row>
    <row r="367" spans="1:6" s="67" customFormat="1" x14ac:dyDescent="0.2">
      <c r="A367" s="18">
        <v>5.6</v>
      </c>
      <c r="B367" s="21" t="s">
        <v>241</v>
      </c>
      <c r="C367" s="46">
        <v>1</v>
      </c>
      <c r="D367" s="36" t="s">
        <v>19</v>
      </c>
      <c r="E367" s="19"/>
      <c r="F367" s="15">
        <f t="shared" si="31"/>
        <v>0</v>
      </c>
    </row>
    <row r="368" spans="1:6" s="67" customFormat="1" ht="25.5" x14ac:dyDescent="0.2">
      <c r="A368" s="18">
        <v>5.6</v>
      </c>
      <c r="B368" s="21" t="s">
        <v>279</v>
      </c>
      <c r="C368" s="46">
        <v>10</v>
      </c>
      <c r="D368" s="36" t="s">
        <v>19</v>
      </c>
      <c r="E368" s="19"/>
      <c r="F368" s="15">
        <f t="shared" si="31"/>
        <v>0</v>
      </c>
    </row>
    <row r="369" spans="1:6" s="67" customFormat="1" x14ac:dyDescent="0.2">
      <c r="A369" s="13"/>
      <c r="B369" s="21"/>
      <c r="C369" s="46"/>
      <c r="D369" s="36"/>
      <c r="E369" s="19"/>
      <c r="F369" s="15"/>
    </row>
    <row r="370" spans="1:6" s="67" customFormat="1" ht="25.5" x14ac:dyDescent="0.2">
      <c r="A370" s="13">
        <v>6</v>
      </c>
      <c r="B370" s="20" t="s">
        <v>281</v>
      </c>
      <c r="C370" s="46"/>
      <c r="D370" s="36"/>
      <c r="E370" s="19"/>
      <c r="F370" s="15">
        <f t="shared" ref="F370:F392" si="32">ROUND(C370*E370,2)</f>
        <v>0</v>
      </c>
    </row>
    <row r="371" spans="1:6" s="67" customFormat="1" x14ac:dyDescent="0.2">
      <c r="A371" s="18">
        <v>6.1</v>
      </c>
      <c r="B371" s="21" t="s">
        <v>140</v>
      </c>
      <c r="C371" s="46">
        <v>4</v>
      </c>
      <c r="D371" s="36" t="s">
        <v>19</v>
      </c>
      <c r="E371" s="19"/>
      <c r="F371" s="15">
        <f t="shared" si="32"/>
        <v>0</v>
      </c>
    </row>
    <row r="372" spans="1:6" s="67" customFormat="1" x14ac:dyDescent="0.2">
      <c r="A372" s="18">
        <v>6.2</v>
      </c>
      <c r="B372" s="21" t="s">
        <v>141</v>
      </c>
      <c r="C372" s="46">
        <v>4</v>
      </c>
      <c r="D372" s="36" t="s">
        <v>19</v>
      </c>
      <c r="E372" s="19"/>
      <c r="F372" s="15">
        <f t="shared" si="32"/>
        <v>0</v>
      </c>
    </row>
    <row r="373" spans="1:6" s="67" customFormat="1" x14ac:dyDescent="0.2">
      <c r="A373" s="18">
        <v>6.3</v>
      </c>
      <c r="B373" s="21" t="s">
        <v>142</v>
      </c>
      <c r="C373" s="46">
        <v>4</v>
      </c>
      <c r="D373" s="36" t="s">
        <v>19</v>
      </c>
      <c r="E373" s="19"/>
      <c r="F373" s="15">
        <f t="shared" si="32"/>
        <v>0</v>
      </c>
    </row>
    <row r="374" spans="1:6" s="67" customFormat="1" x14ac:dyDescent="0.2">
      <c r="A374" s="18">
        <v>6.4</v>
      </c>
      <c r="B374" s="21" t="s">
        <v>143</v>
      </c>
      <c r="C374" s="46">
        <v>1</v>
      </c>
      <c r="D374" s="36" t="s">
        <v>19</v>
      </c>
      <c r="E374" s="19"/>
      <c r="F374" s="15">
        <f t="shared" si="32"/>
        <v>0</v>
      </c>
    </row>
    <row r="375" spans="1:6" s="67" customFormat="1" x14ac:dyDescent="0.2">
      <c r="A375" s="18">
        <v>6.3</v>
      </c>
      <c r="B375" s="21" t="s">
        <v>144</v>
      </c>
      <c r="C375" s="46">
        <v>1</v>
      </c>
      <c r="D375" s="36" t="s">
        <v>19</v>
      </c>
      <c r="E375" s="19"/>
      <c r="F375" s="15">
        <f t="shared" si="32"/>
        <v>0</v>
      </c>
    </row>
    <row r="376" spans="1:6" s="67" customFormat="1" x14ac:dyDescent="0.2">
      <c r="A376" s="18">
        <v>6.4</v>
      </c>
      <c r="B376" s="21" t="s">
        <v>145</v>
      </c>
      <c r="C376" s="46">
        <v>2</v>
      </c>
      <c r="D376" s="36" t="s">
        <v>19</v>
      </c>
      <c r="E376" s="19"/>
      <c r="F376" s="15">
        <f t="shared" si="32"/>
        <v>0</v>
      </c>
    </row>
    <row r="377" spans="1:6" s="67" customFormat="1" ht="25.5" x14ac:dyDescent="0.2">
      <c r="A377" s="18">
        <v>6.5</v>
      </c>
      <c r="B377" s="21" t="s">
        <v>280</v>
      </c>
      <c r="C377" s="46">
        <v>3</v>
      </c>
      <c r="D377" s="36" t="s">
        <v>19</v>
      </c>
      <c r="E377" s="19"/>
      <c r="F377" s="15">
        <f t="shared" si="32"/>
        <v>0</v>
      </c>
    </row>
    <row r="378" spans="1:6" s="67" customFormat="1" ht="25.5" x14ac:dyDescent="0.2">
      <c r="A378" s="18">
        <v>6.6</v>
      </c>
      <c r="B378" s="21" t="s">
        <v>146</v>
      </c>
      <c r="C378" s="46">
        <v>4</v>
      </c>
      <c r="D378" s="36" t="s">
        <v>19</v>
      </c>
      <c r="E378" s="19"/>
      <c r="F378" s="15">
        <f t="shared" si="32"/>
        <v>0</v>
      </c>
    </row>
    <row r="379" spans="1:6" s="67" customFormat="1" ht="25.5" x14ac:dyDescent="0.2">
      <c r="A379" s="18">
        <v>6.7</v>
      </c>
      <c r="B379" s="21" t="s">
        <v>147</v>
      </c>
      <c r="C379" s="46">
        <v>1</v>
      </c>
      <c r="D379" s="36" t="s">
        <v>19</v>
      </c>
      <c r="E379" s="19"/>
      <c r="F379" s="15">
        <f t="shared" si="32"/>
        <v>0</v>
      </c>
    </row>
    <row r="380" spans="1:6" s="67" customFormat="1" x14ac:dyDescent="0.2">
      <c r="A380" s="18">
        <v>6.8</v>
      </c>
      <c r="B380" s="21" t="s">
        <v>148</v>
      </c>
      <c r="C380" s="46">
        <v>12</v>
      </c>
      <c r="D380" s="36" t="s">
        <v>19</v>
      </c>
      <c r="E380" s="19"/>
      <c r="F380" s="15">
        <f t="shared" si="32"/>
        <v>0</v>
      </c>
    </row>
    <row r="381" spans="1:6" s="67" customFormat="1" x14ac:dyDescent="0.2">
      <c r="A381" s="18">
        <v>6.9</v>
      </c>
      <c r="B381" s="21" t="s">
        <v>149</v>
      </c>
      <c r="C381" s="46">
        <v>8</v>
      </c>
      <c r="D381" s="36" t="s">
        <v>19</v>
      </c>
      <c r="E381" s="19"/>
      <c r="F381" s="15">
        <f t="shared" si="32"/>
        <v>0</v>
      </c>
    </row>
    <row r="382" spans="1:6" s="67" customFormat="1" x14ac:dyDescent="0.2">
      <c r="A382" s="13"/>
      <c r="B382" s="21"/>
      <c r="C382" s="46"/>
      <c r="D382" s="36"/>
      <c r="E382" s="19"/>
      <c r="F382" s="15">
        <f t="shared" si="32"/>
        <v>0</v>
      </c>
    </row>
    <row r="383" spans="1:6" s="67" customFormat="1" ht="25.5" x14ac:dyDescent="0.2">
      <c r="A383" s="13">
        <v>7</v>
      </c>
      <c r="B383" s="30" t="s">
        <v>150</v>
      </c>
      <c r="C383" s="59"/>
      <c r="D383" s="36"/>
      <c r="E383" s="19"/>
      <c r="F383" s="15">
        <f t="shared" si="32"/>
        <v>0</v>
      </c>
    </row>
    <row r="384" spans="1:6" s="67" customFormat="1" x14ac:dyDescent="0.2">
      <c r="A384" s="18">
        <v>7.1</v>
      </c>
      <c r="B384" s="74" t="s">
        <v>151</v>
      </c>
      <c r="C384" s="59">
        <v>30</v>
      </c>
      <c r="D384" s="36" t="s">
        <v>26</v>
      </c>
      <c r="E384" s="19"/>
      <c r="F384" s="15">
        <f t="shared" si="32"/>
        <v>0</v>
      </c>
    </row>
    <row r="385" spans="1:6" s="67" customFormat="1" x14ac:dyDescent="0.2">
      <c r="A385" s="18">
        <v>7.1</v>
      </c>
      <c r="B385" s="39" t="s">
        <v>25</v>
      </c>
      <c r="C385" s="59">
        <v>30</v>
      </c>
      <c r="D385" s="36" t="s">
        <v>26</v>
      </c>
      <c r="E385" s="19"/>
      <c r="F385" s="15">
        <f t="shared" si="32"/>
        <v>0</v>
      </c>
    </row>
    <row r="386" spans="1:6" s="67" customFormat="1" x14ac:dyDescent="0.2">
      <c r="A386" s="18">
        <v>7.2</v>
      </c>
      <c r="B386" s="39" t="s">
        <v>27</v>
      </c>
      <c r="C386" s="59">
        <v>20</v>
      </c>
      <c r="D386" s="36" t="s">
        <v>19</v>
      </c>
      <c r="E386" s="19"/>
      <c r="F386" s="15">
        <f t="shared" si="32"/>
        <v>0</v>
      </c>
    </row>
    <row r="387" spans="1:6" s="67" customFormat="1" x14ac:dyDescent="0.2">
      <c r="A387" s="18">
        <v>7.3</v>
      </c>
      <c r="B387" s="39" t="s">
        <v>20</v>
      </c>
      <c r="C387" s="59">
        <v>10</v>
      </c>
      <c r="D387" s="36" t="s">
        <v>19</v>
      </c>
      <c r="E387" s="19"/>
      <c r="F387" s="15">
        <f t="shared" si="32"/>
        <v>0</v>
      </c>
    </row>
    <row r="388" spans="1:6" s="67" customFormat="1" x14ac:dyDescent="0.2">
      <c r="A388" s="18">
        <v>7.4</v>
      </c>
      <c r="B388" s="39" t="s">
        <v>276</v>
      </c>
      <c r="C388" s="59">
        <v>10</v>
      </c>
      <c r="D388" s="36" t="s">
        <v>19</v>
      </c>
      <c r="E388" s="19"/>
      <c r="F388" s="15">
        <f t="shared" si="32"/>
        <v>0</v>
      </c>
    </row>
    <row r="389" spans="1:6" s="67" customFormat="1" x14ac:dyDescent="0.2">
      <c r="A389" s="18">
        <v>7.5</v>
      </c>
      <c r="B389" s="39" t="s">
        <v>28</v>
      </c>
      <c r="C389" s="59">
        <v>19.8</v>
      </c>
      <c r="D389" s="36" t="s">
        <v>15</v>
      </c>
      <c r="E389" s="19"/>
      <c r="F389" s="15">
        <f t="shared" si="32"/>
        <v>0</v>
      </c>
    </row>
    <row r="390" spans="1:6" s="67" customFormat="1" x14ac:dyDescent="0.2">
      <c r="A390" s="18">
        <v>7.6</v>
      </c>
      <c r="B390" s="39" t="s">
        <v>230</v>
      </c>
      <c r="C390" s="59">
        <v>16.850000000000001</v>
      </c>
      <c r="D390" s="36" t="s">
        <v>15</v>
      </c>
      <c r="E390" s="19"/>
      <c r="F390" s="15">
        <f t="shared" si="32"/>
        <v>0</v>
      </c>
    </row>
    <row r="391" spans="1:6" s="67" customFormat="1" x14ac:dyDescent="0.2">
      <c r="A391" s="18">
        <v>7.7</v>
      </c>
      <c r="B391" s="39" t="s">
        <v>229</v>
      </c>
      <c r="C391" s="59">
        <v>3.5</v>
      </c>
      <c r="D391" s="36" t="s">
        <v>15</v>
      </c>
      <c r="E391" s="19"/>
      <c r="F391" s="15">
        <f t="shared" si="32"/>
        <v>0</v>
      </c>
    </row>
    <row r="392" spans="1:6" s="67" customFormat="1" x14ac:dyDescent="0.2">
      <c r="A392" s="18">
        <v>7.8</v>
      </c>
      <c r="B392" s="39" t="s">
        <v>29</v>
      </c>
      <c r="C392" s="59">
        <v>5</v>
      </c>
      <c r="D392" s="36" t="s">
        <v>19</v>
      </c>
      <c r="E392" s="19"/>
      <c r="F392" s="15">
        <f t="shared" si="32"/>
        <v>0</v>
      </c>
    </row>
    <row r="393" spans="1:6" s="67" customFormat="1" x14ac:dyDescent="0.2">
      <c r="A393" s="18"/>
      <c r="B393" s="39"/>
      <c r="C393" s="59"/>
      <c r="D393" s="36"/>
      <c r="E393" s="19"/>
      <c r="F393" s="15"/>
    </row>
    <row r="394" spans="1:6" s="67" customFormat="1" x14ac:dyDescent="0.2">
      <c r="A394" s="13">
        <v>8</v>
      </c>
      <c r="B394" s="32" t="s">
        <v>282</v>
      </c>
      <c r="C394" s="59"/>
      <c r="D394" s="36"/>
      <c r="E394" s="19"/>
      <c r="F394" s="15">
        <f>ROUND(C394*E394,2)</f>
        <v>0</v>
      </c>
    </row>
    <row r="395" spans="1:6" s="67" customFormat="1" x14ac:dyDescent="0.2">
      <c r="A395" s="18">
        <v>8.1</v>
      </c>
      <c r="B395" s="39" t="s">
        <v>283</v>
      </c>
      <c r="C395" s="59">
        <v>4164.3999999999996</v>
      </c>
      <c r="D395" s="36" t="s">
        <v>12</v>
      </c>
      <c r="E395" s="19"/>
      <c r="F395" s="15">
        <f>ROUND(C395*E395,2)</f>
        <v>0</v>
      </c>
    </row>
    <row r="396" spans="1:6" s="67" customFormat="1" x14ac:dyDescent="0.2">
      <c r="A396" s="18">
        <v>8.1999999999999993</v>
      </c>
      <c r="B396" s="39" t="s">
        <v>284</v>
      </c>
      <c r="C396" s="59">
        <v>995.5</v>
      </c>
      <c r="D396" s="36" t="s">
        <v>12</v>
      </c>
      <c r="E396" s="19"/>
      <c r="F396" s="15">
        <f>ROUND(C396*E396,2)</f>
        <v>0</v>
      </c>
    </row>
    <row r="397" spans="1:6" s="67" customFormat="1" x14ac:dyDescent="0.2">
      <c r="A397" s="18"/>
      <c r="B397" s="39"/>
      <c r="C397" s="59"/>
      <c r="D397" s="36"/>
      <c r="E397" s="19"/>
      <c r="F397" s="15"/>
    </row>
    <row r="398" spans="1:6" s="67" customFormat="1" ht="38.25" x14ac:dyDescent="0.2">
      <c r="A398" s="22">
        <v>9</v>
      </c>
      <c r="B398" s="23" t="s">
        <v>231</v>
      </c>
      <c r="C398" s="35">
        <v>5586.08</v>
      </c>
      <c r="D398" s="77" t="s">
        <v>12</v>
      </c>
      <c r="E398" s="78"/>
      <c r="F398" s="79">
        <f>ROUND(C398*E398,2)</f>
        <v>0</v>
      </c>
    </row>
    <row r="399" spans="1:6" s="67" customFormat="1" ht="63.75" x14ac:dyDescent="0.2">
      <c r="A399" s="22">
        <v>10</v>
      </c>
      <c r="B399" s="23" t="s">
        <v>232</v>
      </c>
      <c r="C399" s="35">
        <v>5586.08</v>
      </c>
      <c r="D399" s="77" t="s">
        <v>12</v>
      </c>
      <c r="E399" s="78"/>
      <c r="F399" s="79">
        <f>ROUND(C399*E399,2)</f>
        <v>0</v>
      </c>
    </row>
    <row r="400" spans="1:6" s="67" customFormat="1" ht="25.5" x14ac:dyDescent="0.2">
      <c r="A400" s="24">
        <v>11</v>
      </c>
      <c r="B400" s="25" t="s">
        <v>233</v>
      </c>
      <c r="C400" s="35">
        <v>5586.08</v>
      </c>
      <c r="D400" s="77" t="s">
        <v>12</v>
      </c>
      <c r="E400" s="78"/>
      <c r="F400" s="79">
        <f>ROUND(C400*E400,2)</f>
        <v>0</v>
      </c>
    </row>
    <row r="401" spans="1:6" s="67" customFormat="1" x14ac:dyDescent="0.2">
      <c r="A401" s="26"/>
      <c r="B401" s="26" t="s">
        <v>152</v>
      </c>
      <c r="C401" s="46"/>
      <c r="D401" s="36"/>
      <c r="E401" s="19"/>
      <c r="F401" s="27">
        <f>SUM(F338:F400)</f>
        <v>0</v>
      </c>
    </row>
    <row r="402" spans="1:6" s="67" customFormat="1" x14ac:dyDescent="0.2">
      <c r="A402" s="31"/>
      <c r="B402" s="20"/>
      <c r="C402" s="46"/>
      <c r="D402" s="36"/>
      <c r="E402" s="19"/>
      <c r="F402" s="15"/>
    </row>
    <row r="403" spans="1:6" s="67" customFormat="1" x14ac:dyDescent="0.2">
      <c r="A403" s="87" t="s">
        <v>153</v>
      </c>
      <c r="B403" s="88" t="s">
        <v>154</v>
      </c>
      <c r="C403" s="59"/>
      <c r="D403" s="36"/>
      <c r="E403" s="85"/>
      <c r="F403" s="89"/>
    </row>
    <row r="404" spans="1:6" s="67" customFormat="1" x14ac:dyDescent="0.2">
      <c r="A404" s="90"/>
      <c r="B404" s="91"/>
      <c r="C404" s="59"/>
      <c r="D404" s="36"/>
      <c r="E404" s="85"/>
      <c r="F404" s="89"/>
    </row>
    <row r="405" spans="1:6" s="67" customFormat="1" x14ac:dyDescent="0.2">
      <c r="A405" s="90">
        <v>1</v>
      </c>
      <c r="B405" s="91" t="s">
        <v>290</v>
      </c>
      <c r="C405" s="59">
        <v>1</v>
      </c>
      <c r="D405" s="36" t="s">
        <v>288</v>
      </c>
      <c r="E405" s="85"/>
      <c r="F405" s="89">
        <f>ROUND(C405*E405,2)</f>
        <v>0</v>
      </c>
    </row>
    <row r="406" spans="1:6" s="81" customFormat="1" x14ac:dyDescent="0.2">
      <c r="A406" s="90"/>
      <c r="B406" s="91"/>
      <c r="C406" s="59"/>
      <c r="D406" s="36"/>
      <c r="E406" s="85"/>
      <c r="F406" s="89">
        <f t="shared" ref="F406:F413" si="33">ROUND(C406*E406,2)</f>
        <v>0</v>
      </c>
    </row>
    <row r="407" spans="1:6" s="67" customFormat="1" x14ac:dyDescent="0.2">
      <c r="A407" s="52">
        <v>2</v>
      </c>
      <c r="B407" s="88" t="s">
        <v>13</v>
      </c>
      <c r="C407" s="59"/>
      <c r="D407" s="36"/>
      <c r="E407" s="85"/>
      <c r="F407" s="89">
        <f t="shared" si="33"/>
        <v>0</v>
      </c>
    </row>
    <row r="408" spans="1:6" s="67" customFormat="1" x14ac:dyDescent="0.2">
      <c r="A408" s="90">
        <v>2.1</v>
      </c>
      <c r="B408" s="39" t="s">
        <v>14</v>
      </c>
      <c r="C408" s="59">
        <v>103.55</v>
      </c>
      <c r="D408" s="36" t="s">
        <v>15</v>
      </c>
      <c r="E408" s="85"/>
      <c r="F408" s="89">
        <f>ROUND(C408*E408,2)</f>
        <v>0</v>
      </c>
    </row>
    <row r="409" spans="1:6" s="67" customFormat="1" x14ac:dyDescent="0.2">
      <c r="A409" s="90">
        <v>2.2000000000000002</v>
      </c>
      <c r="B409" s="91" t="s">
        <v>155</v>
      </c>
      <c r="C409" s="59">
        <v>427.67</v>
      </c>
      <c r="D409" s="36" t="s">
        <v>15</v>
      </c>
      <c r="E409" s="85"/>
      <c r="F409" s="89">
        <f>ROUND(C409*E409,2)</f>
        <v>0</v>
      </c>
    </row>
    <row r="410" spans="1:6" s="67" customFormat="1" ht="25.5" x14ac:dyDescent="0.2">
      <c r="A410" s="90">
        <v>2.2999999999999998</v>
      </c>
      <c r="B410" s="74" t="s">
        <v>242</v>
      </c>
      <c r="C410" s="59">
        <v>60.8</v>
      </c>
      <c r="D410" s="36" t="s">
        <v>15</v>
      </c>
      <c r="E410" s="85"/>
      <c r="F410" s="89">
        <f>ROUND(C410*E410,2)</f>
        <v>0</v>
      </c>
    </row>
    <row r="411" spans="1:6" s="67" customFormat="1" ht="25.5" x14ac:dyDescent="0.2">
      <c r="A411" s="90">
        <v>2.4</v>
      </c>
      <c r="B411" s="74" t="s">
        <v>291</v>
      </c>
      <c r="C411" s="59">
        <v>564.51</v>
      </c>
      <c r="D411" s="36" t="s">
        <v>15</v>
      </c>
      <c r="E411" s="85"/>
      <c r="F411" s="89">
        <f>ROUND(C411*E411,2)</f>
        <v>0</v>
      </c>
    </row>
    <row r="412" spans="1:6" s="67" customFormat="1" x14ac:dyDescent="0.2">
      <c r="A412" s="90"/>
      <c r="B412" s="91"/>
      <c r="C412" s="59"/>
      <c r="D412" s="36"/>
      <c r="E412" s="85"/>
      <c r="F412" s="89"/>
    </row>
    <row r="413" spans="1:6" s="67" customFormat="1" x14ac:dyDescent="0.2">
      <c r="A413" s="52">
        <v>3</v>
      </c>
      <c r="B413" s="88" t="s">
        <v>268</v>
      </c>
      <c r="C413" s="59"/>
      <c r="D413" s="36"/>
      <c r="E413" s="85"/>
      <c r="F413" s="89">
        <f t="shared" si="33"/>
        <v>0</v>
      </c>
    </row>
    <row r="414" spans="1:6" s="67" customFormat="1" x14ac:dyDescent="0.2">
      <c r="A414" s="90">
        <v>3.1</v>
      </c>
      <c r="B414" s="91" t="s">
        <v>156</v>
      </c>
      <c r="C414" s="59">
        <v>4.91</v>
      </c>
      <c r="D414" s="36" t="s">
        <v>15</v>
      </c>
      <c r="E414" s="85"/>
      <c r="F414" s="89">
        <f t="shared" ref="F414:F429" si="34">ROUND(C414*E414,2)</f>
        <v>0</v>
      </c>
    </row>
    <row r="415" spans="1:6" s="67" customFormat="1" x14ac:dyDescent="0.2">
      <c r="A415" s="90">
        <v>3.2</v>
      </c>
      <c r="B415" s="91" t="s">
        <v>157</v>
      </c>
      <c r="C415" s="59">
        <v>5.24</v>
      </c>
      <c r="D415" s="36" t="s">
        <v>15</v>
      </c>
      <c r="E415" s="85"/>
      <c r="F415" s="89">
        <f t="shared" si="34"/>
        <v>0</v>
      </c>
    </row>
    <row r="416" spans="1:6" s="67" customFormat="1" x14ac:dyDescent="0.2">
      <c r="A416" s="90">
        <v>3.3</v>
      </c>
      <c r="B416" s="91" t="s">
        <v>158</v>
      </c>
      <c r="C416" s="59">
        <v>20.79</v>
      </c>
      <c r="D416" s="36" t="s">
        <v>15</v>
      </c>
      <c r="E416" s="85"/>
      <c r="F416" s="89">
        <f t="shared" si="34"/>
        <v>0</v>
      </c>
    </row>
    <row r="417" spans="1:6" s="67" customFormat="1" x14ac:dyDescent="0.2">
      <c r="A417" s="90">
        <v>3.4</v>
      </c>
      <c r="B417" s="91" t="s">
        <v>304</v>
      </c>
      <c r="C417" s="59">
        <v>13.26</v>
      </c>
      <c r="D417" s="36" t="s">
        <v>15</v>
      </c>
      <c r="E417" s="85"/>
      <c r="F417" s="89">
        <f t="shared" si="34"/>
        <v>0</v>
      </c>
    </row>
    <row r="418" spans="1:6" s="67" customFormat="1" ht="25.5" x14ac:dyDescent="0.2">
      <c r="A418" s="90">
        <v>3.5</v>
      </c>
      <c r="B418" s="74" t="s">
        <v>292</v>
      </c>
      <c r="C418" s="59">
        <v>0.59</v>
      </c>
      <c r="D418" s="36" t="s">
        <v>15</v>
      </c>
      <c r="E418" s="85"/>
      <c r="F418" s="89">
        <f t="shared" si="34"/>
        <v>0</v>
      </c>
    </row>
    <row r="419" spans="1:6" s="67" customFormat="1" x14ac:dyDescent="0.2">
      <c r="A419" s="90">
        <v>3.6</v>
      </c>
      <c r="B419" s="91" t="s">
        <v>159</v>
      </c>
      <c r="C419" s="59">
        <v>0.3</v>
      </c>
      <c r="D419" s="36" t="s">
        <v>15</v>
      </c>
      <c r="E419" s="85"/>
      <c r="F419" s="89">
        <f t="shared" si="34"/>
        <v>0</v>
      </c>
    </row>
    <row r="420" spans="1:6" s="67" customFormat="1" x14ac:dyDescent="0.2">
      <c r="A420" s="90">
        <v>3.7</v>
      </c>
      <c r="B420" s="91" t="s">
        <v>160</v>
      </c>
      <c r="C420" s="59">
        <v>1.23</v>
      </c>
      <c r="D420" s="36" t="s">
        <v>15</v>
      </c>
      <c r="E420" s="85"/>
      <c r="F420" s="89">
        <f t="shared" si="34"/>
        <v>0</v>
      </c>
    </row>
    <row r="421" spans="1:6" s="67" customFormat="1" x14ac:dyDescent="0.2">
      <c r="A421" s="90">
        <v>3.8</v>
      </c>
      <c r="B421" s="91" t="s">
        <v>161</v>
      </c>
      <c r="C421" s="59">
        <v>1.4</v>
      </c>
      <c r="D421" s="36" t="s">
        <v>15</v>
      </c>
      <c r="E421" s="85"/>
      <c r="F421" s="89">
        <f t="shared" si="34"/>
        <v>0</v>
      </c>
    </row>
    <row r="422" spans="1:6" s="67" customFormat="1" x14ac:dyDescent="0.2">
      <c r="A422" s="90"/>
      <c r="B422" s="91"/>
      <c r="C422" s="59"/>
      <c r="D422" s="36"/>
      <c r="E422" s="85"/>
      <c r="F422" s="89">
        <f t="shared" si="34"/>
        <v>0</v>
      </c>
    </row>
    <row r="423" spans="1:6" s="67" customFormat="1" x14ac:dyDescent="0.2">
      <c r="A423" s="52">
        <v>4</v>
      </c>
      <c r="B423" s="88" t="s">
        <v>40</v>
      </c>
      <c r="C423" s="59"/>
      <c r="D423" s="36"/>
      <c r="E423" s="85"/>
      <c r="F423" s="89">
        <f t="shared" si="34"/>
        <v>0</v>
      </c>
    </row>
    <row r="424" spans="1:6" s="67" customFormat="1" x14ac:dyDescent="0.2">
      <c r="A424" s="90">
        <v>4.0999999999999996</v>
      </c>
      <c r="B424" s="91" t="s">
        <v>162</v>
      </c>
      <c r="C424" s="59">
        <v>43.66</v>
      </c>
      <c r="D424" s="36" t="s">
        <v>42</v>
      </c>
      <c r="E424" s="85"/>
      <c r="F424" s="89">
        <f t="shared" si="34"/>
        <v>0</v>
      </c>
    </row>
    <row r="425" spans="1:6" s="67" customFormat="1" x14ac:dyDescent="0.2">
      <c r="A425" s="90">
        <v>4.2</v>
      </c>
      <c r="B425" s="91" t="s">
        <v>41</v>
      </c>
      <c r="C425" s="59">
        <v>100.22</v>
      </c>
      <c r="D425" s="36" t="s">
        <v>42</v>
      </c>
      <c r="E425" s="85"/>
      <c r="F425" s="89">
        <f t="shared" si="34"/>
        <v>0</v>
      </c>
    </row>
    <row r="426" spans="1:6" s="67" customFormat="1" x14ac:dyDescent="0.2">
      <c r="A426" s="90">
        <v>4.3</v>
      </c>
      <c r="B426" s="91" t="s">
        <v>55</v>
      </c>
      <c r="C426" s="59">
        <v>93.36</v>
      </c>
      <c r="D426" s="36" t="s">
        <v>42</v>
      </c>
      <c r="E426" s="85"/>
      <c r="F426" s="89">
        <f t="shared" si="34"/>
        <v>0</v>
      </c>
    </row>
    <row r="427" spans="1:6" s="67" customFormat="1" x14ac:dyDescent="0.2">
      <c r="A427" s="90">
        <v>4.4000000000000004</v>
      </c>
      <c r="B427" s="91" t="s">
        <v>58</v>
      </c>
      <c r="C427" s="59">
        <v>50.86</v>
      </c>
      <c r="D427" s="36" t="s">
        <v>42</v>
      </c>
      <c r="E427" s="85"/>
      <c r="F427" s="89">
        <f t="shared" si="34"/>
        <v>0</v>
      </c>
    </row>
    <row r="428" spans="1:6" s="67" customFormat="1" x14ac:dyDescent="0.2">
      <c r="A428" s="90">
        <v>4.5</v>
      </c>
      <c r="B428" s="91" t="s">
        <v>57</v>
      </c>
      <c r="C428" s="59">
        <v>148.28</v>
      </c>
      <c r="D428" s="36" t="s">
        <v>12</v>
      </c>
      <c r="E428" s="85"/>
      <c r="F428" s="89">
        <f t="shared" si="34"/>
        <v>0</v>
      </c>
    </row>
    <row r="429" spans="1:6" s="67" customFormat="1" x14ac:dyDescent="0.2">
      <c r="A429" s="90">
        <v>4.5999999999999996</v>
      </c>
      <c r="B429" s="91" t="s">
        <v>163</v>
      </c>
      <c r="C429" s="59">
        <v>89.73</v>
      </c>
      <c r="D429" s="36" t="s">
        <v>42</v>
      </c>
      <c r="E429" s="85"/>
      <c r="F429" s="89">
        <f t="shared" si="34"/>
        <v>0</v>
      </c>
    </row>
    <row r="430" spans="1:6" s="67" customFormat="1" x14ac:dyDescent="0.2">
      <c r="A430" s="90"/>
      <c r="B430" s="91"/>
      <c r="C430" s="59"/>
      <c r="D430" s="36"/>
      <c r="E430" s="85"/>
      <c r="F430" s="89"/>
    </row>
    <row r="431" spans="1:6" s="67" customFormat="1" x14ac:dyDescent="0.2">
      <c r="A431" s="90">
        <v>5</v>
      </c>
      <c r="B431" s="91" t="s">
        <v>164</v>
      </c>
      <c r="C431" s="59">
        <v>1</v>
      </c>
      <c r="D431" s="36" t="s">
        <v>19</v>
      </c>
      <c r="E431" s="85"/>
      <c r="F431" s="89">
        <f t="shared" ref="F431:F450" si="35">ROUND(C431*E431,2)</f>
        <v>0</v>
      </c>
    </row>
    <row r="432" spans="1:6" s="67" customFormat="1" x14ac:dyDescent="0.2">
      <c r="A432" s="90">
        <v>6</v>
      </c>
      <c r="B432" s="91" t="s">
        <v>39</v>
      </c>
      <c r="C432" s="59">
        <v>48.59</v>
      </c>
      <c r="D432" s="36" t="s">
        <v>15</v>
      </c>
      <c r="E432" s="85"/>
      <c r="F432" s="89">
        <f t="shared" si="35"/>
        <v>0</v>
      </c>
    </row>
    <row r="433" spans="1:6" s="67" customFormat="1" x14ac:dyDescent="0.2">
      <c r="A433" s="90">
        <v>7</v>
      </c>
      <c r="B433" s="91" t="s">
        <v>62</v>
      </c>
      <c r="C433" s="59">
        <v>48.59</v>
      </c>
      <c r="D433" s="36" t="s">
        <v>15</v>
      </c>
      <c r="E433" s="85"/>
      <c r="F433" s="89">
        <f t="shared" si="35"/>
        <v>0</v>
      </c>
    </row>
    <row r="434" spans="1:6" s="67" customFormat="1" x14ac:dyDescent="0.2">
      <c r="A434" s="90">
        <v>8</v>
      </c>
      <c r="B434" s="91" t="s">
        <v>165</v>
      </c>
      <c r="C434" s="59">
        <v>3.3</v>
      </c>
      <c r="D434" s="36" t="s">
        <v>64</v>
      </c>
      <c r="E434" s="85"/>
      <c r="F434" s="89">
        <f t="shared" si="35"/>
        <v>0</v>
      </c>
    </row>
    <row r="435" spans="1:6" s="67" customFormat="1" x14ac:dyDescent="0.2">
      <c r="A435" s="90"/>
      <c r="B435" s="91"/>
      <c r="C435" s="59"/>
      <c r="D435" s="36"/>
      <c r="E435" s="85"/>
      <c r="F435" s="89">
        <f t="shared" si="35"/>
        <v>0</v>
      </c>
    </row>
    <row r="436" spans="1:6" s="67" customFormat="1" x14ac:dyDescent="0.2">
      <c r="A436" s="52">
        <v>10</v>
      </c>
      <c r="B436" s="88" t="s">
        <v>166</v>
      </c>
      <c r="C436" s="59"/>
      <c r="D436" s="36"/>
      <c r="E436" s="85"/>
      <c r="F436" s="89">
        <f t="shared" si="35"/>
        <v>0</v>
      </c>
    </row>
    <row r="437" spans="1:6" s="67" customFormat="1" ht="25.5" x14ac:dyDescent="0.2">
      <c r="A437" s="90">
        <v>10.1</v>
      </c>
      <c r="B437" s="21" t="s">
        <v>243</v>
      </c>
      <c r="C437" s="59">
        <v>5</v>
      </c>
      <c r="D437" s="36" t="s">
        <v>19</v>
      </c>
      <c r="E437" s="85"/>
      <c r="F437" s="89">
        <f t="shared" si="35"/>
        <v>0</v>
      </c>
    </row>
    <row r="438" spans="1:6" s="67" customFormat="1" ht="25.5" x14ac:dyDescent="0.2">
      <c r="A438" s="90">
        <v>10.199999999999999</v>
      </c>
      <c r="B438" s="21" t="s">
        <v>244</v>
      </c>
      <c r="C438" s="59">
        <v>3</v>
      </c>
      <c r="D438" s="36" t="s">
        <v>19</v>
      </c>
      <c r="E438" s="85"/>
      <c r="F438" s="89">
        <f t="shared" si="35"/>
        <v>0</v>
      </c>
    </row>
    <row r="439" spans="1:6" s="67" customFormat="1" ht="25.5" x14ac:dyDescent="0.2">
      <c r="A439" s="90">
        <v>10.3</v>
      </c>
      <c r="B439" s="21" t="s">
        <v>245</v>
      </c>
      <c r="C439" s="59">
        <v>4</v>
      </c>
      <c r="D439" s="36" t="s">
        <v>19</v>
      </c>
      <c r="E439" s="85"/>
      <c r="F439" s="89">
        <f t="shared" si="35"/>
        <v>0</v>
      </c>
    </row>
    <row r="440" spans="1:6" s="67" customFormat="1" x14ac:dyDescent="0.2">
      <c r="A440" s="90">
        <v>10.4</v>
      </c>
      <c r="B440" s="91" t="s">
        <v>246</v>
      </c>
      <c r="C440" s="59">
        <v>3</v>
      </c>
      <c r="D440" s="36" t="s">
        <v>19</v>
      </c>
      <c r="E440" s="85"/>
      <c r="F440" s="89">
        <f t="shared" si="35"/>
        <v>0</v>
      </c>
    </row>
    <row r="441" spans="1:6" s="67" customFormat="1" ht="25.5" x14ac:dyDescent="0.2">
      <c r="A441" s="90">
        <v>10.5</v>
      </c>
      <c r="B441" s="21" t="s">
        <v>293</v>
      </c>
      <c r="C441" s="59">
        <v>4</v>
      </c>
      <c r="D441" s="36" t="s">
        <v>19</v>
      </c>
      <c r="E441" s="85"/>
      <c r="F441" s="89">
        <f t="shared" si="35"/>
        <v>0</v>
      </c>
    </row>
    <row r="442" spans="1:6" s="67" customFormat="1" x14ac:dyDescent="0.2">
      <c r="A442" s="90">
        <v>10.6</v>
      </c>
      <c r="B442" s="91" t="s">
        <v>294</v>
      </c>
      <c r="C442" s="59">
        <v>4</v>
      </c>
      <c r="D442" s="36" t="s">
        <v>19</v>
      </c>
      <c r="E442" s="85"/>
      <c r="F442" s="89">
        <f t="shared" si="35"/>
        <v>0</v>
      </c>
    </row>
    <row r="443" spans="1:6" s="67" customFormat="1" x14ac:dyDescent="0.2">
      <c r="A443" s="90">
        <v>10.7</v>
      </c>
      <c r="B443" s="91" t="s">
        <v>247</v>
      </c>
      <c r="C443" s="59">
        <v>30.75</v>
      </c>
      <c r="D443" s="36" t="s">
        <v>15</v>
      </c>
      <c r="E443" s="85"/>
      <c r="F443" s="89">
        <f t="shared" si="35"/>
        <v>0</v>
      </c>
    </row>
    <row r="444" spans="1:6" s="67" customFormat="1" x14ac:dyDescent="0.2">
      <c r="A444" s="90">
        <v>10.8</v>
      </c>
      <c r="B444" s="39" t="s">
        <v>221</v>
      </c>
      <c r="C444" s="59">
        <v>1.41</v>
      </c>
      <c r="D444" s="36" t="s">
        <v>15</v>
      </c>
      <c r="E444" s="85"/>
      <c r="F444" s="89">
        <f t="shared" si="35"/>
        <v>0</v>
      </c>
    </row>
    <row r="445" spans="1:6" s="81" customFormat="1" ht="25.5" x14ac:dyDescent="0.2">
      <c r="A445" s="90">
        <v>10.9</v>
      </c>
      <c r="B445" s="74" t="s">
        <v>220</v>
      </c>
      <c r="C445" s="59">
        <v>27.87</v>
      </c>
      <c r="D445" s="36" t="s">
        <v>15</v>
      </c>
      <c r="E445" s="85"/>
      <c r="F445" s="89">
        <f t="shared" si="35"/>
        <v>0</v>
      </c>
    </row>
    <row r="446" spans="1:6" s="67" customFormat="1" ht="25.5" x14ac:dyDescent="0.2">
      <c r="A446" s="92">
        <v>10.1</v>
      </c>
      <c r="B446" s="74" t="s">
        <v>274</v>
      </c>
      <c r="C446" s="59">
        <v>3.44</v>
      </c>
      <c r="D446" s="36" t="s">
        <v>15</v>
      </c>
      <c r="E446" s="85"/>
      <c r="F446" s="89">
        <f t="shared" si="35"/>
        <v>0</v>
      </c>
    </row>
    <row r="447" spans="1:6" s="67" customFormat="1" ht="25.5" x14ac:dyDescent="0.2">
      <c r="A447" s="92">
        <v>10.11</v>
      </c>
      <c r="B447" s="74" t="s">
        <v>295</v>
      </c>
      <c r="C447" s="59">
        <v>24.97</v>
      </c>
      <c r="D447" s="36" t="s">
        <v>12</v>
      </c>
      <c r="E447" s="85"/>
      <c r="F447" s="89">
        <f t="shared" si="35"/>
        <v>0</v>
      </c>
    </row>
    <row r="448" spans="1:6" s="67" customFormat="1" x14ac:dyDescent="0.2">
      <c r="A448" s="92">
        <v>10.119999999999999</v>
      </c>
      <c r="B448" s="91" t="s">
        <v>296</v>
      </c>
      <c r="C448" s="59">
        <v>20.13</v>
      </c>
      <c r="D448" s="36" t="s">
        <v>12</v>
      </c>
      <c r="E448" s="85"/>
      <c r="F448" s="89">
        <f t="shared" si="35"/>
        <v>0</v>
      </c>
    </row>
    <row r="449" spans="1:6" s="67" customFormat="1" x14ac:dyDescent="0.2">
      <c r="A449" s="92">
        <v>10.130000000000001</v>
      </c>
      <c r="B449" s="91" t="s">
        <v>167</v>
      </c>
      <c r="C449" s="59">
        <v>1</v>
      </c>
      <c r="D449" s="36" t="s">
        <v>19</v>
      </c>
      <c r="E449" s="85"/>
      <c r="F449" s="89">
        <f t="shared" si="35"/>
        <v>0</v>
      </c>
    </row>
    <row r="450" spans="1:6" s="67" customFormat="1" x14ac:dyDescent="0.2">
      <c r="A450" s="92">
        <v>10.14</v>
      </c>
      <c r="B450" s="91" t="s">
        <v>168</v>
      </c>
      <c r="C450" s="59">
        <v>2</v>
      </c>
      <c r="D450" s="36" t="s">
        <v>19</v>
      </c>
      <c r="E450" s="85"/>
      <c r="F450" s="89">
        <f t="shared" si="35"/>
        <v>0</v>
      </c>
    </row>
    <row r="451" spans="1:6" s="67" customFormat="1" x14ac:dyDescent="0.2">
      <c r="A451" s="92"/>
      <c r="B451" s="91"/>
      <c r="C451" s="59"/>
      <c r="D451" s="36"/>
      <c r="E451" s="85"/>
      <c r="F451" s="89"/>
    </row>
    <row r="452" spans="1:6" s="67" customFormat="1" x14ac:dyDescent="0.2">
      <c r="A452" s="93">
        <v>11</v>
      </c>
      <c r="B452" s="91" t="s">
        <v>169</v>
      </c>
      <c r="C452" s="59">
        <v>14.26</v>
      </c>
      <c r="D452" s="36" t="s">
        <v>42</v>
      </c>
      <c r="E452" s="85"/>
      <c r="F452" s="89">
        <f t="shared" ref="F452:F458" si="36">ROUND(C452*E452,2)</f>
        <v>0</v>
      </c>
    </row>
    <row r="453" spans="1:6" s="67" customFormat="1" x14ac:dyDescent="0.2">
      <c r="A453" s="93"/>
      <c r="B453" s="91"/>
      <c r="C453" s="59"/>
      <c r="D453" s="36"/>
      <c r="E453" s="85"/>
      <c r="F453" s="89">
        <f t="shared" si="36"/>
        <v>0</v>
      </c>
    </row>
    <row r="454" spans="1:6" s="67" customFormat="1" x14ac:dyDescent="0.2">
      <c r="A454" s="94">
        <v>12</v>
      </c>
      <c r="B454" s="88" t="s">
        <v>305</v>
      </c>
      <c r="C454" s="95"/>
      <c r="D454" s="96"/>
      <c r="E454" s="97"/>
      <c r="F454" s="89">
        <f t="shared" si="36"/>
        <v>0</v>
      </c>
    </row>
    <row r="455" spans="1:6" s="67" customFormat="1" x14ac:dyDescent="0.2">
      <c r="A455" s="98">
        <v>12.1</v>
      </c>
      <c r="B455" s="91" t="s">
        <v>170</v>
      </c>
      <c r="C455" s="59">
        <v>60.72</v>
      </c>
      <c r="D455" s="36" t="s">
        <v>12</v>
      </c>
      <c r="E455" s="85"/>
      <c r="F455" s="89">
        <f t="shared" si="36"/>
        <v>0</v>
      </c>
    </row>
    <row r="456" spans="1:6" s="67" customFormat="1" ht="25.5" x14ac:dyDescent="0.2">
      <c r="A456" s="98">
        <v>12.2</v>
      </c>
      <c r="B456" s="74" t="s">
        <v>310</v>
      </c>
      <c r="C456" s="59">
        <v>23</v>
      </c>
      <c r="D456" s="36" t="s">
        <v>19</v>
      </c>
      <c r="E456" s="85"/>
      <c r="F456" s="89">
        <f t="shared" si="36"/>
        <v>0</v>
      </c>
    </row>
    <row r="457" spans="1:6" s="67" customFormat="1" ht="25.5" x14ac:dyDescent="0.2">
      <c r="A457" s="98">
        <v>12.3</v>
      </c>
      <c r="B457" s="74" t="s">
        <v>311</v>
      </c>
      <c r="C457" s="59">
        <v>5</v>
      </c>
      <c r="D457" s="36" t="s">
        <v>19</v>
      </c>
      <c r="E457" s="85"/>
      <c r="F457" s="89">
        <f t="shared" si="36"/>
        <v>0</v>
      </c>
    </row>
    <row r="458" spans="1:6" s="67" customFormat="1" x14ac:dyDescent="0.2">
      <c r="A458" s="98">
        <v>12.4</v>
      </c>
      <c r="B458" s="91" t="s">
        <v>171</v>
      </c>
      <c r="C458" s="59">
        <v>1</v>
      </c>
      <c r="D458" s="36" t="s">
        <v>19</v>
      </c>
      <c r="E458" s="85"/>
      <c r="F458" s="89">
        <f t="shared" si="36"/>
        <v>0</v>
      </c>
    </row>
    <row r="459" spans="1:6" s="67" customFormat="1" x14ac:dyDescent="0.2">
      <c r="A459" s="98"/>
      <c r="B459" s="91"/>
      <c r="C459" s="59"/>
      <c r="D459" s="36"/>
      <c r="E459" s="85"/>
      <c r="F459" s="89"/>
    </row>
    <row r="460" spans="1:6" s="67" customFormat="1" x14ac:dyDescent="0.2">
      <c r="A460" s="90">
        <v>13</v>
      </c>
      <c r="B460" s="91" t="s">
        <v>236</v>
      </c>
      <c r="C460" s="59">
        <v>67.319999999999993</v>
      </c>
      <c r="D460" s="36" t="s">
        <v>12</v>
      </c>
      <c r="E460" s="85"/>
      <c r="F460" s="89">
        <f>ROUND(C460*E460,2)</f>
        <v>0</v>
      </c>
    </row>
    <row r="461" spans="1:6" s="67" customFormat="1" x14ac:dyDescent="0.2">
      <c r="A461" s="90"/>
      <c r="B461" s="91"/>
      <c r="C461" s="59"/>
      <c r="D461" s="36"/>
      <c r="E461" s="85"/>
      <c r="F461" s="89">
        <f>ROUND(C461*E461,2)</f>
        <v>0</v>
      </c>
    </row>
    <row r="462" spans="1:6" s="67" customFormat="1" ht="63.75" x14ac:dyDescent="0.2">
      <c r="A462" s="90">
        <v>14</v>
      </c>
      <c r="B462" s="74" t="s">
        <v>297</v>
      </c>
      <c r="C462" s="59">
        <v>16.39</v>
      </c>
      <c r="D462" s="36" t="s">
        <v>12</v>
      </c>
      <c r="E462" s="85"/>
      <c r="F462" s="89">
        <f>ROUND(C462*E462,2)</f>
        <v>0</v>
      </c>
    </row>
    <row r="463" spans="1:6" s="67" customFormat="1" x14ac:dyDescent="0.2">
      <c r="A463" s="181"/>
      <c r="B463" s="182"/>
      <c r="C463" s="19"/>
      <c r="D463" s="183"/>
      <c r="E463" s="85"/>
      <c r="F463" s="89"/>
    </row>
    <row r="464" spans="1:6" s="67" customFormat="1" x14ac:dyDescent="0.2">
      <c r="A464" s="181">
        <v>14</v>
      </c>
      <c r="B464" s="182" t="s">
        <v>248</v>
      </c>
      <c r="C464" s="19">
        <v>1</v>
      </c>
      <c r="D464" s="183" t="s">
        <v>19</v>
      </c>
      <c r="E464" s="85"/>
      <c r="F464" s="89">
        <f>ROUND(C464*E464,2)</f>
        <v>0</v>
      </c>
    </row>
    <row r="465" spans="1:6" s="67" customFormat="1" x14ac:dyDescent="0.2">
      <c r="A465" s="184"/>
      <c r="B465" s="185" t="s">
        <v>172</v>
      </c>
      <c r="C465" s="14"/>
      <c r="D465" s="183"/>
      <c r="E465" s="19"/>
      <c r="F465" s="27">
        <f>SUM(F405:F464)</f>
        <v>0</v>
      </c>
    </row>
    <row r="466" spans="1:6" s="67" customFormat="1" x14ac:dyDescent="0.2">
      <c r="A466" s="186"/>
      <c r="B466" s="186"/>
      <c r="C466" s="187"/>
      <c r="D466" s="99"/>
      <c r="E466" s="99"/>
      <c r="F466" s="100"/>
    </row>
    <row r="467" spans="1:6" s="67" customFormat="1" x14ac:dyDescent="0.2">
      <c r="A467" s="188" t="s">
        <v>173</v>
      </c>
      <c r="B467" s="189" t="s">
        <v>174</v>
      </c>
      <c r="C467" s="14"/>
      <c r="D467" s="183"/>
      <c r="E467" s="14"/>
      <c r="F467" s="15"/>
    </row>
    <row r="468" spans="1:6" s="67" customFormat="1" x14ac:dyDescent="0.2">
      <c r="A468" s="188"/>
      <c r="B468" s="189"/>
      <c r="C468" s="14"/>
      <c r="D468" s="183"/>
      <c r="E468" s="14"/>
      <c r="F468" s="15"/>
    </row>
    <row r="469" spans="1:6" s="67" customFormat="1" x14ac:dyDescent="0.2">
      <c r="A469" s="190">
        <v>1</v>
      </c>
      <c r="B469" s="182" t="s">
        <v>11</v>
      </c>
      <c r="C469" s="14">
        <v>17.600000000000001</v>
      </c>
      <c r="D469" s="183" t="s">
        <v>12</v>
      </c>
      <c r="E469" s="14"/>
      <c r="F469" s="15">
        <f>ROUND(C469*E469,2)</f>
        <v>0</v>
      </c>
    </row>
    <row r="470" spans="1:6" s="67" customFormat="1" x14ac:dyDescent="0.2">
      <c r="A470" s="188"/>
      <c r="B470" s="189"/>
      <c r="C470" s="14"/>
      <c r="D470" s="183"/>
      <c r="E470" s="14"/>
      <c r="F470" s="15">
        <f t="shared" ref="F470:F471" si="37">ROUND(C470*E470,2)</f>
        <v>0</v>
      </c>
    </row>
    <row r="471" spans="1:6" s="67" customFormat="1" x14ac:dyDescent="0.2">
      <c r="A471" s="191">
        <v>2</v>
      </c>
      <c r="B471" s="192" t="s">
        <v>13</v>
      </c>
      <c r="C471" s="19"/>
      <c r="D471" s="183"/>
      <c r="E471" s="19"/>
      <c r="F471" s="15">
        <f t="shared" si="37"/>
        <v>0</v>
      </c>
    </row>
    <row r="472" spans="1:6" s="67" customFormat="1" x14ac:dyDescent="0.2">
      <c r="A472" s="193"/>
      <c r="B472" s="114"/>
      <c r="C472" s="14"/>
      <c r="D472" s="183"/>
      <c r="E472" s="19"/>
      <c r="F472" s="15"/>
    </row>
    <row r="473" spans="1:6" s="67" customFormat="1" x14ac:dyDescent="0.2">
      <c r="A473" s="194">
        <v>2.1</v>
      </c>
      <c r="B473" s="195" t="s">
        <v>271</v>
      </c>
      <c r="C473" s="14"/>
      <c r="D473" s="183"/>
      <c r="E473" s="19"/>
      <c r="F473" s="15"/>
    </row>
    <row r="474" spans="1:6" s="67" customFormat="1" x14ac:dyDescent="0.2">
      <c r="A474" s="196" t="s">
        <v>217</v>
      </c>
      <c r="B474" s="114" t="s">
        <v>214</v>
      </c>
      <c r="C474" s="14">
        <v>8.1300000000000008</v>
      </c>
      <c r="D474" s="183" t="s">
        <v>15</v>
      </c>
      <c r="E474" s="19"/>
      <c r="F474" s="15">
        <f>ROUND(C474*E474,2)</f>
        <v>0</v>
      </c>
    </row>
    <row r="475" spans="1:6" s="67" customFormat="1" x14ac:dyDescent="0.2">
      <c r="A475" s="196" t="s">
        <v>218</v>
      </c>
      <c r="B475" s="114" t="s">
        <v>215</v>
      </c>
      <c r="C475" s="14">
        <v>3.48</v>
      </c>
      <c r="D475" s="183" t="s">
        <v>15</v>
      </c>
      <c r="E475" s="19"/>
      <c r="F475" s="15">
        <f>ROUND(C475*E475,2)</f>
        <v>0</v>
      </c>
    </row>
    <row r="476" spans="1:6" s="67" customFormat="1" x14ac:dyDescent="0.2">
      <c r="A476" s="193"/>
      <c r="B476" s="114"/>
      <c r="C476" s="14"/>
      <c r="D476" s="183"/>
      <c r="E476" s="19"/>
      <c r="F476" s="15"/>
    </row>
    <row r="477" spans="1:6" s="67" customFormat="1" x14ac:dyDescent="0.2">
      <c r="A477" s="196">
        <v>2.2000000000000002</v>
      </c>
      <c r="B477" s="114" t="s">
        <v>216</v>
      </c>
      <c r="C477" s="14">
        <v>14.96</v>
      </c>
      <c r="D477" s="183" t="s">
        <v>42</v>
      </c>
      <c r="E477" s="19"/>
      <c r="F477" s="15">
        <f t="shared" ref="F477:F490" si="38">ROUND(C477*E477,2)</f>
        <v>0</v>
      </c>
    </row>
    <row r="478" spans="1:6" s="67" customFormat="1" x14ac:dyDescent="0.2">
      <c r="A478" s="193">
        <v>2.2000000000000002</v>
      </c>
      <c r="B478" s="114" t="s">
        <v>221</v>
      </c>
      <c r="C478" s="14">
        <v>1.06</v>
      </c>
      <c r="D478" s="183" t="s">
        <v>15</v>
      </c>
      <c r="E478" s="19"/>
      <c r="F478" s="15">
        <f t="shared" si="38"/>
        <v>0</v>
      </c>
    </row>
    <row r="479" spans="1:6" s="67" customFormat="1" x14ac:dyDescent="0.2">
      <c r="A479" s="196">
        <v>2.4</v>
      </c>
      <c r="B479" s="114" t="s">
        <v>219</v>
      </c>
      <c r="C479" s="14">
        <v>4.3499999999999996</v>
      </c>
      <c r="D479" s="183" t="s">
        <v>15</v>
      </c>
      <c r="E479" s="19"/>
      <c r="F479" s="15">
        <f t="shared" si="38"/>
        <v>0</v>
      </c>
    </row>
    <row r="480" spans="1:6" s="67" customFormat="1" ht="25.5" x14ac:dyDescent="0.2">
      <c r="A480" s="193">
        <v>2.2999999999999998</v>
      </c>
      <c r="B480" s="182" t="s">
        <v>220</v>
      </c>
      <c r="C480" s="14">
        <v>9.9</v>
      </c>
      <c r="D480" s="183" t="s">
        <v>15</v>
      </c>
      <c r="E480" s="14"/>
      <c r="F480" s="15">
        <f t="shared" si="38"/>
        <v>0</v>
      </c>
    </row>
    <row r="481" spans="1:6" s="67" customFormat="1" ht="25.5" x14ac:dyDescent="0.2">
      <c r="A481" s="193">
        <v>2.4</v>
      </c>
      <c r="B481" s="182" t="s">
        <v>274</v>
      </c>
      <c r="C481" s="14">
        <v>1.88</v>
      </c>
      <c r="D481" s="183" t="s">
        <v>15</v>
      </c>
      <c r="E481" s="14"/>
      <c r="F481" s="15">
        <f t="shared" si="38"/>
        <v>0</v>
      </c>
    </row>
    <row r="482" spans="1:6" s="67" customFormat="1" x14ac:dyDescent="0.2">
      <c r="A482" s="197"/>
      <c r="B482" s="189"/>
      <c r="C482" s="14"/>
      <c r="D482" s="183"/>
      <c r="E482" s="14"/>
      <c r="F482" s="15">
        <f t="shared" si="38"/>
        <v>0</v>
      </c>
    </row>
    <row r="483" spans="1:6" s="67" customFormat="1" x14ac:dyDescent="0.2">
      <c r="A483" s="198">
        <v>3</v>
      </c>
      <c r="B483" s="199" t="s">
        <v>16</v>
      </c>
      <c r="C483" s="14"/>
      <c r="D483" s="183"/>
      <c r="E483" s="14"/>
      <c r="F483" s="15">
        <f t="shared" si="38"/>
        <v>0</v>
      </c>
    </row>
    <row r="484" spans="1:6" s="67" customFormat="1" ht="25.5" x14ac:dyDescent="0.2">
      <c r="A484" s="193">
        <v>3.1</v>
      </c>
      <c r="B484" s="200" t="s">
        <v>298</v>
      </c>
      <c r="C484" s="14">
        <v>17.95</v>
      </c>
      <c r="D484" s="183" t="s">
        <v>12</v>
      </c>
      <c r="E484" s="19"/>
      <c r="F484" s="15">
        <f t="shared" si="38"/>
        <v>0</v>
      </c>
    </row>
    <row r="485" spans="1:6" s="67" customFormat="1" x14ac:dyDescent="0.2">
      <c r="A485" s="193"/>
      <c r="B485" s="200"/>
      <c r="C485" s="14"/>
      <c r="D485" s="183"/>
      <c r="E485" s="19"/>
      <c r="F485" s="15">
        <f t="shared" si="38"/>
        <v>0</v>
      </c>
    </row>
    <row r="486" spans="1:6" s="67" customFormat="1" x14ac:dyDescent="0.2">
      <c r="A486" s="198">
        <v>4</v>
      </c>
      <c r="B486" s="199" t="s">
        <v>139</v>
      </c>
      <c r="C486" s="14"/>
      <c r="D486" s="183"/>
      <c r="E486" s="19"/>
      <c r="F486" s="15">
        <f t="shared" si="38"/>
        <v>0</v>
      </c>
    </row>
    <row r="487" spans="1:6" s="67" customFormat="1" ht="25.5" x14ac:dyDescent="0.2">
      <c r="A487" s="193">
        <v>4.0999999999999996</v>
      </c>
      <c r="B487" s="200" t="s">
        <v>298</v>
      </c>
      <c r="C487" s="14">
        <v>17.95</v>
      </c>
      <c r="D487" s="183" t="s">
        <v>12</v>
      </c>
      <c r="E487" s="19"/>
      <c r="F487" s="15">
        <f t="shared" si="38"/>
        <v>0</v>
      </c>
    </row>
    <row r="488" spans="1:6" s="67" customFormat="1" x14ac:dyDescent="0.2">
      <c r="A488" s="184"/>
      <c r="B488" s="200"/>
      <c r="C488" s="14"/>
      <c r="D488" s="183"/>
      <c r="E488" s="19"/>
      <c r="F488" s="15">
        <f t="shared" si="38"/>
        <v>0</v>
      </c>
    </row>
    <row r="489" spans="1:6" s="67" customFormat="1" x14ac:dyDescent="0.2">
      <c r="A489" s="198">
        <v>5</v>
      </c>
      <c r="B489" s="199" t="s">
        <v>18</v>
      </c>
      <c r="C489" s="14"/>
      <c r="D489" s="183"/>
      <c r="E489" s="19"/>
      <c r="F489" s="15">
        <f t="shared" si="38"/>
        <v>0</v>
      </c>
    </row>
    <row r="490" spans="1:6" s="67" customFormat="1" ht="25.5" x14ac:dyDescent="0.2">
      <c r="A490" s="184">
        <v>5.0999999999999996</v>
      </c>
      <c r="B490" s="200" t="s">
        <v>222</v>
      </c>
      <c r="C490" s="14">
        <v>1</v>
      </c>
      <c r="D490" s="183" t="s">
        <v>19</v>
      </c>
      <c r="E490" s="19"/>
      <c r="F490" s="15">
        <f t="shared" si="38"/>
        <v>0</v>
      </c>
    </row>
    <row r="491" spans="1:6" s="67" customFormat="1" x14ac:dyDescent="0.2">
      <c r="A491" s="184"/>
      <c r="B491" s="200"/>
      <c r="C491" s="14"/>
      <c r="D491" s="183"/>
      <c r="E491" s="19"/>
      <c r="F491" s="15"/>
    </row>
    <row r="492" spans="1:6" s="67" customFormat="1" x14ac:dyDescent="0.2">
      <c r="A492" s="194">
        <v>6</v>
      </c>
      <c r="B492" s="195" t="s">
        <v>299</v>
      </c>
      <c r="C492" s="14"/>
      <c r="D492" s="183"/>
      <c r="E492" s="19"/>
      <c r="F492" s="15">
        <f>ROUND(C492*E492,2)</f>
        <v>0</v>
      </c>
    </row>
    <row r="493" spans="1:6" s="67" customFormat="1" x14ac:dyDescent="0.2">
      <c r="A493" s="196">
        <v>6.1</v>
      </c>
      <c r="B493" s="114" t="s">
        <v>285</v>
      </c>
      <c r="C493" s="19">
        <v>17.95</v>
      </c>
      <c r="D493" s="183" t="s">
        <v>12</v>
      </c>
      <c r="E493" s="19"/>
      <c r="F493" s="15">
        <f>ROUND(C493*E493,2)</f>
        <v>0</v>
      </c>
    </row>
    <row r="494" spans="1:6" s="67" customFormat="1" x14ac:dyDescent="0.2">
      <c r="A494" s="196"/>
      <c r="B494" s="114"/>
      <c r="C494" s="19"/>
      <c r="D494" s="183"/>
      <c r="E494" s="19"/>
      <c r="F494" s="15"/>
    </row>
    <row r="495" spans="1:6" s="67" customFormat="1" ht="38.25" x14ac:dyDescent="0.2">
      <c r="A495" s="201">
        <v>7</v>
      </c>
      <c r="B495" s="202" t="s">
        <v>231</v>
      </c>
      <c r="C495" s="78">
        <v>17.600000000000001</v>
      </c>
      <c r="D495" s="203" t="s">
        <v>12</v>
      </c>
      <c r="E495" s="78"/>
      <c r="F495" s="79">
        <f>ROUND(C495*E495,2)</f>
        <v>0</v>
      </c>
    </row>
    <row r="496" spans="1:6" s="67" customFormat="1" ht="63.75" x14ac:dyDescent="0.2">
      <c r="A496" s="201">
        <v>8</v>
      </c>
      <c r="B496" s="202" t="s">
        <v>232</v>
      </c>
      <c r="C496" s="78">
        <v>17.600000000000001</v>
      </c>
      <c r="D496" s="203" t="s">
        <v>12</v>
      </c>
      <c r="E496" s="78"/>
      <c r="F496" s="79">
        <f>ROUND(C496*E496,2)</f>
        <v>0</v>
      </c>
    </row>
    <row r="497" spans="1:6" s="67" customFormat="1" ht="25.5" x14ac:dyDescent="0.2">
      <c r="A497" s="190">
        <v>9</v>
      </c>
      <c r="B497" s="204" t="s">
        <v>233</v>
      </c>
      <c r="C497" s="78">
        <v>17.600000000000001</v>
      </c>
      <c r="D497" s="203" t="s">
        <v>12</v>
      </c>
      <c r="E497" s="78"/>
      <c r="F497" s="79">
        <f>ROUND(C497*E497,2)</f>
        <v>0</v>
      </c>
    </row>
    <row r="498" spans="1:6" s="67" customFormat="1" x14ac:dyDescent="0.2">
      <c r="A498" s="184"/>
      <c r="B498" s="185" t="s">
        <v>175</v>
      </c>
      <c r="C498" s="14"/>
      <c r="D498" s="183"/>
      <c r="E498" s="19"/>
      <c r="F498" s="27">
        <f>SUM(F469:F497)</f>
        <v>0</v>
      </c>
    </row>
    <row r="499" spans="1:6" s="67" customFormat="1" x14ac:dyDescent="0.2">
      <c r="A499" s="184"/>
      <c r="B499" s="200"/>
      <c r="C499" s="14"/>
      <c r="D499" s="183"/>
      <c r="E499" s="19"/>
      <c r="F499" s="15"/>
    </row>
    <row r="500" spans="1:6" s="67" customFormat="1" x14ac:dyDescent="0.2">
      <c r="A500" s="188" t="s">
        <v>176</v>
      </c>
      <c r="B500" s="189" t="s">
        <v>177</v>
      </c>
      <c r="C500" s="14"/>
      <c r="D500" s="183"/>
      <c r="E500" s="19"/>
      <c r="F500" s="15"/>
    </row>
    <row r="501" spans="1:6" s="67" customFormat="1" x14ac:dyDescent="0.2">
      <c r="A501" s="188"/>
      <c r="B501" s="189"/>
      <c r="C501" s="14"/>
      <c r="D501" s="183"/>
      <c r="E501" s="19"/>
      <c r="F501" s="15"/>
    </row>
    <row r="502" spans="1:6" s="67" customFormat="1" x14ac:dyDescent="0.2">
      <c r="A502" s="190">
        <v>1</v>
      </c>
      <c r="B502" s="182" t="s">
        <v>11</v>
      </c>
      <c r="C502" s="14">
        <v>6244.96</v>
      </c>
      <c r="D502" s="183" t="s">
        <v>12</v>
      </c>
      <c r="E502" s="14"/>
      <c r="F502" s="15">
        <f>ROUND(C502*E502,2)</f>
        <v>0</v>
      </c>
    </row>
    <row r="503" spans="1:6" s="67" customFormat="1" x14ac:dyDescent="0.2">
      <c r="A503" s="188"/>
      <c r="B503" s="189"/>
      <c r="C503" s="14"/>
      <c r="D503" s="183"/>
      <c r="E503" s="14"/>
      <c r="F503" s="15">
        <f t="shared" ref="F503:F516" si="39">ROUND(C503*E503,2)</f>
        <v>0</v>
      </c>
    </row>
    <row r="504" spans="1:6" s="67" customFormat="1" x14ac:dyDescent="0.2">
      <c r="A504" s="191">
        <v>2</v>
      </c>
      <c r="B504" s="192" t="s">
        <v>13</v>
      </c>
      <c r="C504" s="14"/>
      <c r="D504" s="183"/>
      <c r="E504" s="19"/>
      <c r="F504" s="15">
        <f t="shared" si="39"/>
        <v>0</v>
      </c>
    </row>
    <row r="505" spans="1:6" s="67" customFormat="1" x14ac:dyDescent="0.2">
      <c r="A505" s="193"/>
      <c r="B505" s="114"/>
      <c r="C505" s="14"/>
      <c r="D505" s="183"/>
      <c r="E505" s="19"/>
      <c r="F505" s="15"/>
    </row>
    <row r="506" spans="1:6" s="67" customFormat="1" x14ac:dyDescent="0.2">
      <c r="A506" s="194">
        <v>2.1</v>
      </c>
      <c r="B506" s="195" t="s">
        <v>272</v>
      </c>
      <c r="C506" s="14"/>
      <c r="D506" s="183"/>
      <c r="E506" s="19"/>
      <c r="F506" s="15"/>
    </row>
    <row r="507" spans="1:6" s="67" customFormat="1" x14ac:dyDescent="0.2">
      <c r="A507" s="196" t="s">
        <v>217</v>
      </c>
      <c r="B507" s="114" t="s">
        <v>214</v>
      </c>
      <c r="C507" s="14">
        <v>3219.44</v>
      </c>
      <c r="D507" s="183" t="s">
        <v>15</v>
      </c>
      <c r="E507" s="19"/>
      <c r="F507" s="15">
        <f>ROUND(C507*E507,2)</f>
        <v>0</v>
      </c>
    </row>
    <row r="508" spans="1:6" s="67" customFormat="1" x14ac:dyDescent="0.2">
      <c r="A508" s="196" t="s">
        <v>218</v>
      </c>
      <c r="B508" s="114" t="s">
        <v>215</v>
      </c>
      <c r="C508" s="14">
        <v>1379.76</v>
      </c>
      <c r="D508" s="183" t="s">
        <v>15</v>
      </c>
      <c r="E508" s="19"/>
      <c r="F508" s="15">
        <f>ROUND(C508*E508,2)</f>
        <v>0</v>
      </c>
    </row>
    <row r="509" spans="1:6" s="67" customFormat="1" x14ac:dyDescent="0.2">
      <c r="A509" s="193"/>
      <c r="B509" s="114"/>
      <c r="C509" s="14"/>
      <c r="D509" s="183"/>
      <c r="E509" s="19"/>
      <c r="F509" s="15"/>
    </row>
    <row r="510" spans="1:6" s="67" customFormat="1" x14ac:dyDescent="0.2">
      <c r="A510" s="196">
        <v>2.2000000000000002</v>
      </c>
      <c r="B510" s="114" t="s">
        <v>216</v>
      </c>
      <c r="C510" s="14">
        <v>5308.22</v>
      </c>
      <c r="D510" s="183" t="s">
        <v>42</v>
      </c>
      <c r="E510" s="19"/>
      <c r="F510" s="15">
        <f t="shared" ref="F510:F515" si="40">ROUND(C510*E510,2)</f>
        <v>0</v>
      </c>
    </row>
    <row r="511" spans="1:6" s="67" customFormat="1" x14ac:dyDescent="0.2">
      <c r="A511" s="193">
        <v>2.2000000000000002</v>
      </c>
      <c r="B511" s="114" t="s">
        <v>221</v>
      </c>
      <c r="C511" s="14">
        <v>408.44</v>
      </c>
      <c r="D511" s="183" t="s">
        <v>15</v>
      </c>
      <c r="E511" s="19"/>
      <c r="F511" s="15">
        <f t="shared" si="40"/>
        <v>0</v>
      </c>
    </row>
    <row r="512" spans="1:6" s="67" customFormat="1" ht="25.5" x14ac:dyDescent="0.2">
      <c r="A512" s="196">
        <v>2.4</v>
      </c>
      <c r="B512" s="182" t="s">
        <v>219</v>
      </c>
      <c r="C512" s="14">
        <v>1724.7</v>
      </c>
      <c r="D512" s="183" t="s">
        <v>15</v>
      </c>
      <c r="E512" s="19"/>
      <c r="F512" s="15">
        <f t="shared" si="40"/>
        <v>0</v>
      </c>
    </row>
    <row r="513" spans="1:6" s="67" customFormat="1" ht="25.5" x14ac:dyDescent="0.2">
      <c r="A513" s="193">
        <v>2.2999999999999998</v>
      </c>
      <c r="B513" s="182" t="s">
        <v>220</v>
      </c>
      <c r="C513" s="14">
        <v>3910.31</v>
      </c>
      <c r="D513" s="183" t="s">
        <v>15</v>
      </c>
      <c r="E513" s="14"/>
      <c r="F513" s="15">
        <f t="shared" si="40"/>
        <v>0</v>
      </c>
    </row>
    <row r="514" spans="1:6" s="67" customFormat="1" ht="25.5" x14ac:dyDescent="0.2">
      <c r="A514" s="193">
        <v>2.4</v>
      </c>
      <c r="B514" s="182" t="s">
        <v>274</v>
      </c>
      <c r="C514" s="14">
        <v>2578.34</v>
      </c>
      <c r="D514" s="183" t="s">
        <v>15</v>
      </c>
      <c r="E514" s="14"/>
      <c r="F514" s="15">
        <f t="shared" si="40"/>
        <v>0</v>
      </c>
    </row>
    <row r="515" spans="1:6" s="67" customFormat="1" x14ac:dyDescent="0.2">
      <c r="A515" s="197"/>
      <c r="B515" s="189"/>
      <c r="C515" s="14"/>
      <c r="D515" s="183"/>
      <c r="E515" s="19"/>
      <c r="F515" s="15">
        <f t="shared" si="40"/>
        <v>0</v>
      </c>
    </row>
    <row r="516" spans="1:6" s="67" customFormat="1" x14ac:dyDescent="0.2">
      <c r="A516" s="198">
        <v>3</v>
      </c>
      <c r="B516" s="199" t="s">
        <v>16</v>
      </c>
      <c r="C516" s="14"/>
      <c r="D516" s="183"/>
      <c r="E516" s="19"/>
      <c r="F516" s="15">
        <f t="shared" si="39"/>
        <v>0</v>
      </c>
    </row>
    <row r="517" spans="1:6" s="67" customFormat="1" ht="25.5" x14ac:dyDescent="0.2">
      <c r="A517" s="193">
        <v>3.1</v>
      </c>
      <c r="B517" s="200" t="s">
        <v>300</v>
      </c>
      <c r="C517" s="14">
        <v>2927.56</v>
      </c>
      <c r="D517" s="183" t="s">
        <v>12</v>
      </c>
      <c r="E517" s="19"/>
      <c r="F517" s="15">
        <f t="shared" ref="F517:F556" si="41">ROUND(C517*E517,2)</f>
        <v>0</v>
      </c>
    </row>
    <row r="518" spans="1:6" s="67" customFormat="1" ht="25.5" x14ac:dyDescent="0.2">
      <c r="A518" s="193">
        <v>3.2</v>
      </c>
      <c r="B518" s="200" t="s">
        <v>301</v>
      </c>
      <c r="C518" s="14">
        <v>3476.04</v>
      </c>
      <c r="D518" s="183" t="s">
        <v>12</v>
      </c>
      <c r="E518" s="19"/>
      <c r="F518" s="15">
        <f t="shared" si="41"/>
        <v>0</v>
      </c>
    </row>
    <row r="519" spans="1:6" s="67" customFormat="1" x14ac:dyDescent="0.2">
      <c r="A519" s="198"/>
      <c r="B519" s="199"/>
      <c r="C519" s="14"/>
      <c r="D519" s="183"/>
      <c r="E519" s="19"/>
      <c r="F519" s="15">
        <f t="shared" si="41"/>
        <v>0</v>
      </c>
    </row>
    <row r="520" spans="1:6" s="67" customFormat="1" x14ac:dyDescent="0.2">
      <c r="A520" s="198">
        <v>4</v>
      </c>
      <c r="B520" s="199" t="s">
        <v>139</v>
      </c>
      <c r="C520" s="14"/>
      <c r="D520" s="183"/>
      <c r="E520" s="19"/>
      <c r="F520" s="15">
        <f t="shared" si="41"/>
        <v>0</v>
      </c>
    </row>
    <row r="521" spans="1:6" s="67" customFormat="1" ht="25.5" x14ac:dyDescent="0.2">
      <c r="A521" s="193">
        <v>4.0999999999999996</v>
      </c>
      <c r="B521" s="200" t="s">
        <v>300</v>
      </c>
      <c r="C521" s="14">
        <v>2927.56</v>
      </c>
      <c r="D521" s="183" t="s">
        <v>12</v>
      </c>
      <c r="E521" s="19"/>
      <c r="F521" s="15">
        <f t="shared" si="41"/>
        <v>0</v>
      </c>
    </row>
    <row r="522" spans="1:6" s="67" customFormat="1" ht="25.5" x14ac:dyDescent="0.2">
      <c r="A522" s="193">
        <v>4.2</v>
      </c>
      <c r="B522" s="200" t="s">
        <v>301</v>
      </c>
      <c r="C522" s="14">
        <v>3476.04</v>
      </c>
      <c r="D522" s="183" t="s">
        <v>12</v>
      </c>
      <c r="E522" s="19"/>
      <c r="F522" s="15">
        <f t="shared" si="41"/>
        <v>0</v>
      </c>
    </row>
    <row r="523" spans="1:6" s="67" customFormat="1" x14ac:dyDescent="0.2">
      <c r="A523" s="198"/>
      <c r="B523" s="199"/>
      <c r="C523" s="14"/>
      <c r="D523" s="183"/>
      <c r="E523" s="19"/>
      <c r="F523" s="15">
        <f t="shared" si="41"/>
        <v>0</v>
      </c>
    </row>
    <row r="524" spans="1:6" s="67" customFormat="1" x14ac:dyDescent="0.2">
      <c r="A524" s="198">
        <v>5</v>
      </c>
      <c r="B524" s="199" t="s">
        <v>18</v>
      </c>
      <c r="C524" s="14"/>
      <c r="D524" s="183"/>
      <c r="E524" s="19"/>
      <c r="F524" s="15">
        <f t="shared" si="41"/>
        <v>0</v>
      </c>
    </row>
    <row r="525" spans="1:6" s="67" customFormat="1" ht="25.5" x14ac:dyDescent="0.2">
      <c r="A525" s="184">
        <v>5.0999999999999996</v>
      </c>
      <c r="B525" s="200" t="s">
        <v>249</v>
      </c>
      <c r="C525" s="14">
        <v>2</v>
      </c>
      <c r="D525" s="183" t="s">
        <v>19</v>
      </c>
      <c r="E525" s="19"/>
      <c r="F525" s="15">
        <f t="shared" si="41"/>
        <v>0</v>
      </c>
    </row>
    <row r="526" spans="1:6" s="67" customFormat="1" ht="25.5" x14ac:dyDescent="0.2">
      <c r="A526" s="184">
        <v>5.2</v>
      </c>
      <c r="B526" s="200" t="s">
        <v>250</v>
      </c>
      <c r="C526" s="14">
        <v>1</v>
      </c>
      <c r="D526" s="183" t="s">
        <v>19</v>
      </c>
      <c r="E526" s="19"/>
      <c r="F526" s="15">
        <f t="shared" si="41"/>
        <v>0</v>
      </c>
    </row>
    <row r="527" spans="1:6" s="67" customFormat="1" ht="25.5" x14ac:dyDescent="0.2">
      <c r="A527" s="184">
        <v>5.3</v>
      </c>
      <c r="B527" s="200" t="s">
        <v>251</v>
      </c>
      <c r="C527" s="14">
        <v>1</v>
      </c>
      <c r="D527" s="183" t="s">
        <v>19</v>
      </c>
      <c r="E527" s="19"/>
      <c r="F527" s="15">
        <f t="shared" si="41"/>
        <v>0</v>
      </c>
    </row>
    <row r="528" spans="1:6" s="67" customFormat="1" x14ac:dyDescent="0.2">
      <c r="A528" s="184">
        <v>5.4</v>
      </c>
      <c r="B528" s="200" t="s">
        <v>178</v>
      </c>
      <c r="C528" s="14">
        <v>3</v>
      </c>
      <c r="D528" s="183" t="s">
        <v>19</v>
      </c>
      <c r="E528" s="19"/>
      <c r="F528" s="15">
        <f t="shared" si="41"/>
        <v>0</v>
      </c>
    </row>
    <row r="529" spans="1:6" s="67" customFormat="1" x14ac:dyDescent="0.2">
      <c r="A529" s="184">
        <v>5.5</v>
      </c>
      <c r="B529" s="200" t="s">
        <v>179</v>
      </c>
      <c r="C529" s="14">
        <v>3</v>
      </c>
      <c r="D529" s="183" t="s">
        <v>19</v>
      </c>
      <c r="E529" s="19"/>
      <c r="F529" s="15">
        <f t="shared" si="41"/>
        <v>0</v>
      </c>
    </row>
    <row r="530" spans="1:6" s="67" customFormat="1" x14ac:dyDescent="0.2">
      <c r="A530" s="198"/>
      <c r="B530" s="199"/>
      <c r="C530" s="14"/>
      <c r="D530" s="183"/>
      <c r="E530" s="19"/>
      <c r="F530" s="15">
        <f t="shared" si="41"/>
        <v>0</v>
      </c>
    </row>
    <row r="531" spans="1:6" s="67" customFormat="1" ht="25.5" x14ac:dyDescent="0.2">
      <c r="A531" s="198">
        <v>6</v>
      </c>
      <c r="B531" s="199" t="s">
        <v>281</v>
      </c>
      <c r="C531" s="14"/>
      <c r="D531" s="183"/>
      <c r="E531" s="19"/>
      <c r="F531" s="15">
        <f t="shared" si="41"/>
        <v>0</v>
      </c>
    </row>
    <row r="532" spans="1:6" s="67" customFormat="1" ht="25.5" x14ac:dyDescent="0.2">
      <c r="A532" s="184">
        <v>6.1</v>
      </c>
      <c r="B532" s="200" t="s">
        <v>252</v>
      </c>
      <c r="C532" s="14">
        <v>2</v>
      </c>
      <c r="D532" s="183" t="s">
        <v>19</v>
      </c>
      <c r="E532" s="19"/>
      <c r="F532" s="15">
        <f t="shared" si="41"/>
        <v>0</v>
      </c>
    </row>
    <row r="533" spans="1:6" s="67" customFormat="1" x14ac:dyDescent="0.2">
      <c r="A533" s="184">
        <v>6.2</v>
      </c>
      <c r="B533" s="200" t="s">
        <v>148</v>
      </c>
      <c r="C533" s="14">
        <v>2</v>
      </c>
      <c r="D533" s="183" t="s">
        <v>19</v>
      </c>
      <c r="E533" s="19"/>
      <c r="F533" s="15">
        <f t="shared" si="41"/>
        <v>0</v>
      </c>
    </row>
    <row r="534" spans="1:6" s="67" customFormat="1" x14ac:dyDescent="0.2">
      <c r="A534" s="198"/>
      <c r="B534" s="199"/>
      <c r="C534" s="14"/>
      <c r="D534" s="183"/>
      <c r="E534" s="19"/>
      <c r="F534" s="15">
        <f t="shared" si="41"/>
        <v>0</v>
      </c>
    </row>
    <row r="535" spans="1:6" s="67" customFormat="1" x14ac:dyDescent="0.2">
      <c r="A535" s="195">
        <v>7</v>
      </c>
      <c r="B535" s="189" t="s">
        <v>180</v>
      </c>
      <c r="C535" s="19"/>
      <c r="D535" s="183"/>
      <c r="E535" s="19"/>
      <c r="F535" s="15">
        <f t="shared" si="41"/>
        <v>0</v>
      </c>
    </row>
    <row r="536" spans="1:6" s="67" customFormat="1" x14ac:dyDescent="0.2">
      <c r="A536" s="195">
        <v>7.1</v>
      </c>
      <c r="B536" s="189" t="s">
        <v>181</v>
      </c>
      <c r="C536" s="19"/>
      <c r="D536" s="183"/>
      <c r="E536" s="19"/>
      <c r="F536" s="15">
        <f t="shared" si="41"/>
        <v>0</v>
      </c>
    </row>
    <row r="537" spans="1:6" s="67" customFormat="1" x14ac:dyDescent="0.2">
      <c r="A537" s="181" t="s">
        <v>182</v>
      </c>
      <c r="B537" s="114" t="s">
        <v>306</v>
      </c>
      <c r="C537" s="19">
        <v>12</v>
      </c>
      <c r="D537" s="183" t="s">
        <v>26</v>
      </c>
      <c r="E537" s="19"/>
      <c r="F537" s="15">
        <f t="shared" si="41"/>
        <v>0</v>
      </c>
    </row>
    <row r="538" spans="1:6" s="67" customFormat="1" x14ac:dyDescent="0.2">
      <c r="A538" s="181" t="s">
        <v>184</v>
      </c>
      <c r="B538" s="114" t="s">
        <v>183</v>
      </c>
      <c r="C538" s="19">
        <v>12</v>
      </c>
      <c r="D538" s="183" t="s">
        <v>26</v>
      </c>
      <c r="E538" s="19"/>
      <c r="F538" s="15">
        <f t="shared" si="41"/>
        <v>0</v>
      </c>
    </row>
    <row r="539" spans="1:6" s="81" customFormat="1" x14ac:dyDescent="0.2">
      <c r="A539" s="181" t="s">
        <v>185</v>
      </c>
      <c r="B539" s="114" t="s">
        <v>253</v>
      </c>
      <c r="C539" s="19">
        <v>8</v>
      </c>
      <c r="D539" s="183" t="s">
        <v>19</v>
      </c>
      <c r="E539" s="19"/>
      <c r="F539" s="15">
        <f t="shared" si="41"/>
        <v>0</v>
      </c>
    </row>
    <row r="540" spans="1:6" s="67" customFormat="1" x14ac:dyDescent="0.2">
      <c r="A540" s="181" t="s">
        <v>186</v>
      </c>
      <c r="B540" s="114" t="s">
        <v>254</v>
      </c>
      <c r="C540" s="19">
        <v>4</v>
      </c>
      <c r="D540" s="183" t="s">
        <v>19</v>
      </c>
      <c r="E540" s="19"/>
      <c r="F540" s="15">
        <f t="shared" si="41"/>
        <v>0</v>
      </c>
    </row>
    <row r="541" spans="1:6" s="67" customFormat="1" x14ac:dyDescent="0.2">
      <c r="A541" s="181" t="s">
        <v>187</v>
      </c>
      <c r="B541" s="114" t="s">
        <v>276</v>
      </c>
      <c r="C541" s="19">
        <v>4</v>
      </c>
      <c r="D541" s="183" t="s">
        <v>19</v>
      </c>
      <c r="E541" s="19"/>
      <c r="F541" s="15">
        <f t="shared" si="41"/>
        <v>0</v>
      </c>
    </row>
    <row r="542" spans="1:6" s="67" customFormat="1" x14ac:dyDescent="0.2">
      <c r="A542" s="181" t="s">
        <v>188</v>
      </c>
      <c r="B542" s="114" t="s">
        <v>28</v>
      </c>
      <c r="C542" s="19">
        <v>7.92</v>
      </c>
      <c r="D542" s="183" t="s">
        <v>15</v>
      </c>
      <c r="E542" s="19"/>
      <c r="F542" s="15">
        <f t="shared" si="41"/>
        <v>0</v>
      </c>
    </row>
    <row r="543" spans="1:6" s="67" customFormat="1" x14ac:dyDescent="0.2">
      <c r="A543" s="181" t="s">
        <v>189</v>
      </c>
      <c r="B543" s="114" t="s">
        <v>230</v>
      </c>
      <c r="C543" s="19">
        <v>6.75</v>
      </c>
      <c r="D543" s="183" t="s">
        <v>15</v>
      </c>
      <c r="E543" s="19"/>
      <c r="F543" s="15">
        <f t="shared" si="41"/>
        <v>0</v>
      </c>
    </row>
    <row r="544" spans="1:6" s="67" customFormat="1" x14ac:dyDescent="0.2">
      <c r="A544" s="181" t="s">
        <v>190</v>
      </c>
      <c r="B544" s="114" t="s">
        <v>229</v>
      </c>
      <c r="C544" s="19">
        <v>1.4</v>
      </c>
      <c r="D544" s="183" t="s">
        <v>15</v>
      </c>
      <c r="E544" s="19"/>
      <c r="F544" s="15">
        <f t="shared" si="41"/>
        <v>0</v>
      </c>
    </row>
    <row r="545" spans="1:6" s="67" customFormat="1" x14ac:dyDescent="0.2">
      <c r="A545" s="181" t="s">
        <v>307</v>
      </c>
      <c r="B545" s="114" t="s">
        <v>29</v>
      </c>
      <c r="C545" s="19">
        <v>2</v>
      </c>
      <c r="D545" s="183" t="s">
        <v>19</v>
      </c>
      <c r="E545" s="19"/>
      <c r="F545" s="15">
        <f t="shared" si="41"/>
        <v>0</v>
      </c>
    </row>
    <row r="546" spans="1:6" s="67" customFormat="1" x14ac:dyDescent="0.2">
      <c r="A546" s="114"/>
      <c r="B546" s="114"/>
      <c r="C546" s="19"/>
      <c r="D546" s="183"/>
      <c r="E546" s="19"/>
      <c r="F546" s="15">
        <f t="shared" si="41"/>
        <v>0</v>
      </c>
    </row>
    <row r="547" spans="1:6" s="67" customFormat="1" ht="25.5" x14ac:dyDescent="0.2">
      <c r="A547" s="195">
        <v>7.2</v>
      </c>
      <c r="B547" s="189" t="s">
        <v>191</v>
      </c>
      <c r="C547" s="19"/>
      <c r="D547" s="183"/>
      <c r="E547" s="19"/>
      <c r="F547" s="15">
        <f t="shared" si="41"/>
        <v>0</v>
      </c>
    </row>
    <row r="548" spans="1:6" s="67" customFormat="1" x14ac:dyDescent="0.2">
      <c r="A548" s="181" t="s">
        <v>192</v>
      </c>
      <c r="B548" s="114" t="s">
        <v>306</v>
      </c>
      <c r="C548" s="19">
        <v>12</v>
      </c>
      <c r="D548" s="183" t="s">
        <v>26</v>
      </c>
      <c r="E548" s="19"/>
      <c r="F548" s="15">
        <f t="shared" si="41"/>
        <v>0</v>
      </c>
    </row>
    <row r="549" spans="1:6" s="67" customFormat="1" x14ac:dyDescent="0.2">
      <c r="A549" s="181" t="s">
        <v>194</v>
      </c>
      <c r="B549" s="114" t="s">
        <v>193</v>
      </c>
      <c r="C549" s="19">
        <v>12</v>
      </c>
      <c r="D549" s="183" t="s">
        <v>26</v>
      </c>
      <c r="E549" s="19"/>
      <c r="F549" s="15">
        <f t="shared" si="41"/>
        <v>0</v>
      </c>
    </row>
    <row r="550" spans="1:6" s="67" customFormat="1" x14ac:dyDescent="0.2">
      <c r="A550" s="181" t="s">
        <v>196</v>
      </c>
      <c r="B550" s="114" t="s">
        <v>195</v>
      </c>
      <c r="C550" s="19">
        <v>8</v>
      </c>
      <c r="D550" s="183" t="s">
        <v>19</v>
      </c>
      <c r="E550" s="19"/>
      <c r="F550" s="15">
        <f t="shared" si="41"/>
        <v>0</v>
      </c>
    </row>
    <row r="551" spans="1:6" s="67" customFormat="1" x14ac:dyDescent="0.2">
      <c r="A551" s="181" t="s">
        <v>197</v>
      </c>
      <c r="B551" s="114" t="s">
        <v>21</v>
      </c>
      <c r="C551" s="19">
        <v>4</v>
      </c>
      <c r="D551" s="183" t="s">
        <v>19</v>
      </c>
      <c r="E551" s="19"/>
      <c r="F551" s="15">
        <f t="shared" si="41"/>
        <v>0</v>
      </c>
    </row>
    <row r="552" spans="1:6" s="67" customFormat="1" x14ac:dyDescent="0.2">
      <c r="A552" s="181" t="s">
        <v>198</v>
      </c>
      <c r="B552" s="114" t="s">
        <v>276</v>
      </c>
      <c r="C552" s="19">
        <v>4</v>
      </c>
      <c r="D552" s="183" t="s">
        <v>19</v>
      </c>
      <c r="E552" s="19"/>
      <c r="F552" s="15">
        <f t="shared" si="41"/>
        <v>0</v>
      </c>
    </row>
    <row r="553" spans="1:6" s="67" customFormat="1" x14ac:dyDescent="0.2">
      <c r="A553" s="181" t="s">
        <v>199</v>
      </c>
      <c r="B553" s="114" t="s">
        <v>28</v>
      </c>
      <c r="C553" s="19">
        <v>9.7200000000000006</v>
      </c>
      <c r="D553" s="183" t="s">
        <v>15</v>
      </c>
      <c r="E553" s="19"/>
      <c r="F553" s="15">
        <f t="shared" si="41"/>
        <v>0</v>
      </c>
    </row>
    <row r="554" spans="1:6" s="67" customFormat="1" x14ac:dyDescent="0.2">
      <c r="A554" s="181" t="s">
        <v>200</v>
      </c>
      <c r="B554" s="114" t="s">
        <v>230</v>
      </c>
      <c r="C554" s="19">
        <v>9.23</v>
      </c>
      <c r="D554" s="183" t="s">
        <v>15</v>
      </c>
      <c r="E554" s="19"/>
      <c r="F554" s="15">
        <f t="shared" si="41"/>
        <v>0</v>
      </c>
    </row>
    <row r="555" spans="1:6" s="67" customFormat="1" x14ac:dyDescent="0.2">
      <c r="A555" s="181" t="s">
        <v>201</v>
      </c>
      <c r="B555" s="114" t="s">
        <v>229</v>
      </c>
      <c r="C555" s="19">
        <v>0.57999999999999996</v>
      </c>
      <c r="D555" s="183" t="s">
        <v>15</v>
      </c>
      <c r="E555" s="19"/>
      <c r="F555" s="15">
        <f t="shared" si="41"/>
        <v>0</v>
      </c>
    </row>
    <row r="556" spans="1:6" s="67" customFormat="1" x14ac:dyDescent="0.2">
      <c r="A556" s="181" t="s">
        <v>308</v>
      </c>
      <c r="B556" s="114" t="s">
        <v>29</v>
      </c>
      <c r="C556" s="19">
        <v>2</v>
      </c>
      <c r="D556" s="183" t="s">
        <v>19</v>
      </c>
      <c r="E556" s="19"/>
      <c r="F556" s="15">
        <f t="shared" si="41"/>
        <v>0</v>
      </c>
    </row>
    <row r="557" spans="1:6" s="67" customFormat="1" x14ac:dyDescent="0.2">
      <c r="A557" s="181"/>
      <c r="B557" s="114"/>
      <c r="C557" s="19"/>
      <c r="D557" s="183"/>
      <c r="E557" s="19"/>
      <c r="F557" s="15"/>
    </row>
    <row r="558" spans="1:6" s="67" customFormat="1" x14ac:dyDescent="0.2">
      <c r="A558" s="194">
        <v>8</v>
      </c>
      <c r="B558" s="195" t="s">
        <v>286</v>
      </c>
      <c r="C558" s="19"/>
      <c r="D558" s="183"/>
      <c r="E558" s="19"/>
      <c r="F558" s="15">
        <f>ROUND(C558*E558,2)</f>
        <v>0</v>
      </c>
    </row>
    <row r="559" spans="1:6" s="67" customFormat="1" x14ac:dyDescent="0.2">
      <c r="A559" s="196">
        <v>8.1</v>
      </c>
      <c r="B559" s="114" t="s">
        <v>302</v>
      </c>
      <c r="C559" s="14">
        <v>2927.56</v>
      </c>
      <c r="D559" s="183" t="s">
        <v>12</v>
      </c>
      <c r="E559" s="19"/>
      <c r="F559" s="15">
        <f>ROUND(C559*E559,2)</f>
        <v>0</v>
      </c>
    </row>
    <row r="560" spans="1:6" s="67" customFormat="1" x14ac:dyDescent="0.2">
      <c r="A560" s="196">
        <v>8.1999999999999993</v>
      </c>
      <c r="B560" s="114" t="s">
        <v>303</v>
      </c>
      <c r="C560" s="14">
        <v>3476.04</v>
      </c>
      <c r="D560" s="183" t="s">
        <v>12</v>
      </c>
      <c r="E560" s="19"/>
      <c r="F560" s="15">
        <f>ROUND(C560*E560,2)</f>
        <v>0</v>
      </c>
    </row>
    <row r="561" spans="1:253" s="67" customFormat="1" x14ac:dyDescent="0.2">
      <c r="A561" s="196"/>
      <c r="B561" s="114"/>
      <c r="C561" s="14"/>
      <c r="D561" s="183"/>
      <c r="E561" s="19"/>
      <c r="F561" s="15"/>
    </row>
    <row r="562" spans="1:253" s="1" customFormat="1" x14ac:dyDescent="0.2">
      <c r="A562" s="205" t="s">
        <v>326</v>
      </c>
      <c r="B562" s="195" t="s">
        <v>339</v>
      </c>
      <c r="C562" s="176"/>
      <c r="D562" s="206"/>
      <c r="E562" s="175"/>
      <c r="F562" s="176">
        <f t="shared" ref="F562:F575" si="42">ROUND(C562*E562,2)</f>
        <v>0</v>
      </c>
      <c r="G562" s="138"/>
      <c r="H562" s="139"/>
      <c r="I562" s="140"/>
      <c r="J562" s="139"/>
      <c r="K562" s="139"/>
      <c r="L562" s="139"/>
      <c r="M562" s="139"/>
      <c r="N562" s="139"/>
      <c r="O562" s="139"/>
      <c r="P562" s="177"/>
      <c r="Q562" s="177"/>
      <c r="R562" s="177"/>
      <c r="S562" s="177"/>
      <c r="T562" s="177"/>
      <c r="U562" s="178"/>
      <c r="V562" s="178"/>
      <c r="W562" s="178"/>
      <c r="X562" s="178"/>
      <c r="Y562" s="178"/>
      <c r="Z562" s="178"/>
      <c r="AA562" s="178"/>
      <c r="AB562" s="178"/>
      <c r="AC562" s="178"/>
      <c r="AD562" s="178"/>
      <c r="AE562" s="178"/>
      <c r="AF562" s="178"/>
      <c r="AG562" s="178"/>
      <c r="AH562" s="178"/>
      <c r="AI562" s="178"/>
      <c r="AJ562" s="178"/>
      <c r="AK562" s="178"/>
      <c r="AL562" s="178"/>
      <c r="AM562" s="178"/>
      <c r="AN562" s="178"/>
      <c r="AO562" s="178"/>
      <c r="AP562" s="178"/>
      <c r="AQ562" s="178"/>
      <c r="AR562" s="178"/>
      <c r="AS562" s="178"/>
      <c r="AT562" s="178"/>
      <c r="AU562" s="178"/>
      <c r="AV562" s="178"/>
      <c r="AW562" s="178"/>
      <c r="AX562" s="178"/>
      <c r="AY562" s="178"/>
      <c r="AZ562" s="178"/>
      <c r="BA562" s="178"/>
      <c r="BB562" s="178"/>
      <c r="BC562" s="178"/>
      <c r="BD562" s="178"/>
      <c r="BE562" s="178"/>
      <c r="BF562" s="178"/>
      <c r="BG562" s="178"/>
      <c r="BH562" s="178"/>
      <c r="BI562" s="178"/>
      <c r="BJ562" s="178"/>
      <c r="BK562" s="178"/>
      <c r="BL562" s="178"/>
      <c r="BM562" s="178"/>
      <c r="BN562" s="178"/>
      <c r="BO562" s="178"/>
      <c r="BP562" s="178"/>
      <c r="BQ562" s="178"/>
      <c r="BR562" s="178"/>
      <c r="BS562" s="178"/>
      <c r="BT562" s="178"/>
      <c r="BU562" s="178"/>
      <c r="BV562" s="178"/>
      <c r="BW562" s="178"/>
      <c r="BX562" s="178"/>
      <c r="BY562" s="178"/>
      <c r="BZ562" s="178"/>
      <c r="CA562" s="178"/>
      <c r="CB562" s="178"/>
      <c r="CC562" s="178"/>
      <c r="CD562" s="178"/>
      <c r="CE562" s="178"/>
      <c r="CF562" s="178"/>
      <c r="CG562" s="178"/>
      <c r="CH562" s="178"/>
      <c r="CI562" s="178"/>
      <c r="CJ562" s="178"/>
      <c r="CK562" s="178"/>
      <c r="CL562" s="178"/>
      <c r="CM562" s="178"/>
      <c r="CN562" s="178"/>
      <c r="CO562" s="178"/>
      <c r="CP562" s="178"/>
      <c r="CQ562" s="178"/>
      <c r="CR562" s="178"/>
      <c r="CS562" s="178"/>
      <c r="CT562" s="178"/>
      <c r="CU562" s="178"/>
      <c r="CV562" s="178"/>
      <c r="CW562" s="178"/>
      <c r="CX562" s="178"/>
      <c r="CY562" s="178"/>
      <c r="CZ562" s="178"/>
      <c r="DA562" s="178"/>
      <c r="DB562" s="178"/>
      <c r="DC562" s="178"/>
      <c r="DD562" s="178"/>
      <c r="DE562" s="178"/>
      <c r="DF562" s="178"/>
      <c r="DG562" s="178"/>
      <c r="DH562" s="178"/>
      <c r="DI562" s="178"/>
      <c r="DJ562" s="178"/>
      <c r="DK562" s="178"/>
      <c r="DL562" s="178"/>
      <c r="DM562" s="178"/>
      <c r="DN562" s="178"/>
      <c r="DO562" s="178"/>
      <c r="DP562" s="178"/>
      <c r="DQ562" s="178"/>
      <c r="DR562" s="178"/>
      <c r="DS562" s="178"/>
      <c r="DT562" s="178"/>
      <c r="DU562" s="178"/>
      <c r="DV562" s="178"/>
      <c r="DW562" s="178"/>
      <c r="DX562" s="178"/>
      <c r="DY562" s="178"/>
      <c r="DZ562" s="178"/>
      <c r="EA562" s="178"/>
      <c r="EB562" s="178"/>
      <c r="EC562" s="178"/>
      <c r="ED562" s="178"/>
      <c r="EE562" s="178"/>
      <c r="EF562" s="178"/>
      <c r="EG562" s="178"/>
      <c r="EH562" s="178"/>
      <c r="EI562" s="178"/>
      <c r="EJ562" s="178"/>
      <c r="EK562" s="178"/>
      <c r="EL562" s="178"/>
      <c r="EM562" s="178"/>
      <c r="EN562" s="178"/>
      <c r="EO562" s="178"/>
      <c r="EP562" s="178"/>
      <c r="EQ562" s="178"/>
      <c r="ER562" s="178"/>
      <c r="ES562" s="178"/>
      <c r="ET562" s="178"/>
      <c r="EU562" s="178"/>
      <c r="EV562" s="178"/>
      <c r="EW562" s="178"/>
      <c r="EX562" s="178"/>
      <c r="EY562" s="178"/>
      <c r="EZ562" s="178"/>
      <c r="FA562" s="178"/>
      <c r="FB562" s="178"/>
      <c r="FC562" s="178"/>
      <c r="FD562" s="178"/>
      <c r="FE562" s="178"/>
      <c r="FF562" s="178"/>
      <c r="FG562" s="178"/>
      <c r="FH562" s="178"/>
      <c r="FI562" s="178"/>
      <c r="FJ562" s="178"/>
      <c r="FK562" s="178"/>
      <c r="FL562" s="178"/>
      <c r="FM562" s="178"/>
      <c r="FN562" s="178"/>
      <c r="FO562" s="178"/>
      <c r="FP562" s="178"/>
      <c r="FQ562" s="178"/>
      <c r="FR562" s="178"/>
      <c r="FS562" s="178"/>
      <c r="FT562" s="178"/>
      <c r="FU562" s="178"/>
      <c r="FV562" s="178"/>
      <c r="FW562" s="178"/>
      <c r="FX562" s="178"/>
      <c r="FY562" s="178"/>
      <c r="FZ562" s="178"/>
      <c r="GA562" s="178"/>
      <c r="GB562" s="178"/>
      <c r="GC562" s="178"/>
      <c r="GD562" s="178"/>
      <c r="GE562" s="178"/>
      <c r="GF562" s="178"/>
      <c r="GG562" s="178"/>
      <c r="GH562" s="178"/>
      <c r="GI562" s="178"/>
      <c r="GJ562" s="178"/>
      <c r="GK562" s="178"/>
      <c r="GL562" s="178"/>
      <c r="GM562" s="178"/>
      <c r="GN562" s="178"/>
      <c r="GO562" s="178"/>
      <c r="GP562" s="178"/>
      <c r="GQ562" s="178"/>
      <c r="GR562" s="178"/>
      <c r="GS562" s="178"/>
      <c r="GT562" s="178"/>
      <c r="GU562" s="178"/>
      <c r="GV562" s="178"/>
      <c r="GW562" s="178"/>
      <c r="GX562" s="178"/>
      <c r="GY562" s="178"/>
      <c r="GZ562" s="178"/>
      <c r="HA562" s="178"/>
      <c r="HB562" s="178"/>
      <c r="HC562" s="178"/>
      <c r="HD562" s="178"/>
      <c r="HE562" s="178"/>
      <c r="HF562" s="178"/>
      <c r="HG562" s="178"/>
      <c r="HH562" s="178"/>
      <c r="HI562" s="178"/>
      <c r="HJ562" s="178"/>
      <c r="HK562" s="178"/>
      <c r="HL562" s="178"/>
      <c r="HM562" s="178"/>
      <c r="HN562" s="178"/>
      <c r="HO562" s="178"/>
      <c r="HP562" s="178"/>
      <c r="HQ562" s="178"/>
      <c r="HR562" s="178"/>
      <c r="HS562" s="178"/>
      <c r="HT562" s="178"/>
      <c r="HU562" s="178"/>
      <c r="HV562" s="178"/>
      <c r="HW562" s="178"/>
      <c r="HX562" s="178"/>
      <c r="HY562" s="178"/>
      <c r="HZ562" s="178"/>
      <c r="IA562" s="178"/>
      <c r="IB562" s="178"/>
      <c r="IC562" s="178"/>
      <c r="ID562" s="178"/>
      <c r="IE562" s="178"/>
      <c r="IF562" s="178"/>
      <c r="IG562" s="178"/>
      <c r="IH562" s="178"/>
      <c r="II562" s="178"/>
      <c r="IJ562" s="178"/>
      <c r="IK562" s="178"/>
      <c r="IL562" s="178"/>
      <c r="IM562" s="178"/>
      <c r="IN562" s="178"/>
      <c r="IO562" s="178"/>
      <c r="IP562" s="178"/>
      <c r="IQ562" s="178"/>
      <c r="IR562" s="178"/>
      <c r="IS562" s="178"/>
    </row>
    <row r="563" spans="1:253" s="1" customFormat="1" x14ac:dyDescent="0.2">
      <c r="A563" s="207">
        <f>+A562+0.1</f>
        <v>9.1</v>
      </c>
      <c r="B563" s="182" t="s">
        <v>344</v>
      </c>
      <c r="C563" s="228">
        <v>150</v>
      </c>
      <c r="D563" s="208" t="s">
        <v>19</v>
      </c>
      <c r="E563" s="175"/>
      <c r="F563" s="176">
        <f t="shared" si="42"/>
        <v>0</v>
      </c>
      <c r="G563" s="138"/>
      <c r="H563" s="139"/>
      <c r="I563" s="140"/>
      <c r="J563" s="139"/>
      <c r="K563" s="139"/>
      <c r="L563" s="139"/>
      <c r="M563" s="139"/>
      <c r="N563" s="139"/>
      <c r="O563" s="139"/>
      <c r="P563" s="177"/>
      <c r="Q563" s="177"/>
      <c r="R563" s="177"/>
      <c r="S563" s="177"/>
      <c r="T563" s="177"/>
      <c r="U563" s="178"/>
      <c r="V563" s="178"/>
      <c r="W563" s="178"/>
      <c r="X563" s="178"/>
      <c r="Y563" s="178"/>
      <c r="Z563" s="178"/>
      <c r="AA563" s="178"/>
      <c r="AB563" s="178"/>
      <c r="AC563" s="178"/>
      <c r="AD563" s="178"/>
      <c r="AE563" s="178"/>
      <c r="AF563" s="178"/>
      <c r="AG563" s="178"/>
      <c r="AH563" s="178"/>
      <c r="AI563" s="178"/>
      <c r="AJ563" s="178"/>
      <c r="AK563" s="178"/>
      <c r="AL563" s="178"/>
      <c r="AM563" s="178"/>
      <c r="AN563" s="178"/>
      <c r="AO563" s="178"/>
      <c r="AP563" s="178"/>
      <c r="AQ563" s="178"/>
      <c r="AR563" s="178"/>
      <c r="AS563" s="178"/>
      <c r="AT563" s="178"/>
      <c r="AU563" s="178"/>
      <c r="AV563" s="178"/>
      <c r="AW563" s="178"/>
      <c r="AX563" s="178"/>
      <c r="AY563" s="178"/>
      <c r="AZ563" s="178"/>
      <c r="BA563" s="178"/>
      <c r="BB563" s="178"/>
      <c r="BC563" s="178"/>
      <c r="BD563" s="178"/>
      <c r="BE563" s="178"/>
      <c r="BF563" s="178"/>
      <c r="BG563" s="178"/>
      <c r="BH563" s="178"/>
      <c r="BI563" s="178"/>
      <c r="BJ563" s="178"/>
      <c r="BK563" s="178"/>
      <c r="BL563" s="178"/>
      <c r="BM563" s="178"/>
      <c r="BN563" s="178"/>
      <c r="BO563" s="178"/>
      <c r="BP563" s="178"/>
      <c r="BQ563" s="178"/>
      <c r="BR563" s="178"/>
      <c r="BS563" s="178"/>
      <c r="BT563" s="178"/>
      <c r="BU563" s="178"/>
      <c r="BV563" s="178"/>
      <c r="BW563" s="178"/>
      <c r="BX563" s="178"/>
      <c r="BY563" s="178"/>
      <c r="BZ563" s="178"/>
      <c r="CA563" s="178"/>
      <c r="CB563" s="178"/>
      <c r="CC563" s="178"/>
      <c r="CD563" s="178"/>
      <c r="CE563" s="178"/>
      <c r="CF563" s="178"/>
      <c r="CG563" s="178"/>
      <c r="CH563" s="178"/>
      <c r="CI563" s="178"/>
      <c r="CJ563" s="178"/>
      <c r="CK563" s="178"/>
      <c r="CL563" s="178"/>
      <c r="CM563" s="178"/>
      <c r="CN563" s="178"/>
      <c r="CO563" s="178"/>
      <c r="CP563" s="178"/>
      <c r="CQ563" s="178"/>
      <c r="CR563" s="178"/>
      <c r="CS563" s="178"/>
      <c r="CT563" s="178"/>
      <c r="CU563" s="178"/>
      <c r="CV563" s="178"/>
      <c r="CW563" s="178"/>
      <c r="CX563" s="178"/>
      <c r="CY563" s="178"/>
      <c r="CZ563" s="178"/>
      <c r="DA563" s="178"/>
      <c r="DB563" s="178"/>
      <c r="DC563" s="178"/>
      <c r="DD563" s="178"/>
      <c r="DE563" s="178"/>
      <c r="DF563" s="178"/>
      <c r="DG563" s="178"/>
      <c r="DH563" s="178"/>
      <c r="DI563" s="178"/>
      <c r="DJ563" s="178"/>
      <c r="DK563" s="178"/>
      <c r="DL563" s="178"/>
      <c r="DM563" s="178"/>
      <c r="DN563" s="178"/>
      <c r="DO563" s="178"/>
      <c r="DP563" s="178"/>
      <c r="DQ563" s="178"/>
      <c r="DR563" s="178"/>
      <c r="DS563" s="178"/>
      <c r="DT563" s="178"/>
      <c r="DU563" s="178"/>
      <c r="DV563" s="178"/>
      <c r="DW563" s="178"/>
      <c r="DX563" s="178"/>
      <c r="DY563" s="178"/>
      <c r="DZ563" s="178"/>
      <c r="EA563" s="178"/>
      <c r="EB563" s="178"/>
      <c r="EC563" s="178"/>
      <c r="ED563" s="178"/>
      <c r="EE563" s="178"/>
      <c r="EF563" s="178"/>
      <c r="EG563" s="178"/>
      <c r="EH563" s="178"/>
      <c r="EI563" s="178"/>
      <c r="EJ563" s="178"/>
      <c r="EK563" s="178"/>
      <c r="EL563" s="178"/>
      <c r="EM563" s="178"/>
      <c r="EN563" s="178"/>
      <c r="EO563" s="178"/>
      <c r="EP563" s="178"/>
      <c r="EQ563" s="178"/>
      <c r="ER563" s="178"/>
      <c r="ES563" s="178"/>
      <c r="ET563" s="178"/>
      <c r="EU563" s="178"/>
      <c r="EV563" s="178"/>
      <c r="EW563" s="178"/>
      <c r="EX563" s="178"/>
      <c r="EY563" s="178"/>
      <c r="EZ563" s="178"/>
      <c r="FA563" s="178"/>
      <c r="FB563" s="178"/>
      <c r="FC563" s="178"/>
      <c r="FD563" s="178"/>
      <c r="FE563" s="178"/>
      <c r="FF563" s="178"/>
      <c r="FG563" s="178"/>
      <c r="FH563" s="178"/>
      <c r="FI563" s="178"/>
      <c r="FJ563" s="178"/>
      <c r="FK563" s="178"/>
      <c r="FL563" s="178"/>
      <c r="FM563" s="178"/>
      <c r="FN563" s="178"/>
      <c r="FO563" s="178"/>
      <c r="FP563" s="178"/>
      <c r="FQ563" s="178"/>
      <c r="FR563" s="178"/>
      <c r="FS563" s="178"/>
      <c r="FT563" s="178"/>
      <c r="FU563" s="178"/>
      <c r="FV563" s="178"/>
      <c r="FW563" s="178"/>
      <c r="FX563" s="178"/>
      <c r="FY563" s="178"/>
      <c r="FZ563" s="178"/>
      <c r="GA563" s="178"/>
      <c r="GB563" s="178"/>
      <c r="GC563" s="178"/>
      <c r="GD563" s="178"/>
      <c r="GE563" s="178"/>
      <c r="GF563" s="178"/>
      <c r="GG563" s="178"/>
      <c r="GH563" s="178"/>
      <c r="GI563" s="178"/>
      <c r="GJ563" s="178"/>
      <c r="GK563" s="178"/>
      <c r="GL563" s="178"/>
      <c r="GM563" s="178"/>
      <c r="GN563" s="178"/>
      <c r="GO563" s="178"/>
      <c r="GP563" s="178"/>
      <c r="GQ563" s="178"/>
      <c r="GR563" s="178"/>
      <c r="GS563" s="178"/>
      <c r="GT563" s="178"/>
      <c r="GU563" s="178"/>
      <c r="GV563" s="178"/>
      <c r="GW563" s="178"/>
      <c r="GX563" s="178"/>
      <c r="GY563" s="178"/>
      <c r="GZ563" s="178"/>
      <c r="HA563" s="178"/>
      <c r="HB563" s="178"/>
      <c r="HC563" s="178"/>
      <c r="HD563" s="178"/>
      <c r="HE563" s="178"/>
      <c r="HF563" s="178"/>
      <c r="HG563" s="178"/>
      <c r="HH563" s="178"/>
      <c r="HI563" s="178"/>
      <c r="HJ563" s="178"/>
      <c r="HK563" s="178"/>
      <c r="HL563" s="178"/>
      <c r="HM563" s="178"/>
      <c r="HN563" s="178"/>
      <c r="HO563" s="178"/>
      <c r="HP563" s="178"/>
      <c r="HQ563" s="178"/>
      <c r="HR563" s="178"/>
      <c r="HS563" s="178"/>
      <c r="HT563" s="178"/>
      <c r="HU563" s="178"/>
      <c r="HV563" s="178"/>
      <c r="HW563" s="178"/>
      <c r="HX563" s="178"/>
      <c r="HY563" s="178"/>
      <c r="HZ563" s="178"/>
      <c r="IA563" s="178"/>
      <c r="IB563" s="178"/>
      <c r="IC563" s="178"/>
      <c r="ID563" s="178"/>
      <c r="IE563" s="178"/>
      <c r="IF563" s="178"/>
      <c r="IG563" s="178"/>
      <c r="IH563" s="178"/>
      <c r="II563" s="178"/>
      <c r="IJ563" s="178"/>
      <c r="IK563" s="178"/>
      <c r="IL563" s="178"/>
      <c r="IM563" s="178"/>
      <c r="IN563" s="178"/>
      <c r="IO563" s="178"/>
      <c r="IP563" s="178"/>
      <c r="IQ563" s="178"/>
      <c r="IR563" s="178"/>
      <c r="IS563" s="178"/>
    </row>
    <row r="564" spans="1:253" s="1" customFormat="1" ht="25.5" x14ac:dyDescent="0.2">
      <c r="A564" s="207">
        <f t="shared" ref="A564:A571" si="43">+A563+0.1</f>
        <v>9.1999999999999993</v>
      </c>
      <c r="B564" s="202" t="s">
        <v>327</v>
      </c>
      <c r="C564" s="228">
        <v>1800</v>
      </c>
      <c r="D564" s="209" t="s">
        <v>12</v>
      </c>
      <c r="E564" s="175"/>
      <c r="F564" s="176">
        <f t="shared" si="42"/>
        <v>0</v>
      </c>
      <c r="G564" s="138"/>
      <c r="H564" s="139"/>
      <c r="I564" s="140"/>
      <c r="J564" s="139"/>
      <c r="K564" s="139"/>
      <c r="L564" s="139"/>
      <c r="M564" s="139"/>
      <c r="N564" s="139"/>
      <c r="O564" s="139"/>
      <c r="P564" s="177"/>
      <c r="Q564" s="177"/>
      <c r="R564" s="177"/>
      <c r="S564" s="177"/>
      <c r="T564" s="177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8"/>
      <c r="AT564" s="178"/>
      <c r="AU564" s="178"/>
      <c r="AV564" s="178"/>
      <c r="AW564" s="178"/>
      <c r="AX564" s="178"/>
      <c r="AY564" s="178"/>
      <c r="AZ564" s="178"/>
      <c r="BA564" s="178"/>
      <c r="BB564" s="178"/>
      <c r="BC564" s="178"/>
      <c r="BD564" s="178"/>
      <c r="BE564" s="178"/>
      <c r="BF564" s="178"/>
      <c r="BG564" s="178"/>
      <c r="BH564" s="178"/>
      <c r="BI564" s="178"/>
      <c r="BJ564" s="178"/>
      <c r="BK564" s="178"/>
      <c r="BL564" s="178"/>
      <c r="BM564" s="178"/>
      <c r="BN564" s="178"/>
      <c r="BO564" s="178"/>
      <c r="BP564" s="178"/>
      <c r="BQ564" s="178"/>
      <c r="BR564" s="178"/>
      <c r="BS564" s="178"/>
      <c r="BT564" s="178"/>
      <c r="BU564" s="178"/>
      <c r="BV564" s="178"/>
      <c r="BW564" s="178"/>
      <c r="BX564" s="178"/>
      <c r="BY564" s="178"/>
      <c r="BZ564" s="178"/>
      <c r="CA564" s="178"/>
      <c r="CB564" s="178"/>
      <c r="CC564" s="178"/>
      <c r="CD564" s="178"/>
      <c r="CE564" s="178"/>
      <c r="CF564" s="178"/>
      <c r="CG564" s="178"/>
      <c r="CH564" s="178"/>
      <c r="CI564" s="178"/>
      <c r="CJ564" s="178"/>
      <c r="CK564" s="178"/>
      <c r="CL564" s="178"/>
      <c r="CM564" s="178"/>
      <c r="CN564" s="178"/>
      <c r="CO564" s="178"/>
      <c r="CP564" s="178"/>
      <c r="CQ564" s="178"/>
      <c r="CR564" s="178"/>
      <c r="CS564" s="178"/>
      <c r="CT564" s="178"/>
      <c r="CU564" s="178"/>
      <c r="CV564" s="178"/>
      <c r="CW564" s="178"/>
      <c r="CX564" s="178"/>
      <c r="CY564" s="178"/>
      <c r="CZ564" s="178"/>
      <c r="DA564" s="178"/>
      <c r="DB564" s="178"/>
      <c r="DC564" s="178"/>
      <c r="DD564" s="178"/>
      <c r="DE564" s="178"/>
      <c r="DF564" s="178"/>
      <c r="DG564" s="178"/>
      <c r="DH564" s="178"/>
      <c r="DI564" s="178"/>
      <c r="DJ564" s="178"/>
      <c r="DK564" s="178"/>
      <c r="DL564" s="178"/>
      <c r="DM564" s="178"/>
      <c r="DN564" s="178"/>
      <c r="DO564" s="178"/>
      <c r="DP564" s="178"/>
      <c r="DQ564" s="178"/>
      <c r="DR564" s="178"/>
      <c r="DS564" s="178"/>
      <c r="DT564" s="178"/>
      <c r="DU564" s="178"/>
      <c r="DV564" s="178"/>
      <c r="DW564" s="178"/>
      <c r="DX564" s="178"/>
      <c r="DY564" s="178"/>
      <c r="DZ564" s="178"/>
      <c r="EA564" s="178"/>
      <c r="EB564" s="178"/>
      <c r="EC564" s="178"/>
      <c r="ED564" s="178"/>
      <c r="EE564" s="178"/>
      <c r="EF564" s="178"/>
      <c r="EG564" s="178"/>
      <c r="EH564" s="178"/>
      <c r="EI564" s="178"/>
      <c r="EJ564" s="178"/>
      <c r="EK564" s="178"/>
      <c r="EL564" s="178"/>
      <c r="EM564" s="178"/>
      <c r="EN564" s="178"/>
      <c r="EO564" s="178"/>
      <c r="EP564" s="178"/>
      <c r="EQ564" s="178"/>
      <c r="ER564" s="178"/>
      <c r="ES564" s="178"/>
      <c r="ET564" s="178"/>
      <c r="EU564" s="178"/>
      <c r="EV564" s="178"/>
      <c r="EW564" s="178"/>
      <c r="EX564" s="178"/>
      <c r="EY564" s="178"/>
      <c r="EZ564" s="178"/>
      <c r="FA564" s="178"/>
      <c r="FB564" s="178"/>
      <c r="FC564" s="178"/>
      <c r="FD564" s="178"/>
      <c r="FE564" s="178"/>
      <c r="FF564" s="178"/>
      <c r="FG564" s="178"/>
      <c r="FH564" s="178"/>
      <c r="FI564" s="178"/>
      <c r="FJ564" s="178"/>
      <c r="FK564" s="178"/>
      <c r="FL564" s="178"/>
      <c r="FM564" s="178"/>
      <c r="FN564" s="178"/>
      <c r="FO564" s="178"/>
      <c r="FP564" s="178"/>
      <c r="FQ564" s="178"/>
      <c r="FR564" s="178"/>
      <c r="FS564" s="178"/>
      <c r="FT564" s="178"/>
      <c r="FU564" s="178"/>
      <c r="FV564" s="178"/>
      <c r="FW564" s="178"/>
      <c r="FX564" s="178"/>
      <c r="FY564" s="178"/>
      <c r="FZ564" s="178"/>
      <c r="GA564" s="178"/>
      <c r="GB564" s="178"/>
      <c r="GC564" s="178"/>
      <c r="GD564" s="178"/>
      <c r="GE564" s="178"/>
      <c r="GF564" s="178"/>
      <c r="GG564" s="178"/>
      <c r="GH564" s="178"/>
      <c r="GI564" s="178"/>
      <c r="GJ564" s="178"/>
      <c r="GK564" s="178"/>
      <c r="GL564" s="178"/>
      <c r="GM564" s="178"/>
      <c r="GN564" s="178"/>
      <c r="GO564" s="178"/>
      <c r="GP564" s="178"/>
      <c r="GQ564" s="178"/>
      <c r="GR564" s="178"/>
      <c r="GS564" s="178"/>
      <c r="GT564" s="178"/>
      <c r="GU564" s="178"/>
      <c r="GV564" s="178"/>
      <c r="GW564" s="178"/>
      <c r="GX564" s="178"/>
      <c r="GY564" s="178"/>
      <c r="GZ564" s="178"/>
      <c r="HA564" s="178"/>
      <c r="HB564" s="178"/>
      <c r="HC564" s="178"/>
      <c r="HD564" s="178"/>
      <c r="HE564" s="178"/>
      <c r="HF564" s="178"/>
      <c r="HG564" s="178"/>
      <c r="HH564" s="178"/>
      <c r="HI564" s="178"/>
      <c r="HJ564" s="178"/>
      <c r="HK564" s="178"/>
      <c r="HL564" s="178"/>
      <c r="HM564" s="178"/>
      <c r="HN564" s="178"/>
      <c r="HO564" s="178"/>
      <c r="HP564" s="178"/>
      <c r="HQ564" s="178"/>
      <c r="HR564" s="178"/>
      <c r="HS564" s="178"/>
      <c r="HT564" s="178"/>
      <c r="HU564" s="178"/>
      <c r="HV564" s="178"/>
      <c r="HW564" s="178"/>
      <c r="HX564" s="178"/>
      <c r="HY564" s="178"/>
      <c r="HZ564" s="178"/>
      <c r="IA564" s="178"/>
      <c r="IB564" s="178"/>
      <c r="IC564" s="178"/>
      <c r="ID564" s="178"/>
      <c r="IE564" s="178"/>
      <c r="IF564" s="178"/>
      <c r="IG564" s="178"/>
      <c r="IH564" s="178"/>
      <c r="II564" s="178"/>
      <c r="IJ564" s="178"/>
      <c r="IK564" s="178"/>
      <c r="IL564" s="178"/>
      <c r="IM564" s="178"/>
      <c r="IN564" s="178"/>
      <c r="IO564" s="178"/>
      <c r="IP564" s="178"/>
      <c r="IQ564" s="178"/>
      <c r="IR564" s="178"/>
      <c r="IS564" s="178"/>
    </row>
    <row r="565" spans="1:253" s="1" customFormat="1" x14ac:dyDescent="0.2">
      <c r="A565" s="207">
        <f t="shared" si="43"/>
        <v>9.2999999999999989</v>
      </c>
      <c r="B565" s="182" t="s">
        <v>328</v>
      </c>
      <c r="C565" s="228">
        <v>300</v>
      </c>
      <c r="D565" s="208" t="s">
        <v>19</v>
      </c>
      <c r="E565" s="175"/>
      <c r="F565" s="176">
        <f t="shared" si="42"/>
        <v>0</v>
      </c>
      <c r="G565" s="138"/>
      <c r="H565" s="139"/>
      <c r="I565" s="140"/>
      <c r="J565" s="139"/>
      <c r="K565" s="139"/>
      <c r="L565" s="139"/>
      <c r="M565" s="139"/>
      <c r="N565" s="139"/>
      <c r="O565" s="139"/>
      <c r="P565" s="177"/>
      <c r="Q565" s="177"/>
      <c r="R565" s="177"/>
      <c r="S565" s="177"/>
      <c r="T565" s="177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178"/>
      <c r="BN565" s="178"/>
      <c r="BO565" s="178"/>
      <c r="BP565" s="178"/>
      <c r="BQ565" s="178"/>
      <c r="BR565" s="178"/>
      <c r="BS565" s="178"/>
      <c r="BT565" s="178"/>
      <c r="BU565" s="178"/>
      <c r="BV565" s="178"/>
      <c r="BW565" s="178"/>
      <c r="BX565" s="178"/>
      <c r="BY565" s="178"/>
      <c r="BZ565" s="178"/>
      <c r="CA565" s="178"/>
      <c r="CB565" s="178"/>
      <c r="CC565" s="178"/>
      <c r="CD565" s="178"/>
      <c r="CE565" s="178"/>
      <c r="CF565" s="178"/>
      <c r="CG565" s="178"/>
      <c r="CH565" s="178"/>
      <c r="CI565" s="178"/>
      <c r="CJ565" s="178"/>
      <c r="CK565" s="178"/>
      <c r="CL565" s="178"/>
      <c r="CM565" s="178"/>
      <c r="CN565" s="178"/>
      <c r="CO565" s="178"/>
      <c r="CP565" s="178"/>
      <c r="CQ565" s="178"/>
      <c r="CR565" s="178"/>
      <c r="CS565" s="178"/>
      <c r="CT565" s="178"/>
      <c r="CU565" s="178"/>
      <c r="CV565" s="178"/>
      <c r="CW565" s="178"/>
      <c r="CX565" s="178"/>
      <c r="CY565" s="178"/>
      <c r="CZ565" s="178"/>
      <c r="DA565" s="178"/>
      <c r="DB565" s="178"/>
      <c r="DC565" s="178"/>
      <c r="DD565" s="178"/>
      <c r="DE565" s="178"/>
      <c r="DF565" s="178"/>
      <c r="DG565" s="178"/>
      <c r="DH565" s="178"/>
      <c r="DI565" s="178"/>
      <c r="DJ565" s="178"/>
      <c r="DK565" s="178"/>
      <c r="DL565" s="178"/>
      <c r="DM565" s="178"/>
      <c r="DN565" s="178"/>
      <c r="DO565" s="178"/>
      <c r="DP565" s="178"/>
      <c r="DQ565" s="178"/>
      <c r="DR565" s="178"/>
      <c r="DS565" s="178"/>
      <c r="DT565" s="178"/>
      <c r="DU565" s="178"/>
      <c r="DV565" s="178"/>
      <c r="DW565" s="178"/>
      <c r="DX565" s="178"/>
      <c r="DY565" s="178"/>
      <c r="DZ565" s="178"/>
      <c r="EA565" s="178"/>
      <c r="EB565" s="178"/>
      <c r="EC565" s="178"/>
      <c r="ED565" s="178"/>
      <c r="EE565" s="178"/>
      <c r="EF565" s="178"/>
      <c r="EG565" s="178"/>
      <c r="EH565" s="178"/>
      <c r="EI565" s="178"/>
      <c r="EJ565" s="178"/>
      <c r="EK565" s="178"/>
      <c r="EL565" s="178"/>
      <c r="EM565" s="178"/>
      <c r="EN565" s="178"/>
      <c r="EO565" s="178"/>
      <c r="EP565" s="178"/>
      <c r="EQ565" s="178"/>
      <c r="ER565" s="178"/>
      <c r="ES565" s="178"/>
      <c r="ET565" s="178"/>
      <c r="EU565" s="178"/>
      <c r="EV565" s="178"/>
      <c r="EW565" s="178"/>
      <c r="EX565" s="178"/>
      <c r="EY565" s="178"/>
      <c r="EZ565" s="178"/>
      <c r="FA565" s="178"/>
      <c r="FB565" s="178"/>
      <c r="FC565" s="178"/>
      <c r="FD565" s="178"/>
      <c r="FE565" s="178"/>
      <c r="FF565" s="178"/>
      <c r="FG565" s="178"/>
      <c r="FH565" s="178"/>
      <c r="FI565" s="178"/>
      <c r="FJ565" s="178"/>
      <c r="FK565" s="178"/>
      <c r="FL565" s="178"/>
      <c r="FM565" s="178"/>
      <c r="FN565" s="178"/>
      <c r="FO565" s="178"/>
      <c r="FP565" s="178"/>
      <c r="FQ565" s="178"/>
      <c r="FR565" s="178"/>
      <c r="FS565" s="178"/>
      <c r="FT565" s="178"/>
      <c r="FU565" s="178"/>
      <c r="FV565" s="178"/>
      <c r="FW565" s="178"/>
      <c r="FX565" s="178"/>
      <c r="FY565" s="178"/>
      <c r="FZ565" s="178"/>
      <c r="GA565" s="178"/>
      <c r="GB565" s="178"/>
      <c r="GC565" s="178"/>
      <c r="GD565" s="178"/>
      <c r="GE565" s="178"/>
      <c r="GF565" s="178"/>
      <c r="GG565" s="178"/>
      <c r="GH565" s="178"/>
      <c r="GI565" s="178"/>
      <c r="GJ565" s="178"/>
      <c r="GK565" s="178"/>
      <c r="GL565" s="178"/>
      <c r="GM565" s="178"/>
      <c r="GN565" s="178"/>
      <c r="GO565" s="178"/>
      <c r="GP565" s="178"/>
      <c r="GQ565" s="178"/>
      <c r="GR565" s="178"/>
      <c r="GS565" s="178"/>
      <c r="GT565" s="178"/>
      <c r="GU565" s="178"/>
      <c r="GV565" s="178"/>
      <c r="GW565" s="178"/>
      <c r="GX565" s="178"/>
      <c r="GY565" s="178"/>
      <c r="GZ565" s="178"/>
      <c r="HA565" s="178"/>
      <c r="HB565" s="178"/>
      <c r="HC565" s="178"/>
      <c r="HD565" s="178"/>
      <c r="HE565" s="178"/>
      <c r="HF565" s="178"/>
      <c r="HG565" s="178"/>
      <c r="HH565" s="178"/>
      <c r="HI565" s="178"/>
      <c r="HJ565" s="178"/>
      <c r="HK565" s="178"/>
      <c r="HL565" s="178"/>
      <c r="HM565" s="178"/>
      <c r="HN565" s="178"/>
      <c r="HO565" s="178"/>
      <c r="HP565" s="178"/>
      <c r="HQ565" s="178"/>
      <c r="HR565" s="178"/>
      <c r="HS565" s="178"/>
      <c r="HT565" s="178"/>
      <c r="HU565" s="178"/>
      <c r="HV565" s="178"/>
      <c r="HW565" s="178"/>
      <c r="HX565" s="178"/>
      <c r="HY565" s="178"/>
      <c r="HZ565" s="178"/>
      <c r="IA565" s="178"/>
      <c r="IB565" s="178"/>
      <c r="IC565" s="178"/>
      <c r="ID565" s="178"/>
      <c r="IE565" s="178"/>
      <c r="IF565" s="178"/>
      <c r="IG565" s="178"/>
      <c r="IH565" s="178"/>
      <c r="II565" s="178"/>
      <c r="IJ565" s="178"/>
      <c r="IK565" s="178"/>
      <c r="IL565" s="178"/>
      <c r="IM565" s="178"/>
      <c r="IN565" s="178"/>
      <c r="IO565" s="178"/>
      <c r="IP565" s="178"/>
      <c r="IQ565" s="178"/>
      <c r="IR565" s="178"/>
      <c r="IS565" s="178"/>
    </row>
    <row r="566" spans="1:253" s="1" customFormat="1" x14ac:dyDescent="0.2">
      <c r="A566" s="207">
        <f t="shared" si="43"/>
        <v>9.3999999999999986</v>
      </c>
      <c r="B566" s="182" t="s">
        <v>329</v>
      </c>
      <c r="C566" s="228">
        <v>300</v>
      </c>
      <c r="D566" s="208" t="s">
        <v>19</v>
      </c>
      <c r="E566" s="175"/>
      <c r="F566" s="176">
        <f t="shared" si="42"/>
        <v>0</v>
      </c>
      <c r="G566" s="138"/>
      <c r="H566" s="139"/>
      <c r="I566" s="140"/>
      <c r="J566" s="139"/>
      <c r="K566" s="139"/>
      <c r="L566" s="139"/>
      <c r="M566" s="139"/>
      <c r="N566" s="139"/>
      <c r="O566" s="139"/>
      <c r="P566" s="177"/>
      <c r="Q566" s="177"/>
      <c r="R566" s="177"/>
      <c r="S566" s="177"/>
      <c r="T566" s="177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</row>
    <row r="567" spans="1:253" s="1" customFormat="1" x14ac:dyDescent="0.2">
      <c r="A567" s="207">
        <f t="shared" si="43"/>
        <v>9.4999999999999982</v>
      </c>
      <c r="B567" s="182" t="s">
        <v>330</v>
      </c>
      <c r="C567" s="228">
        <v>225</v>
      </c>
      <c r="D567" s="208" t="s">
        <v>12</v>
      </c>
      <c r="E567" s="175"/>
      <c r="F567" s="176">
        <f t="shared" si="42"/>
        <v>0</v>
      </c>
      <c r="G567" s="138"/>
      <c r="H567" s="139"/>
      <c r="I567" s="140"/>
      <c r="J567" s="139"/>
      <c r="K567" s="139"/>
      <c r="L567" s="139"/>
      <c r="M567" s="139"/>
      <c r="N567" s="139"/>
      <c r="O567" s="139"/>
      <c r="P567" s="177"/>
      <c r="Q567" s="177"/>
      <c r="R567" s="177"/>
      <c r="S567" s="177"/>
      <c r="T567" s="177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</row>
    <row r="568" spans="1:253" s="1" customFormat="1" x14ac:dyDescent="0.2">
      <c r="A568" s="207">
        <f t="shared" si="43"/>
        <v>9.5999999999999979</v>
      </c>
      <c r="B568" s="182" t="s">
        <v>331</v>
      </c>
      <c r="C568" s="228">
        <v>150</v>
      </c>
      <c r="D568" s="208" t="s">
        <v>19</v>
      </c>
      <c r="E568" s="175"/>
      <c r="F568" s="176">
        <f t="shared" si="42"/>
        <v>0</v>
      </c>
      <c r="G568" s="138"/>
      <c r="H568" s="139"/>
      <c r="I568" s="140"/>
      <c r="J568" s="139"/>
      <c r="K568" s="139"/>
      <c r="L568" s="139"/>
      <c r="M568" s="139"/>
      <c r="N568" s="139"/>
      <c r="O568" s="139"/>
      <c r="P568" s="177"/>
      <c r="Q568" s="177"/>
      <c r="R568" s="177"/>
      <c r="S568" s="177"/>
      <c r="T568" s="177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</row>
    <row r="569" spans="1:253" s="1" customFormat="1" x14ac:dyDescent="0.2">
      <c r="A569" s="207">
        <f t="shared" si="43"/>
        <v>9.6999999999999975</v>
      </c>
      <c r="B569" s="182" t="s">
        <v>332</v>
      </c>
      <c r="C569" s="228">
        <v>150</v>
      </c>
      <c r="D569" s="208" t="s">
        <v>19</v>
      </c>
      <c r="E569" s="175"/>
      <c r="F569" s="176">
        <f t="shared" si="42"/>
        <v>0</v>
      </c>
      <c r="G569" s="138"/>
      <c r="H569" s="139"/>
      <c r="I569" s="140"/>
      <c r="J569" s="139"/>
      <c r="K569" s="139"/>
      <c r="L569" s="139"/>
      <c r="M569" s="139"/>
      <c r="N569" s="139"/>
      <c r="O569" s="139"/>
      <c r="P569" s="177"/>
      <c r="Q569" s="177"/>
      <c r="R569" s="177"/>
      <c r="S569" s="177"/>
      <c r="T569" s="177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8"/>
      <c r="BN569" s="178"/>
      <c r="BO569" s="178"/>
      <c r="BP569" s="178"/>
      <c r="BQ569" s="178"/>
      <c r="BR569" s="178"/>
      <c r="BS569" s="178"/>
      <c r="BT569" s="178"/>
      <c r="BU569" s="178"/>
      <c r="BV569" s="178"/>
      <c r="BW569" s="178"/>
      <c r="BX569" s="178"/>
      <c r="BY569" s="178"/>
      <c r="BZ569" s="178"/>
      <c r="CA569" s="178"/>
      <c r="CB569" s="178"/>
      <c r="CC569" s="178"/>
      <c r="CD569" s="178"/>
      <c r="CE569" s="178"/>
      <c r="CF569" s="178"/>
      <c r="CG569" s="178"/>
      <c r="CH569" s="178"/>
      <c r="CI569" s="178"/>
      <c r="CJ569" s="178"/>
      <c r="CK569" s="178"/>
      <c r="CL569" s="178"/>
      <c r="CM569" s="178"/>
      <c r="CN569" s="178"/>
      <c r="CO569" s="178"/>
      <c r="CP569" s="178"/>
      <c r="CQ569" s="178"/>
      <c r="CR569" s="178"/>
      <c r="CS569" s="178"/>
      <c r="CT569" s="178"/>
      <c r="CU569" s="178"/>
      <c r="CV569" s="178"/>
      <c r="CW569" s="178"/>
      <c r="CX569" s="178"/>
      <c r="CY569" s="178"/>
      <c r="CZ569" s="178"/>
      <c r="DA569" s="178"/>
      <c r="DB569" s="178"/>
      <c r="DC569" s="178"/>
      <c r="DD569" s="178"/>
      <c r="DE569" s="178"/>
      <c r="DF569" s="178"/>
      <c r="DG569" s="178"/>
      <c r="DH569" s="178"/>
      <c r="DI569" s="178"/>
      <c r="DJ569" s="178"/>
      <c r="DK569" s="178"/>
      <c r="DL569" s="178"/>
      <c r="DM569" s="178"/>
      <c r="DN569" s="178"/>
      <c r="DO569" s="178"/>
      <c r="DP569" s="178"/>
      <c r="DQ569" s="178"/>
      <c r="DR569" s="178"/>
      <c r="DS569" s="178"/>
      <c r="DT569" s="178"/>
      <c r="DU569" s="178"/>
      <c r="DV569" s="178"/>
      <c r="DW569" s="178"/>
      <c r="DX569" s="178"/>
      <c r="DY569" s="178"/>
      <c r="DZ569" s="178"/>
      <c r="EA569" s="178"/>
      <c r="EB569" s="178"/>
      <c r="EC569" s="178"/>
      <c r="ED569" s="178"/>
      <c r="EE569" s="178"/>
      <c r="EF569" s="178"/>
      <c r="EG569" s="178"/>
      <c r="EH569" s="178"/>
      <c r="EI569" s="178"/>
      <c r="EJ569" s="178"/>
      <c r="EK569" s="178"/>
      <c r="EL569" s="178"/>
      <c r="EM569" s="178"/>
      <c r="EN569" s="178"/>
      <c r="EO569" s="178"/>
      <c r="EP569" s="178"/>
      <c r="EQ569" s="178"/>
      <c r="ER569" s="178"/>
      <c r="ES569" s="178"/>
      <c r="ET569" s="178"/>
      <c r="EU569" s="178"/>
      <c r="EV569" s="178"/>
      <c r="EW569" s="178"/>
      <c r="EX569" s="178"/>
      <c r="EY569" s="178"/>
      <c r="EZ569" s="178"/>
      <c r="FA569" s="178"/>
      <c r="FB569" s="178"/>
      <c r="FC569" s="178"/>
      <c r="FD569" s="178"/>
      <c r="FE569" s="178"/>
      <c r="FF569" s="178"/>
      <c r="FG569" s="178"/>
      <c r="FH569" s="178"/>
      <c r="FI569" s="178"/>
      <c r="FJ569" s="178"/>
      <c r="FK569" s="178"/>
      <c r="FL569" s="178"/>
      <c r="FM569" s="178"/>
      <c r="FN569" s="178"/>
      <c r="FO569" s="178"/>
      <c r="FP569" s="178"/>
      <c r="FQ569" s="178"/>
      <c r="FR569" s="178"/>
      <c r="FS569" s="178"/>
      <c r="FT569" s="178"/>
      <c r="FU569" s="178"/>
      <c r="FV569" s="178"/>
      <c r="FW569" s="178"/>
      <c r="FX569" s="178"/>
      <c r="FY569" s="178"/>
      <c r="FZ569" s="178"/>
      <c r="GA569" s="178"/>
      <c r="GB569" s="178"/>
      <c r="GC569" s="178"/>
      <c r="GD569" s="178"/>
      <c r="GE569" s="178"/>
      <c r="GF569" s="178"/>
      <c r="GG569" s="178"/>
      <c r="GH569" s="178"/>
      <c r="GI569" s="178"/>
      <c r="GJ569" s="178"/>
      <c r="GK569" s="178"/>
      <c r="GL569" s="178"/>
      <c r="GM569" s="178"/>
      <c r="GN569" s="178"/>
      <c r="GO569" s="178"/>
      <c r="GP569" s="178"/>
      <c r="GQ569" s="178"/>
      <c r="GR569" s="178"/>
      <c r="GS569" s="178"/>
      <c r="GT569" s="178"/>
      <c r="GU569" s="178"/>
      <c r="GV569" s="178"/>
      <c r="GW569" s="178"/>
      <c r="GX569" s="178"/>
      <c r="GY569" s="178"/>
      <c r="GZ569" s="178"/>
      <c r="HA569" s="178"/>
      <c r="HB569" s="178"/>
      <c r="HC569" s="178"/>
      <c r="HD569" s="178"/>
      <c r="HE569" s="178"/>
      <c r="HF569" s="178"/>
      <c r="HG569" s="178"/>
      <c r="HH569" s="178"/>
      <c r="HI569" s="178"/>
      <c r="HJ569" s="178"/>
      <c r="HK569" s="178"/>
      <c r="HL569" s="178"/>
      <c r="HM569" s="178"/>
      <c r="HN569" s="178"/>
      <c r="HO569" s="178"/>
      <c r="HP569" s="178"/>
      <c r="HQ569" s="178"/>
      <c r="HR569" s="178"/>
      <c r="HS569" s="178"/>
      <c r="HT569" s="178"/>
      <c r="HU569" s="178"/>
      <c r="HV569" s="178"/>
      <c r="HW569" s="178"/>
      <c r="HX569" s="178"/>
      <c r="HY569" s="178"/>
      <c r="HZ569" s="178"/>
      <c r="IA569" s="178"/>
      <c r="IB569" s="178"/>
      <c r="IC569" s="178"/>
      <c r="ID569" s="178"/>
      <c r="IE569" s="178"/>
      <c r="IF569" s="178"/>
      <c r="IG569" s="178"/>
      <c r="IH569" s="178"/>
      <c r="II569" s="178"/>
      <c r="IJ569" s="178"/>
      <c r="IK569" s="178"/>
      <c r="IL569" s="178"/>
      <c r="IM569" s="178"/>
      <c r="IN569" s="178"/>
      <c r="IO569" s="178"/>
      <c r="IP569" s="178"/>
      <c r="IQ569" s="178"/>
      <c r="IR569" s="178"/>
      <c r="IS569" s="178"/>
    </row>
    <row r="570" spans="1:253" s="82" customFormat="1" x14ac:dyDescent="0.2">
      <c r="A570" s="207">
        <f t="shared" si="43"/>
        <v>9.7999999999999972</v>
      </c>
      <c r="B570" s="182" t="s">
        <v>333</v>
      </c>
      <c r="C570" s="228">
        <v>150</v>
      </c>
      <c r="D570" s="208" t="s">
        <v>19</v>
      </c>
      <c r="E570" s="175"/>
      <c r="F570" s="176">
        <f t="shared" si="42"/>
        <v>0</v>
      </c>
      <c r="G570" s="138"/>
      <c r="H570" s="141"/>
      <c r="I570" s="142"/>
      <c r="J570" s="141"/>
      <c r="K570" s="141"/>
      <c r="L570" s="141"/>
      <c r="M570" s="141"/>
      <c r="N570" s="141"/>
      <c r="O570" s="141"/>
      <c r="P570" s="179"/>
      <c r="Q570" s="179"/>
      <c r="R570" s="179"/>
      <c r="S570" s="179"/>
      <c r="T570" s="179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0"/>
      <c r="AT570" s="180"/>
      <c r="AU570" s="180"/>
      <c r="AV570" s="180"/>
      <c r="AW570" s="180"/>
      <c r="AX570" s="180"/>
      <c r="AY570" s="180"/>
      <c r="AZ570" s="180"/>
      <c r="BA570" s="180"/>
      <c r="BB570" s="180"/>
      <c r="BC570" s="180"/>
      <c r="BD570" s="180"/>
      <c r="BE570" s="180"/>
      <c r="BF570" s="180"/>
      <c r="BG570" s="180"/>
      <c r="BH570" s="180"/>
      <c r="BI570" s="180"/>
      <c r="BJ570" s="180"/>
      <c r="BK570" s="180"/>
      <c r="BL570" s="180"/>
      <c r="BM570" s="180"/>
      <c r="BN570" s="180"/>
      <c r="BO570" s="180"/>
      <c r="BP570" s="180"/>
      <c r="BQ570" s="180"/>
      <c r="BR570" s="180"/>
      <c r="BS570" s="180"/>
      <c r="BT570" s="180"/>
      <c r="BU570" s="180"/>
      <c r="BV570" s="180"/>
      <c r="BW570" s="180"/>
      <c r="BX570" s="180"/>
      <c r="BY570" s="180"/>
      <c r="BZ570" s="180"/>
      <c r="CA570" s="180"/>
      <c r="CB570" s="180"/>
      <c r="CC570" s="180"/>
      <c r="CD570" s="180"/>
      <c r="CE570" s="180"/>
      <c r="CF570" s="180"/>
      <c r="CG570" s="180"/>
      <c r="CH570" s="180"/>
      <c r="CI570" s="180"/>
      <c r="CJ570" s="180"/>
      <c r="CK570" s="180"/>
      <c r="CL570" s="180"/>
      <c r="CM570" s="180"/>
      <c r="CN570" s="180"/>
      <c r="CO570" s="180"/>
      <c r="CP570" s="180"/>
      <c r="CQ570" s="180"/>
      <c r="CR570" s="180"/>
      <c r="CS570" s="180"/>
      <c r="CT570" s="180"/>
      <c r="CU570" s="180"/>
      <c r="CV570" s="180"/>
      <c r="CW570" s="180"/>
      <c r="CX570" s="180"/>
      <c r="CY570" s="180"/>
      <c r="CZ570" s="180"/>
      <c r="DA570" s="180"/>
      <c r="DB570" s="180"/>
      <c r="DC570" s="180"/>
      <c r="DD570" s="180"/>
      <c r="DE570" s="180"/>
      <c r="DF570" s="180"/>
      <c r="DG570" s="180"/>
      <c r="DH570" s="180"/>
      <c r="DI570" s="180"/>
      <c r="DJ570" s="180"/>
      <c r="DK570" s="180"/>
      <c r="DL570" s="180"/>
      <c r="DM570" s="180"/>
      <c r="DN570" s="180"/>
      <c r="DO570" s="180"/>
      <c r="DP570" s="180"/>
      <c r="DQ570" s="180"/>
      <c r="DR570" s="180"/>
      <c r="DS570" s="180"/>
      <c r="DT570" s="180"/>
      <c r="DU570" s="180"/>
      <c r="DV570" s="180"/>
      <c r="DW570" s="180"/>
      <c r="DX570" s="180"/>
      <c r="DY570" s="180"/>
      <c r="DZ570" s="180"/>
      <c r="EA570" s="180"/>
      <c r="EB570" s="180"/>
      <c r="EC570" s="180"/>
      <c r="ED570" s="180"/>
      <c r="EE570" s="180"/>
      <c r="EF570" s="180"/>
      <c r="EG570" s="180"/>
      <c r="EH570" s="180"/>
      <c r="EI570" s="180"/>
      <c r="EJ570" s="180"/>
      <c r="EK570" s="180"/>
      <c r="EL570" s="180"/>
      <c r="EM570" s="180"/>
      <c r="EN570" s="180"/>
      <c r="EO570" s="180"/>
      <c r="EP570" s="180"/>
      <c r="EQ570" s="180"/>
      <c r="ER570" s="180"/>
      <c r="ES570" s="180"/>
      <c r="ET570" s="180"/>
      <c r="EU570" s="180"/>
      <c r="EV570" s="180"/>
      <c r="EW570" s="180"/>
      <c r="EX570" s="180"/>
      <c r="EY570" s="180"/>
      <c r="EZ570" s="180"/>
      <c r="FA570" s="180"/>
      <c r="FB570" s="180"/>
      <c r="FC570" s="180"/>
      <c r="FD570" s="180"/>
      <c r="FE570" s="180"/>
      <c r="FF570" s="180"/>
      <c r="FG570" s="180"/>
      <c r="FH570" s="180"/>
      <c r="FI570" s="180"/>
      <c r="FJ570" s="180"/>
      <c r="FK570" s="180"/>
      <c r="FL570" s="180"/>
      <c r="FM570" s="180"/>
      <c r="FN570" s="180"/>
      <c r="FO570" s="180"/>
      <c r="FP570" s="180"/>
      <c r="FQ570" s="180"/>
      <c r="FR570" s="180"/>
      <c r="FS570" s="180"/>
      <c r="FT570" s="180"/>
      <c r="FU570" s="180"/>
      <c r="FV570" s="180"/>
      <c r="FW570" s="180"/>
      <c r="FX570" s="180"/>
      <c r="FY570" s="180"/>
      <c r="FZ570" s="180"/>
      <c r="GA570" s="180"/>
      <c r="GB570" s="180"/>
      <c r="GC570" s="180"/>
      <c r="GD570" s="180"/>
      <c r="GE570" s="180"/>
      <c r="GF570" s="180"/>
      <c r="GG570" s="180"/>
      <c r="GH570" s="180"/>
      <c r="GI570" s="180"/>
      <c r="GJ570" s="180"/>
      <c r="GK570" s="180"/>
      <c r="GL570" s="180"/>
      <c r="GM570" s="180"/>
      <c r="GN570" s="180"/>
      <c r="GO570" s="180"/>
      <c r="GP570" s="180"/>
      <c r="GQ570" s="180"/>
      <c r="GR570" s="180"/>
      <c r="GS570" s="180"/>
      <c r="GT570" s="180"/>
      <c r="GU570" s="180"/>
      <c r="GV570" s="180"/>
      <c r="GW570" s="180"/>
      <c r="GX570" s="180"/>
      <c r="GY570" s="180"/>
      <c r="GZ570" s="180"/>
      <c r="HA570" s="180"/>
      <c r="HB570" s="180"/>
      <c r="HC570" s="180"/>
      <c r="HD570" s="180"/>
      <c r="HE570" s="180"/>
      <c r="HF570" s="180"/>
      <c r="HG570" s="180"/>
      <c r="HH570" s="180"/>
      <c r="HI570" s="180"/>
      <c r="HJ570" s="180"/>
      <c r="HK570" s="180"/>
      <c r="HL570" s="180"/>
      <c r="HM570" s="180"/>
      <c r="HN570" s="180"/>
      <c r="HO570" s="180"/>
      <c r="HP570" s="180"/>
      <c r="HQ570" s="180"/>
      <c r="HR570" s="180"/>
      <c r="HS570" s="180"/>
      <c r="HT570" s="180"/>
      <c r="HU570" s="180"/>
      <c r="HV570" s="180"/>
      <c r="HW570" s="180"/>
      <c r="HX570" s="180"/>
      <c r="HY570" s="180"/>
      <c r="HZ570" s="180"/>
      <c r="IA570" s="180"/>
      <c r="IB570" s="180"/>
      <c r="IC570" s="180"/>
      <c r="ID570" s="180"/>
      <c r="IE570" s="180"/>
      <c r="IF570" s="180"/>
      <c r="IG570" s="180"/>
      <c r="IH570" s="180"/>
      <c r="II570" s="180"/>
      <c r="IJ570" s="180"/>
      <c r="IK570" s="180"/>
      <c r="IL570" s="180"/>
      <c r="IM570" s="180"/>
      <c r="IN570" s="180"/>
      <c r="IO570" s="180"/>
      <c r="IP570" s="180"/>
      <c r="IQ570" s="180"/>
      <c r="IR570" s="180"/>
      <c r="IS570" s="180"/>
    </row>
    <row r="571" spans="1:253" s="82" customFormat="1" x14ac:dyDescent="0.2">
      <c r="A571" s="207">
        <f t="shared" si="43"/>
        <v>9.8999999999999968</v>
      </c>
      <c r="B571" s="182" t="s">
        <v>334</v>
      </c>
      <c r="C571" s="228">
        <v>150</v>
      </c>
      <c r="D571" s="208" t="s">
        <v>345</v>
      </c>
      <c r="E571" s="175"/>
      <c r="F571" s="176">
        <f t="shared" si="42"/>
        <v>0</v>
      </c>
      <c r="G571" s="138"/>
      <c r="H571" s="141"/>
      <c r="I571" s="142"/>
      <c r="J571" s="141"/>
      <c r="K571" s="141"/>
      <c r="L571" s="141"/>
      <c r="M571" s="141"/>
      <c r="N571" s="141"/>
      <c r="O571" s="141"/>
      <c r="P571" s="179"/>
      <c r="Q571" s="179"/>
      <c r="R571" s="179"/>
      <c r="S571" s="179"/>
      <c r="T571" s="179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0"/>
      <c r="AT571" s="180"/>
      <c r="AU571" s="180"/>
      <c r="AV571" s="180"/>
      <c r="AW571" s="180"/>
      <c r="AX571" s="180"/>
      <c r="AY571" s="180"/>
      <c r="AZ571" s="180"/>
      <c r="BA571" s="180"/>
      <c r="BB571" s="180"/>
      <c r="BC571" s="180"/>
      <c r="BD571" s="180"/>
      <c r="BE571" s="180"/>
      <c r="BF571" s="180"/>
      <c r="BG571" s="180"/>
      <c r="BH571" s="180"/>
      <c r="BI571" s="180"/>
      <c r="BJ571" s="180"/>
      <c r="BK571" s="180"/>
      <c r="BL571" s="180"/>
      <c r="BM571" s="180"/>
      <c r="BN571" s="180"/>
      <c r="BO571" s="180"/>
      <c r="BP571" s="180"/>
      <c r="BQ571" s="180"/>
      <c r="BR571" s="180"/>
      <c r="BS571" s="180"/>
      <c r="BT571" s="180"/>
      <c r="BU571" s="180"/>
      <c r="BV571" s="180"/>
      <c r="BW571" s="180"/>
      <c r="BX571" s="180"/>
      <c r="BY571" s="180"/>
      <c r="BZ571" s="180"/>
      <c r="CA571" s="180"/>
      <c r="CB571" s="180"/>
      <c r="CC571" s="180"/>
      <c r="CD571" s="180"/>
      <c r="CE571" s="180"/>
      <c r="CF571" s="180"/>
      <c r="CG571" s="180"/>
      <c r="CH571" s="180"/>
      <c r="CI571" s="180"/>
      <c r="CJ571" s="180"/>
      <c r="CK571" s="180"/>
      <c r="CL571" s="180"/>
      <c r="CM571" s="180"/>
      <c r="CN571" s="180"/>
      <c r="CO571" s="180"/>
      <c r="CP571" s="180"/>
      <c r="CQ571" s="180"/>
      <c r="CR571" s="180"/>
      <c r="CS571" s="180"/>
      <c r="CT571" s="180"/>
      <c r="CU571" s="180"/>
      <c r="CV571" s="180"/>
      <c r="CW571" s="180"/>
      <c r="CX571" s="180"/>
      <c r="CY571" s="180"/>
      <c r="CZ571" s="180"/>
      <c r="DA571" s="180"/>
      <c r="DB571" s="180"/>
      <c r="DC571" s="180"/>
      <c r="DD571" s="180"/>
      <c r="DE571" s="180"/>
      <c r="DF571" s="180"/>
      <c r="DG571" s="180"/>
      <c r="DH571" s="180"/>
      <c r="DI571" s="180"/>
      <c r="DJ571" s="180"/>
      <c r="DK571" s="180"/>
      <c r="DL571" s="180"/>
      <c r="DM571" s="180"/>
      <c r="DN571" s="180"/>
      <c r="DO571" s="180"/>
      <c r="DP571" s="180"/>
      <c r="DQ571" s="180"/>
      <c r="DR571" s="180"/>
      <c r="DS571" s="180"/>
      <c r="DT571" s="180"/>
      <c r="DU571" s="180"/>
      <c r="DV571" s="180"/>
      <c r="DW571" s="180"/>
      <c r="DX571" s="180"/>
      <c r="DY571" s="180"/>
      <c r="DZ571" s="180"/>
      <c r="EA571" s="180"/>
      <c r="EB571" s="180"/>
      <c r="EC571" s="180"/>
      <c r="ED571" s="180"/>
      <c r="EE571" s="180"/>
      <c r="EF571" s="180"/>
      <c r="EG571" s="180"/>
      <c r="EH571" s="180"/>
      <c r="EI571" s="180"/>
      <c r="EJ571" s="180"/>
      <c r="EK571" s="180"/>
      <c r="EL571" s="180"/>
      <c r="EM571" s="180"/>
      <c r="EN571" s="180"/>
      <c r="EO571" s="180"/>
      <c r="EP571" s="180"/>
      <c r="EQ571" s="180"/>
      <c r="ER571" s="180"/>
      <c r="ES571" s="180"/>
      <c r="ET571" s="180"/>
      <c r="EU571" s="180"/>
      <c r="EV571" s="180"/>
      <c r="EW571" s="180"/>
      <c r="EX571" s="180"/>
      <c r="EY571" s="180"/>
      <c r="EZ571" s="180"/>
      <c r="FA571" s="180"/>
      <c r="FB571" s="180"/>
      <c r="FC571" s="180"/>
      <c r="FD571" s="180"/>
      <c r="FE571" s="180"/>
      <c r="FF571" s="180"/>
      <c r="FG571" s="180"/>
      <c r="FH571" s="180"/>
      <c r="FI571" s="180"/>
      <c r="FJ571" s="180"/>
      <c r="FK571" s="180"/>
      <c r="FL571" s="180"/>
      <c r="FM571" s="180"/>
      <c r="FN571" s="180"/>
      <c r="FO571" s="180"/>
      <c r="FP571" s="180"/>
      <c r="FQ571" s="180"/>
      <c r="FR571" s="180"/>
      <c r="FS571" s="180"/>
      <c r="FT571" s="180"/>
      <c r="FU571" s="180"/>
      <c r="FV571" s="180"/>
      <c r="FW571" s="180"/>
      <c r="FX571" s="180"/>
      <c r="FY571" s="180"/>
      <c r="FZ571" s="180"/>
      <c r="GA571" s="180"/>
      <c r="GB571" s="180"/>
      <c r="GC571" s="180"/>
      <c r="GD571" s="180"/>
      <c r="GE571" s="180"/>
      <c r="GF571" s="180"/>
      <c r="GG571" s="180"/>
      <c r="GH571" s="180"/>
      <c r="GI571" s="180"/>
      <c r="GJ571" s="180"/>
      <c r="GK571" s="180"/>
      <c r="GL571" s="180"/>
      <c r="GM571" s="180"/>
      <c r="GN571" s="180"/>
      <c r="GO571" s="180"/>
      <c r="GP571" s="180"/>
      <c r="GQ571" s="180"/>
      <c r="GR571" s="180"/>
      <c r="GS571" s="180"/>
      <c r="GT571" s="180"/>
      <c r="GU571" s="180"/>
      <c r="GV571" s="180"/>
      <c r="GW571" s="180"/>
      <c r="GX571" s="180"/>
      <c r="GY571" s="180"/>
      <c r="GZ571" s="180"/>
      <c r="HA571" s="180"/>
      <c r="HB571" s="180"/>
      <c r="HC571" s="180"/>
      <c r="HD571" s="180"/>
      <c r="HE571" s="180"/>
      <c r="HF571" s="180"/>
      <c r="HG571" s="180"/>
      <c r="HH571" s="180"/>
      <c r="HI571" s="180"/>
      <c r="HJ571" s="180"/>
      <c r="HK571" s="180"/>
      <c r="HL571" s="180"/>
      <c r="HM571" s="180"/>
      <c r="HN571" s="180"/>
      <c r="HO571" s="180"/>
      <c r="HP571" s="180"/>
      <c r="HQ571" s="180"/>
      <c r="HR571" s="180"/>
      <c r="HS571" s="180"/>
      <c r="HT571" s="180"/>
      <c r="HU571" s="180"/>
      <c r="HV571" s="180"/>
      <c r="HW571" s="180"/>
      <c r="HX571" s="180"/>
      <c r="HY571" s="180"/>
      <c r="HZ571" s="180"/>
      <c r="IA571" s="180"/>
      <c r="IB571" s="180"/>
      <c r="IC571" s="180"/>
      <c r="ID571" s="180"/>
      <c r="IE571" s="180"/>
      <c r="IF571" s="180"/>
      <c r="IG571" s="180"/>
      <c r="IH571" s="180"/>
      <c r="II571" s="180"/>
      <c r="IJ571" s="180"/>
      <c r="IK571" s="180"/>
      <c r="IL571" s="180"/>
      <c r="IM571" s="180"/>
      <c r="IN571" s="180"/>
      <c r="IO571" s="180"/>
      <c r="IP571" s="180"/>
      <c r="IQ571" s="180"/>
      <c r="IR571" s="180"/>
      <c r="IS571" s="180"/>
    </row>
    <row r="572" spans="1:253" s="82" customFormat="1" x14ac:dyDescent="0.2">
      <c r="A572" s="207" t="s">
        <v>340</v>
      </c>
      <c r="B572" s="182" t="s">
        <v>335</v>
      </c>
      <c r="C572" s="228">
        <v>150</v>
      </c>
      <c r="D572" s="208" t="s">
        <v>19</v>
      </c>
      <c r="E572" s="175"/>
      <c r="F572" s="176">
        <f t="shared" si="42"/>
        <v>0</v>
      </c>
      <c r="G572" s="138"/>
      <c r="H572" s="141"/>
      <c r="I572" s="142"/>
      <c r="J572" s="141"/>
      <c r="K572" s="141"/>
      <c r="L572" s="141"/>
      <c r="M572" s="141"/>
      <c r="N572" s="141"/>
      <c r="O572" s="141"/>
      <c r="P572" s="179"/>
      <c r="Q572" s="179"/>
      <c r="R572" s="179"/>
      <c r="S572" s="179"/>
      <c r="T572" s="179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0"/>
      <c r="AT572" s="180"/>
      <c r="AU572" s="180"/>
      <c r="AV572" s="180"/>
      <c r="AW572" s="180"/>
      <c r="AX572" s="180"/>
      <c r="AY572" s="180"/>
      <c r="AZ572" s="180"/>
      <c r="BA572" s="180"/>
      <c r="BB572" s="180"/>
      <c r="BC572" s="180"/>
      <c r="BD572" s="180"/>
      <c r="BE572" s="180"/>
      <c r="BF572" s="180"/>
      <c r="BG572" s="180"/>
      <c r="BH572" s="180"/>
      <c r="BI572" s="180"/>
      <c r="BJ572" s="180"/>
      <c r="BK572" s="180"/>
      <c r="BL572" s="180"/>
      <c r="BM572" s="180"/>
      <c r="BN572" s="180"/>
      <c r="BO572" s="180"/>
      <c r="BP572" s="180"/>
      <c r="BQ572" s="180"/>
      <c r="BR572" s="180"/>
      <c r="BS572" s="180"/>
      <c r="BT572" s="180"/>
      <c r="BU572" s="180"/>
      <c r="BV572" s="180"/>
      <c r="BW572" s="180"/>
      <c r="BX572" s="180"/>
      <c r="BY572" s="180"/>
      <c r="BZ572" s="180"/>
      <c r="CA572" s="180"/>
      <c r="CB572" s="180"/>
      <c r="CC572" s="180"/>
      <c r="CD572" s="180"/>
      <c r="CE572" s="180"/>
      <c r="CF572" s="180"/>
      <c r="CG572" s="180"/>
      <c r="CH572" s="180"/>
      <c r="CI572" s="180"/>
      <c r="CJ572" s="180"/>
      <c r="CK572" s="180"/>
      <c r="CL572" s="180"/>
      <c r="CM572" s="180"/>
      <c r="CN572" s="180"/>
      <c r="CO572" s="180"/>
      <c r="CP572" s="180"/>
      <c r="CQ572" s="180"/>
      <c r="CR572" s="180"/>
      <c r="CS572" s="180"/>
      <c r="CT572" s="180"/>
      <c r="CU572" s="180"/>
      <c r="CV572" s="180"/>
      <c r="CW572" s="180"/>
      <c r="CX572" s="180"/>
      <c r="CY572" s="180"/>
      <c r="CZ572" s="180"/>
      <c r="DA572" s="180"/>
      <c r="DB572" s="180"/>
      <c r="DC572" s="180"/>
      <c r="DD572" s="180"/>
      <c r="DE572" s="180"/>
      <c r="DF572" s="180"/>
      <c r="DG572" s="180"/>
      <c r="DH572" s="180"/>
      <c r="DI572" s="180"/>
      <c r="DJ572" s="180"/>
      <c r="DK572" s="180"/>
      <c r="DL572" s="180"/>
      <c r="DM572" s="180"/>
      <c r="DN572" s="180"/>
      <c r="DO572" s="180"/>
      <c r="DP572" s="180"/>
      <c r="DQ572" s="180"/>
      <c r="DR572" s="180"/>
      <c r="DS572" s="180"/>
      <c r="DT572" s="180"/>
      <c r="DU572" s="180"/>
      <c r="DV572" s="180"/>
      <c r="DW572" s="180"/>
      <c r="DX572" s="180"/>
      <c r="DY572" s="180"/>
      <c r="DZ572" s="180"/>
      <c r="EA572" s="180"/>
      <c r="EB572" s="180"/>
      <c r="EC572" s="180"/>
      <c r="ED572" s="180"/>
      <c r="EE572" s="180"/>
      <c r="EF572" s="180"/>
      <c r="EG572" s="180"/>
      <c r="EH572" s="180"/>
      <c r="EI572" s="180"/>
      <c r="EJ572" s="180"/>
      <c r="EK572" s="180"/>
      <c r="EL572" s="180"/>
      <c r="EM572" s="180"/>
      <c r="EN572" s="180"/>
      <c r="EO572" s="180"/>
      <c r="EP572" s="180"/>
      <c r="EQ572" s="180"/>
      <c r="ER572" s="180"/>
      <c r="ES572" s="180"/>
      <c r="ET572" s="180"/>
      <c r="EU572" s="180"/>
      <c r="EV572" s="180"/>
      <c r="EW572" s="180"/>
      <c r="EX572" s="180"/>
      <c r="EY572" s="180"/>
      <c r="EZ572" s="180"/>
      <c r="FA572" s="180"/>
      <c r="FB572" s="180"/>
      <c r="FC572" s="180"/>
      <c r="FD572" s="180"/>
      <c r="FE572" s="180"/>
      <c r="FF572" s="180"/>
      <c r="FG572" s="180"/>
      <c r="FH572" s="180"/>
      <c r="FI572" s="180"/>
      <c r="FJ572" s="180"/>
      <c r="FK572" s="180"/>
      <c r="FL572" s="180"/>
      <c r="FM572" s="180"/>
      <c r="FN572" s="180"/>
      <c r="FO572" s="180"/>
      <c r="FP572" s="180"/>
      <c r="FQ572" s="180"/>
      <c r="FR572" s="180"/>
      <c r="FS572" s="180"/>
      <c r="FT572" s="180"/>
      <c r="FU572" s="180"/>
      <c r="FV572" s="180"/>
      <c r="FW572" s="180"/>
      <c r="FX572" s="180"/>
      <c r="FY572" s="180"/>
      <c r="FZ572" s="180"/>
      <c r="GA572" s="180"/>
      <c r="GB572" s="180"/>
      <c r="GC572" s="180"/>
      <c r="GD572" s="180"/>
      <c r="GE572" s="180"/>
      <c r="GF572" s="180"/>
      <c r="GG572" s="180"/>
      <c r="GH572" s="180"/>
      <c r="GI572" s="180"/>
      <c r="GJ572" s="180"/>
      <c r="GK572" s="180"/>
      <c r="GL572" s="180"/>
      <c r="GM572" s="180"/>
      <c r="GN572" s="180"/>
      <c r="GO572" s="180"/>
      <c r="GP572" s="180"/>
      <c r="GQ572" s="180"/>
      <c r="GR572" s="180"/>
      <c r="GS572" s="180"/>
      <c r="GT572" s="180"/>
      <c r="GU572" s="180"/>
      <c r="GV572" s="180"/>
      <c r="GW572" s="180"/>
      <c r="GX572" s="180"/>
      <c r="GY572" s="180"/>
      <c r="GZ572" s="180"/>
      <c r="HA572" s="180"/>
      <c r="HB572" s="180"/>
      <c r="HC572" s="180"/>
      <c r="HD572" s="180"/>
      <c r="HE572" s="180"/>
      <c r="HF572" s="180"/>
      <c r="HG572" s="180"/>
      <c r="HH572" s="180"/>
      <c r="HI572" s="180"/>
      <c r="HJ572" s="180"/>
      <c r="HK572" s="180"/>
      <c r="HL572" s="180"/>
      <c r="HM572" s="180"/>
      <c r="HN572" s="180"/>
      <c r="HO572" s="180"/>
      <c r="HP572" s="180"/>
      <c r="HQ572" s="180"/>
      <c r="HR572" s="180"/>
      <c r="HS572" s="180"/>
      <c r="HT572" s="180"/>
      <c r="HU572" s="180"/>
      <c r="HV572" s="180"/>
      <c r="HW572" s="180"/>
      <c r="HX572" s="180"/>
      <c r="HY572" s="180"/>
      <c r="HZ572" s="180"/>
      <c r="IA572" s="180"/>
      <c r="IB572" s="180"/>
      <c r="IC572" s="180"/>
      <c r="ID572" s="180"/>
      <c r="IE572" s="180"/>
      <c r="IF572" s="180"/>
      <c r="IG572" s="180"/>
      <c r="IH572" s="180"/>
      <c r="II572" s="180"/>
      <c r="IJ572" s="180"/>
      <c r="IK572" s="180"/>
      <c r="IL572" s="180"/>
      <c r="IM572" s="180"/>
      <c r="IN572" s="180"/>
      <c r="IO572" s="180"/>
      <c r="IP572" s="180"/>
      <c r="IQ572" s="180"/>
      <c r="IR572" s="180"/>
      <c r="IS572" s="180"/>
    </row>
    <row r="573" spans="1:253" s="82" customFormat="1" x14ac:dyDescent="0.2">
      <c r="A573" s="207" t="s">
        <v>341</v>
      </c>
      <c r="B573" s="182" t="s">
        <v>325</v>
      </c>
      <c r="C573" s="16">
        <v>297</v>
      </c>
      <c r="D573" s="208" t="s">
        <v>15</v>
      </c>
      <c r="E573" s="175"/>
      <c r="F573" s="176">
        <f t="shared" si="42"/>
        <v>0</v>
      </c>
      <c r="G573" s="138"/>
      <c r="H573" s="141"/>
      <c r="I573" s="142"/>
      <c r="J573" s="141"/>
      <c r="K573" s="141"/>
      <c r="L573" s="141"/>
      <c r="M573" s="141"/>
      <c r="N573" s="141"/>
      <c r="O573" s="141"/>
      <c r="P573" s="179"/>
      <c r="Q573" s="179"/>
      <c r="R573" s="179"/>
      <c r="S573" s="179"/>
      <c r="T573" s="179"/>
      <c r="U573" s="180"/>
      <c r="V573" s="180"/>
      <c r="W573" s="180"/>
      <c r="X573" s="180"/>
      <c r="Y573" s="180"/>
      <c r="Z573" s="180"/>
      <c r="AA573" s="180"/>
      <c r="AB573" s="180"/>
      <c r="AC573" s="180"/>
      <c r="AD573" s="180"/>
      <c r="AE573" s="180"/>
      <c r="AF573" s="180"/>
      <c r="AG573" s="180"/>
      <c r="AH573" s="180"/>
      <c r="AI573" s="180"/>
      <c r="AJ573" s="180"/>
      <c r="AK573" s="180"/>
      <c r="AL573" s="180"/>
      <c r="AM573" s="180"/>
      <c r="AN573" s="180"/>
      <c r="AO573" s="180"/>
      <c r="AP573" s="180"/>
      <c r="AQ573" s="180"/>
      <c r="AR573" s="180"/>
      <c r="AS573" s="180"/>
      <c r="AT573" s="180"/>
      <c r="AU573" s="180"/>
      <c r="AV573" s="180"/>
      <c r="AW573" s="180"/>
      <c r="AX573" s="180"/>
      <c r="AY573" s="180"/>
      <c r="AZ573" s="180"/>
      <c r="BA573" s="180"/>
      <c r="BB573" s="180"/>
      <c r="BC573" s="180"/>
      <c r="BD573" s="180"/>
      <c r="BE573" s="180"/>
      <c r="BF573" s="180"/>
      <c r="BG573" s="180"/>
      <c r="BH573" s="180"/>
      <c r="BI573" s="180"/>
      <c r="BJ573" s="180"/>
      <c r="BK573" s="180"/>
      <c r="BL573" s="180"/>
      <c r="BM573" s="180"/>
      <c r="BN573" s="180"/>
      <c r="BO573" s="180"/>
      <c r="BP573" s="180"/>
      <c r="BQ573" s="180"/>
      <c r="BR573" s="180"/>
      <c r="BS573" s="180"/>
      <c r="BT573" s="180"/>
      <c r="BU573" s="180"/>
      <c r="BV573" s="180"/>
      <c r="BW573" s="180"/>
      <c r="BX573" s="180"/>
      <c r="BY573" s="180"/>
      <c r="BZ573" s="180"/>
      <c r="CA573" s="180"/>
      <c r="CB573" s="180"/>
      <c r="CC573" s="180"/>
      <c r="CD573" s="180"/>
      <c r="CE573" s="180"/>
      <c r="CF573" s="180"/>
      <c r="CG573" s="180"/>
      <c r="CH573" s="180"/>
      <c r="CI573" s="180"/>
      <c r="CJ573" s="180"/>
      <c r="CK573" s="180"/>
      <c r="CL573" s="180"/>
      <c r="CM573" s="180"/>
      <c r="CN573" s="180"/>
      <c r="CO573" s="180"/>
      <c r="CP573" s="180"/>
      <c r="CQ573" s="180"/>
      <c r="CR573" s="180"/>
      <c r="CS573" s="180"/>
      <c r="CT573" s="180"/>
      <c r="CU573" s="180"/>
      <c r="CV573" s="180"/>
      <c r="CW573" s="180"/>
      <c r="CX573" s="180"/>
      <c r="CY573" s="180"/>
      <c r="CZ573" s="180"/>
      <c r="DA573" s="180"/>
      <c r="DB573" s="180"/>
      <c r="DC573" s="180"/>
      <c r="DD573" s="180"/>
      <c r="DE573" s="180"/>
      <c r="DF573" s="180"/>
      <c r="DG573" s="180"/>
      <c r="DH573" s="180"/>
      <c r="DI573" s="180"/>
      <c r="DJ573" s="180"/>
      <c r="DK573" s="180"/>
      <c r="DL573" s="180"/>
      <c r="DM573" s="180"/>
      <c r="DN573" s="180"/>
      <c r="DO573" s="180"/>
      <c r="DP573" s="180"/>
      <c r="DQ573" s="180"/>
      <c r="DR573" s="180"/>
      <c r="DS573" s="180"/>
      <c r="DT573" s="180"/>
      <c r="DU573" s="180"/>
      <c r="DV573" s="180"/>
      <c r="DW573" s="180"/>
      <c r="DX573" s="180"/>
      <c r="DY573" s="180"/>
      <c r="DZ573" s="180"/>
      <c r="EA573" s="180"/>
      <c r="EB573" s="180"/>
      <c r="EC573" s="180"/>
      <c r="ED573" s="180"/>
      <c r="EE573" s="180"/>
      <c r="EF573" s="180"/>
      <c r="EG573" s="180"/>
      <c r="EH573" s="180"/>
      <c r="EI573" s="180"/>
      <c r="EJ573" s="180"/>
      <c r="EK573" s="180"/>
      <c r="EL573" s="180"/>
      <c r="EM573" s="180"/>
      <c r="EN573" s="180"/>
      <c r="EO573" s="180"/>
      <c r="EP573" s="180"/>
      <c r="EQ573" s="180"/>
      <c r="ER573" s="180"/>
      <c r="ES573" s="180"/>
      <c r="ET573" s="180"/>
      <c r="EU573" s="180"/>
      <c r="EV573" s="180"/>
      <c r="EW573" s="180"/>
      <c r="EX573" s="180"/>
      <c r="EY573" s="180"/>
      <c r="EZ573" s="180"/>
      <c r="FA573" s="180"/>
      <c r="FB573" s="180"/>
      <c r="FC573" s="180"/>
      <c r="FD573" s="180"/>
      <c r="FE573" s="180"/>
      <c r="FF573" s="180"/>
      <c r="FG573" s="180"/>
      <c r="FH573" s="180"/>
      <c r="FI573" s="180"/>
      <c r="FJ573" s="180"/>
      <c r="FK573" s="180"/>
      <c r="FL573" s="180"/>
      <c r="FM573" s="180"/>
      <c r="FN573" s="180"/>
      <c r="FO573" s="180"/>
      <c r="FP573" s="180"/>
      <c r="FQ573" s="180"/>
      <c r="FR573" s="180"/>
      <c r="FS573" s="180"/>
      <c r="FT573" s="180"/>
      <c r="FU573" s="180"/>
      <c r="FV573" s="180"/>
      <c r="FW573" s="180"/>
      <c r="FX573" s="180"/>
      <c r="FY573" s="180"/>
      <c r="FZ573" s="180"/>
      <c r="GA573" s="180"/>
      <c r="GB573" s="180"/>
      <c r="GC573" s="180"/>
      <c r="GD573" s="180"/>
      <c r="GE573" s="180"/>
      <c r="GF573" s="180"/>
      <c r="GG573" s="180"/>
      <c r="GH573" s="180"/>
      <c r="GI573" s="180"/>
      <c r="GJ573" s="180"/>
      <c r="GK573" s="180"/>
      <c r="GL573" s="180"/>
      <c r="GM573" s="180"/>
      <c r="GN573" s="180"/>
      <c r="GO573" s="180"/>
      <c r="GP573" s="180"/>
      <c r="GQ573" s="180"/>
      <c r="GR573" s="180"/>
      <c r="GS573" s="180"/>
      <c r="GT573" s="180"/>
      <c r="GU573" s="180"/>
      <c r="GV573" s="180"/>
      <c r="GW573" s="180"/>
      <c r="GX573" s="180"/>
      <c r="GY573" s="180"/>
      <c r="GZ573" s="180"/>
      <c r="HA573" s="180"/>
      <c r="HB573" s="180"/>
      <c r="HC573" s="180"/>
      <c r="HD573" s="180"/>
      <c r="HE573" s="180"/>
      <c r="HF573" s="180"/>
      <c r="HG573" s="180"/>
      <c r="HH573" s="180"/>
      <c r="HI573" s="180"/>
      <c r="HJ573" s="180"/>
      <c r="HK573" s="180"/>
      <c r="HL573" s="180"/>
      <c r="HM573" s="180"/>
      <c r="HN573" s="180"/>
      <c r="HO573" s="180"/>
      <c r="HP573" s="180"/>
      <c r="HQ573" s="180"/>
      <c r="HR573" s="180"/>
      <c r="HS573" s="180"/>
      <c r="HT573" s="180"/>
      <c r="HU573" s="180"/>
      <c r="HV573" s="180"/>
      <c r="HW573" s="180"/>
      <c r="HX573" s="180"/>
      <c r="HY573" s="180"/>
      <c r="HZ573" s="180"/>
      <c r="IA573" s="180"/>
      <c r="IB573" s="180"/>
      <c r="IC573" s="180"/>
      <c r="ID573" s="180"/>
      <c r="IE573" s="180"/>
      <c r="IF573" s="180"/>
      <c r="IG573" s="180"/>
      <c r="IH573" s="180"/>
      <c r="II573" s="180"/>
      <c r="IJ573" s="180"/>
      <c r="IK573" s="180"/>
      <c r="IL573" s="180"/>
      <c r="IM573" s="180"/>
      <c r="IN573" s="180"/>
      <c r="IO573" s="180"/>
      <c r="IP573" s="180"/>
      <c r="IQ573" s="180"/>
      <c r="IR573" s="180"/>
      <c r="IS573" s="180"/>
    </row>
    <row r="574" spans="1:253" s="82" customFormat="1" x14ac:dyDescent="0.2">
      <c r="A574" s="207" t="s">
        <v>342</v>
      </c>
      <c r="B574" s="210" t="s">
        <v>336</v>
      </c>
      <c r="C574" s="16">
        <v>150</v>
      </c>
      <c r="D574" s="211" t="s">
        <v>19</v>
      </c>
      <c r="E574" s="175"/>
      <c r="F574" s="176">
        <f t="shared" si="42"/>
        <v>0</v>
      </c>
      <c r="G574" s="138"/>
      <c r="H574" s="141"/>
      <c r="I574" s="142"/>
      <c r="J574" s="141"/>
      <c r="K574" s="141"/>
      <c r="L574" s="141"/>
      <c r="M574" s="141"/>
      <c r="N574" s="141"/>
      <c r="O574" s="141"/>
      <c r="P574" s="179"/>
      <c r="Q574" s="179"/>
      <c r="R574" s="179"/>
      <c r="S574" s="179"/>
      <c r="T574" s="179"/>
      <c r="U574" s="180"/>
      <c r="V574" s="180"/>
      <c r="W574" s="180"/>
      <c r="X574" s="180"/>
      <c r="Y574" s="180"/>
      <c r="Z574" s="180"/>
      <c r="AA574" s="180"/>
      <c r="AB574" s="180"/>
      <c r="AC574" s="180"/>
      <c r="AD574" s="180"/>
      <c r="AE574" s="180"/>
      <c r="AF574" s="180"/>
      <c r="AG574" s="180"/>
      <c r="AH574" s="180"/>
      <c r="AI574" s="180"/>
      <c r="AJ574" s="180"/>
      <c r="AK574" s="180"/>
      <c r="AL574" s="180"/>
      <c r="AM574" s="180"/>
      <c r="AN574" s="180"/>
      <c r="AO574" s="180"/>
      <c r="AP574" s="180"/>
      <c r="AQ574" s="180"/>
      <c r="AR574" s="180"/>
      <c r="AS574" s="180"/>
      <c r="AT574" s="180"/>
      <c r="AU574" s="180"/>
      <c r="AV574" s="180"/>
      <c r="AW574" s="180"/>
      <c r="AX574" s="180"/>
      <c r="AY574" s="180"/>
      <c r="AZ574" s="180"/>
      <c r="BA574" s="180"/>
      <c r="BB574" s="180"/>
      <c r="BC574" s="180"/>
      <c r="BD574" s="180"/>
      <c r="BE574" s="180"/>
      <c r="BF574" s="180"/>
      <c r="BG574" s="180"/>
      <c r="BH574" s="180"/>
      <c r="BI574" s="180"/>
      <c r="BJ574" s="180"/>
      <c r="BK574" s="180"/>
      <c r="BL574" s="180"/>
      <c r="BM574" s="180"/>
      <c r="BN574" s="180"/>
      <c r="BO574" s="180"/>
      <c r="BP574" s="180"/>
      <c r="BQ574" s="180"/>
      <c r="BR574" s="180"/>
      <c r="BS574" s="180"/>
      <c r="BT574" s="180"/>
      <c r="BU574" s="180"/>
      <c r="BV574" s="180"/>
      <c r="BW574" s="180"/>
      <c r="BX574" s="180"/>
      <c r="BY574" s="180"/>
      <c r="BZ574" s="180"/>
      <c r="CA574" s="180"/>
      <c r="CB574" s="180"/>
      <c r="CC574" s="180"/>
      <c r="CD574" s="180"/>
      <c r="CE574" s="180"/>
      <c r="CF574" s="180"/>
      <c r="CG574" s="180"/>
      <c r="CH574" s="180"/>
      <c r="CI574" s="180"/>
      <c r="CJ574" s="180"/>
      <c r="CK574" s="180"/>
      <c r="CL574" s="180"/>
      <c r="CM574" s="180"/>
      <c r="CN574" s="180"/>
      <c r="CO574" s="180"/>
      <c r="CP574" s="180"/>
      <c r="CQ574" s="180"/>
      <c r="CR574" s="180"/>
      <c r="CS574" s="180"/>
      <c r="CT574" s="180"/>
      <c r="CU574" s="180"/>
      <c r="CV574" s="180"/>
      <c r="CW574" s="180"/>
      <c r="CX574" s="180"/>
      <c r="CY574" s="180"/>
      <c r="CZ574" s="180"/>
      <c r="DA574" s="180"/>
      <c r="DB574" s="180"/>
      <c r="DC574" s="180"/>
      <c r="DD574" s="180"/>
      <c r="DE574" s="180"/>
      <c r="DF574" s="180"/>
      <c r="DG574" s="180"/>
      <c r="DH574" s="180"/>
      <c r="DI574" s="180"/>
      <c r="DJ574" s="180"/>
      <c r="DK574" s="180"/>
      <c r="DL574" s="180"/>
      <c r="DM574" s="180"/>
      <c r="DN574" s="180"/>
      <c r="DO574" s="180"/>
      <c r="DP574" s="180"/>
      <c r="DQ574" s="180"/>
      <c r="DR574" s="180"/>
      <c r="DS574" s="180"/>
      <c r="DT574" s="180"/>
      <c r="DU574" s="180"/>
      <c r="DV574" s="180"/>
      <c r="DW574" s="180"/>
      <c r="DX574" s="180"/>
      <c r="DY574" s="180"/>
      <c r="DZ574" s="180"/>
      <c r="EA574" s="180"/>
      <c r="EB574" s="180"/>
      <c r="EC574" s="180"/>
      <c r="ED574" s="180"/>
      <c r="EE574" s="180"/>
      <c r="EF574" s="180"/>
      <c r="EG574" s="180"/>
      <c r="EH574" s="180"/>
      <c r="EI574" s="180"/>
      <c r="EJ574" s="180"/>
      <c r="EK574" s="180"/>
      <c r="EL574" s="180"/>
      <c r="EM574" s="180"/>
      <c r="EN574" s="180"/>
      <c r="EO574" s="180"/>
      <c r="EP574" s="180"/>
      <c r="EQ574" s="180"/>
      <c r="ER574" s="180"/>
      <c r="ES574" s="180"/>
      <c r="ET574" s="180"/>
      <c r="EU574" s="180"/>
      <c r="EV574" s="180"/>
      <c r="EW574" s="180"/>
      <c r="EX574" s="180"/>
      <c r="EY574" s="180"/>
      <c r="EZ574" s="180"/>
      <c r="FA574" s="180"/>
      <c r="FB574" s="180"/>
      <c r="FC574" s="180"/>
      <c r="FD574" s="180"/>
      <c r="FE574" s="180"/>
      <c r="FF574" s="180"/>
      <c r="FG574" s="180"/>
      <c r="FH574" s="180"/>
      <c r="FI574" s="180"/>
      <c r="FJ574" s="180"/>
      <c r="FK574" s="180"/>
      <c r="FL574" s="180"/>
      <c r="FM574" s="180"/>
      <c r="FN574" s="180"/>
      <c r="FO574" s="180"/>
      <c r="FP574" s="180"/>
      <c r="FQ574" s="180"/>
      <c r="FR574" s="180"/>
      <c r="FS574" s="180"/>
      <c r="FT574" s="180"/>
      <c r="FU574" s="180"/>
      <c r="FV574" s="180"/>
      <c r="FW574" s="180"/>
      <c r="FX574" s="180"/>
      <c r="FY574" s="180"/>
      <c r="FZ574" s="180"/>
      <c r="GA574" s="180"/>
      <c r="GB574" s="180"/>
      <c r="GC574" s="180"/>
      <c r="GD574" s="180"/>
      <c r="GE574" s="180"/>
      <c r="GF574" s="180"/>
      <c r="GG574" s="180"/>
      <c r="GH574" s="180"/>
      <c r="GI574" s="180"/>
      <c r="GJ574" s="180"/>
      <c r="GK574" s="180"/>
      <c r="GL574" s="180"/>
      <c r="GM574" s="180"/>
      <c r="GN574" s="180"/>
      <c r="GO574" s="180"/>
      <c r="GP574" s="180"/>
      <c r="GQ574" s="180"/>
      <c r="GR574" s="180"/>
      <c r="GS574" s="180"/>
      <c r="GT574" s="180"/>
      <c r="GU574" s="180"/>
      <c r="GV574" s="180"/>
      <c r="GW574" s="180"/>
      <c r="GX574" s="180"/>
      <c r="GY574" s="180"/>
      <c r="GZ574" s="180"/>
      <c r="HA574" s="180"/>
      <c r="HB574" s="180"/>
      <c r="HC574" s="180"/>
      <c r="HD574" s="180"/>
      <c r="HE574" s="180"/>
      <c r="HF574" s="180"/>
      <c r="HG574" s="180"/>
      <c r="HH574" s="180"/>
      <c r="HI574" s="180"/>
      <c r="HJ574" s="180"/>
      <c r="HK574" s="180"/>
      <c r="HL574" s="180"/>
      <c r="HM574" s="180"/>
      <c r="HN574" s="180"/>
      <c r="HO574" s="180"/>
      <c r="HP574" s="180"/>
      <c r="HQ574" s="180"/>
      <c r="HR574" s="180"/>
      <c r="HS574" s="180"/>
      <c r="HT574" s="180"/>
      <c r="HU574" s="180"/>
      <c r="HV574" s="180"/>
      <c r="HW574" s="180"/>
      <c r="HX574" s="180"/>
      <c r="HY574" s="180"/>
      <c r="HZ574" s="180"/>
      <c r="IA574" s="180"/>
      <c r="IB574" s="180"/>
      <c r="IC574" s="180"/>
      <c r="ID574" s="180"/>
      <c r="IE574" s="180"/>
      <c r="IF574" s="180"/>
      <c r="IG574" s="180"/>
      <c r="IH574" s="180"/>
      <c r="II574" s="180"/>
      <c r="IJ574" s="180"/>
      <c r="IK574" s="180"/>
      <c r="IL574" s="180"/>
      <c r="IM574" s="180"/>
      <c r="IN574" s="180"/>
      <c r="IO574" s="180"/>
      <c r="IP574" s="180"/>
      <c r="IQ574" s="180"/>
      <c r="IR574" s="180"/>
      <c r="IS574" s="180"/>
    </row>
    <row r="575" spans="1:253" s="82" customFormat="1" x14ac:dyDescent="0.2">
      <c r="A575" s="207" t="s">
        <v>343</v>
      </c>
      <c r="B575" s="182" t="s">
        <v>337</v>
      </c>
      <c r="C575" s="16">
        <v>150</v>
      </c>
      <c r="D575" s="208" t="s">
        <v>338</v>
      </c>
      <c r="E575" s="175"/>
      <c r="F575" s="176">
        <f t="shared" si="42"/>
        <v>0</v>
      </c>
      <c r="G575" s="138"/>
      <c r="H575" s="141"/>
      <c r="I575" s="142"/>
      <c r="J575" s="141"/>
      <c r="K575" s="141"/>
      <c r="L575" s="141"/>
      <c r="M575" s="141"/>
      <c r="N575" s="141"/>
      <c r="O575" s="141"/>
      <c r="P575" s="179"/>
      <c r="Q575" s="179"/>
      <c r="R575" s="179"/>
      <c r="S575" s="179"/>
      <c r="T575" s="179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  <c r="AE575" s="180"/>
      <c r="AF575" s="180"/>
      <c r="AG575" s="180"/>
      <c r="AH575" s="180"/>
      <c r="AI575" s="180"/>
      <c r="AJ575" s="180"/>
      <c r="AK575" s="180"/>
      <c r="AL575" s="180"/>
      <c r="AM575" s="180"/>
      <c r="AN575" s="180"/>
      <c r="AO575" s="180"/>
      <c r="AP575" s="180"/>
      <c r="AQ575" s="180"/>
      <c r="AR575" s="180"/>
      <c r="AS575" s="180"/>
      <c r="AT575" s="180"/>
      <c r="AU575" s="180"/>
      <c r="AV575" s="180"/>
      <c r="AW575" s="180"/>
      <c r="AX575" s="180"/>
      <c r="AY575" s="180"/>
      <c r="AZ575" s="180"/>
      <c r="BA575" s="180"/>
      <c r="BB575" s="180"/>
      <c r="BC575" s="180"/>
      <c r="BD575" s="180"/>
      <c r="BE575" s="180"/>
      <c r="BF575" s="180"/>
      <c r="BG575" s="180"/>
      <c r="BH575" s="180"/>
      <c r="BI575" s="180"/>
      <c r="BJ575" s="180"/>
      <c r="BK575" s="180"/>
      <c r="BL575" s="180"/>
      <c r="BM575" s="180"/>
      <c r="BN575" s="180"/>
      <c r="BO575" s="180"/>
      <c r="BP575" s="180"/>
      <c r="BQ575" s="180"/>
      <c r="BR575" s="180"/>
      <c r="BS575" s="180"/>
      <c r="BT575" s="180"/>
      <c r="BU575" s="180"/>
      <c r="BV575" s="180"/>
      <c r="BW575" s="180"/>
      <c r="BX575" s="180"/>
      <c r="BY575" s="180"/>
      <c r="BZ575" s="180"/>
      <c r="CA575" s="180"/>
      <c r="CB575" s="180"/>
      <c r="CC575" s="180"/>
      <c r="CD575" s="180"/>
      <c r="CE575" s="180"/>
      <c r="CF575" s="180"/>
      <c r="CG575" s="180"/>
      <c r="CH575" s="180"/>
      <c r="CI575" s="180"/>
      <c r="CJ575" s="180"/>
      <c r="CK575" s="180"/>
      <c r="CL575" s="180"/>
      <c r="CM575" s="180"/>
      <c r="CN575" s="180"/>
      <c r="CO575" s="180"/>
      <c r="CP575" s="180"/>
      <c r="CQ575" s="180"/>
      <c r="CR575" s="180"/>
      <c r="CS575" s="180"/>
      <c r="CT575" s="180"/>
      <c r="CU575" s="180"/>
      <c r="CV575" s="180"/>
      <c r="CW575" s="180"/>
      <c r="CX575" s="180"/>
      <c r="CY575" s="180"/>
      <c r="CZ575" s="180"/>
      <c r="DA575" s="180"/>
      <c r="DB575" s="180"/>
      <c r="DC575" s="180"/>
      <c r="DD575" s="180"/>
      <c r="DE575" s="180"/>
      <c r="DF575" s="180"/>
      <c r="DG575" s="180"/>
      <c r="DH575" s="180"/>
      <c r="DI575" s="180"/>
      <c r="DJ575" s="180"/>
      <c r="DK575" s="180"/>
      <c r="DL575" s="180"/>
      <c r="DM575" s="180"/>
      <c r="DN575" s="180"/>
      <c r="DO575" s="180"/>
      <c r="DP575" s="180"/>
      <c r="DQ575" s="180"/>
      <c r="DR575" s="180"/>
      <c r="DS575" s="180"/>
      <c r="DT575" s="180"/>
      <c r="DU575" s="180"/>
      <c r="DV575" s="180"/>
      <c r="DW575" s="180"/>
      <c r="DX575" s="180"/>
      <c r="DY575" s="180"/>
      <c r="DZ575" s="180"/>
      <c r="EA575" s="180"/>
      <c r="EB575" s="180"/>
      <c r="EC575" s="180"/>
      <c r="ED575" s="180"/>
      <c r="EE575" s="180"/>
      <c r="EF575" s="180"/>
      <c r="EG575" s="180"/>
      <c r="EH575" s="180"/>
      <c r="EI575" s="180"/>
      <c r="EJ575" s="180"/>
      <c r="EK575" s="180"/>
      <c r="EL575" s="180"/>
      <c r="EM575" s="180"/>
      <c r="EN575" s="180"/>
      <c r="EO575" s="180"/>
      <c r="EP575" s="180"/>
      <c r="EQ575" s="180"/>
      <c r="ER575" s="180"/>
      <c r="ES575" s="180"/>
      <c r="ET575" s="180"/>
      <c r="EU575" s="180"/>
      <c r="EV575" s="180"/>
      <c r="EW575" s="180"/>
      <c r="EX575" s="180"/>
      <c r="EY575" s="180"/>
      <c r="EZ575" s="180"/>
      <c r="FA575" s="180"/>
      <c r="FB575" s="180"/>
      <c r="FC575" s="180"/>
      <c r="FD575" s="180"/>
      <c r="FE575" s="180"/>
      <c r="FF575" s="180"/>
      <c r="FG575" s="180"/>
      <c r="FH575" s="180"/>
      <c r="FI575" s="180"/>
      <c r="FJ575" s="180"/>
      <c r="FK575" s="180"/>
      <c r="FL575" s="180"/>
      <c r="FM575" s="180"/>
      <c r="FN575" s="180"/>
      <c r="FO575" s="180"/>
      <c r="FP575" s="180"/>
      <c r="FQ575" s="180"/>
      <c r="FR575" s="180"/>
      <c r="FS575" s="180"/>
      <c r="FT575" s="180"/>
      <c r="FU575" s="180"/>
      <c r="FV575" s="180"/>
      <c r="FW575" s="180"/>
      <c r="FX575" s="180"/>
      <c r="FY575" s="180"/>
      <c r="FZ575" s="180"/>
      <c r="GA575" s="180"/>
      <c r="GB575" s="180"/>
      <c r="GC575" s="180"/>
      <c r="GD575" s="180"/>
      <c r="GE575" s="180"/>
      <c r="GF575" s="180"/>
      <c r="GG575" s="180"/>
      <c r="GH575" s="180"/>
      <c r="GI575" s="180"/>
      <c r="GJ575" s="180"/>
      <c r="GK575" s="180"/>
      <c r="GL575" s="180"/>
      <c r="GM575" s="180"/>
      <c r="GN575" s="180"/>
      <c r="GO575" s="180"/>
      <c r="GP575" s="180"/>
      <c r="GQ575" s="180"/>
      <c r="GR575" s="180"/>
      <c r="GS575" s="180"/>
      <c r="GT575" s="180"/>
      <c r="GU575" s="180"/>
      <c r="GV575" s="180"/>
      <c r="GW575" s="180"/>
      <c r="GX575" s="180"/>
      <c r="GY575" s="180"/>
      <c r="GZ575" s="180"/>
      <c r="HA575" s="180"/>
      <c r="HB575" s="180"/>
      <c r="HC575" s="180"/>
      <c r="HD575" s="180"/>
      <c r="HE575" s="180"/>
      <c r="HF575" s="180"/>
      <c r="HG575" s="180"/>
      <c r="HH575" s="180"/>
      <c r="HI575" s="180"/>
      <c r="HJ575" s="180"/>
      <c r="HK575" s="180"/>
      <c r="HL575" s="180"/>
      <c r="HM575" s="180"/>
      <c r="HN575" s="180"/>
      <c r="HO575" s="180"/>
      <c r="HP575" s="180"/>
      <c r="HQ575" s="180"/>
      <c r="HR575" s="180"/>
      <c r="HS575" s="180"/>
      <c r="HT575" s="180"/>
      <c r="HU575" s="180"/>
      <c r="HV575" s="180"/>
      <c r="HW575" s="180"/>
      <c r="HX575" s="180"/>
      <c r="HY575" s="180"/>
      <c r="HZ575" s="180"/>
      <c r="IA575" s="180"/>
      <c r="IB575" s="180"/>
      <c r="IC575" s="180"/>
      <c r="ID575" s="180"/>
      <c r="IE575" s="180"/>
      <c r="IF575" s="180"/>
      <c r="IG575" s="180"/>
      <c r="IH575" s="180"/>
      <c r="II575" s="180"/>
      <c r="IJ575" s="180"/>
      <c r="IK575" s="180"/>
      <c r="IL575" s="180"/>
      <c r="IM575" s="180"/>
      <c r="IN575" s="180"/>
      <c r="IO575" s="180"/>
      <c r="IP575" s="180"/>
      <c r="IQ575" s="180"/>
      <c r="IR575" s="180"/>
      <c r="IS575" s="180"/>
    </row>
    <row r="576" spans="1:253" s="67" customFormat="1" x14ac:dyDescent="0.2">
      <c r="A576" s="196"/>
      <c r="B576" s="114"/>
      <c r="C576" s="229"/>
      <c r="D576" s="183"/>
      <c r="E576" s="19"/>
      <c r="F576" s="15"/>
    </row>
    <row r="577" spans="1:6" s="1" customFormat="1" x14ac:dyDescent="0.2">
      <c r="A577" s="205" t="s">
        <v>352</v>
      </c>
      <c r="B577" s="212" t="s">
        <v>354</v>
      </c>
      <c r="C577" s="17"/>
      <c r="D577" s="213"/>
      <c r="E577" s="218"/>
      <c r="F577" s="218"/>
    </row>
    <row r="578" spans="1:6" s="1" customFormat="1" x14ac:dyDescent="0.2">
      <c r="A578" s="207">
        <f>+A577+0.1</f>
        <v>10.1</v>
      </c>
      <c r="B578" s="182" t="s">
        <v>344</v>
      </c>
      <c r="C578" s="17">
        <v>50</v>
      </c>
      <c r="D578" s="214" t="s">
        <v>19</v>
      </c>
      <c r="E578" s="219">
        <f>+E528</f>
        <v>0</v>
      </c>
      <c r="F578" s="219">
        <f t="shared" ref="F578:F590" si="44">ROUND(E578*C578,2)</f>
        <v>0</v>
      </c>
    </row>
    <row r="579" spans="1:6" s="1" customFormat="1" ht="25.5" x14ac:dyDescent="0.2">
      <c r="A579" s="207">
        <f t="shared" ref="A579:A586" si="45">+A578+0.1</f>
        <v>10.199999999999999</v>
      </c>
      <c r="B579" s="202" t="s">
        <v>346</v>
      </c>
      <c r="C579" s="17">
        <v>300</v>
      </c>
      <c r="D579" s="215" t="s">
        <v>12</v>
      </c>
      <c r="E579" s="220">
        <f t="shared" ref="E579:E588" si="46">+E563</f>
        <v>0</v>
      </c>
      <c r="F579" s="219">
        <f t="shared" si="44"/>
        <v>0</v>
      </c>
    </row>
    <row r="580" spans="1:6" s="1" customFormat="1" x14ac:dyDescent="0.2">
      <c r="A580" s="207">
        <f t="shared" si="45"/>
        <v>10.299999999999999</v>
      </c>
      <c r="B580" s="182" t="s">
        <v>328</v>
      </c>
      <c r="C580" s="17">
        <v>50</v>
      </c>
      <c r="D580" s="214" t="s">
        <v>19</v>
      </c>
      <c r="E580" s="219">
        <f t="shared" si="46"/>
        <v>0</v>
      </c>
      <c r="F580" s="219">
        <f t="shared" si="44"/>
        <v>0</v>
      </c>
    </row>
    <row r="581" spans="1:6" s="1" customFormat="1" x14ac:dyDescent="0.2">
      <c r="A581" s="207">
        <f t="shared" si="45"/>
        <v>10.399999999999999</v>
      </c>
      <c r="B581" s="182" t="s">
        <v>347</v>
      </c>
      <c r="C581" s="17">
        <v>100</v>
      </c>
      <c r="D581" s="214" t="s">
        <v>19</v>
      </c>
      <c r="E581" s="219">
        <f t="shared" si="46"/>
        <v>0</v>
      </c>
      <c r="F581" s="219">
        <f t="shared" si="44"/>
        <v>0</v>
      </c>
    </row>
    <row r="582" spans="1:6" s="1" customFormat="1" x14ac:dyDescent="0.2">
      <c r="A582" s="207">
        <f t="shared" si="45"/>
        <v>10.499999999999998</v>
      </c>
      <c r="B582" s="182" t="s">
        <v>348</v>
      </c>
      <c r="C582" s="17">
        <v>50</v>
      </c>
      <c r="D582" s="214" t="s">
        <v>19</v>
      </c>
      <c r="E582" s="219">
        <f t="shared" si="46"/>
        <v>0</v>
      </c>
      <c r="F582" s="219">
        <f t="shared" si="44"/>
        <v>0</v>
      </c>
    </row>
    <row r="583" spans="1:6" s="1" customFormat="1" x14ac:dyDescent="0.2">
      <c r="A583" s="207">
        <f t="shared" si="45"/>
        <v>10.599999999999998</v>
      </c>
      <c r="B583" s="182" t="s">
        <v>355</v>
      </c>
      <c r="C583" s="17">
        <v>50</v>
      </c>
      <c r="D583" s="214" t="s">
        <v>19</v>
      </c>
      <c r="E583" s="219">
        <f t="shared" si="46"/>
        <v>0</v>
      </c>
      <c r="F583" s="219">
        <f t="shared" si="44"/>
        <v>0</v>
      </c>
    </row>
    <row r="584" spans="1:6" s="1" customFormat="1" x14ac:dyDescent="0.2">
      <c r="A584" s="207">
        <f t="shared" si="45"/>
        <v>10.699999999999998</v>
      </c>
      <c r="B584" s="182" t="s">
        <v>349</v>
      </c>
      <c r="C584" s="17">
        <v>50</v>
      </c>
      <c r="D584" s="214" t="s">
        <v>12</v>
      </c>
      <c r="E584" s="219">
        <f t="shared" si="46"/>
        <v>0</v>
      </c>
      <c r="F584" s="219">
        <f t="shared" si="44"/>
        <v>0</v>
      </c>
    </row>
    <row r="585" spans="1:6" s="1" customFormat="1" x14ac:dyDescent="0.2">
      <c r="A585" s="207">
        <f t="shared" si="45"/>
        <v>10.799999999999997</v>
      </c>
      <c r="B585" s="182" t="s">
        <v>350</v>
      </c>
      <c r="C585" s="17">
        <v>50</v>
      </c>
      <c r="D585" s="214" t="s">
        <v>19</v>
      </c>
      <c r="E585" s="219">
        <f t="shared" si="46"/>
        <v>0</v>
      </c>
      <c r="F585" s="219">
        <f t="shared" si="44"/>
        <v>0</v>
      </c>
    </row>
    <row r="586" spans="1:6" s="1" customFormat="1" x14ac:dyDescent="0.2">
      <c r="A586" s="207">
        <f t="shared" si="45"/>
        <v>10.899999999999997</v>
      </c>
      <c r="B586" s="182" t="s">
        <v>334</v>
      </c>
      <c r="C586" s="17">
        <v>50</v>
      </c>
      <c r="D586" s="214" t="s">
        <v>345</v>
      </c>
      <c r="E586" s="219">
        <f t="shared" si="46"/>
        <v>0</v>
      </c>
      <c r="F586" s="219">
        <f t="shared" si="44"/>
        <v>0</v>
      </c>
    </row>
    <row r="587" spans="1:6" s="1" customFormat="1" x14ac:dyDescent="0.2">
      <c r="A587" s="207" t="s">
        <v>340</v>
      </c>
      <c r="B587" s="182" t="s">
        <v>351</v>
      </c>
      <c r="C587" s="17">
        <v>50</v>
      </c>
      <c r="D587" s="214" t="s">
        <v>19</v>
      </c>
      <c r="E587" s="219">
        <f t="shared" si="46"/>
        <v>0</v>
      </c>
      <c r="F587" s="219">
        <f t="shared" si="44"/>
        <v>0</v>
      </c>
    </row>
    <row r="588" spans="1:6" s="1" customFormat="1" x14ac:dyDescent="0.2">
      <c r="A588" s="207" t="s">
        <v>341</v>
      </c>
      <c r="B588" s="182" t="s">
        <v>353</v>
      </c>
      <c r="C588" s="17">
        <v>99</v>
      </c>
      <c r="D588" s="214" t="s">
        <v>15</v>
      </c>
      <c r="E588" s="219">
        <f t="shared" si="46"/>
        <v>0</v>
      </c>
      <c r="F588" s="219">
        <f t="shared" si="44"/>
        <v>0</v>
      </c>
    </row>
    <row r="589" spans="1:6" s="1" customFormat="1" x14ac:dyDescent="0.2">
      <c r="A589" s="207" t="s">
        <v>342</v>
      </c>
      <c r="B589" s="216" t="s">
        <v>336</v>
      </c>
      <c r="C589" s="17">
        <v>50</v>
      </c>
      <c r="D589" s="217" t="s">
        <v>19</v>
      </c>
      <c r="E589" s="221"/>
      <c r="F589" s="222">
        <f>ROUND(C589*E589,2)</f>
        <v>0</v>
      </c>
    </row>
    <row r="590" spans="1:6" s="1" customFormat="1" x14ac:dyDescent="0.2">
      <c r="A590" s="207" t="s">
        <v>343</v>
      </c>
      <c r="B590" s="182" t="s">
        <v>337</v>
      </c>
      <c r="C590" s="17">
        <v>50</v>
      </c>
      <c r="D590" s="214" t="s">
        <v>338</v>
      </c>
      <c r="E590" s="219"/>
      <c r="F590" s="219">
        <f t="shared" si="44"/>
        <v>0</v>
      </c>
    </row>
    <row r="591" spans="1:6" s="1" customFormat="1" x14ac:dyDescent="0.2">
      <c r="A591" s="207"/>
      <c r="B591" s="182"/>
      <c r="C591" s="17"/>
      <c r="D591" s="214"/>
      <c r="E591" s="219"/>
      <c r="F591" s="219"/>
    </row>
    <row r="592" spans="1:6" s="1" customFormat="1" x14ac:dyDescent="0.2">
      <c r="A592" s="205" t="s">
        <v>356</v>
      </c>
      <c r="B592" s="212" t="s">
        <v>354</v>
      </c>
      <c r="C592" s="17"/>
      <c r="D592" s="213"/>
      <c r="E592" s="218"/>
      <c r="F592" s="218"/>
    </row>
    <row r="593" spans="1:6" s="1" customFormat="1" x14ac:dyDescent="0.2">
      <c r="A593" s="207">
        <f>+A592+0.1</f>
        <v>11.1</v>
      </c>
      <c r="B593" s="182" t="s">
        <v>344</v>
      </c>
      <c r="C593" s="17">
        <v>1</v>
      </c>
      <c r="D593" s="214" t="s">
        <v>19</v>
      </c>
      <c r="E593" s="219">
        <f>+E543</f>
        <v>0</v>
      </c>
      <c r="F593" s="219">
        <f t="shared" ref="F593:F605" si="47">ROUND(E593*C593,2)</f>
        <v>0</v>
      </c>
    </row>
    <row r="594" spans="1:6" s="1" customFormat="1" ht="25.5" x14ac:dyDescent="0.2">
      <c r="A594" s="207">
        <f t="shared" ref="A594:A601" si="48">+A593+0.1</f>
        <v>11.2</v>
      </c>
      <c r="B594" s="202" t="s">
        <v>361</v>
      </c>
      <c r="C594" s="17">
        <v>6</v>
      </c>
      <c r="D594" s="215" t="s">
        <v>12</v>
      </c>
      <c r="E594" s="220">
        <f t="shared" ref="E594:E603" si="49">+E578</f>
        <v>0</v>
      </c>
      <c r="F594" s="219">
        <f t="shared" si="47"/>
        <v>0</v>
      </c>
    </row>
    <row r="595" spans="1:6" s="1" customFormat="1" x14ac:dyDescent="0.2">
      <c r="A595" s="207">
        <f t="shared" si="48"/>
        <v>11.299999999999999</v>
      </c>
      <c r="B595" s="182" t="s">
        <v>362</v>
      </c>
      <c r="C595" s="17">
        <v>1</v>
      </c>
      <c r="D595" s="214" t="s">
        <v>19</v>
      </c>
      <c r="E595" s="219">
        <f t="shared" si="49"/>
        <v>0</v>
      </c>
      <c r="F595" s="219">
        <f t="shared" si="47"/>
        <v>0</v>
      </c>
    </row>
    <row r="596" spans="1:6" s="1" customFormat="1" x14ac:dyDescent="0.2">
      <c r="A596" s="207">
        <f t="shared" si="48"/>
        <v>11.399999999999999</v>
      </c>
      <c r="B596" s="182" t="s">
        <v>363</v>
      </c>
      <c r="C596" s="17">
        <v>2</v>
      </c>
      <c r="D596" s="214" t="s">
        <v>19</v>
      </c>
      <c r="E596" s="219">
        <f t="shared" si="49"/>
        <v>0</v>
      </c>
      <c r="F596" s="219">
        <f t="shared" si="47"/>
        <v>0</v>
      </c>
    </row>
    <row r="597" spans="1:6" s="1" customFormat="1" x14ac:dyDescent="0.2">
      <c r="A597" s="207">
        <f t="shared" si="48"/>
        <v>11.499999999999998</v>
      </c>
      <c r="B597" s="182" t="s">
        <v>364</v>
      </c>
      <c r="C597" s="17">
        <v>1</v>
      </c>
      <c r="D597" s="214" t="s">
        <v>19</v>
      </c>
      <c r="E597" s="219">
        <f t="shared" si="49"/>
        <v>0</v>
      </c>
      <c r="F597" s="219">
        <f t="shared" si="47"/>
        <v>0</v>
      </c>
    </row>
    <row r="598" spans="1:6" s="1" customFormat="1" x14ac:dyDescent="0.2">
      <c r="A598" s="207">
        <f t="shared" si="48"/>
        <v>11.599999999999998</v>
      </c>
      <c r="B598" s="182" t="s">
        <v>355</v>
      </c>
      <c r="C598" s="17">
        <v>1</v>
      </c>
      <c r="D598" s="214" t="s">
        <v>19</v>
      </c>
      <c r="E598" s="219">
        <f t="shared" si="49"/>
        <v>0</v>
      </c>
      <c r="F598" s="219">
        <f t="shared" si="47"/>
        <v>0</v>
      </c>
    </row>
    <row r="599" spans="1:6" s="1" customFormat="1" x14ac:dyDescent="0.2">
      <c r="A599" s="207">
        <f t="shared" si="48"/>
        <v>11.699999999999998</v>
      </c>
      <c r="B599" s="182" t="s">
        <v>365</v>
      </c>
      <c r="C599" s="17">
        <v>1</v>
      </c>
      <c r="D599" s="214" t="s">
        <v>12</v>
      </c>
      <c r="E599" s="219">
        <f t="shared" si="49"/>
        <v>0</v>
      </c>
      <c r="F599" s="219">
        <f t="shared" si="47"/>
        <v>0</v>
      </c>
    </row>
    <row r="600" spans="1:6" s="1" customFormat="1" x14ac:dyDescent="0.2">
      <c r="A600" s="207">
        <f t="shared" si="48"/>
        <v>11.799999999999997</v>
      </c>
      <c r="B600" s="182" t="s">
        <v>350</v>
      </c>
      <c r="C600" s="17">
        <v>1</v>
      </c>
      <c r="D600" s="214" t="s">
        <v>19</v>
      </c>
      <c r="E600" s="219">
        <f t="shared" si="49"/>
        <v>0</v>
      </c>
      <c r="F600" s="219">
        <f t="shared" si="47"/>
        <v>0</v>
      </c>
    </row>
    <row r="601" spans="1:6" s="1" customFormat="1" x14ac:dyDescent="0.2">
      <c r="A601" s="207">
        <f t="shared" si="48"/>
        <v>11.899999999999997</v>
      </c>
      <c r="B601" s="182" t="s">
        <v>334</v>
      </c>
      <c r="C601" s="17">
        <v>1</v>
      </c>
      <c r="D601" s="214" t="s">
        <v>345</v>
      </c>
      <c r="E601" s="219">
        <f t="shared" si="49"/>
        <v>0</v>
      </c>
      <c r="F601" s="219">
        <f t="shared" si="47"/>
        <v>0</v>
      </c>
    </row>
    <row r="602" spans="1:6" s="1" customFormat="1" x14ac:dyDescent="0.2">
      <c r="A602" s="207" t="s">
        <v>357</v>
      </c>
      <c r="B602" s="182" t="s">
        <v>351</v>
      </c>
      <c r="C602" s="17">
        <v>1</v>
      </c>
      <c r="D602" s="214" t="s">
        <v>19</v>
      </c>
      <c r="E602" s="219">
        <f t="shared" si="49"/>
        <v>0</v>
      </c>
      <c r="F602" s="219">
        <f t="shared" si="47"/>
        <v>0</v>
      </c>
    </row>
    <row r="603" spans="1:6" s="1" customFormat="1" x14ac:dyDescent="0.2">
      <c r="A603" s="207" t="s">
        <v>358</v>
      </c>
      <c r="B603" s="182" t="s">
        <v>353</v>
      </c>
      <c r="C603" s="17">
        <v>1.98</v>
      </c>
      <c r="D603" s="214" t="s">
        <v>15</v>
      </c>
      <c r="E603" s="219">
        <f t="shared" si="49"/>
        <v>0</v>
      </c>
      <c r="F603" s="219">
        <f t="shared" si="47"/>
        <v>0</v>
      </c>
    </row>
    <row r="604" spans="1:6" s="1" customFormat="1" x14ac:dyDescent="0.2">
      <c r="A604" s="207" t="s">
        <v>359</v>
      </c>
      <c r="B604" s="216" t="s">
        <v>336</v>
      </c>
      <c r="C604" s="17">
        <v>1</v>
      </c>
      <c r="D604" s="217" t="s">
        <v>19</v>
      </c>
      <c r="E604" s="221"/>
      <c r="F604" s="222">
        <f>ROUND(C604*E604,2)</f>
        <v>0</v>
      </c>
    </row>
    <row r="605" spans="1:6" s="1" customFormat="1" x14ac:dyDescent="0.2">
      <c r="A605" s="207" t="s">
        <v>360</v>
      </c>
      <c r="B605" s="182" t="s">
        <v>337</v>
      </c>
      <c r="C605" s="17">
        <v>1</v>
      </c>
      <c r="D605" s="214" t="s">
        <v>338</v>
      </c>
      <c r="E605" s="219"/>
      <c r="F605" s="219">
        <f t="shared" ref="F605:F606" si="50">ROUND(E605*C605,2)</f>
        <v>0</v>
      </c>
    </row>
    <row r="606" spans="1:6" s="1" customFormat="1" x14ac:dyDescent="0.2">
      <c r="A606" s="207"/>
      <c r="B606" s="182"/>
      <c r="C606" s="17"/>
      <c r="D606" s="214"/>
      <c r="E606" s="219"/>
      <c r="F606" s="219"/>
    </row>
    <row r="607" spans="1:6" s="67" customFormat="1" ht="38.25" x14ac:dyDescent="0.2">
      <c r="A607" s="201">
        <v>12</v>
      </c>
      <c r="B607" s="202" t="s">
        <v>231</v>
      </c>
      <c r="C607" s="78">
        <v>6869.46</v>
      </c>
      <c r="D607" s="203" t="s">
        <v>12</v>
      </c>
      <c r="E607" s="78"/>
      <c r="F607" s="79">
        <f>ROUND(C607*E607,2)</f>
        <v>0</v>
      </c>
    </row>
    <row r="608" spans="1:6" s="67" customFormat="1" ht="63.75" x14ac:dyDescent="0.2">
      <c r="A608" s="201">
        <v>13</v>
      </c>
      <c r="B608" s="202" t="s">
        <v>232</v>
      </c>
      <c r="C608" s="78">
        <v>6869.46</v>
      </c>
      <c r="D608" s="203" t="s">
        <v>12</v>
      </c>
      <c r="E608" s="78"/>
      <c r="F608" s="79">
        <f>ROUND(C608*E608,2)</f>
        <v>0</v>
      </c>
    </row>
    <row r="609" spans="1:27" s="67" customFormat="1" ht="25.5" x14ac:dyDescent="0.2">
      <c r="A609" s="190">
        <v>14</v>
      </c>
      <c r="B609" s="204" t="s">
        <v>233</v>
      </c>
      <c r="C609" s="78">
        <v>6869.46</v>
      </c>
      <c r="D609" s="203" t="s">
        <v>12</v>
      </c>
      <c r="E609" s="78"/>
      <c r="F609" s="79">
        <f>ROUND(C609*E609,2)</f>
        <v>0</v>
      </c>
    </row>
    <row r="610" spans="1:27" s="67" customFormat="1" x14ac:dyDescent="0.2">
      <c r="A610" s="31"/>
      <c r="B610" s="26" t="s">
        <v>202</v>
      </c>
      <c r="C610" s="46"/>
      <c r="D610" s="36"/>
      <c r="E610" s="19"/>
      <c r="F610" s="27">
        <f>SUM(F502:F609)</f>
        <v>0</v>
      </c>
    </row>
    <row r="611" spans="1:27" s="82" customFormat="1" x14ac:dyDescent="0.2">
      <c r="A611" s="45"/>
      <c r="B611" s="23"/>
      <c r="C611" s="59"/>
      <c r="D611" s="36"/>
      <c r="E611" s="85"/>
      <c r="F611" s="10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s="67" customFormat="1" x14ac:dyDescent="0.2">
      <c r="A612" s="33" t="s">
        <v>203</v>
      </c>
      <c r="B612" s="34" t="s">
        <v>204</v>
      </c>
      <c r="C612" s="35"/>
      <c r="D612" s="36"/>
      <c r="E612" s="37"/>
      <c r="F612" s="38"/>
    </row>
    <row r="613" spans="1:27" s="67" customFormat="1" ht="25.5" x14ac:dyDescent="0.2">
      <c r="A613" s="39">
        <v>1</v>
      </c>
      <c r="B613" s="40" t="s">
        <v>255</v>
      </c>
      <c r="C613" s="78"/>
      <c r="D613" s="77" t="s">
        <v>256</v>
      </c>
      <c r="E613" s="14"/>
      <c r="F613" s="102">
        <f>ROUND(C613*E613,2)</f>
        <v>0</v>
      </c>
    </row>
    <row r="614" spans="1:27" s="67" customFormat="1" ht="63.75" x14ac:dyDescent="0.2">
      <c r="A614" s="39">
        <v>2</v>
      </c>
      <c r="B614" s="41" t="s">
        <v>257</v>
      </c>
      <c r="C614" s="35">
        <v>1</v>
      </c>
      <c r="D614" s="77" t="s">
        <v>19</v>
      </c>
      <c r="E614" s="14"/>
      <c r="F614" s="102">
        <f>ROUND(C614*E614,2)</f>
        <v>0</v>
      </c>
    </row>
    <row r="615" spans="1:27" s="67" customFormat="1" x14ac:dyDescent="0.2">
      <c r="A615" s="42"/>
      <c r="B615" s="43" t="s">
        <v>258</v>
      </c>
      <c r="C615" s="35"/>
      <c r="D615" s="44"/>
      <c r="E615" s="37"/>
      <c r="F615" s="38">
        <f>SUM(F613:F614)</f>
        <v>0</v>
      </c>
    </row>
    <row r="616" spans="1:27" s="67" customFormat="1" x14ac:dyDescent="0.2">
      <c r="A616" s="45"/>
      <c r="B616" s="23"/>
      <c r="C616" s="46"/>
      <c r="D616" s="47"/>
      <c r="E616" s="48"/>
      <c r="F616" s="48"/>
    </row>
    <row r="617" spans="1:27" s="67" customFormat="1" x14ac:dyDescent="0.2">
      <c r="A617" s="49"/>
      <c r="B617" s="103" t="s">
        <v>312</v>
      </c>
      <c r="C617" s="76"/>
      <c r="D617" s="104"/>
      <c r="E617" s="105"/>
      <c r="F617" s="106">
        <f>F615+F610+F498+F465+F401+F56+F334+F195</f>
        <v>0</v>
      </c>
    </row>
    <row r="618" spans="1:27" s="112" customFormat="1" x14ac:dyDescent="0.2">
      <c r="A618" s="107"/>
      <c r="B618" s="50" t="s">
        <v>205</v>
      </c>
      <c r="C618" s="108"/>
      <c r="D618" s="109"/>
      <c r="E618" s="110"/>
      <c r="F618" s="111">
        <f>+F617</f>
        <v>0</v>
      </c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</row>
    <row r="619" spans="1:27" s="67" customFormat="1" x14ac:dyDescent="0.2">
      <c r="A619" s="107"/>
      <c r="B619" s="50"/>
      <c r="C619" s="108"/>
      <c r="D619" s="109"/>
      <c r="E619" s="110"/>
      <c r="F619" s="111"/>
    </row>
    <row r="620" spans="1:27" s="67" customFormat="1" x14ac:dyDescent="0.2">
      <c r="A620" s="51"/>
      <c r="B620" s="52" t="s">
        <v>206</v>
      </c>
      <c r="C620" s="135"/>
      <c r="D620" s="113"/>
      <c r="E620" s="114"/>
      <c r="F620" s="115"/>
    </row>
    <row r="621" spans="1:27" x14ac:dyDescent="0.2">
      <c r="A621" s="51"/>
      <c r="B621" s="45" t="s">
        <v>208</v>
      </c>
      <c r="C621" s="136">
        <v>0.04</v>
      </c>
      <c r="D621" s="45"/>
      <c r="E621" s="53"/>
      <c r="F621" s="53">
        <f>C621*F618</f>
        <v>0</v>
      </c>
    </row>
    <row r="622" spans="1:27" x14ac:dyDescent="0.2">
      <c r="A622" s="87"/>
      <c r="B622" s="45" t="s">
        <v>207</v>
      </c>
      <c r="C622" s="136">
        <v>0.1</v>
      </c>
      <c r="D622" s="54"/>
      <c r="E622" s="53"/>
      <c r="F622" s="55">
        <f>F618*C622</f>
        <v>0</v>
      </c>
    </row>
    <row r="623" spans="1:27" s="4" customFormat="1" x14ac:dyDescent="0.2">
      <c r="A623" s="116"/>
      <c r="B623" s="45" t="s">
        <v>259</v>
      </c>
      <c r="C623" s="136">
        <v>0.04</v>
      </c>
      <c r="D623" s="54"/>
      <c r="E623" s="53"/>
      <c r="F623" s="55">
        <f>F618*C623</f>
        <v>0</v>
      </c>
    </row>
    <row r="624" spans="1:27" s="4" customFormat="1" x14ac:dyDescent="0.2">
      <c r="A624" s="116"/>
      <c r="B624" s="45" t="s">
        <v>260</v>
      </c>
      <c r="C624" s="136">
        <v>0.05</v>
      </c>
      <c r="D624" s="54"/>
      <c r="E624" s="53"/>
      <c r="F624" s="55">
        <f>F618*C624</f>
        <v>0</v>
      </c>
    </row>
    <row r="625" spans="1:27" x14ac:dyDescent="0.2">
      <c r="A625" s="51"/>
      <c r="B625" s="45" t="s">
        <v>261</v>
      </c>
      <c r="C625" s="136">
        <v>0.03</v>
      </c>
      <c r="D625" s="54"/>
      <c r="E625" s="53"/>
      <c r="F625" s="55">
        <f>F618*C625</f>
        <v>0</v>
      </c>
    </row>
    <row r="626" spans="1:27" x14ac:dyDescent="0.2">
      <c r="A626" s="51"/>
      <c r="B626" s="45" t="s">
        <v>209</v>
      </c>
      <c r="C626" s="136">
        <v>0.01</v>
      </c>
      <c r="D626" s="54"/>
      <c r="E626" s="53"/>
      <c r="F626" s="55">
        <f>ROUND(F$618*C626,2)</f>
        <v>0</v>
      </c>
    </row>
    <row r="627" spans="1:27" s="82" customFormat="1" x14ac:dyDescent="0.2">
      <c r="A627" s="117"/>
      <c r="B627" s="45" t="s">
        <v>212</v>
      </c>
      <c r="C627" s="136">
        <v>0.05</v>
      </c>
      <c r="D627" s="54"/>
      <c r="E627" s="53"/>
      <c r="F627" s="55">
        <f>C627*F618</f>
        <v>0</v>
      </c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s="4" customFormat="1" x14ac:dyDescent="0.2">
      <c r="A628" s="116"/>
      <c r="B628" s="45" t="s">
        <v>262</v>
      </c>
      <c r="C628" s="136">
        <v>0.1</v>
      </c>
      <c r="D628" s="56"/>
      <c r="E628" s="57"/>
      <c r="F628" s="57">
        <f>ROUNDDOWN((C628*F618),2)</f>
        <v>0</v>
      </c>
    </row>
    <row r="629" spans="1:27" s="4" customFormat="1" x14ac:dyDescent="0.2">
      <c r="A629" s="116"/>
      <c r="B629" s="45" t="s">
        <v>263</v>
      </c>
      <c r="C629" s="136">
        <v>0.18</v>
      </c>
      <c r="D629" s="56"/>
      <c r="E629" s="57"/>
      <c r="F629" s="57">
        <f>C629*F622</f>
        <v>0</v>
      </c>
    </row>
    <row r="630" spans="1:27" s="4" customFormat="1" x14ac:dyDescent="0.2">
      <c r="A630" s="116"/>
      <c r="B630" s="45" t="s">
        <v>264</v>
      </c>
      <c r="C630" s="136">
        <v>1E-3</v>
      </c>
      <c r="D630" s="56"/>
      <c r="E630" s="57"/>
      <c r="F630" s="57">
        <f>C630*F618</f>
        <v>0</v>
      </c>
    </row>
    <row r="631" spans="1:27" s="4" customFormat="1" ht="25.5" x14ac:dyDescent="0.2">
      <c r="A631" s="116"/>
      <c r="B631" s="58" t="s">
        <v>265</v>
      </c>
      <c r="C631" s="135">
        <v>0.03</v>
      </c>
      <c r="D631" s="60"/>
      <c r="E631" s="61"/>
      <c r="F631" s="118">
        <f>ROUND(C631*F618,2)</f>
        <v>0</v>
      </c>
    </row>
    <row r="632" spans="1:27" s="4" customFormat="1" x14ac:dyDescent="0.2">
      <c r="A632" s="116"/>
      <c r="B632" s="58" t="s">
        <v>266</v>
      </c>
      <c r="C632" s="135">
        <v>0.02</v>
      </c>
      <c r="D632" s="60"/>
      <c r="E632" s="61"/>
      <c r="F632" s="118">
        <f>ROUND(C632*F618,2)</f>
        <v>0</v>
      </c>
    </row>
    <row r="633" spans="1:27" s="82" customFormat="1" x14ac:dyDescent="0.2">
      <c r="A633" s="119"/>
      <c r="B633" s="52" t="s">
        <v>210</v>
      </c>
      <c r="C633" s="137"/>
      <c r="D633" s="120"/>
      <c r="E633" s="62"/>
      <c r="F633" s="62">
        <f>SUM(F621:F632)</f>
        <v>0</v>
      </c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s="82" customFormat="1" x14ac:dyDescent="0.2">
      <c r="A634" s="121"/>
      <c r="B634" s="52"/>
      <c r="C634" s="122"/>
      <c r="D634" s="120"/>
      <c r="E634" s="62"/>
      <c r="F634" s="6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2">
      <c r="A635" s="50"/>
      <c r="B635" s="50" t="s">
        <v>211</v>
      </c>
      <c r="C635" s="123"/>
      <c r="D635" s="124"/>
      <c r="E635" s="110"/>
      <c r="F635" s="125">
        <f>+F633+F618</f>
        <v>0</v>
      </c>
    </row>
    <row r="636" spans="1:27" x14ac:dyDescent="0.2">
      <c r="A636" s="13"/>
      <c r="B636" s="13"/>
      <c r="C636" s="108"/>
      <c r="D636" s="109"/>
      <c r="E636" s="110"/>
      <c r="F636" s="126"/>
    </row>
    <row r="637" spans="1:27" x14ac:dyDescent="0.2">
      <c r="A637" s="127"/>
      <c r="B637" s="127" t="s">
        <v>213</v>
      </c>
      <c r="C637" s="128"/>
      <c r="D637" s="129"/>
      <c r="E637" s="130"/>
      <c r="F637" s="131">
        <f>+F635</f>
        <v>0</v>
      </c>
    </row>
    <row r="638" spans="1:27" x14ac:dyDescent="0.2">
      <c r="A638" s="63"/>
      <c r="B638" s="64"/>
      <c r="C638" s="132"/>
      <c r="D638" s="132"/>
      <c r="E638" s="132"/>
      <c r="F638" s="132"/>
    </row>
  </sheetData>
  <sheetProtection algorithmName="SHA-512" hashValue="8NgYrhBSuVd4hVGXOPnCat5k5r9rc2w/9tAqDNbQGflp9ciZABAjuTd2rzhpVZ/xXrT63zaYbqA4RfX/y+BO5A==" saltValue="pZBGNXBccYJ7U1VHeL1EQw==" spinCount="100000" sheet="1" objects="1" scenarios="1" formatCells="0" formatColumns="0" formatRows="0"/>
  <mergeCells count="4">
    <mergeCell ref="A1:F1"/>
    <mergeCell ref="A2:F2"/>
    <mergeCell ref="B3:F3"/>
    <mergeCell ref="C638:F638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  (REVISADO) (2)</vt:lpstr>
      <vt:lpstr>'PRES.   (REVISADO) (2)'!Área_de_impresión</vt:lpstr>
      <vt:lpstr>'PRES.   (REVISADO)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Claudia Sofía De León Rosario</cp:lastModifiedBy>
  <cp:lastPrinted>2019-11-28T14:14:08Z</cp:lastPrinted>
  <dcterms:created xsi:type="dcterms:W3CDTF">2019-10-21T19:30:06Z</dcterms:created>
  <dcterms:modified xsi:type="dcterms:W3CDTF">2019-12-12T21:34:15Z</dcterms:modified>
</cp:coreProperties>
</file>