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g. Noelia Botello\OneDrive\Escritorio\"/>
    </mc:Choice>
  </mc:AlternateContent>
  <xr:revisionPtr revIDLastSave="0" documentId="13_ncr:1_{05CD171F-C3F6-4B2F-8E03-076F1C16C5BA}" xr6:coauthVersionLast="45" xr6:coauthVersionMax="45" xr10:uidLastSave="{00000000-0000-0000-0000-000000000000}"/>
  <bookViews>
    <workbookView xWindow="-108" yWindow="-108" windowWidth="23256" windowHeight="12576" tabRatio="1000" xr2:uid="{00000000-000D-0000-FFFF-FFFF00000000}"/>
  </bookViews>
  <sheets>
    <sheet name="PRES PERAVIA no.01" sheetId="2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</externalReferences>
  <definedNames>
    <definedName name="\" localSheetId="0">'[1]M.O.'!#REF!</definedName>
    <definedName name="\">'[1]M.O.'!#REF!</definedName>
    <definedName name="\a" localSheetId="0">#REF!</definedName>
    <definedName name="\a">#REF!</definedName>
    <definedName name="\b" localSheetId="0">#REF!</definedName>
    <definedName name="\b">#REF!</definedName>
    <definedName name="\c">#N/A</definedName>
    <definedName name="\d">#N/A</definedName>
    <definedName name="\f" localSheetId="0">#REF!</definedName>
    <definedName name="\f">#REF!</definedName>
    <definedName name="\i" localSheetId="0">#REF!</definedName>
    <definedName name="\i">#REF!</definedName>
    <definedName name="\m" localSheetId="0">#REF!</definedName>
    <definedName name="\m">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w" localSheetId="0">#REF!</definedName>
    <definedName name="\w">#REF!</definedName>
    <definedName name="\z" localSheetId="0">#REF!</definedName>
    <definedName name="\z">#REF!</definedName>
    <definedName name="__________ZC1" localSheetId="0">#REF!</definedName>
    <definedName name="__________ZC1">#REF!</definedName>
    <definedName name="__________ZE1" localSheetId="0">#REF!</definedName>
    <definedName name="__________ZE1">#REF!</definedName>
    <definedName name="__________ZE2" localSheetId="0">#REF!</definedName>
    <definedName name="__________ZE2">#REF!</definedName>
    <definedName name="__________ZE3" localSheetId="0">#REF!</definedName>
    <definedName name="__________ZE3">#REF!</definedName>
    <definedName name="__________ZE4" localSheetId="0">#REF!</definedName>
    <definedName name="__________ZE4">#REF!</definedName>
    <definedName name="__________ZE5" localSheetId="0">#REF!</definedName>
    <definedName name="__________ZE5">#REF!</definedName>
    <definedName name="__________ZE6" localSheetId="0">#REF!</definedName>
    <definedName name="__________ZE6">#REF!</definedName>
    <definedName name="_________ZC1" localSheetId="0">#REF!</definedName>
    <definedName name="_________ZC1">#REF!</definedName>
    <definedName name="_________ZE1" localSheetId="0">#REF!</definedName>
    <definedName name="_________ZE1">#REF!</definedName>
    <definedName name="_________ZE2" localSheetId="0">#REF!</definedName>
    <definedName name="_________ZE2">#REF!</definedName>
    <definedName name="_________ZE3" localSheetId="0">#REF!</definedName>
    <definedName name="_________ZE3">#REF!</definedName>
    <definedName name="_________ZE4" localSheetId="0">#REF!</definedName>
    <definedName name="_________ZE4">#REF!</definedName>
    <definedName name="_________ZE5" localSheetId="0">#REF!</definedName>
    <definedName name="_________ZE5">#REF!</definedName>
    <definedName name="_________ZE6" localSheetId="0">#REF!</definedName>
    <definedName name="_________ZE6">#REF!</definedName>
    <definedName name="________ZC1" localSheetId="0">#REF!</definedName>
    <definedName name="________ZC1">#REF!</definedName>
    <definedName name="________ZE1" localSheetId="0">#REF!</definedName>
    <definedName name="________ZE1">#REF!</definedName>
    <definedName name="________ZE2" localSheetId="0">#REF!</definedName>
    <definedName name="________ZE2">#REF!</definedName>
    <definedName name="________ZE3" localSheetId="0">#REF!</definedName>
    <definedName name="________ZE3">#REF!</definedName>
    <definedName name="________ZE4" localSheetId="0">#REF!</definedName>
    <definedName name="________ZE4">#REF!</definedName>
    <definedName name="________ZE5" localSheetId="0">#REF!</definedName>
    <definedName name="________ZE5">#REF!</definedName>
    <definedName name="________ZE6" localSheetId="0">#REF!</definedName>
    <definedName name="________ZE6">#REF!</definedName>
    <definedName name="_______ZC1" localSheetId="0">#REF!</definedName>
    <definedName name="_______ZC1">#REF!</definedName>
    <definedName name="_______ZE1" localSheetId="0">#REF!</definedName>
    <definedName name="_______ZE1">#REF!</definedName>
    <definedName name="_______ZE2" localSheetId="0">#REF!</definedName>
    <definedName name="_______ZE2">#REF!</definedName>
    <definedName name="_______ZE3" localSheetId="0">#REF!</definedName>
    <definedName name="_______ZE3">#REF!</definedName>
    <definedName name="_______ZE4" localSheetId="0">#REF!</definedName>
    <definedName name="_______ZE4">#REF!</definedName>
    <definedName name="_______ZE5" localSheetId="0">#REF!</definedName>
    <definedName name="_______ZE5">#REF!</definedName>
    <definedName name="_______ZE6" localSheetId="0">#REF!</definedName>
    <definedName name="_______ZE6">#REF!</definedName>
    <definedName name="______ZC1" localSheetId="0">#REF!</definedName>
    <definedName name="______ZC1">#REF!</definedName>
    <definedName name="______ZE1" localSheetId="0">#REF!</definedName>
    <definedName name="______ZE1">#REF!</definedName>
    <definedName name="______ZE2" localSheetId="0">#REF!</definedName>
    <definedName name="______ZE2">#REF!</definedName>
    <definedName name="______ZE3" localSheetId="0">#REF!</definedName>
    <definedName name="______ZE3">#REF!</definedName>
    <definedName name="______ZE4" localSheetId="0">#REF!</definedName>
    <definedName name="______ZE4">#REF!</definedName>
    <definedName name="______ZE5" localSheetId="0">#REF!</definedName>
    <definedName name="______ZE5">#REF!</definedName>
    <definedName name="______ZE6" localSheetId="0">#REF!</definedName>
    <definedName name="______ZE6">#REF!</definedName>
    <definedName name="_____F" localSheetId="0">#REF!</definedName>
    <definedName name="_____F">#REF!</definedName>
    <definedName name="_____ZC1" localSheetId="0">#REF!</definedName>
    <definedName name="_____ZC1">#REF!</definedName>
    <definedName name="_____ZE1" localSheetId="0">#REF!</definedName>
    <definedName name="_____ZE1">#REF!</definedName>
    <definedName name="_____ZE2" localSheetId="0">#REF!</definedName>
    <definedName name="_____ZE2">#REF!</definedName>
    <definedName name="_____ZE3" localSheetId="0">#REF!</definedName>
    <definedName name="_____ZE3">#REF!</definedName>
    <definedName name="_____ZE4" localSheetId="0">#REF!</definedName>
    <definedName name="_____ZE4">#REF!</definedName>
    <definedName name="_____ZE5" localSheetId="0">#REF!</definedName>
    <definedName name="_____ZE5">#REF!</definedName>
    <definedName name="_____ZE6" localSheetId="0">#REF!</definedName>
    <definedName name="_____ZE6">#REF!</definedName>
    <definedName name="____F" localSheetId="0">#REF!</definedName>
    <definedName name="____F">#REF!</definedName>
    <definedName name="____MZ1155">[2]Mezcla!$F$37</definedName>
    <definedName name="____ZC1" localSheetId="0">#REF!</definedName>
    <definedName name="____ZC1">#REF!</definedName>
    <definedName name="____ZE1" localSheetId="0">#REF!</definedName>
    <definedName name="____ZE1">#REF!</definedName>
    <definedName name="____ZE2" localSheetId="0">#REF!</definedName>
    <definedName name="____ZE2">#REF!</definedName>
    <definedName name="____ZE3" localSheetId="0">#REF!</definedName>
    <definedName name="____ZE3">#REF!</definedName>
    <definedName name="____ZE4" localSheetId="0">#REF!</definedName>
    <definedName name="____ZE4">#REF!</definedName>
    <definedName name="____ZE5" localSheetId="0">#REF!</definedName>
    <definedName name="____ZE5">#REF!</definedName>
    <definedName name="____ZE6" localSheetId="0">#REF!</definedName>
    <definedName name="____ZE6">#REF!</definedName>
    <definedName name="___F" localSheetId="0">#REF!</definedName>
    <definedName name="___F">#REF!</definedName>
    <definedName name="___hor280">[3]Analisis!$D$63</definedName>
    <definedName name="___pu5">[4]Sheet5!$E:$E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F" localSheetId="0">#REF!</definedName>
    <definedName name="__F">#REF!</definedName>
    <definedName name="__pu5">[5]Sheet5!$E:$E</definedName>
    <definedName name="__REALIZADO" localSheetId="0">#REF!</definedName>
    <definedName name="__REALIZADO">#REF!</definedName>
    <definedName name="__REALIZADO_10" localSheetId="0">#REF!</definedName>
    <definedName name="__REALIZADO_10">#REF!</definedName>
    <definedName name="__REALIZADO_11" localSheetId="0">#REF!</definedName>
    <definedName name="__REALIZADO_11">#REF!</definedName>
    <definedName name="__REALIZADO_5" localSheetId="0">#REF!</definedName>
    <definedName name="__REALIZADO_5">#REF!</definedName>
    <definedName name="__REALIZADO_6" localSheetId="0">#REF!</definedName>
    <definedName name="__REALIZADO_6">#REF!</definedName>
    <definedName name="__REALIZADO_7" localSheetId="0">#REF!</definedName>
    <definedName name="__REALIZADO_7">#REF!</definedName>
    <definedName name="__REALIZADO_8" localSheetId="0">#REF!</definedName>
    <definedName name="__REALIZADO_8">#REF!</definedName>
    <definedName name="__REALIZADO_9" localSheetId="0">#REF!</definedName>
    <definedName name="__REALIZADO_9">#REF!</definedName>
    <definedName name="__ZC1" localSheetId="0">#REF!</definedName>
    <definedName name="__ZC1">#REF!</definedName>
    <definedName name="__ZC1_8" localSheetId="0">#REF!</definedName>
    <definedName name="__ZC1_8">#REF!</definedName>
    <definedName name="__ZE1" localSheetId="0">#REF!</definedName>
    <definedName name="__ZE1">#REF!</definedName>
    <definedName name="__ZE1_8" localSheetId="0">#REF!</definedName>
    <definedName name="__ZE1_8">#REF!</definedName>
    <definedName name="__ZE2" localSheetId="0">#REF!</definedName>
    <definedName name="__ZE2">#REF!</definedName>
    <definedName name="__ZE2_8" localSheetId="0">#REF!</definedName>
    <definedName name="__ZE2_8">#REF!</definedName>
    <definedName name="__ZE3" localSheetId="0">#REF!</definedName>
    <definedName name="__ZE3">#REF!</definedName>
    <definedName name="__ZE3_8" localSheetId="0">#REF!</definedName>
    <definedName name="__ZE3_8">#REF!</definedName>
    <definedName name="__ZE4" localSheetId="0">#REF!</definedName>
    <definedName name="__ZE4">#REF!</definedName>
    <definedName name="__ZE4_8" localSheetId="0">#REF!</definedName>
    <definedName name="__ZE4_8">#REF!</definedName>
    <definedName name="__ZE5" localSheetId="0">#REF!</definedName>
    <definedName name="__ZE5">#REF!</definedName>
    <definedName name="__ZE5_8" localSheetId="0">#REF!</definedName>
    <definedName name="__ZE5_8">#REF!</definedName>
    <definedName name="__ZE6" localSheetId="0">#REF!</definedName>
    <definedName name="__ZE6">#REF!</definedName>
    <definedName name="__ZE6_8" localSheetId="0">#REF!</definedName>
    <definedName name="__ZE6_8">#REF!</definedName>
    <definedName name="_1">#N/A</definedName>
    <definedName name="_1_6">NA()</definedName>
    <definedName name="_a" localSheetId="0">#REF!</definedName>
    <definedName name="_a">#REF!</definedName>
    <definedName name="_a_10" localSheetId="0">#REF!</definedName>
    <definedName name="_a_10">#REF!</definedName>
    <definedName name="_a_11" localSheetId="0">#REF!</definedName>
    <definedName name="_a_11">#REF!</definedName>
    <definedName name="_a_5" localSheetId="0">#REF!</definedName>
    <definedName name="_a_5">#REF!</definedName>
    <definedName name="_a_6" localSheetId="0">#REF!</definedName>
    <definedName name="_a_6">#REF!</definedName>
    <definedName name="_a_7" localSheetId="0">#REF!</definedName>
    <definedName name="_a_7">#REF!</definedName>
    <definedName name="_a_8" localSheetId="0">#REF!</definedName>
    <definedName name="_a_8">#REF!</definedName>
    <definedName name="_a_9" localSheetId="0">#REF!</definedName>
    <definedName name="_a_9">#REF!</definedName>
    <definedName name="_b" localSheetId="0">#REF!</definedName>
    <definedName name="_b">#REF!</definedName>
    <definedName name="_b_6" localSheetId="0">#REF!</definedName>
    <definedName name="_b_6">#REF!</definedName>
    <definedName name="_c">NA()</definedName>
    <definedName name="_d">NA()</definedName>
    <definedName name="_f" localSheetId="0">#REF!</definedName>
    <definedName name="_f">#REF!</definedName>
    <definedName name="_f_6" localSheetId="0">#REF!</definedName>
    <definedName name="_f_6">#REF!</definedName>
    <definedName name="_Fill" localSheetId="0" hidden="1">#REF!</definedName>
    <definedName name="_Fill" hidden="1">#REF!</definedName>
    <definedName name="_xlnm._FilterDatabase" localSheetId="0" hidden="1">'PRES PERAVIA no.01'!$A$6:$J$563</definedName>
    <definedName name="_i" localSheetId="0">#REF!</definedName>
    <definedName name="_i">#REF!</definedName>
    <definedName name="_i_6" localSheetId="0">#REF!</definedName>
    <definedName name="_i_6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" localSheetId="0">#REF!</definedName>
    <definedName name="_m">#REF!</definedName>
    <definedName name="_m_6" localSheetId="0">#REF!</definedName>
    <definedName name="_m_6">#REF!</definedName>
    <definedName name="_o" localSheetId="0">#REF!</definedName>
    <definedName name="_o">#REF!</definedName>
    <definedName name="_o_10" localSheetId="0">#REF!</definedName>
    <definedName name="_o_10">#REF!</definedName>
    <definedName name="_o_11" localSheetId="0">#REF!</definedName>
    <definedName name="_o_11">#REF!</definedName>
    <definedName name="_o_5" localSheetId="0">#REF!</definedName>
    <definedName name="_o_5">#REF!</definedName>
    <definedName name="_o_6" localSheetId="0">#REF!</definedName>
    <definedName name="_o_6">#REF!</definedName>
    <definedName name="_o_7" localSheetId="0">#REF!</definedName>
    <definedName name="_o_7">#REF!</definedName>
    <definedName name="_o_8" localSheetId="0">#REF!</definedName>
    <definedName name="_o_8">#REF!</definedName>
    <definedName name="_o_9" localSheetId="0">#REF!</definedName>
    <definedName name="_o_9">#REF!</definedName>
    <definedName name="_OP1AL">[6]MOJornal!$D$41</definedName>
    <definedName name="_OP2AL">[6]MOJornal!$D$51</definedName>
    <definedName name="_OP3AL">[6]MOJornal!$D$61</definedName>
    <definedName name="_Order1" hidden="1">255</definedName>
    <definedName name="_Order2" hidden="1">255</definedName>
    <definedName name="_p" localSheetId="0">#REF!</definedName>
    <definedName name="_p">#REF!</definedName>
    <definedName name="_p_10" localSheetId="0">#REF!</definedName>
    <definedName name="_p_10">#REF!</definedName>
    <definedName name="_p_11" localSheetId="0">#REF!</definedName>
    <definedName name="_p_11">#REF!</definedName>
    <definedName name="_p_5" localSheetId="0">#REF!</definedName>
    <definedName name="_p_5">#REF!</definedName>
    <definedName name="_p_6" localSheetId="0">#REF!</definedName>
    <definedName name="_p_6">#REF!</definedName>
    <definedName name="_p_7" localSheetId="0">#REF!</definedName>
    <definedName name="_p_7">#REF!</definedName>
    <definedName name="_p_8" localSheetId="0">#REF!</definedName>
    <definedName name="_p_8">#REF!</definedName>
    <definedName name="_p_9" localSheetId="0">#REF!</definedName>
    <definedName name="_p_9">#REF!</definedName>
    <definedName name="_pl12">[7]analisis!$G$2477</definedName>
    <definedName name="_pl316">[7]analisis!$G$2513</definedName>
    <definedName name="_pl38">[7]analisis!$G$2486</definedName>
    <definedName name="_pu5">[8]Sheet5!$E:$E</definedName>
    <definedName name="_q" localSheetId="0">#REF!</definedName>
    <definedName name="_q">#REF!</definedName>
    <definedName name="_q_10" localSheetId="0">#REF!</definedName>
    <definedName name="_q_10">#REF!</definedName>
    <definedName name="_q_11" localSheetId="0">#REF!</definedName>
    <definedName name="_q_11">#REF!</definedName>
    <definedName name="_q_5" localSheetId="0">#REF!</definedName>
    <definedName name="_q_5">#REF!</definedName>
    <definedName name="_q_6" localSheetId="0">#REF!</definedName>
    <definedName name="_q_6">#REF!</definedName>
    <definedName name="_q_7" localSheetId="0">#REF!</definedName>
    <definedName name="_q_7">#REF!</definedName>
    <definedName name="_q_8" localSheetId="0">#REF!</definedName>
    <definedName name="_q_8">#REF!</definedName>
    <definedName name="_q_9" localSheetId="0">#REF!</definedName>
    <definedName name="_q_9">#REF!</definedName>
    <definedName name="_Sort" localSheetId="0" hidden="1">#REF!</definedName>
    <definedName name="_Sort" hidden="1">#REF!</definedName>
    <definedName name="_VAR38">[9]Precio!$F$11</definedName>
    <definedName name="_w" localSheetId="0">#REF!</definedName>
    <definedName name="_w">#REF!</definedName>
    <definedName name="_w_10" localSheetId="0">#REF!</definedName>
    <definedName name="_w_10">#REF!</definedName>
    <definedName name="_w_11" localSheetId="0">#REF!</definedName>
    <definedName name="_w_11">#REF!</definedName>
    <definedName name="_w_5" localSheetId="0">#REF!</definedName>
    <definedName name="_w_5">#REF!</definedName>
    <definedName name="_w_6" localSheetId="0">#REF!</definedName>
    <definedName name="_w_6">#REF!</definedName>
    <definedName name="_w_7" localSheetId="0">#REF!</definedName>
    <definedName name="_w_7">#REF!</definedName>
    <definedName name="_w_8" localSheetId="0">#REF!</definedName>
    <definedName name="_w_8">#REF!</definedName>
    <definedName name="_w_9" localSheetId="0">#REF!</definedName>
    <definedName name="_w_9">#REF!</definedName>
    <definedName name="_z" localSheetId="0">#REF!</definedName>
    <definedName name="_z">#REF!</definedName>
    <definedName name="_z_10" localSheetId="0">#REF!</definedName>
    <definedName name="_z_10">#REF!</definedName>
    <definedName name="_z_11" localSheetId="0">#REF!</definedName>
    <definedName name="_z_11">#REF!</definedName>
    <definedName name="_z_5" localSheetId="0">#REF!</definedName>
    <definedName name="_z_5">#REF!</definedName>
    <definedName name="_z_6" localSheetId="0">#REF!</definedName>
    <definedName name="_z_6">#REF!</definedName>
    <definedName name="_z_7" localSheetId="0">#REF!</definedName>
    <definedName name="_z_7">#REF!</definedName>
    <definedName name="_z_8" localSheetId="0">#REF!</definedName>
    <definedName name="_z_8">#REF!</definedName>
    <definedName name="_z_9" localSheetId="0">#REF!</definedName>
    <definedName name="_z_9">#REF!</definedName>
    <definedName name="_ZC1" localSheetId="0">#REF!</definedName>
    <definedName name="_ZC1">#REF!</definedName>
    <definedName name="_ZC1_8" localSheetId="0">#REF!</definedName>
    <definedName name="_ZC1_8">#REF!</definedName>
    <definedName name="_ZC2" localSheetId="0">#REF!</definedName>
    <definedName name="_ZC2">#REF!</definedName>
    <definedName name="_ZE1" localSheetId="0">#REF!</definedName>
    <definedName name="_ZE1">#REF!</definedName>
    <definedName name="_ZE1_8" localSheetId="0">#REF!</definedName>
    <definedName name="_ZE1_8">#REF!</definedName>
    <definedName name="_ZE2" localSheetId="0">#REF!</definedName>
    <definedName name="_ZE2">#REF!</definedName>
    <definedName name="_ZE2_8" localSheetId="0">#REF!</definedName>
    <definedName name="_ZE2_8">#REF!</definedName>
    <definedName name="_ZE3" localSheetId="0">#REF!</definedName>
    <definedName name="_ZE3">#REF!</definedName>
    <definedName name="_ZE3_8" localSheetId="0">#REF!</definedName>
    <definedName name="_ZE3_8">#REF!</definedName>
    <definedName name="_ZE4" localSheetId="0">#REF!</definedName>
    <definedName name="_ZE4">#REF!</definedName>
    <definedName name="_ZE4_8" localSheetId="0">#REF!</definedName>
    <definedName name="_ZE4_8">#REF!</definedName>
    <definedName name="_ZE5" localSheetId="0">#REF!</definedName>
    <definedName name="_ZE5">#REF!</definedName>
    <definedName name="_ZE5_8" localSheetId="0">#REF!</definedName>
    <definedName name="_ZE5_8">#REF!</definedName>
    <definedName name="_ZE6" localSheetId="0">#REF!</definedName>
    <definedName name="_ZE6">#REF!</definedName>
    <definedName name="_ZE6_8" localSheetId="0">#REF!</definedName>
    <definedName name="_ZE6_8">#REF!</definedName>
    <definedName name="a" localSheetId="0">[10]PVC!#REF!</definedName>
    <definedName name="a">[10]PVC!#REF!</definedName>
    <definedName name="a_10" localSheetId="0">#REF!</definedName>
    <definedName name="a_10">#REF!</definedName>
    <definedName name="a_11" localSheetId="0">#REF!</definedName>
    <definedName name="a_11">#REF!</definedName>
    <definedName name="a_6" localSheetId="0">#REF!</definedName>
    <definedName name="a_6">#REF!</definedName>
    <definedName name="a_7" localSheetId="0">#REF!</definedName>
    <definedName name="a_7">#REF!</definedName>
    <definedName name="a_8" localSheetId="0">#REF!</definedName>
    <definedName name="a_8">#REF!</definedName>
    <definedName name="a_9" localSheetId="0">#REF!</definedName>
    <definedName name="a_9">#REF!</definedName>
    <definedName name="A_IMPRESIÓN_IM" localSheetId="0">#REF!</definedName>
    <definedName name="A_IMPRESIÓN_IM">#REF!</definedName>
    <definedName name="A_IMPRESIÓN_IM_10" localSheetId="0">#REF!</definedName>
    <definedName name="A_IMPRESIÓN_IM_10">#REF!</definedName>
    <definedName name="A_IMPRESIÓN_IM_11" localSheetId="0">#REF!</definedName>
    <definedName name="A_IMPRESIÓN_IM_11">#REF!</definedName>
    <definedName name="A_IMPRESIÓN_IM_5" localSheetId="0">#REF!</definedName>
    <definedName name="A_IMPRESIÓN_IM_5">#REF!</definedName>
    <definedName name="A_IMPRESIÓN_IM_6" localSheetId="0">#REF!</definedName>
    <definedName name="A_IMPRESIÓN_IM_6">#REF!</definedName>
    <definedName name="A_IMPRESIÓN_IM_7" localSheetId="0">#REF!</definedName>
    <definedName name="A_IMPRESIÓN_IM_7">#REF!</definedName>
    <definedName name="A_IMPRESIÓN_IM_8" localSheetId="0">#REF!</definedName>
    <definedName name="A_IMPRESIÓN_IM_8">#REF!</definedName>
    <definedName name="A_IMPRESIÓN_IM_9" localSheetId="0">#REF!</definedName>
    <definedName name="A_IMPRESIÓN_IM_9">#REF!</definedName>
    <definedName name="AA" localSheetId="0">'[11]M.O.'!#REF!</definedName>
    <definedName name="AA">'[11]M.O.'!#REF!</definedName>
    <definedName name="aa_3">"$#REF!.$B$109"</definedName>
    <definedName name="AAG">[9]Precio!$F$20</definedName>
    <definedName name="AC">[2]insumo!$D$4</definedName>
    <definedName name="AC38G40">'[12]LISTADO INSUMOS DEL 2000'!$I$29</definedName>
    <definedName name="acarreo" localSheetId="0">'[13]Listado Equipos a utilizar'!#REF!</definedName>
    <definedName name="acarreo">'[13]Listado Equipos a utilizar'!#REF!</definedName>
    <definedName name="acero" localSheetId="0">#REF!</definedName>
    <definedName name="acero">#REF!</definedName>
    <definedName name="Acero_1_2_____Grado_40">[14]Insumos!$B$6:$D$6</definedName>
    <definedName name="Acero_1_4______Grado_40">[14]Insumos!$B$7:$D$7</definedName>
    <definedName name="Acero_2">#N/A</definedName>
    <definedName name="Acero_3">#N/A</definedName>
    <definedName name="Acero_3_4__1_____Grado_40">[14]Insumos!$B$8:$D$8</definedName>
    <definedName name="Acero_3_8______Grado_40">[14]Insumos!$B$9:$D$9</definedName>
    <definedName name="acero_6" localSheetId="0">#REF!</definedName>
    <definedName name="acero_6">#REF!</definedName>
    <definedName name="acero_8" localSheetId="0">#REF!</definedName>
    <definedName name="acero_8">#REF!</definedName>
    <definedName name="Acero_QQ" localSheetId="0">#REF!</definedName>
    <definedName name="Acero_QQ">[15]INSU!$D$9</definedName>
    <definedName name="Acero_QQ_10" localSheetId="0">#REF!</definedName>
    <definedName name="Acero_QQ_10">#REF!</definedName>
    <definedName name="Acero_QQ_11" localSheetId="0">#REF!</definedName>
    <definedName name="Acero_QQ_11">#REF!</definedName>
    <definedName name="Acero_QQ_5" localSheetId="0">#REF!</definedName>
    <definedName name="Acero_QQ_5">#REF!</definedName>
    <definedName name="Acero_QQ_6" localSheetId="0">#REF!</definedName>
    <definedName name="Acero_QQ_6">#REF!</definedName>
    <definedName name="Acero_QQ_7" localSheetId="0">#REF!</definedName>
    <definedName name="Acero_QQ_7">#REF!</definedName>
    <definedName name="Acero_QQ_8" localSheetId="0">#REF!</definedName>
    <definedName name="Acero_QQ_8">#REF!</definedName>
    <definedName name="Acero_QQ_9" localSheetId="0">#REF!</definedName>
    <definedName name="Acero_QQ_9">#REF!</definedName>
    <definedName name="acero1" localSheetId="0">#REF!</definedName>
    <definedName name="acero1">#REF!</definedName>
    <definedName name="acero60" localSheetId="0">#REF!</definedName>
    <definedName name="acero60">#REF!</definedName>
    <definedName name="acero60_8" localSheetId="0">#REF!</definedName>
    <definedName name="acero60_8">#REF!</definedName>
    <definedName name="acerog40">[16]MATERIALES!$G$7</definedName>
    <definedName name="aceroi" localSheetId="0">#REF!</definedName>
    <definedName name="aceroi">#REF!</definedName>
    <definedName name="aceroii" localSheetId="0">#REF!</definedName>
    <definedName name="aceroii">#REF!</definedName>
    <definedName name="aceromalla" localSheetId="0">#REF!</definedName>
    <definedName name="aceromalla">#REF!</definedName>
    <definedName name="ACUEDUCTO" localSheetId="0">[17]INS!#REF!</definedName>
    <definedName name="ACUEDUCTO">[17]INS!#REF!</definedName>
    <definedName name="ACUEDUCTO_8" localSheetId="0">#REF!</definedName>
    <definedName name="ACUEDUCTO_8">#REF!</definedName>
    <definedName name="ADA" localSheetId="0">'[18]CUB-10181-3(Rescision)'!#REF!</definedName>
    <definedName name="ADA">'[18]CUB-10181-3(Rescision)'!#REF!</definedName>
    <definedName name="ADAPTADOR_HEM_PVC_1" localSheetId="0">#REF!</definedName>
    <definedName name="ADAPTADOR_HEM_PVC_1">#REF!</definedName>
    <definedName name="ADAPTADOR_HEM_PVC_1_10" localSheetId="0">#REF!</definedName>
    <definedName name="ADAPTADOR_HEM_PVC_1_10">#REF!</definedName>
    <definedName name="ADAPTADOR_HEM_PVC_1_11" localSheetId="0">#REF!</definedName>
    <definedName name="ADAPTADOR_HEM_PVC_1_11">#REF!</definedName>
    <definedName name="ADAPTADOR_HEM_PVC_1_6" localSheetId="0">#REF!</definedName>
    <definedName name="ADAPTADOR_HEM_PVC_1_6">#REF!</definedName>
    <definedName name="ADAPTADOR_HEM_PVC_1_7" localSheetId="0">#REF!</definedName>
    <definedName name="ADAPTADOR_HEM_PVC_1_7">#REF!</definedName>
    <definedName name="ADAPTADOR_HEM_PVC_1_8" localSheetId="0">#REF!</definedName>
    <definedName name="ADAPTADOR_HEM_PVC_1_8">#REF!</definedName>
    <definedName name="ADAPTADOR_HEM_PVC_1_9" localSheetId="0">#REF!</definedName>
    <definedName name="ADAPTADOR_HEM_PVC_1_9">#REF!</definedName>
    <definedName name="ADAPTADOR_HEM_PVC_12" localSheetId="0">#REF!</definedName>
    <definedName name="ADAPTADOR_HEM_PVC_12">#REF!</definedName>
    <definedName name="ADAPTADOR_HEM_PVC_12_10" localSheetId="0">#REF!</definedName>
    <definedName name="ADAPTADOR_HEM_PVC_12_10">#REF!</definedName>
    <definedName name="ADAPTADOR_HEM_PVC_12_11" localSheetId="0">#REF!</definedName>
    <definedName name="ADAPTADOR_HEM_PVC_12_11">#REF!</definedName>
    <definedName name="ADAPTADOR_HEM_PVC_12_6" localSheetId="0">#REF!</definedName>
    <definedName name="ADAPTADOR_HEM_PVC_12_6">#REF!</definedName>
    <definedName name="ADAPTADOR_HEM_PVC_12_7" localSheetId="0">#REF!</definedName>
    <definedName name="ADAPTADOR_HEM_PVC_12_7">#REF!</definedName>
    <definedName name="ADAPTADOR_HEM_PVC_12_8" localSheetId="0">#REF!</definedName>
    <definedName name="ADAPTADOR_HEM_PVC_12_8">#REF!</definedName>
    <definedName name="ADAPTADOR_HEM_PVC_12_9" localSheetId="0">#REF!</definedName>
    <definedName name="ADAPTADOR_HEM_PVC_12_9">#REF!</definedName>
    <definedName name="ADAPTADOR_HEM_PVC_34" localSheetId="0">#REF!</definedName>
    <definedName name="ADAPTADOR_HEM_PVC_34">#REF!</definedName>
    <definedName name="ADAPTADOR_HEM_PVC_34_10" localSheetId="0">#REF!</definedName>
    <definedName name="ADAPTADOR_HEM_PVC_34_10">#REF!</definedName>
    <definedName name="ADAPTADOR_HEM_PVC_34_11" localSheetId="0">#REF!</definedName>
    <definedName name="ADAPTADOR_HEM_PVC_34_11">#REF!</definedName>
    <definedName name="ADAPTADOR_HEM_PVC_34_6" localSheetId="0">#REF!</definedName>
    <definedName name="ADAPTADOR_HEM_PVC_34_6">#REF!</definedName>
    <definedName name="ADAPTADOR_HEM_PVC_34_7" localSheetId="0">#REF!</definedName>
    <definedName name="ADAPTADOR_HEM_PVC_34_7">#REF!</definedName>
    <definedName name="ADAPTADOR_HEM_PVC_34_8" localSheetId="0">#REF!</definedName>
    <definedName name="ADAPTADOR_HEM_PVC_34_8">#REF!</definedName>
    <definedName name="ADAPTADOR_HEM_PVC_34_9" localSheetId="0">#REF!</definedName>
    <definedName name="ADAPTADOR_HEM_PVC_34_9">#REF!</definedName>
    <definedName name="ADAPTADOR_MAC_PVC_1" localSheetId="0">#REF!</definedName>
    <definedName name="ADAPTADOR_MAC_PVC_1">#REF!</definedName>
    <definedName name="ADAPTADOR_MAC_PVC_1_10" localSheetId="0">#REF!</definedName>
    <definedName name="ADAPTADOR_MAC_PVC_1_10">#REF!</definedName>
    <definedName name="ADAPTADOR_MAC_PVC_1_11" localSheetId="0">#REF!</definedName>
    <definedName name="ADAPTADOR_MAC_PVC_1_11">#REF!</definedName>
    <definedName name="ADAPTADOR_MAC_PVC_1_6" localSheetId="0">#REF!</definedName>
    <definedName name="ADAPTADOR_MAC_PVC_1_6">#REF!</definedName>
    <definedName name="ADAPTADOR_MAC_PVC_1_7" localSheetId="0">#REF!</definedName>
    <definedName name="ADAPTADOR_MAC_PVC_1_7">#REF!</definedName>
    <definedName name="ADAPTADOR_MAC_PVC_1_8" localSheetId="0">#REF!</definedName>
    <definedName name="ADAPTADOR_MAC_PVC_1_8">#REF!</definedName>
    <definedName name="ADAPTADOR_MAC_PVC_1_9" localSheetId="0">#REF!</definedName>
    <definedName name="ADAPTADOR_MAC_PVC_1_9">#REF!</definedName>
    <definedName name="ADAPTADOR_MAC_PVC_12" localSheetId="0">#REF!</definedName>
    <definedName name="ADAPTADOR_MAC_PVC_12">#REF!</definedName>
    <definedName name="ADAPTADOR_MAC_PVC_12_10" localSheetId="0">#REF!</definedName>
    <definedName name="ADAPTADOR_MAC_PVC_12_10">#REF!</definedName>
    <definedName name="ADAPTADOR_MAC_PVC_12_11" localSheetId="0">#REF!</definedName>
    <definedName name="ADAPTADOR_MAC_PVC_12_11">#REF!</definedName>
    <definedName name="ADAPTADOR_MAC_PVC_12_6" localSheetId="0">#REF!</definedName>
    <definedName name="ADAPTADOR_MAC_PVC_12_6">#REF!</definedName>
    <definedName name="ADAPTADOR_MAC_PVC_12_7" localSheetId="0">#REF!</definedName>
    <definedName name="ADAPTADOR_MAC_PVC_12_7">#REF!</definedName>
    <definedName name="ADAPTADOR_MAC_PVC_12_8" localSheetId="0">#REF!</definedName>
    <definedName name="ADAPTADOR_MAC_PVC_12_8">#REF!</definedName>
    <definedName name="ADAPTADOR_MAC_PVC_12_9" localSheetId="0">#REF!</definedName>
    <definedName name="ADAPTADOR_MAC_PVC_12_9">#REF!</definedName>
    <definedName name="ADAPTADOR_MAC_PVC_34" localSheetId="0">#REF!</definedName>
    <definedName name="ADAPTADOR_MAC_PVC_34">#REF!</definedName>
    <definedName name="ADAPTADOR_MAC_PVC_34_10" localSheetId="0">#REF!</definedName>
    <definedName name="ADAPTADOR_MAC_PVC_34_10">#REF!</definedName>
    <definedName name="ADAPTADOR_MAC_PVC_34_11" localSheetId="0">#REF!</definedName>
    <definedName name="ADAPTADOR_MAC_PVC_34_11">#REF!</definedName>
    <definedName name="ADAPTADOR_MAC_PVC_34_6" localSheetId="0">#REF!</definedName>
    <definedName name="ADAPTADOR_MAC_PVC_34_6">#REF!</definedName>
    <definedName name="ADAPTADOR_MAC_PVC_34_7" localSheetId="0">#REF!</definedName>
    <definedName name="ADAPTADOR_MAC_PVC_34_7">#REF!</definedName>
    <definedName name="ADAPTADOR_MAC_PVC_34_8" localSheetId="0">#REF!</definedName>
    <definedName name="ADAPTADOR_MAC_PVC_34_8">#REF!</definedName>
    <definedName name="ADAPTADOR_MAC_PVC_34_9" localSheetId="0">#REF!</definedName>
    <definedName name="ADAPTADOR_MAC_PVC_34_9">#REF!</definedName>
    <definedName name="ADICIONAL">#N/A</definedName>
    <definedName name="ADICIONAL_6">NA()</definedName>
    <definedName name="ADITIVO_IMPERMEABILIZANTE" localSheetId="0">#REF!</definedName>
    <definedName name="ADITIVO_IMPERMEABILIZANTE">#REF!</definedName>
    <definedName name="ADITIVO_IMPERMEABILIZANTE_10" localSheetId="0">#REF!</definedName>
    <definedName name="ADITIVO_IMPERMEABILIZANTE_10">#REF!</definedName>
    <definedName name="ADITIVO_IMPERMEABILIZANTE_11" localSheetId="0">#REF!</definedName>
    <definedName name="ADITIVO_IMPERMEABILIZANTE_11">#REF!</definedName>
    <definedName name="ADITIVO_IMPERMEABILIZANTE_6" localSheetId="0">#REF!</definedName>
    <definedName name="ADITIVO_IMPERMEABILIZANTE_6">#REF!</definedName>
    <definedName name="ADITIVO_IMPERMEABILIZANTE_7" localSheetId="0">#REF!</definedName>
    <definedName name="ADITIVO_IMPERMEABILIZANTE_7">#REF!</definedName>
    <definedName name="ADITIVO_IMPERMEABILIZANTE_8" localSheetId="0">#REF!</definedName>
    <definedName name="ADITIVO_IMPERMEABILIZANTE_8">#REF!</definedName>
    <definedName name="ADITIVO_IMPERMEABILIZANTE_9" localSheetId="0">#REF!</definedName>
    <definedName name="ADITIVO_IMPERMEABILIZANTE_9">#REF!</definedName>
    <definedName name="adm">'[19]Resumen Precio Equipos'!$C$28</definedName>
    <definedName name="ADMINISTRATIVOS" localSheetId="0">#REF!</definedName>
    <definedName name="ADMINISTRATIVOS">#REF!</definedName>
    <definedName name="AG">[9]Precio!$F$21</definedName>
    <definedName name="Agregado_3">#N/A</definedName>
    <definedName name="agricola" localSheetId="0">'[13]Listado Equipos a utilizar'!#REF!</definedName>
    <definedName name="agricola">'[13]Listado Equipos a utilizar'!#REF!</definedName>
    <definedName name="Agua" localSheetId="0">#REF!</definedName>
    <definedName name="Agua">#REF!</definedName>
    <definedName name="Agua_10" localSheetId="0">#REF!</definedName>
    <definedName name="Agua_10">#REF!</definedName>
    <definedName name="Agua_11" localSheetId="0">#REF!</definedName>
    <definedName name="Agua_11">#REF!</definedName>
    <definedName name="Agua_3">#N/A</definedName>
    <definedName name="Agua_6" localSheetId="0">#REF!</definedName>
    <definedName name="Agua_6">#REF!</definedName>
    <definedName name="Agua_7" localSheetId="0">#REF!</definedName>
    <definedName name="Agua_7">#REF!</definedName>
    <definedName name="Agua_8" localSheetId="0">#REF!</definedName>
    <definedName name="Agua_8">#REF!</definedName>
    <definedName name="Agua_9" localSheetId="0">#REF!</definedName>
    <definedName name="Agua_9">#REF!</definedName>
    <definedName name="aguarras" localSheetId="0">#REF!</definedName>
    <definedName name="aguarras">#REF!</definedName>
    <definedName name="AL_ELEC_No10" localSheetId="0">#REF!</definedName>
    <definedName name="AL_ELEC_No10">#REF!</definedName>
    <definedName name="AL_ELEC_No10_10" localSheetId="0">#REF!</definedName>
    <definedName name="AL_ELEC_No10_10">#REF!</definedName>
    <definedName name="AL_ELEC_No10_11" localSheetId="0">#REF!</definedName>
    <definedName name="AL_ELEC_No10_11">#REF!</definedName>
    <definedName name="AL_ELEC_No10_6" localSheetId="0">#REF!</definedName>
    <definedName name="AL_ELEC_No10_6">#REF!</definedName>
    <definedName name="AL_ELEC_No10_7" localSheetId="0">#REF!</definedName>
    <definedName name="AL_ELEC_No10_7">#REF!</definedName>
    <definedName name="AL_ELEC_No10_8" localSheetId="0">#REF!</definedName>
    <definedName name="AL_ELEC_No10_8">#REF!</definedName>
    <definedName name="AL_ELEC_No10_9" localSheetId="0">#REF!</definedName>
    <definedName name="AL_ELEC_No10_9">#REF!</definedName>
    <definedName name="AL_ELEC_No12" localSheetId="0">#REF!</definedName>
    <definedName name="AL_ELEC_No12">#REF!</definedName>
    <definedName name="AL_ELEC_No12_10" localSheetId="0">#REF!</definedName>
    <definedName name="AL_ELEC_No12_10">#REF!</definedName>
    <definedName name="AL_ELEC_No12_11" localSheetId="0">#REF!</definedName>
    <definedName name="AL_ELEC_No12_11">#REF!</definedName>
    <definedName name="AL_ELEC_No12_6" localSheetId="0">#REF!</definedName>
    <definedName name="AL_ELEC_No12_6">#REF!</definedName>
    <definedName name="AL_ELEC_No12_7" localSheetId="0">#REF!</definedName>
    <definedName name="AL_ELEC_No12_7">#REF!</definedName>
    <definedName name="AL_ELEC_No12_8" localSheetId="0">#REF!</definedName>
    <definedName name="AL_ELEC_No12_8">#REF!</definedName>
    <definedName name="AL_ELEC_No12_9" localSheetId="0">#REF!</definedName>
    <definedName name="AL_ELEC_No12_9">#REF!</definedName>
    <definedName name="AL_ELEC_No14" localSheetId="0">#REF!</definedName>
    <definedName name="AL_ELEC_No14">#REF!</definedName>
    <definedName name="AL_ELEC_No14_10" localSheetId="0">#REF!</definedName>
    <definedName name="AL_ELEC_No14_10">#REF!</definedName>
    <definedName name="AL_ELEC_No14_11" localSheetId="0">#REF!</definedName>
    <definedName name="AL_ELEC_No14_11">#REF!</definedName>
    <definedName name="AL_ELEC_No14_6" localSheetId="0">#REF!</definedName>
    <definedName name="AL_ELEC_No14_6">#REF!</definedName>
    <definedName name="AL_ELEC_No14_7" localSheetId="0">#REF!</definedName>
    <definedName name="AL_ELEC_No14_7">#REF!</definedName>
    <definedName name="AL_ELEC_No14_8" localSheetId="0">#REF!</definedName>
    <definedName name="AL_ELEC_No14_8">#REF!</definedName>
    <definedName name="AL_ELEC_No14_9" localSheetId="0">#REF!</definedName>
    <definedName name="AL_ELEC_No14_9">#REF!</definedName>
    <definedName name="AL_ELEC_No6" localSheetId="0">#REF!</definedName>
    <definedName name="AL_ELEC_No6">#REF!</definedName>
    <definedName name="AL_ELEC_No6_10" localSheetId="0">#REF!</definedName>
    <definedName name="AL_ELEC_No6_10">#REF!</definedName>
    <definedName name="AL_ELEC_No6_11" localSheetId="0">#REF!</definedName>
    <definedName name="AL_ELEC_No6_11">#REF!</definedName>
    <definedName name="AL_ELEC_No6_6" localSheetId="0">#REF!</definedName>
    <definedName name="AL_ELEC_No6_6">#REF!</definedName>
    <definedName name="AL_ELEC_No6_7" localSheetId="0">#REF!</definedName>
    <definedName name="AL_ELEC_No6_7">#REF!</definedName>
    <definedName name="AL_ELEC_No6_8" localSheetId="0">#REF!</definedName>
    <definedName name="AL_ELEC_No6_8">#REF!</definedName>
    <definedName name="AL_ELEC_No6_9" localSheetId="0">#REF!</definedName>
    <definedName name="AL_ELEC_No6_9">#REF!</definedName>
    <definedName name="AL_ELEC_No8" localSheetId="0">#REF!</definedName>
    <definedName name="AL_ELEC_No8">#REF!</definedName>
    <definedName name="AL_ELEC_No8_10" localSheetId="0">#REF!</definedName>
    <definedName name="AL_ELEC_No8_10">#REF!</definedName>
    <definedName name="AL_ELEC_No8_11" localSheetId="0">#REF!</definedName>
    <definedName name="AL_ELEC_No8_11">#REF!</definedName>
    <definedName name="AL_ELEC_No8_6" localSheetId="0">#REF!</definedName>
    <definedName name="AL_ELEC_No8_6">#REF!</definedName>
    <definedName name="AL_ELEC_No8_7" localSheetId="0">#REF!</definedName>
    <definedName name="AL_ELEC_No8_7">#REF!</definedName>
    <definedName name="AL_ELEC_No8_8" localSheetId="0">#REF!</definedName>
    <definedName name="AL_ELEC_No8_8">#REF!</definedName>
    <definedName name="AL_ELEC_No8_9" localSheetId="0">#REF!</definedName>
    <definedName name="AL_ELEC_No8_9">#REF!</definedName>
    <definedName name="ALAM18">[9]Precio!$F$15</definedName>
    <definedName name="alambi" localSheetId="0">#REF!</definedName>
    <definedName name="alambi">#REF!</definedName>
    <definedName name="alambii" localSheetId="0">#REF!</definedName>
    <definedName name="alambii">#REF!</definedName>
    <definedName name="alambiii" localSheetId="0">#REF!</definedName>
    <definedName name="alambiii">#REF!</definedName>
    <definedName name="alambiiii" localSheetId="0">#REF!</definedName>
    <definedName name="alambiiii">#REF!</definedName>
    <definedName name="Alambre_3">#N/A</definedName>
    <definedName name="Alambre_No._18">[14]Insumos!$B$20:$D$20</definedName>
    <definedName name="Alambre_No.18_3">#N/A</definedName>
    <definedName name="Alambre_Varilla" localSheetId="0">#REF!</definedName>
    <definedName name="Alambre_Varilla">[15]INSU!$D$17</definedName>
    <definedName name="Alambre_Varilla_10" localSheetId="0">#REF!</definedName>
    <definedName name="Alambre_Varilla_10">#REF!</definedName>
    <definedName name="Alambre_Varilla_11" localSheetId="0">#REF!</definedName>
    <definedName name="Alambre_Varilla_11">#REF!</definedName>
    <definedName name="Alambre_Varilla_5" localSheetId="0">#REF!</definedName>
    <definedName name="Alambre_Varilla_5">#REF!</definedName>
    <definedName name="Alambre_Varilla_6" localSheetId="0">#REF!</definedName>
    <definedName name="Alambre_Varilla_6">#REF!</definedName>
    <definedName name="Alambre_Varilla_7" localSheetId="0">#REF!</definedName>
    <definedName name="Alambre_Varilla_7">#REF!</definedName>
    <definedName name="Alambre_Varilla_8" localSheetId="0">#REF!</definedName>
    <definedName name="Alambre_Varilla_8">#REF!</definedName>
    <definedName name="Alambre_Varilla_9" localSheetId="0">#REF!</definedName>
    <definedName name="Alambre_Varilla_9">#REF!</definedName>
    <definedName name="alambre18" localSheetId="0">#REF!</definedName>
    <definedName name="alambre18">#REF!</definedName>
    <definedName name="alambre18_8" localSheetId="0">#REF!</definedName>
    <definedName name="alambre18_8">#REF!</definedName>
    <definedName name="ALBANIL" localSheetId="0">#REF!</definedName>
    <definedName name="ALBANIL">#REF!</definedName>
    <definedName name="ALBANIL2" localSheetId="0">#REF!</definedName>
    <definedName name="ALBANIL2">'[20]M.O.'!$C$12</definedName>
    <definedName name="ALBANIL2_10" localSheetId="0">#REF!</definedName>
    <definedName name="ALBANIL2_10">#REF!</definedName>
    <definedName name="ALBANIL2_11" localSheetId="0">#REF!</definedName>
    <definedName name="ALBANIL2_11">#REF!</definedName>
    <definedName name="ALBANIL2_6" localSheetId="0">#REF!</definedName>
    <definedName name="ALBANIL2_6">#REF!</definedName>
    <definedName name="ALBANIL2_7" localSheetId="0">#REF!</definedName>
    <definedName name="ALBANIL2_7">#REF!</definedName>
    <definedName name="ALBANIL2_8" localSheetId="0">#REF!</definedName>
    <definedName name="ALBANIL2_8">#REF!</definedName>
    <definedName name="ALBANIL2_9" localSheetId="0">#REF!</definedName>
    <definedName name="ALBANIL2_9">#REF!</definedName>
    <definedName name="ALBANIL3" localSheetId="0">#REF!</definedName>
    <definedName name="ALBANIL3">#REF!</definedName>
    <definedName name="Alq._Madera_P_Rampa_____Incl._M_O">[14]Insumos!$B$127:$D$127</definedName>
    <definedName name="Alq._Madera_P_Viga_____Incl._M_O">[14]Insumos!$B$128:$D$128</definedName>
    <definedName name="Alq._Madera_P_Vigas_y_Columnas_Amarre____Incl._M_O">[14]Insumos!$B$129:$D$129</definedName>
    <definedName name="altura" localSheetId="0">[21]presupuesto!#REF!</definedName>
    <definedName name="altura">[21]presupuesto!#REF!</definedName>
    <definedName name="ana" localSheetId="0">#REF!</definedName>
    <definedName name="ana">#REF!</definedName>
    <definedName name="ana_6" localSheetId="0">#REF!</definedName>
    <definedName name="ana_6">#REF!</definedName>
    <definedName name="analiis" localSheetId="0">'[20]M.O.'!#REF!</definedName>
    <definedName name="analiis">'[20]M.O.'!#REF!</definedName>
    <definedName name="analisis" localSheetId="0">#REF!</definedName>
    <definedName name="analisis">#REF!</definedName>
    <definedName name="analisis2" localSheetId="0">#REF!</definedName>
    <definedName name="analisis2">#REF!</definedName>
    <definedName name="analisisI" localSheetId="0">#REF!</definedName>
    <definedName name="analisisI">#REF!</definedName>
    <definedName name="ANALISSSSS" localSheetId="0">#REF!</definedName>
    <definedName name="ANALISSSSS">#REF!</definedName>
    <definedName name="ANALISSSSS_6" localSheetId="0">#REF!</definedName>
    <definedName name="ANALISSSSS_6">#REF!</definedName>
    <definedName name="Anclaje_de_Pilotes_3">#N/A</definedName>
    <definedName name="ANDAMIOS" localSheetId="0">#REF!</definedName>
    <definedName name="ANDAMIOS">#REF!</definedName>
    <definedName name="ANDAMIOS_10" localSheetId="0">#REF!</definedName>
    <definedName name="ANDAMIOS_10">#REF!</definedName>
    <definedName name="ANDAMIOS_11" localSheetId="0">#REF!</definedName>
    <definedName name="ANDAMIOS_11">#REF!</definedName>
    <definedName name="ANDAMIOS_6" localSheetId="0">#REF!</definedName>
    <definedName name="ANDAMIOS_6">#REF!</definedName>
    <definedName name="ANDAMIOS_7" localSheetId="0">#REF!</definedName>
    <definedName name="ANDAMIOS_7">#REF!</definedName>
    <definedName name="ANDAMIOS_8" localSheetId="0">#REF!</definedName>
    <definedName name="ANDAMIOS_8">#REF!</definedName>
    <definedName name="ANDAMIOS_9" localSheetId="0">#REF!</definedName>
    <definedName name="ANDAMIOS_9">#REF!</definedName>
    <definedName name="ANGULAR" localSheetId="0">#REF!</definedName>
    <definedName name="ANGULAR">#REF!</definedName>
    <definedName name="ANGULAR_3">"$#REF!.$B$246"</definedName>
    <definedName name="ANGULAR_8" localSheetId="0">#REF!</definedName>
    <definedName name="ANGULAR_8">#REF!</definedName>
    <definedName name="AP" localSheetId="0">#REF!</definedName>
    <definedName name="AP">#REF!</definedName>
    <definedName name="aqui" localSheetId="0">#REF!</definedName>
    <definedName name="aqui">#REF!</definedName>
    <definedName name="ARANDELA_INODORO_PVC_4" localSheetId="0">#REF!</definedName>
    <definedName name="ARANDELA_INODORO_PVC_4">#REF!</definedName>
    <definedName name="ARANDELA_INODORO_PVC_4_10" localSheetId="0">#REF!</definedName>
    <definedName name="ARANDELA_INODORO_PVC_4_10">#REF!</definedName>
    <definedName name="ARANDELA_INODORO_PVC_4_11" localSheetId="0">#REF!</definedName>
    <definedName name="ARANDELA_INODORO_PVC_4_11">#REF!</definedName>
    <definedName name="ARANDELA_INODORO_PVC_4_6" localSheetId="0">#REF!</definedName>
    <definedName name="ARANDELA_INODORO_PVC_4_6">#REF!</definedName>
    <definedName name="ARANDELA_INODORO_PVC_4_7" localSheetId="0">#REF!</definedName>
    <definedName name="ARANDELA_INODORO_PVC_4_7">#REF!</definedName>
    <definedName name="ARANDELA_INODORO_PVC_4_8" localSheetId="0">#REF!</definedName>
    <definedName name="ARANDELA_INODORO_PVC_4_8">#REF!</definedName>
    <definedName name="ARANDELA_INODORO_PVC_4_9" localSheetId="0">#REF!</definedName>
    <definedName name="ARANDELA_INODORO_PVC_4_9">#REF!</definedName>
    <definedName name="ARCILLA_ROJA" localSheetId="0">#REF!</definedName>
    <definedName name="ARCILLA_ROJA">#REF!</definedName>
    <definedName name="ARCILLA_ROJA_10" localSheetId="0">#REF!</definedName>
    <definedName name="ARCILLA_ROJA_10">#REF!</definedName>
    <definedName name="ARCILLA_ROJA_11" localSheetId="0">#REF!</definedName>
    <definedName name="ARCILLA_ROJA_11">#REF!</definedName>
    <definedName name="ARCILLA_ROJA_6" localSheetId="0">#REF!</definedName>
    <definedName name="ARCILLA_ROJA_6">#REF!</definedName>
    <definedName name="ARCILLA_ROJA_7" localSheetId="0">#REF!</definedName>
    <definedName name="ARCILLA_ROJA_7">#REF!</definedName>
    <definedName name="ARCILLA_ROJA_8" localSheetId="0">#REF!</definedName>
    <definedName name="ARCILLA_ROJA_8">#REF!</definedName>
    <definedName name="ARCILLA_ROJA_9" localSheetId="0">#REF!</definedName>
    <definedName name="ARCILLA_ROJA_9">#REF!</definedName>
    <definedName name="area" localSheetId="0">[21]presupuesto!#REF!</definedName>
    <definedName name="area">[21]presupuesto!#REF!</definedName>
    <definedName name="_xlnm.Extract" localSheetId="0">#REF!</definedName>
    <definedName name="_xlnm.Extract">#REF!</definedName>
    <definedName name="_xlnm.Print_Area" localSheetId="0">'PRES PERAVIA no.01'!$A$1:$F$584</definedName>
    <definedName name="_xlnm.Print_Area">#REF!</definedName>
    <definedName name="Arena_Gruesa_Lavada">[14]Insumos!$B$16:$D$16</definedName>
    <definedName name="ARENA_LAV_CLASIF">'[22]MATERIALES LISTADO'!$D$9</definedName>
    <definedName name="ARENA_PAÑETE" localSheetId="0">#REF!</definedName>
    <definedName name="ARENA_PAÑETE">#REF!</definedName>
    <definedName name="ARENA_PAÑETE_10" localSheetId="0">#REF!</definedName>
    <definedName name="ARENA_PAÑETE_10">#REF!</definedName>
    <definedName name="ARENA_PAÑETE_11" localSheetId="0">#REF!</definedName>
    <definedName name="ARENA_PAÑETE_11">#REF!</definedName>
    <definedName name="ARENA_PAÑETE_6" localSheetId="0">#REF!</definedName>
    <definedName name="ARENA_PAÑETE_6">#REF!</definedName>
    <definedName name="ARENA_PAÑETE_7" localSheetId="0">#REF!</definedName>
    <definedName name="ARENA_PAÑETE_7">#REF!</definedName>
    <definedName name="ARENA_PAÑETE_8" localSheetId="0">#REF!</definedName>
    <definedName name="ARENA_PAÑETE_8">#REF!</definedName>
    <definedName name="ARENA_PAÑETE_9" localSheetId="0">#REF!</definedName>
    <definedName name="ARENA_PAÑETE_9">#REF!</definedName>
    <definedName name="arenabca" localSheetId="0">#REF!</definedName>
    <definedName name="arenabca">#REF!</definedName>
    <definedName name="arenafina">[16]MATERIALES!$G$11</definedName>
    <definedName name="ArenaItabo" localSheetId="0">#REF!</definedName>
    <definedName name="ArenaItabo">#REF!</definedName>
    <definedName name="ArenaItabo_10" localSheetId="0">#REF!</definedName>
    <definedName name="ArenaItabo_10">#REF!</definedName>
    <definedName name="ArenaItabo_11" localSheetId="0">#REF!</definedName>
    <definedName name="ArenaItabo_11">#REF!</definedName>
    <definedName name="ArenaItabo_6" localSheetId="0">#REF!</definedName>
    <definedName name="ArenaItabo_6">#REF!</definedName>
    <definedName name="ArenaItabo_7" localSheetId="0">#REF!</definedName>
    <definedName name="ArenaItabo_7">#REF!</definedName>
    <definedName name="ArenaItabo_8" localSheetId="0">#REF!</definedName>
    <definedName name="ArenaItabo_8">#REF!</definedName>
    <definedName name="ArenaItabo_9" localSheetId="0">#REF!</definedName>
    <definedName name="ArenaItabo_9">#REF!</definedName>
    <definedName name="arenalavada">[16]MATERIALES!$G$13</definedName>
    <definedName name="ArenaPlanta" localSheetId="0">#REF!</definedName>
    <definedName name="ArenaPlanta">#REF!</definedName>
    <definedName name="ArenaPlanta_10" localSheetId="0">#REF!</definedName>
    <definedName name="ArenaPlanta_10">#REF!</definedName>
    <definedName name="ArenaPlanta_11" localSheetId="0">#REF!</definedName>
    <definedName name="ArenaPlanta_11">#REF!</definedName>
    <definedName name="ArenaPlanta_6" localSheetId="0">#REF!</definedName>
    <definedName name="ArenaPlanta_6">#REF!</definedName>
    <definedName name="ArenaPlanta_7" localSheetId="0">#REF!</definedName>
    <definedName name="ArenaPlanta_7">#REF!</definedName>
    <definedName name="ArenaPlanta_8" localSheetId="0">#REF!</definedName>
    <definedName name="ArenaPlanta_8">#REF!</definedName>
    <definedName name="ArenaPlanta_9" localSheetId="0">#REF!</definedName>
    <definedName name="ArenaPlanta_9">#REF!</definedName>
    <definedName name="arenapta" localSheetId="0">#REF!</definedName>
    <definedName name="arenapta">#REF!</definedName>
    <definedName name="ari" localSheetId="0">#REF!</definedName>
    <definedName name="ari">#REF!</definedName>
    <definedName name="arii" localSheetId="0">#REF!</definedName>
    <definedName name="arii">#REF!</definedName>
    <definedName name="ariii" localSheetId="0">#REF!</definedName>
    <definedName name="ariii">#REF!</definedName>
    <definedName name="ariiii" localSheetId="0">#REF!</definedName>
    <definedName name="ariiii">#REF!</definedName>
    <definedName name="arranque" localSheetId="0">'[13]Listado Equipos a utilizar'!#REF!</definedName>
    <definedName name="arranque">'[13]Listado Equipos a utilizar'!#REF!</definedName>
    <definedName name="as" localSheetId="0">'[23]M.O.'!#REF!</definedName>
    <definedName name="as">'[23]M.O.'!#REF!</definedName>
    <definedName name="as_10" localSheetId="0">#REF!</definedName>
    <definedName name="as_10">#REF!</definedName>
    <definedName name="as_11" localSheetId="0">#REF!</definedName>
    <definedName name="as_11">#REF!</definedName>
    <definedName name="as_5" localSheetId="0">#REF!</definedName>
    <definedName name="as_5">#REF!</definedName>
    <definedName name="as_6" localSheetId="0">#REF!</definedName>
    <definedName name="as_6">#REF!</definedName>
    <definedName name="as_7" localSheetId="0">#REF!</definedName>
    <definedName name="as_7">#REF!</definedName>
    <definedName name="as_8" localSheetId="0">#REF!</definedName>
    <definedName name="as_8">#REF!</definedName>
    <definedName name="as_9" localSheetId="0">#REF!</definedName>
    <definedName name="as_9">#REF!</definedName>
    <definedName name="asd" localSheetId="0">#REF!</definedName>
    <definedName name="asd">#REF!</definedName>
    <definedName name="asfali" localSheetId="0">#REF!</definedName>
    <definedName name="asfali">#REF!</definedName>
    <definedName name="asfalii" localSheetId="0">#REF!</definedName>
    <definedName name="asfalii">#REF!</definedName>
    <definedName name="asfaliii" localSheetId="0">#REF!</definedName>
    <definedName name="asfaliii">#REF!</definedName>
    <definedName name="asfaliiii" localSheetId="0">#REF!</definedName>
    <definedName name="asfaliiii">#REF!</definedName>
    <definedName name="asientoi" localSheetId="0">#REF!</definedName>
    <definedName name="asientoi">#REF!</definedName>
    <definedName name="asientoii" localSheetId="0">#REF!</definedName>
    <definedName name="asientoii">#REF!</definedName>
    <definedName name="asientoiii" localSheetId="0">#REF!</definedName>
    <definedName name="asientoiii">#REF!</definedName>
    <definedName name="asientoiiii" localSheetId="0">#REF!</definedName>
    <definedName name="asientoiiii">#REF!</definedName>
    <definedName name="AT" localSheetId="0">#REF!</definedName>
    <definedName name="AT">#REF!</definedName>
    <definedName name="AY" localSheetId="0">#REF!</definedName>
    <definedName name="AY">#REF!</definedName>
    <definedName name="AYAL">[6]MOJornal!$D$20</definedName>
    <definedName name="AYCARP" localSheetId="0">[17]INS!#REF!</definedName>
    <definedName name="AYCARP">[17]INS!#REF!</definedName>
    <definedName name="AYCARP_6" localSheetId="0">#REF!</definedName>
    <definedName name="AYCARP_6">#REF!</definedName>
    <definedName name="AYCARP_8" localSheetId="0">#REF!</definedName>
    <definedName name="AYCARP_8">#REF!</definedName>
    <definedName name="ayoperador" localSheetId="0">#REF!</definedName>
    <definedName name="ayoperador">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2da_10" localSheetId="0">#REF!</definedName>
    <definedName name="Ayudante_2da_10">#REF!</definedName>
    <definedName name="Ayudante_2da_11" localSheetId="0">#REF!</definedName>
    <definedName name="Ayudante_2da_11">#REF!</definedName>
    <definedName name="Ayudante_2da_6" localSheetId="0">#REF!</definedName>
    <definedName name="Ayudante_2da_6">#REF!</definedName>
    <definedName name="Ayudante_2da_7" localSheetId="0">#REF!</definedName>
    <definedName name="Ayudante_2da_7">#REF!</definedName>
    <definedName name="Ayudante_2da_8" localSheetId="0">#REF!</definedName>
    <definedName name="Ayudante_2da_8">#REF!</definedName>
    <definedName name="Ayudante_2da_9" localSheetId="0">#REF!</definedName>
    <definedName name="Ayudante_2da_9">#REF!</definedName>
    <definedName name="Ayudante_6" localSheetId="0">#REF!</definedName>
    <definedName name="Ayudante_6">#REF!</definedName>
    <definedName name="Ayudante_Soldador" localSheetId="0">#REF!</definedName>
    <definedName name="Ayudante_Soldador">#REF!</definedName>
    <definedName name="Ayudante_Soldador_10" localSheetId="0">#REF!</definedName>
    <definedName name="Ayudante_Soldador_10">#REF!</definedName>
    <definedName name="Ayudante_Soldador_11" localSheetId="0">#REF!</definedName>
    <definedName name="Ayudante_Soldador_11">#REF!</definedName>
    <definedName name="Ayudante_Soldador_6" localSheetId="0">#REF!</definedName>
    <definedName name="Ayudante_Soldador_6">#REF!</definedName>
    <definedName name="Ayudante_Soldador_7" localSheetId="0">#REF!</definedName>
    <definedName name="Ayudante_Soldador_7">#REF!</definedName>
    <definedName name="Ayudante_Soldador_8" localSheetId="0">#REF!</definedName>
    <definedName name="Ayudante_Soldador_8">#REF!</definedName>
    <definedName name="Ayudante_Soldador_9" localSheetId="0">#REF!</definedName>
    <definedName name="Ayudante_Soldador_9">#REF!</definedName>
    <definedName name="ayudcadenero">[16]OBRAMANO!$F$67</definedName>
    <definedName name="b" localSheetId="0">[24]ADDENDA!#REF!</definedName>
    <definedName name="b">[24]ADDENDA!#REF!</definedName>
    <definedName name="b_6" localSheetId="0">#REF!</definedName>
    <definedName name="b_6">#REF!</definedName>
    <definedName name="b_8" localSheetId="0">#REF!</definedName>
    <definedName name="b_8">#REF!</definedName>
    <definedName name="BALDOSAS_TRANSPARENTE" localSheetId="0">#REF!</definedName>
    <definedName name="BALDOSAS_TRANSPARENTE">#REF!</definedName>
    <definedName name="BALDOSAS_TRANSPARENTE_10" localSheetId="0">#REF!</definedName>
    <definedName name="BALDOSAS_TRANSPARENTE_10">#REF!</definedName>
    <definedName name="BALDOSAS_TRANSPARENTE_11" localSheetId="0">#REF!</definedName>
    <definedName name="BALDOSAS_TRANSPARENTE_11">#REF!</definedName>
    <definedName name="BALDOSAS_TRANSPARENTE_6" localSheetId="0">#REF!</definedName>
    <definedName name="BALDOSAS_TRANSPARENTE_6">#REF!</definedName>
    <definedName name="BALDOSAS_TRANSPARENTE_7" localSheetId="0">#REF!</definedName>
    <definedName name="BALDOSAS_TRANSPARENTE_7">#REF!</definedName>
    <definedName name="BALDOSAS_TRANSPARENTE_8" localSheetId="0">#REF!</definedName>
    <definedName name="BALDOSAS_TRANSPARENTE_8">#REF!</definedName>
    <definedName name="BALDOSAS_TRANSPARENTE_9" localSheetId="0">#REF!</definedName>
    <definedName name="BALDOSAS_TRANSPARENTE_9">#REF!</definedName>
    <definedName name="banci" localSheetId="0">#REF!</definedName>
    <definedName name="banci">#REF!</definedName>
    <definedName name="bancii" localSheetId="0">#REF!</definedName>
    <definedName name="bancii">#REF!</definedName>
    <definedName name="banciii" localSheetId="0">#REF!</definedName>
    <definedName name="banciii">#REF!</definedName>
    <definedName name="banciiii" localSheetId="0">#REF!</definedName>
    <definedName name="banciiii">#REF!</definedName>
    <definedName name="banli" localSheetId="0">#REF!</definedName>
    <definedName name="banli">#REF!</definedName>
    <definedName name="banlii" localSheetId="0">#REF!</definedName>
    <definedName name="banlii">#REF!</definedName>
    <definedName name="banliii" localSheetId="0">#REF!</definedName>
    <definedName name="banliii">#REF!</definedName>
    <definedName name="banliiii" localSheetId="0">#REF!</definedName>
    <definedName name="banliiii">#REF!</definedName>
    <definedName name="BARANDILLA_3">#N/A</definedName>
    <definedName name="barra12">[7]analisis!$G$2860</definedName>
    <definedName name="bas3e" localSheetId="0">#REF!</definedName>
    <definedName name="bas3e">#REF!</definedName>
    <definedName name="bas3e_6" localSheetId="0">#REF!</definedName>
    <definedName name="bas3e_6">#REF!</definedName>
    <definedName name="base" localSheetId="0">#REF!</definedName>
    <definedName name="base">#REF!</definedName>
    <definedName name="BASE_CONTEN" localSheetId="0">#REF!</definedName>
    <definedName name="BASE_CONTEN">#REF!</definedName>
    <definedName name="BASE_CONTEN_10" localSheetId="0">#REF!</definedName>
    <definedName name="BASE_CONTEN_10">#REF!</definedName>
    <definedName name="BASE_CONTEN_11" localSheetId="0">#REF!</definedName>
    <definedName name="BASE_CONTEN_11">#REF!</definedName>
    <definedName name="BASE_CONTEN_6" localSheetId="0">#REF!</definedName>
    <definedName name="BASE_CONTEN_6">#REF!</definedName>
    <definedName name="BASE_CONTEN_7" localSheetId="0">#REF!</definedName>
    <definedName name="BASE_CONTEN_7">#REF!</definedName>
    <definedName name="BASE_CONTEN_8" localSheetId="0">#REF!</definedName>
    <definedName name="BASE_CONTEN_8">#REF!</definedName>
    <definedName name="BASE_CONTEN_9" localSheetId="0">#REF!</definedName>
    <definedName name="BASE_CONTEN_9">#REF!</definedName>
    <definedName name="baseia" localSheetId="0">#REF!</definedName>
    <definedName name="baseia">#REF!</definedName>
    <definedName name="baseib" localSheetId="0">#REF!</definedName>
    <definedName name="baseib">#REF!</definedName>
    <definedName name="baseic" localSheetId="0">#REF!</definedName>
    <definedName name="baseic">#REF!</definedName>
    <definedName name="baseiia" localSheetId="0">#REF!</definedName>
    <definedName name="baseiia">#REF!</definedName>
    <definedName name="baseiib" localSheetId="0">#REF!</definedName>
    <definedName name="baseiib">#REF!</definedName>
    <definedName name="baseiic" localSheetId="0">#REF!</definedName>
    <definedName name="baseiic">#REF!</definedName>
    <definedName name="baseiiia" localSheetId="0">#REF!</definedName>
    <definedName name="baseiiia">#REF!</definedName>
    <definedName name="baseiiib" localSheetId="0">#REF!</definedName>
    <definedName name="baseiiib">#REF!</definedName>
    <definedName name="baseiiic" localSheetId="0">#REF!</definedName>
    <definedName name="baseiiic">#REF!</definedName>
    <definedName name="baseiiiia" localSheetId="0">#REF!</definedName>
    <definedName name="baseiiiia">#REF!</definedName>
    <definedName name="baseiiiib" localSheetId="0">#REF!</definedName>
    <definedName name="baseiiiib">#REF!</definedName>
    <definedName name="baseiiiic" localSheetId="0">#REF!</definedName>
    <definedName name="baseiiiic">#REF!</definedName>
    <definedName name="BBB" localSheetId="0">#REF!</definedName>
    <definedName name="BBB">#REF!</definedName>
    <definedName name="BBBBBBBBBBBBBBBB" localSheetId="0">#REF!</definedName>
    <definedName name="BBBBBBBBBBBBBBBB">#REF!</definedName>
    <definedName name="BENEFICIOS" localSheetId="0">#REF!</definedName>
    <definedName name="BENEFICIOS">#REF!</definedName>
    <definedName name="BLOCK_4" localSheetId="0">#REF!</definedName>
    <definedName name="BLOCK_4">#REF!</definedName>
    <definedName name="BLOCK_4_10" localSheetId="0">#REF!</definedName>
    <definedName name="BLOCK_4_10">#REF!</definedName>
    <definedName name="BLOCK_4_11" localSheetId="0">#REF!</definedName>
    <definedName name="BLOCK_4_11">#REF!</definedName>
    <definedName name="BLOCK_4_6" localSheetId="0">#REF!</definedName>
    <definedName name="BLOCK_4_6">#REF!</definedName>
    <definedName name="BLOCK_4_7" localSheetId="0">#REF!</definedName>
    <definedName name="BLOCK_4_7">#REF!</definedName>
    <definedName name="BLOCK_4_8" localSheetId="0">#REF!</definedName>
    <definedName name="BLOCK_4_8">#REF!</definedName>
    <definedName name="BLOCK_4_9" localSheetId="0">#REF!</definedName>
    <definedName name="BLOCK_4_9">#REF!</definedName>
    <definedName name="BLOCK_6" localSheetId="0">#REF!</definedName>
    <definedName name="BLOCK_6">#REF!</definedName>
    <definedName name="BLOCK_6_10" localSheetId="0">#REF!</definedName>
    <definedName name="BLOCK_6_10">#REF!</definedName>
    <definedName name="BLOCK_6_11" localSheetId="0">#REF!</definedName>
    <definedName name="BLOCK_6_11">#REF!</definedName>
    <definedName name="BLOCK_6_6" localSheetId="0">#REF!</definedName>
    <definedName name="BLOCK_6_6">#REF!</definedName>
    <definedName name="BLOCK_6_7" localSheetId="0">#REF!</definedName>
    <definedName name="BLOCK_6_7">#REF!</definedName>
    <definedName name="BLOCK_6_8" localSheetId="0">#REF!</definedName>
    <definedName name="BLOCK_6_8">#REF!</definedName>
    <definedName name="BLOCK_6_9" localSheetId="0">#REF!</definedName>
    <definedName name="BLOCK_6_9">#REF!</definedName>
    <definedName name="BLOCK_8" localSheetId="0">#REF!</definedName>
    <definedName name="BLOCK_8">#REF!</definedName>
    <definedName name="BLOCK_8_10" localSheetId="0">#REF!</definedName>
    <definedName name="BLOCK_8_10">#REF!</definedName>
    <definedName name="BLOCK_8_11" localSheetId="0">#REF!</definedName>
    <definedName name="BLOCK_8_11">#REF!</definedName>
    <definedName name="BLOCK_8_6" localSheetId="0">#REF!</definedName>
    <definedName name="BLOCK_8_6">#REF!</definedName>
    <definedName name="BLOCK_8_7" localSheetId="0">#REF!</definedName>
    <definedName name="BLOCK_8_7">#REF!</definedName>
    <definedName name="BLOCK_8_8" localSheetId="0">#REF!</definedName>
    <definedName name="BLOCK_8_8">#REF!</definedName>
    <definedName name="BLOCK_8_9" localSheetId="0">#REF!</definedName>
    <definedName name="BLOCK_8_9">#REF!</definedName>
    <definedName name="BLOCK_CALADO" localSheetId="0">#REF!</definedName>
    <definedName name="BLOCK_CALADO">#REF!</definedName>
    <definedName name="BLOCK_CALADO_10" localSheetId="0">#REF!</definedName>
    <definedName name="BLOCK_CALADO_10">#REF!</definedName>
    <definedName name="BLOCK_CALADO_11" localSheetId="0">#REF!</definedName>
    <definedName name="BLOCK_CALADO_11">#REF!</definedName>
    <definedName name="BLOCK_CALADO_6" localSheetId="0">#REF!</definedName>
    <definedName name="BLOCK_CALADO_6">#REF!</definedName>
    <definedName name="BLOCK_CALADO_7" localSheetId="0">#REF!</definedName>
    <definedName name="BLOCK_CALADO_7">#REF!</definedName>
    <definedName name="BLOCK_CALADO_8" localSheetId="0">#REF!</definedName>
    <definedName name="BLOCK_CALADO_8">#REF!</definedName>
    <definedName name="BLOCK_CALADO_9" localSheetId="0">#REF!</definedName>
    <definedName name="BLOCK_CALADO_9">#REF!</definedName>
    <definedName name="BLOCK0.15M">[2]insumo!$D$9</definedName>
    <definedName name="BLOCK0.20M">[2]insumo!$D$10</definedName>
    <definedName name="bloque8" localSheetId="0">#REF!</definedName>
    <definedName name="bloque8">#REF!</definedName>
    <definedName name="bloque8_6" localSheetId="0">#REF!</definedName>
    <definedName name="bloque8_6">#REF!</definedName>
    <definedName name="bloque8_8" localSheetId="0">#REF!</definedName>
    <definedName name="bloque8_8">#REF!</definedName>
    <definedName name="Bloques_de_6">[14]Insumos!$B$22:$D$22</definedName>
    <definedName name="Bloques_de_8">[14]Insumos!$B$23:$D$23</definedName>
    <definedName name="bloques4" localSheetId="0">[16]MATERIALES!#REF!</definedName>
    <definedName name="bloques4">[16]MATERIALES!#REF!</definedName>
    <definedName name="bloques6" localSheetId="0">[16]MATERIALES!#REF!</definedName>
    <definedName name="bloques6">[16]MATERIALES!#REF!</definedName>
    <definedName name="bloques8" localSheetId="0">[16]MATERIALES!#REF!</definedName>
    <definedName name="bloques8">[16]MATERIALES!#REF!</definedName>
    <definedName name="BOMBA_ACHIQUE" localSheetId="0">#REF!</definedName>
    <definedName name="BOMBA_ACHIQUE">#REF!</definedName>
    <definedName name="BOMBA_ACHIQUE_10" localSheetId="0">#REF!</definedName>
    <definedName name="BOMBA_ACHIQUE_10">#REF!</definedName>
    <definedName name="BOMBA_ACHIQUE_11" localSheetId="0">#REF!</definedName>
    <definedName name="BOMBA_ACHIQUE_11">#REF!</definedName>
    <definedName name="BOMBA_ACHIQUE_6" localSheetId="0">#REF!</definedName>
    <definedName name="BOMBA_ACHIQUE_6">#REF!</definedName>
    <definedName name="BOMBA_ACHIQUE_7" localSheetId="0">#REF!</definedName>
    <definedName name="BOMBA_ACHIQUE_7">#REF!</definedName>
    <definedName name="BOMBA_ACHIQUE_8" localSheetId="0">#REF!</definedName>
    <definedName name="BOMBA_ACHIQUE_8">#REF!</definedName>
    <definedName name="BOMBA_ACHIQUE_9" localSheetId="0">#REF!</definedName>
    <definedName name="BOMBA_ACHIQUE_9">#REF!</definedName>
    <definedName name="BOMBILLAS_1500W">[25]INSU!$B$42</definedName>
    <definedName name="BOQUILLA_FREGADERO_CROMO" localSheetId="0">#REF!</definedName>
    <definedName name="BOQUILLA_FREGADERO_CROMO">#REF!</definedName>
    <definedName name="BOQUILLA_FREGADERO_CROMO_10" localSheetId="0">#REF!</definedName>
    <definedName name="BOQUILLA_FREGADERO_CROMO_10">#REF!</definedName>
    <definedName name="BOQUILLA_FREGADERO_CROMO_11" localSheetId="0">#REF!</definedName>
    <definedName name="BOQUILLA_FREGADERO_CROMO_11">#REF!</definedName>
    <definedName name="BOQUILLA_FREGADERO_CROMO_6" localSheetId="0">#REF!</definedName>
    <definedName name="BOQUILLA_FREGADERO_CROMO_6">#REF!</definedName>
    <definedName name="BOQUILLA_FREGADERO_CROMO_7" localSheetId="0">#REF!</definedName>
    <definedName name="BOQUILLA_FREGADERO_CROMO_7">#REF!</definedName>
    <definedName name="BOQUILLA_FREGADERO_CROMO_8" localSheetId="0">#REF!</definedName>
    <definedName name="BOQUILLA_FREGADERO_CROMO_8">#REF!</definedName>
    <definedName name="BOQUILLA_FREGADERO_CROMO_9" localSheetId="0">#REF!</definedName>
    <definedName name="BOQUILLA_FREGADERO_CROMO_9">#REF!</definedName>
    <definedName name="BOQUILLA_LAVADERO_CROMO" localSheetId="0">#REF!</definedName>
    <definedName name="BOQUILLA_LAVADERO_CROMO">#REF!</definedName>
    <definedName name="BOQUILLA_LAVADERO_CROMO_10" localSheetId="0">#REF!</definedName>
    <definedName name="BOQUILLA_LAVADERO_CROMO_10">#REF!</definedName>
    <definedName name="BOQUILLA_LAVADERO_CROMO_11" localSheetId="0">#REF!</definedName>
    <definedName name="BOQUILLA_LAVADERO_CROMO_11">#REF!</definedName>
    <definedName name="BOQUILLA_LAVADERO_CROMO_6" localSheetId="0">#REF!</definedName>
    <definedName name="BOQUILLA_LAVADERO_CROMO_6">#REF!</definedName>
    <definedName name="BOQUILLA_LAVADERO_CROMO_7" localSheetId="0">#REF!</definedName>
    <definedName name="BOQUILLA_LAVADERO_CROMO_7">#REF!</definedName>
    <definedName name="BOQUILLA_LAVADERO_CROMO_8" localSheetId="0">#REF!</definedName>
    <definedName name="BOQUILLA_LAVADERO_CROMO_8">#REF!</definedName>
    <definedName name="BOQUILLA_LAVADERO_CROMO_9" localSheetId="0">#REF!</definedName>
    <definedName name="BOQUILLA_LAVADERO_CROMO_9">#REF!</definedName>
    <definedName name="Borrar_Esc.">[26]Escalera!$J$9:$M$9,[26]Escalera!$J$10:$R$10,[26]Escalera!$AL$14:$AM$14,[26]Escalera!$AL$16:$AM$16,[26]Escalera!$I$16:$M$16,[26]Escalera!$B$19:$AE$32,[26]Escalera!$AN$19:$AQ$32</definedName>
    <definedName name="Borrar_Muros">[26]Muros!$W$15:$Z$15,[26]Muros!$AA$15:$AD$15,[26]Muros!$AF$13,[26]Muros!$K$20:$L$20,[26]Muros!$O$26:$P$26</definedName>
    <definedName name="Borrar_Precio">'[27]Cotz.'!$F$23:$F$800,'[27]Cotz.'!$K$280:$K$800</definedName>
    <definedName name="Borrar_V.C1">[28]qqVgas!$J$9:$M$9,[28]qqVgas!$J$10:$R$10,[28]qqVgas!$AJ$11:$AK$11,[28]qqVgas!$AR$11:$AS$11,[28]qqVgas!$AG$13:$AH$13,[28]qqVgas!$AP$13:$AQ$13,[28]qqVgas!$D$16:$AC$195</definedName>
    <definedName name="BOTE" localSheetId="0">#REF!</definedName>
    <definedName name="BOTE">#REF!</definedName>
    <definedName name="BOTE_10" localSheetId="0">#REF!</definedName>
    <definedName name="BOTE_10">#REF!</definedName>
    <definedName name="BOTE_11" localSheetId="0">#REF!</definedName>
    <definedName name="BOTE_11">#REF!</definedName>
    <definedName name="BOTE_6" localSheetId="0">#REF!</definedName>
    <definedName name="BOTE_6">#REF!</definedName>
    <definedName name="BOTE_7" localSheetId="0">#REF!</definedName>
    <definedName name="BOTE_7">#REF!</definedName>
    <definedName name="BOTE_8" localSheetId="0">#REF!</definedName>
    <definedName name="BOTE_8">#REF!</definedName>
    <definedName name="BOTE_9" localSheetId="0">#REF!</definedName>
    <definedName name="BOTE_9">#REF!</definedName>
    <definedName name="BREAKERS" localSheetId="0">#REF!</definedName>
    <definedName name="BREAKERS">#REF!</definedName>
    <definedName name="BREAKERS_10" localSheetId="0">#REF!</definedName>
    <definedName name="BREAKERS_10">#REF!</definedName>
    <definedName name="BREAKERS_11" localSheetId="0">#REF!</definedName>
    <definedName name="BREAKERS_11">#REF!</definedName>
    <definedName name="BREAKERS_15A" localSheetId="0">#REF!</definedName>
    <definedName name="BREAKERS_15A">#REF!</definedName>
    <definedName name="BREAKERS_15A_10" localSheetId="0">#REF!</definedName>
    <definedName name="BREAKERS_15A_10">#REF!</definedName>
    <definedName name="BREAKERS_15A_11" localSheetId="0">#REF!</definedName>
    <definedName name="BREAKERS_15A_11">#REF!</definedName>
    <definedName name="BREAKERS_15A_6" localSheetId="0">#REF!</definedName>
    <definedName name="BREAKERS_15A_6">#REF!</definedName>
    <definedName name="BREAKERS_15A_7" localSheetId="0">#REF!</definedName>
    <definedName name="BREAKERS_15A_7">#REF!</definedName>
    <definedName name="BREAKERS_15A_8" localSheetId="0">#REF!</definedName>
    <definedName name="BREAKERS_15A_8">#REF!</definedName>
    <definedName name="BREAKERS_15A_9" localSheetId="0">#REF!</definedName>
    <definedName name="BREAKERS_15A_9">#REF!</definedName>
    <definedName name="BREAKERS_20A" localSheetId="0">#REF!</definedName>
    <definedName name="BREAKERS_20A">#REF!</definedName>
    <definedName name="BREAKERS_20A_10" localSheetId="0">#REF!</definedName>
    <definedName name="BREAKERS_20A_10">#REF!</definedName>
    <definedName name="BREAKERS_20A_11" localSheetId="0">#REF!</definedName>
    <definedName name="BREAKERS_20A_11">#REF!</definedName>
    <definedName name="BREAKERS_20A_6" localSheetId="0">#REF!</definedName>
    <definedName name="BREAKERS_20A_6">#REF!</definedName>
    <definedName name="BREAKERS_20A_7" localSheetId="0">#REF!</definedName>
    <definedName name="BREAKERS_20A_7">#REF!</definedName>
    <definedName name="BREAKERS_20A_8" localSheetId="0">#REF!</definedName>
    <definedName name="BREAKERS_20A_8">#REF!</definedName>
    <definedName name="BREAKERS_20A_9" localSheetId="0">#REF!</definedName>
    <definedName name="BREAKERS_20A_9">#REF!</definedName>
    <definedName name="BREAKERS_30A" localSheetId="0">#REF!</definedName>
    <definedName name="BREAKERS_30A">#REF!</definedName>
    <definedName name="BREAKERS_30A_10" localSheetId="0">#REF!</definedName>
    <definedName name="BREAKERS_30A_10">#REF!</definedName>
    <definedName name="BREAKERS_30A_11" localSheetId="0">#REF!</definedName>
    <definedName name="BREAKERS_30A_11">#REF!</definedName>
    <definedName name="BREAKERS_30A_6" localSheetId="0">#REF!</definedName>
    <definedName name="BREAKERS_30A_6">#REF!</definedName>
    <definedName name="BREAKERS_30A_7" localSheetId="0">#REF!</definedName>
    <definedName name="BREAKERS_30A_7">#REF!</definedName>
    <definedName name="BREAKERS_30A_8" localSheetId="0">#REF!</definedName>
    <definedName name="BREAKERS_30A_8">#REF!</definedName>
    <definedName name="BREAKERS_30A_9" localSheetId="0">#REF!</definedName>
    <definedName name="BREAKERS_30A_9">#REF!</definedName>
    <definedName name="BREAKERS_6" localSheetId="0">#REF!</definedName>
    <definedName name="BREAKERS_6">#REF!</definedName>
    <definedName name="BREAKERS_7" localSheetId="0">#REF!</definedName>
    <definedName name="BREAKERS_7">#REF!</definedName>
    <definedName name="BREAKERS_8" localSheetId="0">#REF!</definedName>
    <definedName name="BREAKERS_8">#REF!</definedName>
    <definedName name="BREAKERS_9" localSheetId="0">#REF!</definedName>
    <definedName name="BREAKERS_9">#REF!</definedName>
    <definedName name="BRIGADATOPOGRAFICA">'[20]M.O.'!$C$9</definedName>
    <definedName name="BRIGADATOPOGRAFICA_6" localSheetId="0">#REF!</definedName>
    <definedName name="BRIGADATOPOGRAFICA_6">#REF!</definedName>
    <definedName name="brochas" localSheetId="0">#REF!</definedName>
    <definedName name="brochas">#REF!</definedName>
    <definedName name="BVNBVNBV" localSheetId="0">'[29]M.O.'!#REF!</definedName>
    <definedName name="BVNBVNBV">'[29]M.O.'!#REF!</definedName>
    <definedName name="BVNBVNBV_6" localSheetId="0">#REF!</definedName>
    <definedName name="BVNBVNBV_6">#REF!</definedName>
    <definedName name="C._ADICIONAL">#N/A</definedName>
    <definedName name="C._ADICIONAL_6">NA()</definedName>
    <definedName name="caballeteasbecto" localSheetId="0">[30]precios!#REF!</definedName>
    <definedName name="caballeteasbecto">[30]precios!#REF!</definedName>
    <definedName name="caballeteasbecto_8" localSheetId="0">#REF!</definedName>
    <definedName name="caballeteasbecto_8">#REF!</definedName>
    <definedName name="caballeteasbeto" localSheetId="0">[30]precios!#REF!</definedName>
    <definedName name="caballeteasbeto">[30]precios!#REF!</definedName>
    <definedName name="caballeteasbeto_8" localSheetId="0">#REF!</definedName>
    <definedName name="caballeteasbeto_8">#REF!</definedName>
    <definedName name="Cable_de_Postensado_3">#N/A</definedName>
    <definedName name="CACERO" localSheetId="0">#REF!</definedName>
    <definedName name="CACERO">#REF!</definedName>
    <definedName name="cadeneros" localSheetId="0">'[19]O.M. y Salarios'!#REF!</definedName>
    <definedName name="cadeneros">'[19]O.M. y Salarios'!#REF!</definedName>
    <definedName name="CAJA_2x4_12" localSheetId="0">#REF!</definedName>
    <definedName name="CAJA_2x4_12">#REF!</definedName>
    <definedName name="CAJA_2x4_12_10" localSheetId="0">#REF!</definedName>
    <definedName name="CAJA_2x4_12_10">#REF!</definedName>
    <definedName name="CAJA_2x4_12_11" localSheetId="0">#REF!</definedName>
    <definedName name="CAJA_2x4_12_11">#REF!</definedName>
    <definedName name="CAJA_2x4_12_6" localSheetId="0">#REF!</definedName>
    <definedName name="CAJA_2x4_12_6">#REF!</definedName>
    <definedName name="CAJA_2x4_12_7" localSheetId="0">#REF!</definedName>
    <definedName name="CAJA_2x4_12_7">#REF!</definedName>
    <definedName name="CAJA_2x4_12_8" localSheetId="0">#REF!</definedName>
    <definedName name="CAJA_2x4_12_8">#REF!</definedName>
    <definedName name="CAJA_2x4_12_9" localSheetId="0">#REF!</definedName>
    <definedName name="CAJA_2x4_12_9">#REF!</definedName>
    <definedName name="CAJA_2x4_34" localSheetId="0">#REF!</definedName>
    <definedName name="CAJA_2x4_34">#REF!</definedName>
    <definedName name="CAJA_2x4_34_10" localSheetId="0">#REF!</definedName>
    <definedName name="CAJA_2x4_34_10">#REF!</definedName>
    <definedName name="CAJA_2x4_34_11" localSheetId="0">#REF!</definedName>
    <definedName name="CAJA_2x4_34_11">#REF!</definedName>
    <definedName name="CAJA_2x4_34_6" localSheetId="0">#REF!</definedName>
    <definedName name="CAJA_2x4_34_6">#REF!</definedName>
    <definedName name="CAJA_2x4_34_7" localSheetId="0">#REF!</definedName>
    <definedName name="CAJA_2x4_34_7">#REF!</definedName>
    <definedName name="CAJA_2x4_34_8" localSheetId="0">#REF!</definedName>
    <definedName name="CAJA_2x4_34_8">#REF!</definedName>
    <definedName name="CAJA_2x4_34_9" localSheetId="0">#REF!</definedName>
    <definedName name="CAJA_2x4_34_9">#REF!</definedName>
    <definedName name="CAJA_OCTAGONAL" localSheetId="0">#REF!</definedName>
    <definedName name="CAJA_OCTAGONAL">#REF!</definedName>
    <definedName name="CAJA_OCTAGONAL_10" localSheetId="0">#REF!</definedName>
    <definedName name="CAJA_OCTAGONAL_10">#REF!</definedName>
    <definedName name="CAJA_OCTAGONAL_11" localSheetId="0">#REF!</definedName>
    <definedName name="CAJA_OCTAGONAL_11">#REF!</definedName>
    <definedName name="CAJA_OCTAGONAL_6" localSheetId="0">#REF!</definedName>
    <definedName name="CAJA_OCTAGONAL_6">#REF!</definedName>
    <definedName name="CAJA_OCTAGONAL_7" localSheetId="0">#REF!</definedName>
    <definedName name="CAJA_OCTAGONAL_7">#REF!</definedName>
    <definedName name="CAJA_OCTAGONAL_8" localSheetId="0">#REF!</definedName>
    <definedName name="CAJA_OCTAGONAL_8">#REF!</definedName>
    <definedName name="CAJA_OCTAGONAL_9" localSheetId="0">#REF!</definedName>
    <definedName name="CAJA_OCTAGONAL_9">#REF!</definedName>
    <definedName name="Cal" localSheetId="0">#REF!</definedName>
    <definedName name="Cal">#REF!</definedName>
    <definedName name="Cal_10" localSheetId="0">#REF!</definedName>
    <definedName name="Cal_10">#REF!</definedName>
    <definedName name="Cal_11" localSheetId="0">#REF!</definedName>
    <definedName name="Cal_11">#REF!</definedName>
    <definedName name="Cal_6" localSheetId="0">#REF!</definedName>
    <definedName name="Cal_6">#REF!</definedName>
    <definedName name="Cal_7" localSheetId="0">#REF!</definedName>
    <definedName name="Cal_7">#REF!</definedName>
    <definedName name="Cal_8" localSheetId="0">#REF!</definedName>
    <definedName name="Cal_8">#REF!</definedName>
    <definedName name="Cal_9" localSheetId="0">#REF!</definedName>
    <definedName name="Cal_9">#REF!</definedName>
    <definedName name="CALICHE" localSheetId="0">#REF!</definedName>
    <definedName name="CALICHE">#REF!</definedName>
    <definedName name="CALICHE_10" localSheetId="0">#REF!</definedName>
    <definedName name="CALICHE_10">#REF!</definedName>
    <definedName name="CALICHE_11" localSheetId="0">#REF!</definedName>
    <definedName name="CALICHE_11">#REF!</definedName>
    <definedName name="CALICHE_6" localSheetId="0">#REF!</definedName>
    <definedName name="CALICHE_6">#REF!</definedName>
    <definedName name="CALICHE_7" localSheetId="0">#REF!</definedName>
    <definedName name="CALICHE_7">#REF!</definedName>
    <definedName name="CALICHE_8" localSheetId="0">#REF!</definedName>
    <definedName name="CALICHE_8">#REF!</definedName>
    <definedName name="CALICHE_9" localSheetId="0">#REF!</definedName>
    <definedName name="CALICHE_9">#REF!</definedName>
    <definedName name="CAMION_BOTE" localSheetId="0">#REF!</definedName>
    <definedName name="CAMION_BOTE">#REF!</definedName>
    <definedName name="CAMION_BOTE_10" localSheetId="0">#REF!</definedName>
    <definedName name="CAMION_BOTE_10">#REF!</definedName>
    <definedName name="CAMION_BOTE_11" localSheetId="0">#REF!</definedName>
    <definedName name="CAMION_BOTE_11">#REF!</definedName>
    <definedName name="CAMION_BOTE_6" localSheetId="0">#REF!</definedName>
    <definedName name="CAMION_BOTE_6">#REF!</definedName>
    <definedName name="CAMION_BOTE_7" localSheetId="0">#REF!</definedName>
    <definedName name="CAMION_BOTE_7">#REF!</definedName>
    <definedName name="CAMION_BOTE_8" localSheetId="0">#REF!</definedName>
    <definedName name="CAMION_BOTE_8">#REF!</definedName>
    <definedName name="CAMION_BOTE_9" localSheetId="0">#REF!</definedName>
    <definedName name="CAMION_BOTE_9">#REF!</definedName>
    <definedName name="camioncama" localSheetId="0">'[13]Listado Equipos a utilizar'!#REF!</definedName>
    <definedName name="camioncama">'[13]Listado Equipos a utilizar'!#REF!</definedName>
    <definedName name="camioneta" localSheetId="0">'[13]Listado Equipos a utilizar'!#REF!</definedName>
    <definedName name="camioneta">'[13]Listado Equipos a utilizar'!#REF!</definedName>
    <definedName name="CAMIONVOLTEO">[16]EQUIPOS!$I$19</definedName>
    <definedName name="canali" localSheetId="0">#REF!</definedName>
    <definedName name="canali">#REF!</definedName>
    <definedName name="canalii" localSheetId="0">#REF!</definedName>
    <definedName name="canalii">#REF!</definedName>
    <definedName name="canaliii" localSheetId="0">#REF!</definedName>
    <definedName name="canaliii">#REF!</definedName>
    <definedName name="canaliiii" localSheetId="0">#REF!</definedName>
    <definedName name="canaliiii">#REF!</definedName>
    <definedName name="Cant_3">"$#REF!.$D$1:$D$65534"</definedName>
    <definedName name="CANT1_3">"$#REF!.$D$1:$D$65534"</definedName>
    <definedName name="cant5">[4]Sheet5!$C:$C</definedName>
    <definedName name="CANT6_3">"$#REF!.$C$1:$C$65534"</definedName>
    <definedName name="canta_3">"$#REF!.$H$1:$H$65534"</definedName>
    <definedName name="CANTIDADPRESUPUESTO_3">"$#REF!.$C$1:$C$65534"</definedName>
    <definedName name="cantp_3">"$#REF!.$J$1:$J$65534"</definedName>
    <definedName name="cantpre_3">"$#REF!.$D$1:$D$65534"</definedName>
    <definedName name="cantt_3">"$#REF!.$L$1:$L$65534"</definedName>
    <definedName name="caparodadura" localSheetId="0">#REF!</definedName>
    <definedName name="caparodadura">#REF!</definedName>
    <definedName name="Capatazequipo">[16]OBRAMANO!$F$81</definedName>
    <definedName name="CAR.SOC">'[31]Cargas Sociales'!$G$23</definedName>
    <definedName name="CARACOL" localSheetId="0">'[20]M.O.'!#REF!</definedName>
    <definedName name="CARACOL">'[20]M.O.'!#REF!</definedName>
    <definedName name="CARANTEPECHO" localSheetId="0">'[20]M.O.'!#REF!</definedName>
    <definedName name="CARANTEPECHO">'[20]M.O.'!#REF!</definedName>
    <definedName name="CARANTEPECHO_6" localSheetId="0">#REF!</definedName>
    <definedName name="CARANTEPECHO_6">#REF!</definedName>
    <definedName name="CARANTEPECHO_8" localSheetId="0">#REF!</definedName>
    <definedName name="CARANTEPECHO_8">#REF!</definedName>
    <definedName name="CARCOL30" localSheetId="0">'[20]M.O.'!#REF!</definedName>
    <definedName name="CARCOL30">'[20]M.O.'!#REF!</definedName>
    <definedName name="CARCOL30_6" localSheetId="0">#REF!</definedName>
    <definedName name="CARCOL30_6">#REF!</definedName>
    <definedName name="CARCOL30_8" localSheetId="0">#REF!</definedName>
    <definedName name="CARCOL30_8">#REF!</definedName>
    <definedName name="CARCOL50" localSheetId="0">'[20]M.O.'!#REF!</definedName>
    <definedName name="CARCOL50">'[20]M.O.'!#REF!</definedName>
    <definedName name="CARCOL50_6" localSheetId="0">#REF!</definedName>
    <definedName name="CARCOL50_6">#REF!</definedName>
    <definedName name="CARCOL50_8" localSheetId="0">#REF!</definedName>
    <definedName name="CARCOL50_8">#REF!</definedName>
    <definedName name="CARCOL51" localSheetId="0">'[20]M.O.'!#REF!</definedName>
    <definedName name="CARCOL51">'[20]M.O.'!#REF!</definedName>
    <definedName name="CARCOLAMARRE" localSheetId="0">'[20]M.O.'!#REF!</definedName>
    <definedName name="CARCOLAMARRE">'[20]M.O.'!#REF!</definedName>
    <definedName name="CARCOLAMARRE_6" localSheetId="0">#REF!</definedName>
    <definedName name="CARCOLAMARRE_6">#REF!</definedName>
    <definedName name="CARCOLAMARRE_8" localSheetId="0">#REF!</definedName>
    <definedName name="CARCOLAMARRE_8">#REF!</definedName>
    <definedName name="CARGA_SOCIAL" localSheetId="0">#REF!</definedName>
    <definedName name="CARGA_SOCIAL">#REF!</definedName>
    <definedName name="CARGA_SOCIAL_10" localSheetId="0">#REF!</definedName>
    <definedName name="CARGA_SOCIAL_10">#REF!</definedName>
    <definedName name="CARGA_SOCIAL_11" localSheetId="0">#REF!</definedName>
    <definedName name="CARGA_SOCIAL_11">#REF!</definedName>
    <definedName name="CARGA_SOCIAL_6" localSheetId="0">#REF!</definedName>
    <definedName name="CARGA_SOCIAL_6">#REF!</definedName>
    <definedName name="CARGA_SOCIAL_7" localSheetId="0">#REF!</definedName>
    <definedName name="CARGA_SOCIAL_7">#REF!</definedName>
    <definedName name="CARGA_SOCIAL_8" localSheetId="0">#REF!</definedName>
    <definedName name="CARGA_SOCIAL_8">#REF!</definedName>
    <definedName name="CARGA_SOCIAL_9" localSheetId="0">#REF!</definedName>
    <definedName name="CARGA_SOCIAL_9">#REF!</definedName>
    <definedName name="cargador" localSheetId="0">'[13]Listado Equipos a utilizar'!#REF!</definedName>
    <definedName name="cargador">'[13]Listado Equipos a utilizar'!#REF!</definedName>
    <definedName name="CARGADORB">[32]EQUIPOS!$D$13</definedName>
    <definedName name="CARLOSAPLA" localSheetId="0">'[20]M.O.'!#REF!</definedName>
    <definedName name="CARLOSAPLA">'[20]M.O.'!#REF!</definedName>
    <definedName name="CARLOSAPLA_6" localSheetId="0">#REF!</definedName>
    <definedName name="CARLOSAPLA_6">#REF!</definedName>
    <definedName name="CARLOSAPLA_8" localSheetId="0">#REF!</definedName>
    <definedName name="CARLOSAPLA_8">#REF!</definedName>
    <definedName name="CARLOSAVARIASAGUAS" localSheetId="0">'[20]M.O.'!#REF!</definedName>
    <definedName name="CARLOSAVARIASAGUAS">'[20]M.O.'!#REF!</definedName>
    <definedName name="CARLOSAVARIASAGUAS_6" localSheetId="0">#REF!</definedName>
    <definedName name="CARLOSAVARIASAGUAS_6">#REF!</definedName>
    <definedName name="CARLOSAVARIASAGUAS_8" localSheetId="0">#REF!</definedName>
    <definedName name="CARLOSAVARIASAGUAS_8">#REF!</definedName>
    <definedName name="CARMURO" localSheetId="0">'[20]M.O.'!#REF!</definedName>
    <definedName name="CARMURO">'[20]M.O.'!#REF!</definedName>
    <definedName name="CARMURO_6" localSheetId="0">#REF!</definedName>
    <definedName name="CARMURO_6">#REF!</definedName>
    <definedName name="CARMURO_8" localSheetId="0">#REF!</definedName>
    <definedName name="CARMURO_8">#REF!</definedName>
    <definedName name="CARP1" localSheetId="0">[17]INS!#REF!</definedName>
    <definedName name="CARP1">[17]INS!#REF!</definedName>
    <definedName name="CARP1_6" localSheetId="0">#REF!</definedName>
    <definedName name="CARP1_6">#REF!</definedName>
    <definedName name="CARP1_8" localSheetId="0">#REF!</definedName>
    <definedName name="CARP1_8">#REF!</definedName>
    <definedName name="CARP2" localSheetId="0">[17]INS!#REF!</definedName>
    <definedName name="CARP2">[17]INS!#REF!</definedName>
    <definedName name="CARP2_6" localSheetId="0">#REF!</definedName>
    <definedName name="CARP2_6">#REF!</definedName>
    <definedName name="CARP2_8" localSheetId="0">#REF!</definedName>
    <definedName name="CARP2_8">#REF!</definedName>
    <definedName name="CARPDINTEL" localSheetId="0">'[20]M.O.'!#REF!</definedName>
    <definedName name="CARPDINTEL">'[20]M.O.'!#REF!</definedName>
    <definedName name="CARPDINTEL_6" localSheetId="0">#REF!</definedName>
    <definedName name="CARPDINTEL_6">#REF!</definedName>
    <definedName name="CARPDINTEL_8" localSheetId="0">#REF!</definedName>
    <definedName name="CARPDINTEL_8">#REF!</definedName>
    <definedName name="CARPINTERIA_COL_PERIMETRO" localSheetId="0">#REF!</definedName>
    <definedName name="CARPINTERIA_COL_PERIMETRO">#REF!</definedName>
    <definedName name="CARPINTERIA_COL_PERIMETRO_10" localSheetId="0">#REF!</definedName>
    <definedName name="CARPINTERIA_COL_PERIMETRO_10">#REF!</definedName>
    <definedName name="CARPINTERIA_COL_PERIMETRO_11" localSheetId="0">#REF!</definedName>
    <definedName name="CARPINTERIA_COL_PERIMETRO_11">#REF!</definedName>
    <definedName name="CARPINTERIA_COL_PERIMETRO_6" localSheetId="0">#REF!</definedName>
    <definedName name="CARPINTERIA_COL_PERIMETRO_6">#REF!</definedName>
    <definedName name="CARPINTERIA_COL_PERIMETRO_7" localSheetId="0">#REF!</definedName>
    <definedName name="CARPINTERIA_COL_PERIMETRO_7">#REF!</definedName>
    <definedName name="CARPINTERIA_COL_PERIMETRO_8" localSheetId="0">#REF!</definedName>
    <definedName name="CARPINTERIA_COL_PERIMETRO_8">#REF!</definedName>
    <definedName name="CARPINTERIA_COL_PERIMETRO_9" localSheetId="0">#REF!</definedName>
    <definedName name="CARPINTERIA_COL_PERIMETRO_9">#REF!</definedName>
    <definedName name="CARPINTERIA_INSTAL_COL_PERIMETRO" localSheetId="0">#REF!</definedName>
    <definedName name="CARPINTERIA_INSTAL_COL_PERIMETRO">#REF!</definedName>
    <definedName name="CARPINTERIA_INSTAL_COL_PERIMETRO_10" localSheetId="0">#REF!</definedName>
    <definedName name="CARPINTERIA_INSTAL_COL_PERIMETRO_10">#REF!</definedName>
    <definedName name="CARPINTERIA_INSTAL_COL_PERIMETRO_11" localSheetId="0">#REF!</definedName>
    <definedName name="CARPINTERIA_INSTAL_COL_PERIMETRO_11">#REF!</definedName>
    <definedName name="CARPINTERIA_INSTAL_COL_PERIMETRO_6" localSheetId="0">#REF!</definedName>
    <definedName name="CARPINTERIA_INSTAL_COL_PERIMETRO_6">#REF!</definedName>
    <definedName name="CARPINTERIA_INSTAL_COL_PERIMETRO_7" localSheetId="0">#REF!</definedName>
    <definedName name="CARPINTERIA_INSTAL_COL_PERIMETRO_7">#REF!</definedName>
    <definedName name="CARPINTERIA_INSTAL_COL_PERIMETRO_8" localSheetId="0">#REF!</definedName>
    <definedName name="CARPINTERIA_INSTAL_COL_PERIMETRO_8">#REF!</definedName>
    <definedName name="CARPINTERIA_INSTAL_COL_PERIMETRO_9" localSheetId="0">#REF!</definedName>
    <definedName name="CARPINTERIA_INSTAL_COL_PERIMETRO_9">#REF!</definedName>
    <definedName name="CARPVIGA2040" localSheetId="0">'[20]M.O.'!#REF!</definedName>
    <definedName name="CARPVIGA2040">'[20]M.O.'!#REF!</definedName>
    <definedName name="CARPVIGA2040_6" localSheetId="0">#REF!</definedName>
    <definedName name="CARPVIGA2040_6">#REF!</definedName>
    <definedName name="CARPVIGA2040_8" localSheetId="0">#REF!</definedName>
    <definedName name="CARPVIGA2040_8">#REF!</definedName>
    <definedName name="CARPVIGA3050" localSheetId="0">'[20]M.O.'!#REF!</definedName>
    <definedName name="CARPVIGA3050">'[20]M.O.'!#REF!</definedName>
    <definedName name="CARPVIGA3050_6" localSheetId="0">#REF!</definedName>
    <definedName name="CARPVIGA3050_6">#REF!</definedName>
    <definedName name="CARPVIGA3050_8" localSheetId="0">#REF!</definedName>
    <definedName name="CARPVIGA3050_8">#REF!</definedName>
    <definedName name="CARPVIGA3060" localSheetId="0">'[20]M.O.'!#REF!</definedName>
    <definedName name="CARPVIGA3060">'[20]M.O.'!#REF!</definedName>
    <definedName name="CARPVIGA3060_6" localSheetId="0">#REF!</definedName>
    <definedName name="CARPVIGA3060_6">#REF!</definedName>
    <definedName name="CARPVIGA3060_8" localSheetId="0">#REF!</definedName>
    <definedName name="CARPVIGA3060_8">#REF!</definedName>
    <definedName name="CARPVIGA4080" localSheetId="0">'[20]M.O.'!#REF!</definedName>
    <definedName name="CARPVIGA4080">'[20]M.O.'!#REF!</definedName>
    <definedName name="CARPVIGA4080_6" localSheetId="0">#REF!</definedName>
    <definedName name="CARPVIGA4080_6">#REF!</definedName>
    <definedName name="CARPVIGA4080_8" localSheetId="0">#REF!</definedName>
    <definedName name="CARPVIGA4080_8">#REF!</definedName>
    <definedName name="CARRAMPA" localSheetId="0">'[20]M.O.'!#REF!</definedName>
    <definedName name="CARRAMPA">'[20]M.O.'!#REF!</definedName>
    <definedName name="CARRAMPA_6" localSheetId="0">#REF!</definedName>
    <definedName name="CARRAMPA_6">#REF!</definedName>
    <definedName name="CARRAMPA_8" localSheetId="0">#REF!</definedName>
    <definedName name="CARRAMPA_8">#REF!</definedName>
    <definedName name="CARRETILLA" localSheetId="0">#REF!</definedName>
    <definedName name="CARRETILLA">#REF!</definedName>
    <definedName name="CARRETILLA_10" localSheetId="0">#REF!</definedName>
    <definedName name="CARRETILLA_10">#REF!</definedName>
    <definedName name="CARRETILLA_11" localSheetId="0">#REF!</definedName>
    <definedName name="CARRETILLA_11">#REF!</definedName>
    <definedName name="CARRETILLA_6" localSheetId="0">#REF!</definedName>
    <definedName name="CARRETILLA_6">#REF!</definedName>
    <definedName name="CARRETILLA_7" localSheetId="0">#REF!</definedName>
    <definedName name="CARRETILLA_7">#REF!</definedName>
    <definedName name="CARRETILLA_8" localSheetId="0">#REF!</definedName>
    <definedName name="CARRETILLA_8">#REF!</definedName>
    <definedName name="CARRETILLA_9" localSheetId="0">#REF!</definedName>
    <definedName name="CARRETILLA_9">#REF!</definedName>
    <definedName name="CASABE" localSheetId="0">'[20]M.O.'!#REF!</definedName>
    <definedName name="CASABE">'[20]M.O.'!#REF!</definedName>
    <definedName name="CASABE_8" localSheetId="0">#REF!</definedName>
    <definedName name="CASABE_8">#REF!</definedName>
    <definedName name="CASBESTO" localSheetId="0">'[20]M.O.'!#REF!</definedName>
    <definedName name="CASBESTO">'[20]M.O.'!#REF!</definedName>
    <definedName name="CASBESTO_6" localSheetId="0">#REF!</definedName>
    <definedName name="CASBESTO_6">#REF!</definedName>
    <definedName name="CASBESTO_8" localSheetId="0">#REF!</definedName>
    <definedName name="CASBESTO_8">#REF!</definedName>
    <definedName name="Casting_Bed_3">#N/A</definedName>
    <definedName name="CAT214BFT">[16]EQUIPOS!$I$15</definedName>
    <definedName name="Cat950B">[16]EQUIPOS!$I$14</definedName>
    <definedName name="CBLOCK10" localSheetId="0">[17]INS!#REF!</definedName>
    <definedName name="CBLOCK10">[17]INS!#REF!</definedName>
    <definedName name="CBLOCK10_6" localSheetId="0">#REF!</definedName>
    <definedName name="CBLOCK10_6">#REF!</definedName>
    <definedName name="CBLOCK10_8" localSheetId="0">#REF!</definedName>
    <definedName name="CBLOCK10_8">#REF!</definedName>
    <definedName name="CBLOCKORN">'[33]M.O.'!$C$26</definedName>
    <definedName name="cell">'[34]LISTADO INSUMOS DEL 2000'!$I$29</definedName>
    <definedName name="cem">[9]Precio!$F$9</definedName>
    <definedName name="CEMENTO" localSheetId="0">#REF!</definedName>
    <definedName name="CEMENTO">#REF!</definedName>
    <definedName name="CEMENTO_10" localSheetId="0">#REF!</definedName>
    <definedName name="CEMENTO_10">#REF!</definedName>
    <definedName name="CEMENTO_11" localSheetId="0">#REF!</definedName>
    <definedName name="CEMENTO_11">#REF!</definedName>
    <definedName name="Cemento_3">#N/A</definedName>
    <definedName name="CEMENTO_6" localSheetId="0">#REF!</definedName>
    <definedName name="CEMENTO_6">#REF!</definedName>
    <definedName name="CEMENTO_7" localSheetId="0">#REF!</definedName>
    <definedName name="CEMENTO_7">#REF!</definedName>
    <definedName name="CEMENTO_8" localSheetId="0">#REF!</definedName>
    <definedName name="CEMENTO_8">#REF!</definedName>
    <definedName name="CEMENTO_9" localSheetId="0">#REF!</definedName>
    <definedName name="CEMENTO_9">#REF!</definedName>
    <definedName name="CEMENTO_BLANCO" localSheetId="0">#REF!</definedName>
    <definedName name="CEMENTO_BLANCO">#REF!</definedName>
    <definedName name="CEMENTO_BLANCO_10" localSheetId="0">#REF!</definedName>
    <definedName name="CEMENTO_BLANCO_10">#REF!</definedName>
    <definedName name="CEMENTO_BLANCO_11" localSheetId="0">#REF!</definedName>
    <definedName name="CEMENTO_BLANCO_11">#REF!</definedName>
    <definedName name="CEMENTO_BLANCO_6" localSheetId="0">#REF!</definedName>
    <definedName name="CEMENTO_BLANCO_6">#REF!</definedName>
    <definedName name="CEMENTO_BLANCO_7" localSheetId="0">#REF!</definedName>
    <definedName name="CEMENTO_BLANCO_7">#REF!</definedName>
    <definedName name="CEMENTO_BLANCO_8" localSheetId="0">#REF!</definedName>
    <definedName name="CEMENTO_BLANCO_8">#REF!</definedName>
    <definedName name="CEMENTO_BLANCO_9" localSheetId="0">#REF!</definedName>
    <definedName name="CEMENTO_BLANCO_9">#REF!</definedName>
    <definedName name="CEMENTO_PVC" localSheetId="0">#REF!</definedName>
    <definedName name="CEMENTO_PVC">#REF!</definedName>
    <definedName name="CEMENTO_PVC_10" localSheetId="0">#REF!</definedName>
    <definedName name="CEMENTO_PVC_10">#REF!</definedName>
    <definedName name="CEMENTO_PVC_11" localSheetId="0">#REF!</definedName>
    <definedName name="CEMENTO_PVC_11">#REF!</definedName>
    <definedName name="CEMENTO_PVC_6" localSheetId="0">#REF!</definedName>
    <definedName name="CEMENTO_PVC_6">#REF!</definedName>
    <definedName name="CEMENTO_PVC_7" localSheetId="0">#REF!</definedName>
    <definedName name="CEMENTO_PVC_7">#REF!</definedName>
    <definedName name="CEMENTO_PVC_8" localSheetId="0">#REF!</definedName>
    <definedName name="CEMENTO_PVC_8">#REF!</definedName>
    <definedName name="CEMENTO_PVC_9" localSheetId="0">#REF!</definedName>
    <definedName name="CEMENTO_PVC_9">#REF!</definedName>
    <definedName name="cementoblanco" localSheetId="0">[16]MATERIALES!#REF!</definedName>
    <definedName name="cementoblanco">[16]MATERIALES!#REF!</definedName>
    <definedName name="cementogris">[16]MATERIALES!$G$17</definedName>
    <definedName name="CEMENTOP">[2]insumo!$D$13</definedName>
    <definedName name="CEN" localSheetId="0">#REF!</definedName>
    <definedName name="CEN">#REF!</definedName>
    <definedName name="ceramcr33" localSheetId="0">[16]MATERIALES!#REF!</definedName>
    <definedName name="ceramcr33">[16]MATERIALES!#REF!</definedName>
    <definedName name="ceramcriolla" localSheetId="0">[16]MATERIALES!#REF!</definedName>
    <definedName name="ceramcriolla">[16]MATERIALES!#REF!</definedName>
    <definedName name="CERAMICA" localSheetId="0">#REF!</definedName>
    <definedName name="CERAMICA">#REF!</definedName>
    <definedName name="CERAMICA_20x20_BLANCA" localSheetId="0">#REF!</definedName>
    <definedName name="CERAMICA_20x20_BLANCA">#REF!</definedName>
    <definedName name="CERAMICA_20x20_BLANCA_10" localSheetId="0">#REF!</definedName>
    <definedName name="CERAMICA_20x20_BLANCA_10">#REF!</definedName>
    <definedName name="CERAMICA_20x20_BLANCA_11" localSheetId="0">#REF!</definedName>
    <definedName name="CERAMICA_20x20_BLANCA_11">#REF!</definedName>
    <definedName name="CERAMICA_20x20_BLANCA_6" localSheetId="0">#REF!</definedName>
    <definedName name="CERAMICA_20x20_BLANCA_6">#REF!</definedName>
    <definedName name="CERAMICA_20x20_BLANCA_7" localSheetId="0">#REF!</definedName>
    <definedName name="CERAMICA_20x20_BLANCA_7">#REF!</definedName>
    <definedName name="CERAMICA_20x20_BLANCA_8" localSheetId="0">#REF!</definedName>
    <definedName name="CERAMICA_20x20_BLANCA_8">#REF!</definedName>
    <definedName name="CERAMICA_20x20_BLANCA_9" localSheetId="0">#REF!</definedName>
    <definedName name="CERAMICA_20x20_BLANCA_9">#REF!</definedName>
    <definedName name="CERAMICA_ANTIDESLIZANTE" localSheetId="0">#REF!</definedName>
    <definedName name="CERAMICA_ANTIDESLIZANTE">#REF!</definedName>
    <definedName name="CERAMICA_ANTIDESLIZANTE_10" localSheetId="0">#REF!</definedName>
    <definedName name="CERAMICA_ANTIDESLIZANTE_10">#REF!</definedName>
    <definedName name="CERAMICA_ANTIDESLIZANTE_11" localSheetId="0">#REF!</definedName>
    <definedName name="CERAMICA_ANTIDESLIZANTE_11">#REF!</definedName>
    <definedName name="CERAMICA_ANTIDESLIZANTE_6" localSheetId="0">#REF!</definedName>
    <definedName name="CERAMICA_ANTIDESLIZANTE_6">#REF!</definedName>
    <definedName name="CERAMICA_ANTIDESLIZANTE_7" localSheetId="0">#REF!</definedName>
    <definedName name="CERAMICA_ANTIDESLIZANTE_7">#REF!</definedName>
    <definedName name="CERAMICA_ANTIDESLIZANTE_8" localSheetId="0">#REF!</definedName>
    <definedName name="CERAMICA_ANTIDESLIZANTE_8">#REF!</definedName>
    <definedName name="CERAMICA_ANTIDESLIZANTE_9" localSheetId="0">#REF!</definedName>
    <definedName name="CERAMICA_ANTIDESLIZANTE_9">#REF!</definedName>
    <definedName name="CERAMICA_PISOS_40x40" localSheetId="0">#REF!</definedName>
    <definedName name="CERAMICA_PISOS_40x40">#REF!</definedName>
    <definedName name="CERAMICA_PISOS_40x40_10" localSheetId="0">#REF!</definedName>
    <definedName name="CERAMICA_PISOS_40x40_10">#REF!</definedName>
    <definedName name="CERAMICA_PISOS_40x40_11" localSheetId="0">#REF!</definedName>
    <definedName name="CERAMICA_PISOS_40x40_11">#REF!</definedName>
    <definedName name="CERAMICA_PISOS_40x40_6" localSheetId="0">#REF!</definedName>
    <definedName name="CERAMICA_PISOS_40x40_6">#REF!</definedName>
    <definedName name="CERAMICA_PISOS_40x40_7" localSheetId="0">#REF!</definedName>
    <definedName name="CERAMICA_PISOS_40x40_7">#REF!</definedName>
    <definedName name="CERAMICA_PISOS_40x40_8" localSheetId="0">#REF!</definedName>
    <definedName name="CERAMICA_PISOS_40x40_8">#REF!</definedName>
    <definedName name="CERAMICA_PISOS_40x40_9" localSheetId="0">#REF!</definedName>
    <definedName name="CERAMICA_PISOS_40x40_9">#REF!</definedName>
    <definedName name="ceramicaitalia" localSheetId="0">[16]MATERIALES!#REF!</definedName>
    <definedName name="ceramicaitalia">[16]MATERIALES!#REF!</definedName>
    <definedName name="ceramicaitaliapared" localSheetId="0">[16]MATERIALES!#REF!</definedName>
    <definedName name="ceramicaitaliapared">[16]MATERIALES!#REF!</definedName>
    <definedName name="ceramicaitalipared" localSheetId="0">[16]MATERIALES!#REF!</definedName>
    <definedName name="ceramicaitalipared">[16]MATERIALES!#REF!</definedName>
    <definedName name="CERAMICAPAREDP">[2]insumo!$D$16</definedName>
    <definedName name="CERAMICAPAREDS">[2]insumo!$D$17</definedName>
    <definedName name="CERAMICAPISOP">[2]insumo!$D$14</definedName>
    <definedName name="CERAMICAPISOS">[2]insumo!$D$15</definedName>
    <definedName name="CESCHCH">'[33]M.O.'!$C$126</definedName>
    <definedName name="cfrontal">'[19]Resumen Precio Equipos'!$I$16</definedName>
    <definedName name="CHAZO">[25]INSU!$B$104</definedName>
    <definedName name="CHAZOS" localSheetId="0">#REF!</definedName>
    <definedName name="CHAZOS">#REF!</definedName>
    <definedName name="CHAZOS_10" localSheetId="0">#REF!</definedName>
    <definedName name="CHAZOS_10">#REF!</definedName>
    <definedName name="CHAZOS_11" localSheetId="0">#REF!</definedName>
    <definedName name="CHAZOS_11">#REF!</definedName>
    <definedName name="CHAZOS_6" localSheetId="0">#REF!</definedName>
    <definedName name="CHAZOS_6">#REF!</definedName>
    <definedName name="CHAZOS_7" localSheetId="0">#REF!</definedName>
    <definedName name="CHAZOS_7">#REF!</definedName>
    <definedName name="CHAZOS_8" localSheetId="0">#REF!</definedName>
    <definedName name="CHAZOS_8">#REF!</definedName>
    <definedName name="CHAZOS_9" localSheetId="0">#REF!</definedName>
    <definedName name="CHAZOS_9">#REF!</definedName>
    <definedName name="CHEQUE_HORZ_34" localSheetId="0">#REF!</definedName>
    <definedName name="CHEQUE_HORZ_34">#REF!</definedName>
    <definedName name="CHEQUE_HORZ_34_10" localSheetId="0">#REF!</definedName>
    <definedName name="CHEQUE_HORZ_34_10">#REF!</definedName>
    <definedName name="CHEQUE_HORZ_34_11" localSheetId="0">#REF!</definedName>
    <definedName name="CHEQUE_HORZ_34_11">#REF!</definedName>
    <definedName name="CHEQUE_HORZ_34_6" localSheetId="0">#REF!</definedName>
    <definedName name="CHEQUE_HORZ_34_6">#REF!</definedName>
    <definedName name="CHEQUE_HORZ_34_7" localSheetId="0">#REF!</definedName>
    <definedName name="CHEQUE_HORZ_34_7">#REF!</definedName>
    <definedName name="CHEQUE_HORZ_34_8" localSheetId="0">#REF!</definedName>
    <definedName name="CHEQUE_HORZ_34_8">#REF!</definedName>
    <definedName name="CHEQUE_HORZ_34_9" localSheetId="0">#REF!</definedName>
    <definedName name="CHEQUE_HORZ_34_9">#REF!</definedName>
    <definedName name="CHEQUE_VERT_34" localSheetId="0">#REF!</definedName>
    <definedName name="CHEQUE_VERT_34">#REF!</definedName>
    <definedName name="CHEQUE_VERT_34_10" localSheetId="0">#REF!</definedName>
    <definedName name="CHEQUE_VERT_34_10">#REF!</definedName>
    <definedName name="CHEQUE_VERT_34_11" localSheetId="0">#REF!</definedName>
    <definedName name="CHEQUE_VERT_34_11">#REF!</definedName>
    <definedName name="CHEQUE_VERT_34_6" localSheetId="0">#REF!</definedName>
    <definedName name="CHEQUE_VERT_34_6">#REF!</definedName>
    <definedName name="CHEQUE_VERT_34_7" localSheetId="0">#REF!</definedName>
    <definedName name="CHEQUE_VERT_34_7">#REF!</definedName>
    <definedName name="CHEQUE_VERT_34_8" localSheetId="0">#REF!</definedName>
    <definedName name="CHEQUE_VERT_34_8">#REF!</definedName>
    <definedName name="CHEQUE_VERT_34_9" localSheetId="0">#REF!</definedName>
    <definedName name="CHEQUE_VERT_34_9">#REF!</definedName>
    <definedName name="chilena" localSheetId="0">#REF!</definedName>
    <definedName name="chilena">#REF!</definedName>
    <definedName name="Chofercisterna">[16]OBRAMANO!$F$79</definedName>
    <definedName name="cisterna">'[13]Listado Equipos a utilizar'!$I$11</definedName>
    <definedName name="CLAVO">[33]Ins!$E$811</definedName>
    <definedName name="CLAVO_ACERO" localSheetId="0">#REF!</definedName>
    <definedName name="CLAVO_ACERO">[15]INSU!$D$130</definedName>
    <definedName name="CLAVO_ACERO_10" localSheetId="0">#REF!</definedName>
    <definedName name="CLAVO_ACERO_10">#REF!</definedName>
    <definedName name="CLAVO_ACERO_11" localSheetId="0">#REF!</definedName>
    <definedName name="CLAVO_ACERO_11">#REF!</definedName>
    <definedName name="CLAVO_ACERO_5" localSheetId="0">#REF!</definedName>
    <definedName name="CLAVO_ACERO_5">#REF!</definedName>
    <definedName name="CLAVO_ACERO_6" localSheetId="0">#REF!</definedName>
    <definedName name="CLAVO_ACERO_6">#REF!</definedName>
    <definedName name="CLAVO_ACERO_7" localSheetId="0">#REF!</definedName>
    <definedName name="CLAVO_ACERO_7">#REF!</definedName>
    <definedName name="CLAVO_ACERO_8" localSheetId="0">#REF!</definedName>
    <definedName name="CLAVO_ACERO_8">#REF!</definedName>
    <definedName name="CLAVO_ACERO_9" localSheetId="0">#REF!</definedName>
    <definedName name="CLAVO_ACERO_9">#REF!</definedName>
    <definedName name="CLAVO_CORRIENTE" localSheetId="0">#REF!</definedName>
    <definedName name="CLAVO_CORRIENTE">[15]INSU!$D$131</definedName>
    <definedName name="CLAVO_CORRIENTE_10" localSheetId="0">#REF!</definedName>
    <definedName name="CLAVO_CORRIENTE_10">#REF!</definedName>
    <definedName name="CLAVO_CORRIENTE_11" localSheetId="0">#REF!</definedName>
    <definedName name="CLAVO_CORRIENTE_11">#REF!</definedName>
    <definedName name="CLAVO_CORRIENTE_5" localSheetId="0">#REF!</definedName>
    <definedName name="CLAVO_CORRIENTE_5">#REF!</definedName>
    <definedName name="CLAVO_CORRIENTE_6" localSheetId="0">#REF!</definedName>
    <definedName name="CLAVO_CORRIENTE_6">#REF!</definedName>
    <definedName name="CLAVO_CORRIENTE_7" localSheetId="0">#REF!</definedName>
    <definedName name="CLAVO_CORRIENTE_7">#REF!</definedName>
    <definedName name="CLAVO_CORRIENTE_8" localSheetId="0">#REF!</definedName>
    <definedName name="CLAVO_CORRIENTE_8">#REF!</definedName>
    <definedName name="CLAVO_CORRIENTE_9" localSheetId="0">#REF!</definedName>
    <definedName name="CLAVO_CORRIENTE_9">#REF!</definedName>
    <definedName name="CLAVO_ZINC" localSheetId="0">#REF!</definedName>
    <definedName name="CLAVO_ZINC">#REF!</definedName>
    <definedName name="CLAVO_ZINC_10" localSheetId="0">#REF!</definedName>
    <definedName name="CLAVO_ZINC_10">#REF!</definedName>
    <definedName name="CLAVO_ZINC_11" localSheetId="0">#REF!</definedName>
    <definedName name="CLAVO_ZINC_11">#REF!</definedName>
    <definedName name="CLAVO_ZINC_6" localSheetId="0">#REF!</definedName>
    <definedName name="CLAVO_ZINC_6">#REF!</definedName>
    <definedName name="CLAVO_ZINC_7" localSheetId="0">#REF!</definedName>
    <definedName name="CLAVO_ZINC_7">#REF!</definedName>
    <definedName name="CLAVO_ZINC_8" localSheetId="0">#REF!</definedName>
    <definedName name="CLAVO_ZINC_8">#REF!</definedName>
    <definedName name="CLAVO_ZINC_9" localSheetId="0">#REF!</definedName>
    <definedName name="CLAVO_ZINC_9">#REF!</definedName>
    <definedName name="clavos" localSheetId="0">#REF!</definedName>
    <definedName name="clavos">#REF!</definedName>
    <definedName name="Clavos_3">#N/A</definedName>
    <definedName name="clavos_6" localSheetId="0">#REF!</definedName>
    <definedName name="clavos_6">#REF!</definedName>
    <definedName name="clavos_8" localSheetId="0">#REF!</definedName>
    <definedName name="clavos_8">#REF!</definedName>
    <definedName name="CLAVOSCORRIENTES">[2]insumo!$D$19</definedName>
    <definedName name="CLAVOZINC">[35]INS!$D$767</definedName>
    <definedName name="CODIGO">#N/A</definedName>
    <definedName name="CODIGO_6">NA()</definedName>
    <definedName name="CODO_ACERO_16x25a70" localSheetId="0">#REF!</definedName>
    <definedName name="CODO_ACERO_16x25a70">#REF!</definedName>
    <definedName name="CODO_ACERO_16x25a70_10" localSheetId="0">#REF!</definedName>
    <definedName name="CODO_ACERO_16x25a70_10">#REF!</definedName>
    <definedName name="CODO_ACERO_16x25a70_11" localSheetId="0">#REF!</definedName>
    <definedName name="CODO_ACERO_16x25a70_11">#REF!</definedName>
    <definedName name="CODO_ACERO_16x25a70_6" localSheetId="0">#REF!</definedName>
    <definedName name="CODO_ACERO_16x25a70_6">#REF!</definedName>
    <definedName name="CODO_ACERO_16x25a70_7" localSheetId="0">#REF!</definedName>
    <definedName name="CODO_ACERO_16x25a70_7">#REF!</definedName>
    <definedName name="CODO_ACERO_16x25a70_8" localSheetId="0">#REF!</definedName>
    <definedName name="CODO_ACERO_16x25a70_8">#REF!</definedName>
    <definedName name="CODO_ACERO_16x25a70_9" localSheetId="0">#REF!</definedName>
    <definedName name="CODO_ACERO_16x25a70_9">#REF!</definedName>
    <definedName name="CODO_ACERO_16x25menos" localSheetId="0">#REF!</definedName>
    <definedName name="CODO_ACERO_16x25menos">#REF!</definedName>
    <definedName name="CODO_ACERO_16x25menos_10" localSheetId="0">#REF!</definedName>
    <definedName name="CODO_ACERO_16x25menos_10">#REF!</definedName>
    <definedName name="CODO_ACERO_16x25menos_11" localSheetId="0">#REF!</definedName>
    <definedName name="CODO_ACERO_16x25menos_11">#REF!</definedName>
    <definedName name="CODO_ACERO_16x25menos_6" localSheetId="0">#REF!</definedName>
    <definedName name="CODO_ACERO_16x25menos_6">#REF!</definedName>
    <definedName name="CODO_ACERO_16x25menos_7" localSheetId="0">#REF!</definedName>
    <definedName name="CODO_ACERO_16x25menos_7">#REF!</definedName>
    <definedName name="CODO_ACERO_16x25menos_8" localSheetId="0">#REF!</definedName>
    <definedName name="CODO_ACERO_16x25menos_8">#REF!</definedName>
    <definedName name="CODO_ACERO_16x25menos_9" localSheetId="0">#REF!</definedName>
    <definedName name="CODO_ACERO_16x25menos_9">#REF!</definedName>
    <definedName name="CODO_ACERO_16x45" localSheetId="0">#REF!</definedName>
    <definedName name="CODO_ACERO_16x45">#REF!</definedName>
    <definedName name="CODO_ACERO_16x45_10" localSheetId="0">#REF!</definedName>
    <definedName name="CODO_ACERO_16x45_10">#REF!</definedName>
    <definedName name="CODO_ACERO_16x45_11" localSheetId="0">#REF!</definedName>
    <definedName name="CODO_ACERO_16x45_11">#REF!</definedName>
    <definedName name="CODO_ACERO_16x45_6" localSheetId="0">#REF!</definedName>
    <definedName name="CODO_ACERO_16x45_6">#REF!</definedName>
    <definedName name="CODO_ACERO_16x45_7" localSheetId="0">#REF!</definedName>
    <definedName name="CODO_ACERO_16x45_7">#REF!</definedName>
    <definedName name="CODO_ACERO_16x45_8" localSheetId="0">#REF!</definedName>
    <definedName name="CODO_ACERO_16x45_8">#REF!</definedName>
    <definedName name="CODO_ACERO_16x45_9" localSheetId="0">#REF!</definedName>
    <definedName name="CODO_ACERO_16x45_9">#REF!</definedName>
    <definedName name="CODO_ACERO_16x70mas" localSheetId="0">#REF!</definedName>
    <definedName name="CODO_ACERO_16x70mas">#REF!</definedName>
    <definedName name="CODO_ACERO_16x70mas_10" localSheetId="0">#REF!</definedName>
    <definedName name="CODO_ACERO_16x70mas_10">#REF!</definedName>
    <definedName name="CODO_ACERO_16x70mas_11" localSheetId="0">#REF!</definedName>
    <definedName name="CODO_ACERO_16x70mas_11">#REF!</definedName>
    <definedName name="CODO_ACERO_16x70mas_6" localSheetId="0">#REF!</definedName>
    <definedName name="CODO_ACERO_16x70mas_6">#REF!</definedName>
    <definedName name="CODO_ACERO_16x70mas_7" localSheetId="0">#REF!</definedName>
    <definedName name="CODO_ACERO_16x70mas_7">#REF!</definedName>
    <definedName name="CODO_ACERO_16x70mas_8" localSheetId="0">#REF!</definedName>
    <definedName name="CODO_ACERO_16x70mas_8">#REF!</definedName>
    <definedName name="CODO_ACERO_16x70mas_9" localSheetId="0">#REF!</definedName>
    <definedName name="CODO_ACERO_16x70mas_9">#REF!</definedName>
    <definedName name="CODO_ACERO_16x90" localSheetId="0">#REF!</definedName>
    <definedName name="CODO_ACERO_16x90">#REF!</definedName>
    <definedName name="CODO_ACERO_16x90_10" localSheetId="0">#REF!</definedName>
    <definedName name="CODO_ACERO_16x90_10">#REF!</definedName>
    <definedName name="CODO_ACERO_16x90_11" localSheetId="0">#REF!</definedName>
    <definedName name="CODO_ACERO_16x90_11">#REF!</definedName>
    <definedName name="CODO_ACERO_16x90_6" localSheetId="0">#REF!</definedName>
    <definedName name="CODO_ACERO_16x90_6">#REF!</definedName>
    <definedName name="CODO_ACERO_16x90_7" localSheetId="0">#REF!</definedName>
    <definedName name="CODO_ACERO_16x90_7">#REF!</definedName>
    <definedName name="CODO_ACERO_16x90_8" localSheetId="0">#REF!</definedName>
    <definedName name="CODO_ACERO_16x90_8">#REF!</definedName>
    <definedName name="CODO_ACERO_16x90_9" localSheetId="0">#REF!</definedName>
    <definedName name="CODO_ACERO_16x90_9">#REF!</definedName>
    <definedName name="CODO_ACERO_20x90" localSheetId="0">#REF!</definedName>
    <definedName name="CODO_ACERO_20x90">#REF!</definedName>
    <definedName name="CODO_ACERO_20x90_10" localSheetId="0">#REF!</definedName>
    <definedName name="CODO_ACERO_20x90_10">#REF!</definedName>
    <definedName name="CODO_ACERO_20x90_11" localSheetId="0">#REF!</definedName>
    <definedName name="CODO_ACERO_20x90_11">#REF!</definedName>
    <definedName name="CODO_ACERO_20x90_6" localSheetId="0">#REF!</definedName>
    <definedName name="CODO_ACERO_20x90_6">#REF!</definedName>
    <definedName name="CODO_ACERO_20x90_7" localSheetId="0">#REF!</definedName>
    <definedName name="CODO_ACERO_20x90_7">#REF!</definedName>
    <definedName name="CODO_ACERO_20x90_8" localSheetId="0">#REF!</definedName>
    <definedName name="CODO_ACERO_20x90_8">#REF!</definedName>
    <definedName name="CODO_ACERO_20x90_9" localSheetId="0">#REF!</definedName>
    <definedName name="CODO_ACERO_20x90_9">#REF!</definedName>
    <definedName name="CODO_ACERO_3x45" localSheetId="0">#REF!</definedName>
    <definedName name="CODO_ACERO_3x45">#REF!</definedName>
    <definedName name="CODO_ACERO_3x45_10" localSheetId="0">#REF!</definedName>
    <definedName name="CODO_ACERO_3x45_10">#REF!</definedName>
    <definedName name="CODO_ACERO_3x45_11" localSheetId="0">#REF!</definedName>
    <definedName name="CODO_ACERO_3x45_11">#REF!</definedName>
    <definedName name="CODO_ACERO_3x45_6" localSheetId="0">#REF!</definedName>
    <definedName name="CODO_ACERO_3x45_6">#REF!</definedName>
    <definedName name="CODO_ACERO_3x45_7" localSheetId="0">#REF!</definedName>
    <definedName name="CODO_ACERO_3x45_7">#REF!</definedName>
    <definedName name="CODO_ACERO_3x45_8" localSheetId="0">#REF!</definedName>
    <definedName name="CODO_ACERO_3x45_8">#REF!</definedName>
    <definedName name="CODO_ACERO_3x45_9" localSheetId="0">#REF!</definedName>
    <definedName name="CODO_ACERO_3x45_9">#REF!</definedName>
    <definedName name="CODO_ACERO_3x90" localSheetId="0">#REF!</definedName>
    <definedName name="CODO_ACERO_3x90">#REF!</definedName>
    <definedName name="CODO_ACERO_3x90_10" localSheetId="0">#REF!</definedName>
    <definedName name="CODO_ACERO_3x90_10">#REF!</definedName>
    <definedName name="CODO_ACERO_3x90_11" localSheetId="0">#REF!</definedName>
    <definedName name="CODO_ACERO_3x90_11">#REF!</definedName>
    <definedName name="CODO_ACERO_3x90_6" localSheetId="0">#REF!</definedName>
    <definedName name="CODO_ACERO_3x90_6">#REF!</definedName>
    <definedName name="CODO_ACERO_3x90_7" localSheetId="0">#REF!</definedName>
    <definedName name="CODO_ACERO_3x90_7">#REF!</definedName>
    <definedName name="CODO_ACERO_3x90_8" localSheetId="0">#REF!</definedName>
    <definedName name="CODO_ACERO_3x90_8">#REF!</definedName>
    <definedName name="CODO_ACERO_3x90_9" localSheetId="0">#REF!</definedName>
    <definedName name="CODO_ACERO_3x90_9">#REF!</definedName>
    <definedName name="CODO_ACERO_4X45" localSheetId="0">#REF!</definedName>
    <definedName name="CODO_ACERO_4X45">#REF!</definedName>
    <definedName name="CODO_ACERO_4X45_10" localSheetId="0">#REF!</definedName>
    <definedName name="CODO_ACERO_4X45_10">#REF!</definedName>
    <definedName name="CODO_ACERO_4X45_11" localSheetId="0">#REF!</definedName>
    <definedName name="CODO_ACERO_4X45_11">#REF!</definedName>
    <definedName name="CODO_ACERO_4X45_6" localSheetId="0">#REF!</definedName>
    <definedName name="CODO_ACERO_4X45_6">#REF!</definedName>
    <definedName name="CODO_ACERO_4X45_7" localSheetId="0">#REF!</definedName>
    <definedName name="CODO_ACERO_4X45_7">#REF!</definedName>
    <definedName name="CODO_ACERO_4X45_8" localSheetId="0">#REF!</definedName>
    <definedName name="CODO_ACERO_4X45_8">#REF!</definedName>
    <definedName name="CODO_ACERO_4X45_9" localSheetId="0">#REF!</definedName>
    <definedName name="CODO_ACERO_4X45_9">#REF!</definedName>
    <definedName name="CODO_ACERO_4X90" localSheetId="0">#REF!</definedName>
    <definedName name="CODO_ACERO_4X90">#REF!</definedName>
    <definedName name="CODO_ACERO_4X90_10" localSheetId="0">#REF!</definedName>
    <definedName name="CODO_ACERO_4X90_10">#REF!</definedName>
    <definedName name="CODO_ACERO_4X90_11" localSheetId="0">#REF!</definedName>
    <definedName name="CODO_ACERO_4X90_11">#REF!</definedName>
    <definedName name="CODO_ACERO_4X90_6" localSheetId="0">#REF!</definedName>
    <definedName name="CODO_ACERO_4X90_6">#REF!</definedName>
    <definedName name="CODO_ACERO_4X90_7" localSheetId="0">#REF!</definedName>
    <definedName name="CODO_ACERO_4X90_7">#REF!</definedName>
    <definedName name="CODO_ACERO_4X90_8" localSheetId="0">#REF!</definedName>
    <definedName name="CODO_ACERO_4X90_8">#REF!</definedName>
    <definedName name="CODO_ACERO_4X90_9" localSheetId="0">#REF!</definedName>
    <definedName name="CODO_ACERO_4X90_9">#REF!</definedName>
    <definedName name="CODO_ACERO_6x25a70" localSheetId="0">#REF!</definedName>
    <definedName name="CODO_ACERO_6x25a70">#REF!</definedName>
    <definedName name="CODO_ACERO_6x25a70_10" localSheetId="0">#REF!</definedName>
    <definedName name="CODO_ACERO_6x25a70_10">#REF!</definedName>
    <definedName name="CODO_ACERO_6x25a70_11" localSheetId="0">#REF!</definedName>
    <definedName name="CODO_ACERO_6x25a70_11">#REF!</definedName>
    <definedName name="CODO_ACERO_6x25a70_6" localSheetId="0">#REF!</definedName>
    <definedName name="CODO_ACERO_6x25a70_6">#REF!</definedName>
    <definedName name="CODO_ACERO_6x25a70_7" localSheetId="0">#REF!</definedName>
    <definedName name="CODO_ACERO_6x25a70_7">#REF!</definedName>
    <definedName name="CODO_ACERO_6x25a70_8" localSheetId="0">#REF!</definedName>
    <definedName name="CODO_ACERO_6x25a70_8">#REF!</definedName>
    <definedName name="CODO_ACERO_6x25a70_9" localSheetId="0">#REF!</definedName>
    <definedName name="CODO_ACERO_6x25a70_9">#REF!</definedName>
    <definedName name="CODO_ACERO_6x25menos" localSheetId="0">#REF!</definedName>
    <definedName name="CODO_ACERO_6x25menos">#REF!</definedName>
    <definedName name="CODO_ACERO_6x25menos_10" localSheetId="0">#REF!</definedName>
    <definedName name="CODO_ACERO_6x25menos_10">#REF!</definedName>
    <definedName name="CODO_ACERO_6x25menos_11" localSheetId="0">#REF!</definedName>
    <definedName name="CODO_ACERO_6x25menos_11">#REF!</definedName>
    <definedName name="CODO_ACERO_6x25menos_6" localSheetId="0">#REF!</definedName>
    <definedName name="CODO_ACERO_6x25menos_6">#REF!</definedName>
    <definedName name="CODO_ACERO_6x25menos_7" localSheetId="0">#REF!</definedName>
    <definedName name="CODO_ACERO_6x25menos_7">#REF!</definedName>
    <definedName name="CODO_ACERO_6x25menos_8" localSheetId="0">#REF!</definedName>
    <definedName name="CODO_ACERO_6x25menos_8">#REF!</definedName>
    <definedName name="CODO_ACERO_6x25menos_9" localSheetId="0">#REF!</definedName>
    <definedName name="CODO_ACERO_6x25menos_9">#REF!</definedName>
    <definedName name="CODO_ACERO_6x70mas" localSheetId="0">#REF!</definedName>
    <definedName name="CODO_ACERO_6x70mas">#REF!</definedName>
    <definedName name="CODO_ACERO_6x70mas_10" localSheetId="0">#REF!</definedName>
    <definedName name="CODO_ACERO_6x70mas_10">#REF!</definedName>
    <definedName name="CODO_ACERO_6x70mas_11" localSheetId="0">#REF!</definedName>
    <definedName name="CODO_ACERO_6x70mas_11">#REF!</definedName>
    <definedName name="CODO_ACERO_6x70mas_6" localSheetId="0">#REF!</definedName>
    <definedName name="CODO_ACERO_6x70mas_6">#REF!</definedName>
    <definedName name="CODO_ACERO_6x70mas_7" localSheetId="0">#REF!</definedName>
    <definedName name="CODO_ACERO_6x70mas_7">#REF!</definedName>
    <definedName name="CODO_ACERO_6x70mas_8" localSheetId="0">#REF!</definedName>
    <definedName name="CODO_ACERO_6x70mas_8">#REF!</definedName>
    <definedName name="CODO_ACERO_6x70mas_9" localSheetId="0">#REF!</definedName>
    <definedName name="CODO_ACERO_6x70mas_9">#REF!</definedName>
    <definedName name="CODO_ACERO_8x25a70" localSheetId="0">#REF!</definedName>
    <definedName name="CODO_ACERO_8x25a70">#REF!</definedName>
    <definedName name="CODO_ACERO_8x25a70_10" localSheetId="0">#REF!</definedName>
    <definedName name="CODO_ACERO_8x25a70_10">#REF!</definedName>
    <definedName name="CODO_ACERO_8x25a70_11" localSheetId="0">#REF!</definedName>
    <definedName name="CODO_ACERO_8x25a70_11">#REF!</definedName>
    <definedName name="CODO_ACERO_8x25a70_6" localSheetId="0">#REF!</definedName>
    <definedName name="CODO_ACERO_8x25a70_6">#REF!</definedName>
    <definedName name="CODO_ACERO_8x25a70_7" localSheetId="0">#REF!</definedName>
    <definedName name="CODO_ACERO_8x25a70_7">#REF!</definedName>
    <definedName name="CODO_ACERO_8x25a70_8" localSheetId="0">#REF!</definedName>
    <definedName name="CODO_ACERO_8x25a70_8">#REF!</definedName>
    <definedName name="CODO_ACERO_8x25a70_9" localSheetId="0">#REF!</definedName>
    <definedName name="CODO_ACERO_8x25a70_9">#REF!</definedName>
    <definedName name="CODO_ACERO_8x25menos" localSheetId="0">#REF!</definedName>
    <definedName name="CODO_ACERO_8x25menos">#REF!</definedName>
    <definedName name="CODO_ACERO_8x25menos_10" localSheetId="0">#REF!</definedName>
    <definedName name="CODO_ACERO_8x25menos_10">#REF!</definedName>
    <definedName name="CODO_ACERO_8x25menos_11" localSheetId="0">#REF!</definedName>
    <definedName name="CODO_ACERO_8x25menos_11">#REF!</definedName>
    <definedName name="CODO_ACERO_8x25menos_6" localSheetId="0">#REF!</definedName>
    <definedName name="CODO_ACERO_8x25menos_6">#REF!</definedName>
    <definedName name="CODO_ACERO_8x25menos_7" localSheetId="0">#REF!</definedName>
    <definedName name="CODO_ACERO_8x25menos_7">#REF!</definedName>
    <definedName name="CODO_ACERO_8x25menos_8" localSheetId="0">#REF!</definedName>
    <definedName name="CODO_ACERO_8x25menos_8">#REF!</definedName>
    <definedName name="CODO_ACERO_8x25menos_9" localSheetId="0">#REF!</definedName>
    <definedName name="CODO_ACERO_8x25menos_9">#REF!</definedName>
    <definedName name="CODO_ACERO_8x45" localSheetId="0">#REF!</definedName>
    <definedName name="CODO_ACERO_8x45">#REF!</definedName>
    <definedName name="CODO_ACERO_8x45_10" localSheetId="0">#REF!</definedName>
    <definedName name="CODO_ACERO_8x45_10">#REF!</definedName>
    <definedName name="CODO_ACERO_8x45_11" localSheetId="0">#REF!</definedName>
    <definedName name="CODO_ACERO_8x45_11">#REF!</definedName>
    <definedName name="CODO_ACERO_8x45_6" localSheetId="0">#REF!</definedName>
    <definedName name="CODO_ACERO_8x45_6">#REF!</definedName>
    <definedName name="CODO_ACERO_8x45_7" localSheetId="0">#REF!</definedName>
    <definedName name="CODO_ACERO_8x45_7">#REF!</definedName>
    <definedName name="CODO_ACERO_8x45_8" localSheetId="0">#REF!</definedName>
    <definedName name="CODO_ACERO_8x45_8">#REF!</definedName>
    <definedName name="CODO_ACERO_8x45_9" localSheetId="0">#REF!</definedName>
    <definedName name="CODO_ACERO_8x45_9">#REF!</definedName>
    <definedName name="CODO_ACERO_8x70mas" localSheetId="0">#REF!</definedName>
    <definedName name="CODO_ACERO_8x70mas">#REF!</definedName>
    <definedName name="CODO_ACERO_8x70mas_10" localSheetId="0">#REF!</definedName>
    <definedName name="CODO_ACERO_8x70mas_10">#REF!</definedName>
    <definedName name="CODO_ACERO_8x70mas_11" localSheetId="0">#REF!</definedName>
    <definedName name="CODO_ACERO_8x70mas_11">#REF!</definedName>
    <definedName name="CODO_ACERO_8x70mas_6" localSheetId="0">#REF!</definedName>
    <definedName name="CODO_ACERO_8x70mas_6">#REF!</definedName>
    <definedName name="CODO_ACERO_8x70mas_7" localSheetId="0">#REF!</definedName>
    <definedName name="CODO_ACERO_8x70mas_7">#REF!</definedName>
    <definedName name="CODO_ACERO_8x70mas_8" localSheetId="0">#REF!</definedName>
    <definedName name="CODO_ACERO_8x70mas_8">#REF!</definedName>
    <definedName name="CODO_ACERO_8x70mas_9" localSheetId="0">#REF!</definedName>
    <definedName name="CODO_ACERO_8x70mas_9">#REF!</definedName>
    <definedName name="CODO_ACERO_8x90" localSheetId="0">#REF!</definedName>
    <definedName name="CODO_ACERO_8x90">#REF!</definedName>
    <definedName name="CODO_ACERO_8x90_10" localSheetId="0">#REF!</definedName>
    <definedName name="CODO_ACERO_8x90_10">#REF!</definedName>
    <definedName name="CODO_ACERO_8x90_11" localSheetId="0">#REF!</definedName>
    <definedName name="CODO_ACERO_8x90_11">#REF!</definedName>
    <definedName name="CODO_ACERO_8x90_6" localSheetId="0">#REF!</definedName>
    <definedName name="CODO_ACERO_8x90_6">#REF!</definedName>
    <definedName name="CODO_ACERO_8x90_7" localSheetId="0">#REF!</definedName>
    <definedName name="CODO_ACERO_8x90_7">#REF!</definedName>
    <definedName name="CODO_ACERO_8x90_8" localSheetId="0">#REF!</definedName>
    <definedName name="CODO_ACERO_8x90_8">#REF!</definedName>
    <definedName name="CODO_ACERO_8x90_9" localSheetId="0">#REF!</definedName>
    <definedName name="CODO_ACERO_8x90_9">#REF!</definedName>
    <definedName name="CODO_CPVC_12x90" localSheetId="0">#REF!</definedName>
    <definedName name="CODO_CPVC_12x90">#REF!</definedName>
    <definedName name="CODO_CPVC_12x90_10" localSheetId="0">#REF!</definedName>
    <definedName name="CODO_CPVC_12x90_10">#REF!</definedName>
    <definedName name="CODO_CPVC_12x90_11" localSheetId="0">#REF!</definedName>
    <definedName name="CODO_CPVC_12x90_11">#REF!</definedName>
    <definedName name="CODO_CPVC_12x90_6" localSheetId="0">#REF!</definedName>
    <definedName name="CODO_CPVC_12x90_6">#REF!</definedName>
    <definedName name="CODO_CPVC_12x90_7" localSheetId="0">#REF!</definedName>
    <definedName name="CODO_CPVC_12x90_7">#REF!</definedName>
    <definedName name="CODO_CPVC_12x90_8" localSheetId="0">#REF!</definedName>
    <definedName name="CODO_CPVC_12x90_8">#REF!</definedName>
    <definedName name="CODO_CPVC_12x90_9" localSheetId="0">#REF!</definedName>
    <definedName name="CODO_CPVC_12x90_9">#REF!</definedName>
    <definedName name="CODO_ELEC_1" localSheetId="0">#REF!</definedName>
    <definedName name="CODO_ELEC_1">#REF!</definedName>
    <definedName name="CODO_ELEC_1_10" localSheetId="0">#REF!</definedName>
    <definedName name="CODO_ELEC_1_10">#REF!</definedName>
    <definedName name="CODO_ELEC_1_11" localSheetId="0">#REF!</definedName>
    <definedName name="CODO_ELEC_1_11">#REF!</definedName>
    <definedName name="CODO_ELEC_1_6" localSheetId="0">#REF!</definedName>
    <definedName name="CODO_ELEC_1_6">#REF!</definedName>
    <definedName name="CODO_ELEC_1_7" localSheetId="0">#REF!</definedName>
    <definedName name="CODO_ELEC_1_7">#REF!</definedName>
    <definedName name="CODO_ELEC_1_8" localSheetId="0">#REF!</definedName>
    <definedName name="CODO_ELEC_1_8">#REF!</definedName>
    <definedName name="CODO_ELEC_1_9" localSheetId="0">#REF!</definedName>
    <definedName name="CODO_ELEC_1_9">#REF!</definedName>
    <definedName name="CODO_ELEC_12" localSheetId="0">#REF!</definedName>
    <definedName name="CODO_ELEC_12">#REF!</definedName>
    <definedName name="CODO_ELEC_12_10" localSheetId="0">#REF!</definedName>
    <definedName name="CODO_ELEC_12_10">#REF!</definedName>
    <definedName name="CODO_ELEC_12_11" localSheetId="0">#REF!</definedName>
    <definedName name="CODO_ELEC_12_11">#REF!</definedName>
    <definedName name="CODO_ELEC_12_6" localSheetId="0">#REF!</definedName>
    <definedName name="CODO_ELEC_12_6">#REF!</definedName>
    <definedName name="CODO_ELEC_12_7" localSheetId="0">#REF!</definedName>
    <definedName name="CODO_ELEC_12_7">#REF!</definedName>
    <definedName name="CODO_ELEC_12_8" localSheetId="0">#REF!</definedName>
    <definedName name="CODO_ELEC_12_8">#REF!</definedName>
    <definedName name="CODO_ELEC_12_9" localSheetId="0">#REF!</definedName>
    <definedName name="CODO_ELEC_12_9">#REF!</definedName>
    <definedName name="CODO_ELEC_1y12" localSheetId="0">#REF!</definedName>
    <definedName name="CODO_ELEC_1y12">#REF!</definedName>
    <definedName name="CODO_ELEC_1y12_10" localSheetId="0">#REF!</definedName>
    <definedName name="CODO_ELEC_1y12_10">#REF!</definedName>
    <definedName name="CODO_ELEC_1y12_11" localSheetId="0">#REF!</definedName>
    <definedName name="CODO_ELEC_1y12_11">#REF!</definedName>
    <definedName name="CODO_ELEC_1y12_6" localSheetId="0">#REF!</definedName>
    <definedName name="CODO_ELEC_1y12_6">#REF!</definedName>
    <definedName name="CODO_ELEC_1y12_7" localSheetId="0">#REF!</definedName>
    <definedName name="CODO_ELEC_1y12_7">#REF!</definedName>
    <definedName name="CODO_ELEC_1y12_8" localSheetId="0">#REF!</definedName>
    <definedName name="CODO_ELEC_1y12_8">#REF!</definedName>
    <definedName name="CODO_ELEC_1y12_9" localSheetId="0">#REF!</definedName>
    <definedName name="CODO_ELEC_1y12_9">#REF!</definedName>
    <definedName name="CODO_ELEC_2" localSheetId="0">#REF!</definedName>
    <definedName name="CODO_ELEC_2">#REF!</definedName>
    <definedName name="CODO_ELEC_2_10" localSheetId="0">#REF!</definedName>
    <definedName name="CODO_ELEC_2_10">#REF!</definedName>
    <definedName name="CODO_ELEC_2_11" localSheetId="0">#REF!</definedName>
    <definedName name="CODO_ELEC_2_11">#REF!</definedName>
    <definedName name="CODO_ELEC_2_6" localSheetId="0">#REF!</definedName>
    <definedName name="CODO_ELEC_2_6">#REF!</definedName>
    <definedName name="CODO_ELEC_2_7" localSheetId="0">#REF!</definedName>
    <definedName name="CODO_ELEC_2_7">#REF!</definedName>
    <definedName name="CODO_ELEC_2_8" localSheetId="0">#REF!</definedName>
    <definedName name="CODO_ELEC_2_8">#REF!</definedName>
    <definedName name="CODO_ELEC_2_9" localSheetId="0">#REF!</definedName>
    <definedName name="CODO_ELEC_2_9">#REF!</definedName>
    <definedName name="CODO_ELEC_34" localSheetId="0">#REF!</definedName>
    <definedName name="CODO_ELEC_34">#REF!</definedName>
    <definedName name="CODO_ELEC_34_10" localSheetId="0">#REF!</definedName>
    <definedName name="CODO_ELEC_34_10">#REF!</definedName>
    <definedName name="CODO_ELEC_34_11" localSheetId="0">#REF!</definedName>
    <definedName name="CODO_ELEC_34_11">#REF!</definedName>
    <definedName name="CODO_ELEC_34_6" localSheetId="0">#REF!</definedName>
    <definedName name="CODO_ELEC_34_6">#REF!</definedName>
    <definedName name="CODO_ELEC_34_7" localSheetId="0">#REF!</definedName>
    <definedName name="CODO_ELEC_34_7">#REF!</definedName>
    <definedName name="CODO_ELEC_34_8" localSheetId="0">#REF!</definedName>
    <definedName name="CODO_ELEC_34_8">#REF!</definedName>
    <definedName name="CODO_ELEC_34_9" localSheetId="0">#REF!</definedName>
    <definedName name="CODO_ELEC_34_9">#REF!</definedName>
    <definedName name="CODO_HG_1_12_x90" localSheetId="0">#REF!</definedName>
    <definedName name="CODO_HG_1_12_x90">#REF!</definedName>
    <definedName name="CODO_HG_1_12_x90_10" localSheetId="0">#REF!</definedName>
    <definedName name="CODO_HG_1_12_x90_10">#REF!</definedName>
    <definedName name="CODO_HG_1_12_x90_11" localSheetId="0">#REF!</definedName>
    <definedName name="CODO_HG_1_12_x90_11">#REF!</definedName>
    <definedName name="CODO_HG_1_12_x90_6" localSheetId="0">#REF!</definedName>
    <definedName name="CODO_HG_1_12_x90_6">#REF!</definedName>
    <definedName name="CODO_HG_1_12_x90_7" localSheetId="0">#REF!</definedName>
    <definedName name="CODO_HG_1_12_x90_7">#REF!</definedName>
    <definedName name="CODO_HG_1_12_x90_8" localSheetId="0">#REF!</definedName>
    <definedName name="CODO_HG_1_12_x90_8">#REF!</definedName>
    <definedName name="CODO_HG_1_12_x90_9" localSheetId="0">#REF!</definedName>
    <definedName name="CODO_HG_1_12_x90_9">#REF!</definedName>
    <definedName name="CODO_HG_12x90" localSheetId="0">#REF!</definedName>
    <definedName name="CODO_HG_12x90">#REF!</definedName>
    <definedName name="CODO_HG_12x90_10" localSheetId="0">#REF!</definedName>
    <definedName name="CODO_HG_12x90_10">#REF!</definedName>
    <definedName name="CODO_HG_12x90_11" localSheetId="0">#REF!</definedName>
    <definedName name="CODO_HG_12x90_11">#REF!</definedName>
    <definedName name="CODO_HG_12x90_6" localSheetId="0">#REF!</definedName>
    <definedName name="CODO_HG_12x90_6">#REF!</definedName>
    <definedName name="CODO_HG_12x90_7" localSheetId="0">#REF!</definedName>
    <definedName name="CODO_HG_12x90_7">#REF!</definedName>
    <definedName name="CODO_HG_12x90_8" localSheetId="0">#REF!</definedName>
    <definedName name="CODO_HG_12x90_8">#REF!</definedName>
    <definedName name="CODO_HG_12x90_9" localSheetId="0">#REF!</definedName>
    <definedName name="CODO_HG_12x90_9">#REF!</definedName>
    <definedName name="CODO_HG_1x90" localSheetId="0">#REF!</definedName>
    <definedName name="CODO_HG_1x90">#REF!</definedName>
    <definedName name="CODO_HG_1x90_10" localSheetId="0">#REF!</definedName>
    <definedName name="CODO_HG_1x90_10">#REF!</definedName>
    <definedName name="CODO_HG_1x90_11" localSheetId="0">#REF!</definedName>
    <definedName name="CODO_HG_1x90_11">#REF!</definedName>
    <definedName name="CODO_HG_1x90_6" localSheetId="0">#REF!</definedName>
    <definedName name="CODO_HG_1x90_6">#REF!</definedName>
    <definedName name="CODO_HG_1x90_7" localSheetId="0">#REF!</definedName>
    <definedName name="CODO_HG_1x90_7">#REF!</definedName>
    <definedName name="CODO_HG_1x90_8" localSheetId="0">#REF!</definedName>
    <definedName name="CODO_HG_1x90_8">#REF!</definedName>
    <definedName name="CODO_HG_1x90_9" localSheetId="0">#REF!</definedName>
    <definedName name="CODO_HG_1x90_9">#REF!</definedName>
    <definedName name="CODO_HG_1y12x90" localSheetId="0">#REF!</definedName>
    <definedName name="CODO_HG_1y12x90">#REF!</definedName>
    <definedName name="CODO_HG_1y12x90_10" localSheetId="0">#REF!</definedName>
    <definedName name="CODO_HG_1y12x90_10">#REF!</definedName>
    <definedName name="CODO_HG_1y12x90_11" localSheetId="0">#REF!</definedName>
    <definedName name="CODO_HG_1y12x90_11">#REF!</definedName>
    <definedName name="CODO_HG_1y12x90_6" localSheetId="0">#REF!</definedName>
    <definedName name="CODO_HG_1y12x90_6">#REF!</definedName>
    <definedName name="CODO_HG_1y12x90_7" localSheetId="0">#REF!</definedName>
    <definedName name="CODO_HG_1y12x90_7">#REF!</definedName>
    <definedName name="CODO_HG_1y12x90_8" localSheetId="0">#REF!</definedName>
    <definedName name="CODO_HG_1y12x90_8">#REF!</definedName>
    <definedName name="CODO_HG_1y12x90_9" localSheetId="0">#REF!</definedName>
    <definedName name="CODO_HG_1y12x90_9">#REF!</definedName>
    <definedName name="CODO_HG_2x90" localSheetId="0">#REF!</definedName>
    <definedName name="CODO_HG_2x90">#REF!</definedName>
    <definedName name="CODO_HG_2x90_10" localSheetId="0">#REF!</definedName>
    <definedName name="CODO_HG_2x90_10">#REF!</definedName>
    <definedName name="CODO_HG_2x90_11" localSheetId="0">#REF!</definedName>
    <definedName name="CODO_HG_2x90_11">#REF!</definedName>
    <definedName name="CODO_HG_2x90_6" localSheetId="0">#REF!</definedName>
    <definedName name="CODO_HG_2x90_6">#REF!</definedName>
    <definedName name="CODO_HG_2x90_7" localSheetId="0">#REF!</definedName>
    <definedName name="CODO_HG_2x90_7">#REF!</definedName>
    <definedName name="CODO_HG_2x90_8" localSheetId="0">#REF!</definedName>
    <definedName name="CODO_HG_2x90_8">#REF!</definedName>
    <definedName name="CODO_HG_2x90_9" localSheetId="0">#REF!</definedName>
    <definedName name="CODO_HG_2x90_9">#REF!</definedName>
    <definedName name="CODO_HG_34x90" localSheetId="0">#REF!</definedName>
    <definedName name="CODO_HG_34x90">#REF!</definedName>
    <definedName name="CODO_HG_34x90_10" localSheetId="0">#REF!</definedName>
    <definedName name="CODO_HG_34x90_10">#REF!</definedName>
    <definedName name="CODO_HG_34x90_11" localSheetId="0">#REF!</definedName>
    <definedName name="CODO_HG_34x90_11">#REF!</definedName>
    <definedName name="CODO_HG_34x90_6" localSheetId="0">#REF!</definedName>
    <definedName name="CODO_HG_34x90_6">#REF!</definedName>
    <definedName name="CODO_HG_34x90_7" localSheetId="0">#REF!</definedName>
    <definedName name="CODO_HG_34x90_7">#REF!</definedName>
    <definedName name="CODO_HG_34x90_8" localSheetId="0">#REF!</definedName>
    <definedName name="CODO_HG_34x90_8">#REF!</definedName>
    <definedName name="CODO_HG_34x90_9" localSheetId="0">#REF!</definedName>
    <definedName name="CODO_HG_34x90_9">#REF!</definedName>
    <definedName name="CODO_PVC_DRE_2x45" localSheetId="0">#REF!</definedName>
    <definedName name="CODO_PVC_DRE_2x45">#REF!</definedName>
    <definedName name="CODO_PVC_DRE_2x45_10" localSheetId="0">#REF!</definedName>
    <definedName name="CODO_PVC_DRE_2x45_10">#REF!</definedName>
    <definedName name="CODO_PVC_DRE_2x45_11" localSheetId="0">#REF!</definedName>
    <definedName name="CODO_PVC_DRE_2x45_11">#REF!</definedName>
    <definedName name="CODO_PVC_DRE_2x45_6" localSheetId="0">#REF!</definedName>
    <definedName name="CODO_PVC_DRE_2x45_6">#REF!</definedName>
    <definedName name="CODO_PVC_DRE_2x45_7" localSheetId="0">#REF!</definedName>
    <definedName name="CODO_PVC_DRE_2x45_7">#REF!</definedName>
    <definedName name="CODO_PVC_DRE_2x45_8" localSheetId="0">#REF!</definedName>
    <definedName name="CODO_PVC_DRE_2x45_8">#REF!</definedName>
    <definedName name="CODO_PVC_DRE_2x45_9" localSheetId="0">#REF!</definedName>
    <definedName name="CODO_PVC_DRE_2x45_9">#REF!</definedName>
    <definedName name="CODO_PVC_DRE_2x90" localSheetId="0">#REF!</definedName>
    <definedName name="CODO_PVC_DRE_2x90">#REF!</definedName>
    <definedName name="CODO_PVC_DRE_2x90_10" localSheetId="0">#REF!</definedName>
    <definedName name="CODO_PVC_DRE_2x90_10">#REF!</definedName>
    <definedName name="CODO_PVC_DRE_2x90_11" localSheetId="0">#REF!</definedName>
    <definedName name="CODO_PVC_DRE_2x90_11">#REF!</definedName>
    <definedName name="CODO_PVC_DRE_2x90_6" localSheetId="0">#REF!</definedName>
    <definedName name="CODO_PVC_DRE_2x90_6">#REF!</definedName>
    <definedName name="CODO_PVC_DRE_2x90_7" localSheetId="0">#REF!</definedName>
    <definedName name="CODO_PVC_DRE_2x90_7">#REF!</definedName>
    <definedName name="CODO_PVC_DRE_2x90_8" localSheetId="0">#REF!</definedName>
    <definedName name="CODO_PVC_DRE_2x90_8">#REF!</definedName>
    <definedName name="CODO_PVC_DRE_2x90_9" localSheetId="0">#REF!</definedName>
    <definedName name="CODO_PVC_DRE_2x90_9">#REF!</definedName>
    <definedName name="CODO_PVC_DRE_3x45" localSheetId="0">#REF!</definedName>
    <definedName name="CODO_PVC_DRE_3x45">#REF!</definedName>
    <definedName name="CODO_PVC_DRE_3x45_10" localSheetId="0">#REF!</definedName>
    <definedName name="CODO_PVC_DRE_3x45_10">#REF!</definedName>
    <definedName name="CODO_PVC_DRE_3x45_11" localSheetId="0">#REF!</definedName>
    <definedName name="CODO_PVC_DRE_3x45_11">#REF!</definedName>
    <definedName name="CODO_PVC_DRE_3x45_6" localSheetId="0">#REF!</definedName>
    <definedName name="CODO_PVC_DRE_3x45_6">#REF!</definedName>
    <definedName name="CODO_PVC_DRE_3x45_7" localSheetId="0">#REF!</definedName>
    <definedName name="CODO_PVC_DRE_3x45_7">#REF!</definedName>
    <definedName name="CODO_PVC_DRE_3x45_8" localSheetId="0">#REF!</definedName>
    <definedName name="CODO_PVC_DRE_3x45_8">#REF!</definedName>
    <definedName name="CODO_PVC_DRE_3x45_9" localSheetId="0">#REF!</definedName>
    <definedName name="CODO_PVC_DRE_3x45_9">#REF!</definedName>
    <definedName name="CODO_PVC_DRE_3x90" localSheetId="0">#REF!</definedName>
    <definedName name="CODO_PVC_DRE_3x90">#REF!</definedName>
    <definedName name="CODO_PVC_DRE_3x90_10" localSheetId="0">#REF!</definedName>
    <definedName name="CODO_PVC_DRE_3x90_10">#REF!</definedName>
    <definedName name="CODO_PVC_DRE_3x90_11" localSheetId="0">#REF!</definedName>
    <definedName name="CODO_PVC_DRE_3x90_11">#REF!</definedName>
    <definedName name="CODO_PVC_DRE_3x90_6" localSheetId="0">#REF!</definedName>
    <definedName name="CODO_PVC_DRE_3x90_6">#REF!</definedName>
    <definedName name="CODO_PVC_DRE_3x90_7" localSheetId="0">#REF!</definedName>
    <definedName name="CODO_PVC_DRE_3x90_7">#REF!</definedName>
    <definedName name="CODO_PVC_DRE_3x90_8" localSheetId="0">#REF!</definedName>
    <definedName name="CODO_PVC_DRE_3x90_8">#REF!</definedName>
    <definedName name="CODO_PVC_DRE_3x90_9" localSheetId="0">#REF!</definedName>
    <definedName name="CODO_PVC_DRE_3x90_9">#REF!</definedName>
    <definedName name="CODO_PVC_DRE_4x45" localSheetId="0">#REF!</definedName>
    <definedName name="CODO_PVC_DRE_4x45">#REF!</definedName>
    <definedName name="CODO_PVC_DRE_4x45_10" localSheetId="0">#REF!</definedName>
    <definedName name="CODO_PVC_DRE_4x45_10">#REF!</definedName>
    <definedName name="CODO_PVC_DRE_4x45_11" localSheetId="0">#REF!</definedName>
    <definedName name="CODO_PVC_DRE_4x45_11">#REF!</definedName>
    <definedName name="CODO_PVC_DRE_4x45_6" localSheetId="0">#REF!</definedName>
    <definedName name="CODO_PVC_DRE_4x45_6">#REF!</definedName>
    <definedName name="CODO_PVC_DRE_4x45_7" localSheetId="0">#REF!</definedName>
    <definedName name="CODO_PVC_DRE_4x45_7">#REF!</definedName>
    <definedName name="CODO_PVC_DRE_4x45_8" localSheetId="0">#REF!</definedName>
    <definedName name="CODO_PVC_DRE_4x45_8">#REF!</definedName>
    <definedName name="CODO_PVC_DRE_4x45_9" localSheetId="0">#REF!</definedName>
    <definedName name="CODO_PVC_DRE_4x45_9">#REF!</definedName>
    <definedName name="CODO_PVC_DRE_4x90" localSheetId="0">#REF!</definedName>
    <definedName name="CODO_PVC_DRE_4x90">#REF!</definedName>
    <definedName name="CODO_PVC_DRE_4x90_10" localSheetId="0">#REF!</definedName>
    <definedName name="CODO_PVC_DRE_4x90_10">#REF!</definedName>
    <definedName name="CODO_PVC_DRE_4x90_11" localSheetId="0">#REF!</definedName>
    <definedName name="CODO_PVC_DRE_4x90_11">#REF!</definedName>
    <definedName name="CODO_PVC_DRE_4x90_6" localSheetId="0">#REF!</definedName>
    <definedName name="CODO_PVC_DRE_4x90_6">#REF!</definedName>
    <definedName name="CODO_PVC_DRE_4x90_7" localSheetId="0">#REF!</definedName>
    <definedName name="CODO_PVC_DRE_4x90_7">#REF!</definedName>
    <definedName name="CODO_PVC_DRE_4x90_8" localSheetId="0">#REF!</definedName>
    <definedName name="CODO_PVC_DRE_4x90_8">#REF!</definedName>
    <definedName name="CODO_PVC_DRE_4x90_9" localSheetId="0">#REF!</definedName>
    <definedName name="CODO_PVC_DRE_4x90_9">#REF!</definedName>
    <definedName name="CODO_PVC_PRES_12x90" localSheetId="0">#REF!</definedName>
    <definedName name="CODO_PVC_PRES_12x90">#REF!</definedName>
    <definedName name="CODO_PVC_PRES_12x90_10" localSheetId="0">#REF!</definedName>
    <definedName name="CODO_PVC_PRES_12x90_10">#REF!</definedName>
    <definedName name="CODO_PVC_PRES_12x90_11" localSheetId="0">#REF!</definedName>
    <definedName name="CODO_PVC_PRES_12x90_11">#REF!</definedName>
    <definedName name="CODO_PVC_PRES_12x90_6" localSheetId="0">#REF!</definedName>
    <definedName name="CODO_PVC_PRES_12x90_6">#REF!</definedName>
    <definedName name="CODO_PVC_PRES_12x90_7" localSheetId="0">#REF!</definedName>
    <definedName name="CODO_PVC_PRES_12x90_7">#REF!</definedName>
    <definedName name="CODO_PVC_PRES_12x90_8" localSheetId="0">#REF!</definedName>
    <definedName name="CODO_PVC_PRES_12x90_8">#REF!</definedName>
    <definedName name="CODO_PVC_PRES_12x90_9" localSheetId="0">#REF!</definedName>
    <definedName name="CODO_PVC_PRES_12x90_9">#REF!</definedName>
    <definedName name="CODO_PVC_PRES_1x90" localSheetId="0">#REF!</definedName>
    <definedName name="CODO_PVC_PRES_1x90">#REF!</definedName>
    <definedName name="CODO_PVC_PRES_1x90_10" localSheetId="0">#REF!</definedName>
    <definedName name="CODO_PVC_PRES_1x90_10">#REF!</definedName>
    <definedName name="CODO_PVC_PRES_1x90_11" localSheetId="0">#REF!</definedName>
    <definedName name="CODO_PVC_PRES_1x90_11">#REF!</definedName>
    <definedName name="CODO_PVC_PRES_1x90_6" localSheetId="0">#REF!</definedName>
    <definedName name="CODO_PVC_PRES_1x90_6">#REF!</definedName>
    <definedName name="CODO_PVC_PRES_1x90_7" localSheetId="0">#REF!</definedName>
    <definedName name="CODO_PVC_PRES_1x90_7">#REF!</definedName>
    <definedName name="CODO_PVC_PRES_1x90_8" localSheetId="0">#REF!</definedName>
    <definedName name="CODO_PVC_PRES_1x90_8">#REF!</definedName>
    <definedName name="CODO_PVC_PRES_1x90_9" localSheetId="0">#REF!</definedName>
    <definedName name="CODO_PVC_PRES_1x90_9">#REF!</definedName>
    <definedName name="COLA_EXT_LAVAMANOS_PVC_1_14x8" localSheetId="0">#REF!</definedName>
    <definedName name="COLA_EXT_LAVAMANOS_PVC_1_14x8">#REF!</definedName>
    <definedName name="COLA_EXT_LAVAMANOS_PVC_1_14x8_10" localSheetId="0">#REF!</definedName>
    <definedName name="COLA_EXT_LAVAMANOS_PVC_1_14x8_10">#REF!</definedName>
    <definedName name="COLA_EXT_LAVAMANOS_PVC_1_14x8_11" localSheetId="0">#REF!</definedName>
    <definedName name="COLA_EXT_LAVAMANOS_PVC_1_14x8_11">#REF!</definedName>
    <definedName name="COLA_EXT_LAVAMANOS_PVC_1_14x8_6" localSheetId="0">#REF!</definedName>
    <definedName name="COLA_EXT_LAVAMANOS_PVC_1_14x8_6">#REF!</definedName>
    <definedName name="COLA_EXT_LAVAMANOS_PVC_1_14x8_7" localSheetId="0">#REF!</definedName>
    <definedName name="COLA_EXT_LAVAMANOS_PVC_1_14x8_7">#REF!</definedName>
    <definedName name="COLA_EXT_LAVAMANOS_PVC_1_14x8_8" localSheetId="0">#REF!</definedName>
    <definedName name="COLA_EXT_LAVAMANOS_PVC_1_14x8_8">#REF!</definedName>
    <definedName name="COLA_EXT_LAVAMANOS_PVC_1_14x8_9" localSheetId="0">#REF!</definedName>
    <definedName name="COLA_EXT_LAVAMANOS_PVC_1_14x8_9">#REF!</definedName>
    <definedName name="COLC1" localSheetId="0">#REF!</definedName>
    <definedName name="COLC1">#REF!</definedName>
    <definedName name="COLC1_6" localSheetId="0">#REF!</definedName>
    <definedName name="COLC1_6">#REF!</definedName>
    <definedName name="COLC2" localSheetId="0">#REF!</definedName>
    <definedName name="COLC2">#REF!</definedName>
    <definedName name="COLC2_6" localSheetId="0">#REF!</definedName>
    <definedName name="COLC2_6">#REF!</definedName>
    <definedName name="COLC3CIR" localSheetId="0">#REF!</definedName>
    <definedName name="COLC3CIR">#REF!</definedName>
    <definedName name="COLC3CIR_6" localSheetId="0">#REF!</definedName>
    <definedName name="COLC3CIR_6">#REF!</definedName>
    <definedName name="COLC4" localSheetId="0">#REF!</definedName>
    <definedName name="COLC4">#REF!</definedName>
    <definedName name="COLC4_6" localSheetId="0">#REF!</definedName>
    <definedName name="COLC4_6">#REF!</definedName>
    <definedName name="Coloc.Ceramica.Pisos">'[36]Costos Mano de Obra'!$O$46</definedName>
    <definedName name="COLOC_BLOCK4" localSheetId="0">#REF!</definedName>
    <definedName name="COLOC_BLOCK4">#REF!</definedName>
    <definedName name="COLOC_BLOCK4_10" localSheetId="0">#REF!</definedName>
    <definedName name="COLOC_BLOCK4_10">#REF!</definedName>
    <definedName name="COLOC_BLOCK4_11" localSheetId="0">#REF!</definedName>
    <definedName name="COLOC_BLOCK4_11">#REF!</definedName>
    <definedName name="COLOC_BLOCK4_6" localSheetId="0">#REF!</definedName>
    <definedName name="COLOC_BLOCK4_6">#REF!</definedName>
    <definedName name="COLOC_BLOCK4_7" localSheetId="0">#REF!</definedName>
    <definedName name="COLOC_BLOCK4_7">#REF!</definedName>
    <definedName name="COLOC_BLOCK4_8" localSheetId="0">#REF!</definedName>
    <definedName name="COLOC_BLOCK4_8">#REF!</definedName>
    <definedName name="COLOC_BLOCK4_9" localSheetId="0">#REF!</definedName>
    <definedName name="COLOC_BLOCK4_9">#REF!</definedName>
    <definedName name="COLOC_BLOCK6" localSheetId="0">#REF!</definedName>
    <definedName name="COLOC_BLOCK6">#REF!</definedName>
    <definedName name="COLOC_BLOCK6_10" localSheetId="0">#REF!</definedName>
    <definedName name="COLOC_BLOCK6_10">#REF!</definedName>
    <definedName name="COLOC_BLOCK6_11" localSheetId="0">#REF!</definedName>
    <definedName name="COLOC_BLOCK6_11">#REF!</definedName>
    <definedName name="COLOC_BLOCK6_6" localSheetId="0">#REF!</definedName>
    <definedName name="COLOC_BLOCK6_6">#REF!</definedName>
    <definedName name="COLOC_BLOCK6_7" localSheetId="0">#REF!</definedName>
    <definedName name="COLOC_BLOCK6_7">#REF!</definedName>
    <definedName name="COLOC_BLOCK6_8" localSheetId="0">#REF!</definedName>
    <definedName name="COLOC_BLOCK6_8">#REF!</definedName>
    <definedName name="COLOC_BLOCK6_9" localSheetId="0">#REF!</definedName>
    <definedName name="COLOC_BLOCK6_9">#REF!</definedName>
    <definedName name="COLOC_BLOCK8" localSheetId="0">#REF!</definedName>
    <definedName name="COLOC_BLOCK8">#REF!</definedName>
    <definedName name="COLOC_BLOCK8_10" localSheetId="0">#REF!</definedName>
    <definedName name="COLOC_BLOCK8_10">#REF!</definedName>
    <definedName name="COLOC_BLOCK8_11" localSheetId="0">#REF!</definedName>
    <definedName name="COLOC_BLOCK8_11">#REF!</definedName>
    <definedName name="COLOC_BLOCK8_6" localSheetId="0">#REF!</definedName>
    <definedName name="COLOC_BLOCK8_6">#REF!</definedName>
    <definedName name="COLOC_BLOCK8_7" localSheetId="0">#REF!</definedName>
    <definedName name="COLOC_BLOCK8_7">#REF!</definedName>
    <definedName name="COLOC_BLOCK8_8" localSheetId="0">#REF!</definedName>
    <definedName name="COLOC_BLOCK8_8">#REF!</definedName>
    <definedName name="COLOC_BLOCK8_9" localSheetId="0">#REF!</definedName>
    <definedName name="COLOC_BLOCK8_9">#REF!</definedName>
    <definedName name="COLOC_TUB_PEAD_16" localSheetId="0">#REF!</definedName>
    <definedName name="COLOC_TUB_PEAD_16">#REF!</definedName>
    <definedName name="COLOC_TUB_PEAD_16_10" localSheetId="0">#REF!</definedName>
    <definedName name="COLOC_TUB_PEAD_16_10">#REF!</definedName>
    <definedName name="COLOC_TUB_PEAD_16_11" localSheetId="0">#REF!</definedName>
    <definedName name="COLOC_TUB_PEAD_16_11">#REF!</definedName>
    <definedName name="COLOC_TUB_PEAD_16_6" localSheetId="0">#REF!</definedName>
    <definedName name="COLOC_TUB_PEAD_16_6">#REF!</definedName>
    <definedName name="COLOC_TUB_PEAD_16_7" localSheetId="0">#REF!</definedName>
    <definedName name="COLOC_TUB_PEAD_16_7">#REF!</definedName>
    <definedName name="COLOC_TUB_PEAD_16_8" localSheetId="0">#REF!</definedName>
    <definedName name="COLOC_TUB_PEAD_16_8">#REF!</definedName>
    <definedName name="COLOC_TUB_PEAD_16_9" localSheetId="0">#REF!</definedName>
    <definedName name="COLOC_TUB_PEAD_16_9">#REF!</definedName>
    <definedName name="COLOC_TUB_PEAD_20" localSheetId="0">#REF!</definedName>
    <definedName name="COLOC_TUB_PEAD_20">#REF!</definedName>
    <definedName name="COLOC_TUB_PEAD_20_10" localSheetId="0">#REF!</definedName>
    <definedName name="COLOC_TUB_PEAD_20_10">#REF!</definedName>
    <definedName name="COLOC_TUB_PEAD_20_11" localSheetId="0">#REF!</definedName>
    <definedName name="COLOC_TUB_PEAD_20_11">#REF!</definedName>
    <definedName name="COLOC_TUB_PEAD_20_6" localSheetId="0">#REF!</definedName>
    <definedName name="COLOC_TUB_PEAD_20_6">#REF!</definedName>
    <definedName name="COLOC_TUB_PEAD_20_7" localSheetId="0">#REF!</definedName>
    <definedName name="COLOC_TUB_PEAD_20_7">#REF!</definedName>
    <definedName name="COLOC_TUB_PEAD_20_8" localSheetId="0">#REF!</definedName>
    <definedName name="COLOC_TUB_PEAD_20_8">#REF!</definedName>
    <definedName name="COLOC_TUB_PEAD_20_9" localSheetId="0">#REF!</definedName>
    <definedName name="COLOC_TUB_PEAD_20_9">#REF!</definedName>
    <definedName name="COLOC_TUB_PEAD_8" localSheetId="0">#REF!</definedName>
    <definedName name="COLOC_TUB_PEAD_8">#REF!</definedName>
    <definedName name="COLOC_TUB_PEAD_8_10" localSheetId="0">#REF!</definedName>
    <definedName name="COLOC_TUB_PEAD_8_10">#REF!</definedName>
    <definedName name="COLOC_TUB_PEAD_8_11" localSheetId="0">#REF!</definedName>
    <definedName name="COLOC_TUB_PEAD_8_11">#REF!</definedName>
    <definedName name="COLOC_TUB_PEAD_8_6" localSheetId="0">#REF!</definedName>
    <definedName name="COLOC_TUB_PEAD_8_6">#REF!</definedName>
    <definedName name="COLOC_TUB_PEAD_8_7" localSheetId="0">#REF!</definedName>
    <definedName name="COLOC_TUB_PEAD_8_7">#REF!</definedName>
    <definedName name="COLOC_TUB_PEAD_8_8" localSheetId="0">#REF!</definedName>
    <definedName name="COLOC_TUB_PEAD_8_8">#REF!</definedName>
    <definedName name="COLOC_TUB_PEAD_8_9" localSheetId="0">#REF!</definedName>
    <definedName name="COLOC_TUB_PEAD_8_9">#REF!</definedName>
    <definedName name="colorante" localSheetId="0">#REF!</definedName>
    <definedName name="colorante">#REF!</definedName>
    <definedName name="COMPRESOR" localSheetId="0">#REF!</definedName>
    <definedName name="COMPRESOR">#REF!</definedName>
    <definedName name="COMPRESOR_10" localSheetId="0">#REF!</definedName>
    <definedName name="COMPRESOR_10">#REF!</definedName>
    <definedName name="COMPRESOR_11" localSheetId="0">#REF!</definedName>
    <definedName name="COMPRESOR_11">#REF!</definedName>
    <definedName name="COMPRESOR_6" localSheetId="0">#REF!</definedName>
    <definedName name="COMPRESOR_6">#REF!</definedName>
    <definedName name="COMPRESOR_7" localSheetId="0">#REF!</definedName>
    <definedName name="COMPRESOR_7">#REF!</definedName>
    <definedName name="COMPRESOR_8" localSheetId="0">#REF!</definedName>
    <definedName name="COMPRESOR_8">#REF!</definedName>
    <definedName name="COMPRESOR_9" localSheetId="0">#REF!</definedName>
    <definedName name="COMPRESOR_9">#REF!</definedName>
    <definedName name="Compresores">[16]EQUIPOS!$I$28</definedName>
    <definedName name="COMPUERTA_1x1_VOLANTA" localSheetId="0">#REF!</definedName>
    <definedName name="COMPUERTA_1x1_VOLANTA">#REF!</definedName>
    <definedName name="COMPUERTA_1x1_VOLANTA_10" localSheetId="0">#REF!</definedName>
    <definedName name="COMPUERTA_1x1_VOLANTA_10">#REF!</definedName>
    <definedName name="COMPUERTA_1x1_VOLANTA_11" localSheetId="0">#REF!</definedName>
    <definedName name="COMPUERTA_1x1_VOLANTA_11">#REF!</definedName>
    <definedName name="COMPUERTA_1x1_VOLANTA_6" localSheetId="0">#REF!</definedName>
    <definedName name="COMPUERTA_1x1_VOLANTA_6">#REF!</definedName>
    <definedName name="COMPUERTA_1x1_VOLANTA_7" localSheetId="0">#REF!</definedName>
    <definedName name="COMPUERTA_1x1_VOLANTA_7">#REF!</definedName>
    <definedName name="COMPUERTA_1x1_VOLANTA_8" localSheetId="0">#REF!</definedName>
    <definedName name="COMPUERTA_1x1_VOLANTA_8">#REF!</definedName>
    <definedName name="COMPUERTA_1x1_VOLANTA_9" localSheetId="0">#REF!</definedName>
    <definedName name="COMPUERTA_1x1_VOLANTA_9">#REF!</definedName>
    <definedName name="CONTEN" localSheetId="0">#REF!</definedName>
    <definedName name="CONTEN">#REF!</definedName>
    <definedName name="CONTEN_10" localSheetId="0">#REF!</definedName>
    <definedName name="CONTEN_10">#REF!</definedName>
    <definedName name="CONTEN_11" localSheetId="0">#REF!</definedName>
    <definedName name="CONTEN_11">#REF!</definedName>
    <definedName name="CONTEN_6" localSheetId="0">#REF!</definedName>
    <definedName name="CONTEN_6">#REF!</definedName>
    <definedName name="CONTEN_7" localSheetId="0">#REF!</definedName>
    <definedName name="CONTEN_7">#REF!</definedName>
    <definedName name="CONTEN_8" localSheetId="0">#REF!</definedName>
    <definedName name="CONTEN_8">#REF!</definedName>
    <definedName name="CONTEN_9" localSheetId="0">#REF!</definedName>
    <definedName name="CONTEN_9">#REF!</definedName>
    <definedName name="CONTRATO2" localSheetId="0">#REF!</definedName>
    <definedName name="CONTRATO2">#REF!</definedName>
    <definedName name="control_3">"$#REF!.$#REF!$#REF!:#REF!#REF!"</definedName>
    <definedName name="COPIA" localSheetId="0">[17]INS!#REF!</definedName>
    <definedName name="COPIA">[17]INS!#REF!</definedName>
    <definedName name="COPIA_8" localSheetId="0">#REF!</definedName>
    <definedName name="COPIA_8">#REF!</definedName>
    <definedName name="costocapataz">'[31]Analisis Unit. '!$G$3</definedName>
    <definedName name="costoobrero">'[31]Analisis Unit. '!$G$5</definedName>
    <definedName name="costotecesp">'[31]Analisis Unit. '!$G$4</definedName>
    <definedName name="cprestamo">[32]EQUIPOS!$D$27</definedName>
    <definedName name="CRUZ_HG_1_12" localSheetId="0">#REF!</definedName>
    <definedName name="CRUZ_HG_1_12">#REF!</definedName>
    <definedName name="CRUZ_HG_1_12_10" localSheetId="0">#REF!</definedName>
    <definedName name="CRUZ_HG_1_12_10">#REF!</definedName>
    <definedName name="CRUZ_HG_1_12_11" localSheetId="0">#REF!</definedName>
    <definedName name="CRUZ_HG_1_12_11">#REF!</definedName>
    <definedName name="CRUZ_HG_1_12_6" localSheetId="0">#REF!</definedName>
    <definedName name="CRUZ_HG_1_12_6">#REF!</definedName>
    <definedName name="CRUZ_HG_1_12_7" localSheetId="0">#REF!</definedName>
    <definedName name="CRUZ_HG_1_12_7">#REF!</definedName>
    <definedName name="CRUZ_HG_1_12_8" localSheetId="0">#REF!</definedName>
    <definedName name="CRUZ_HG_1_12_8">#REF!</definedName>
    <definedName name="CRUZ_HG_1_12_9" localSheetId="0">#REF!</definedName>
    <definedName name="CRUZ_HG_1_12_9">#REF!</definedName>
    <definedName name="cuadro" localSheetId="0">[24]ADDENDA!#REF!</definedName>
    <definedName name="cuadro">[24]ADDENDA!#REF!</definedName>
    <definedName name="cuadro_6" localSheetId="0">#REF!</definedName>
    <definedName name="cuadro_6">#REF!</definedName>
    <definedName name="cuadro_8" localSheetId="0">#REF!</definedName>
    <definedName name="cuadro_8">#REF!</definedName>
    <definedName name="Cuadro_Resumen" localSheetId="0">#REF!</definedName>
    <definedName name="Cuadro_Resumen">#REF!</definedName>
    <definedName name="CUBETA_5Gls" localSheetId="0">#REF!</definedName>
    <definedName name="CUBETA_5Gls">#REF!</definedName>
    <definedName name="CUBETA_5Gls_10" localSheetId="0">#REF!</definedName>
    <definedName name="CUBETA_5Gls_10">#REF!</definedName>
    <definedName name="CUBETA_5Gls_11" localSheetId="0">#REF!</definedName>
    <definedName name="CUBETA_5Gls_11">#REF!</definedName>
    <definedName name="CUBETA_5Gls_6" localSheetId="0">#REF!</definedName>
    <definedName name="CUBETA_5Gls_6">#REF!</definedName>
    <definedName name="CUBETA_5Gls_7" localSheetId="0">#REF!</definedName>
    <definedName name="CUBETA_5Gls_7">#REF!</definedName>
    <definedName name="CUBETA_5Gls_8" localSheetId="0">#REF!</definedName>
    <definedName name="CUBETA_5Gls_8">#REF!</definedName>
    <definedName name="CUBETA_5Gls_9" localSheetId="0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 localSheetId="0">#REF!</definedName>
    <definedName name="CUBO_GOMA">#REF!</definedName>
    <definedName name="CUBO_GOMA_10" localSheetId="0">#REF!</definedName>
    <definedName name="CUBO_GOMA_10">#REF!</definedName>
    <definedName name="CUBO_GOMA_11" localSheetId="0">#REF!</definedName>
    <definedName name="CUBO_GOMA_11">#REF!</definedName>
    <definedName name="CUBO_GOMA_6" localSheetId="0">#REF!</definedName>
    <definedName name="CUBO_GOMA_6">#REF!</definedName>
    <definedName name="CUBO_GOMA_7" localSheetId="0">#REF!</definedName>
    <definedName name="CUBO_GOMA_7">#REF!</definedName>
    <definedName name="CUBO_GOMA_8" localSheetId="0">#REF!</definedName>
    <definedName name="CUBO_GOMA_8">#REF!</definedName>
    <definedName name="CUBO_GOMA_9" localSheetId="0">#REF!</definedName>
    <definedName name="CUBO_GOMA_9">#REF!</definedName>
    <definedName name="Cubo_para_vaciado_de_Hormigón_3">#N/A</definedName>
    <definedName name="CUBREFALTA_INODORO_CROMO_38" localSheetId="0">#REF!</definedName>
    <definedName name="CUBREFALTA_INODORO_CROMO_38">#REF!</definedName>
    <definedName name="CUBREFALTA_INODORO_CROMO_38_10" localSheetId="0">#REF!</definedName>
    <definedName name="CUBREFALTA_INODORO_CROMO_38_10">#REF!</definedName>
    <definedName name="CUBREFALTA_INODORO_CROMO_38_11" localSheetId="0">#REF!</definedName>
    <definedName name="CUBREFALTA_INODORO_CROMO_38_11">#REF!</definedName>
    <definedName name="CUBREFALTA_INODORO_CROMO_38_6" localSheetId="0">#REF!</definedName>
    <definedName name="CUBREFALTA_INODORO_CROMO_38_6">#REF!</definedName>
    <definedName name="CUBREFALTA_INODORO_CROMO_38_7" localSheetId="0">#REF!</definedName>
    <definedName name="CUBREFALTA_INODORO_CROMO_38_7">#REF!</definedName>
    <definedName name="CUBREFALTA_INODORO_CROMO_38_8" localSheetId="0">#REF!</definedName>
    <definedName name="CUBREFALTA_INODORO_CROMO_38_8">#REF!</definedName>
    <definedName name="CUBREFALTA_INODORO_CROMO_38_9" localSheetId="0">#REF!</definedName>
    <definedName name="CUBREFALTA_INODORO_CROMO_38_9">#REF!</definedName>
    <definedName name="cunetasi" localSheetId="0">#REF!</definedName>
    <definedName name="cunetasi">#REF!</definedName>
    <definedName name="cunetasii" localSheetId="0">#REF!</definedName>
    <definedName name="cunetasii">#REF!</definedName>
    <definedName name="cunetasiii" localSheetId="0">#REF!</definedName>
    <definedName name="cunetasiii">#REF!</definedName>
    <definedName name="cunetasiiii" localSheetId="0">#REF!</definedName>
    <definedName name="cunetasiiii">#REF!</definedName>
    <definedName name="Curado_y_Aditivo_3">#N/A</definedName>
    <definedName name="CURVA_ELEC_PVC_12" localSheetId="0">#REF!</definedName>
    <definedName name="CURVA_ELEC_PVC_12">#REF!</definedName>
    <definedName name="CURVA_ELEC_PVC_12_10" localSheetId="0">#REF!</definedName>
    <definedName name="CURVA_ELEC_PVC_12_10">#REF!</definedName>
    <definedName name="CURVA_ELEC_PVC_12_11" localSheetId="0">#REF!</definedName>
    <definedName name="CURVA_ELEC_PVC_12_11">#REF!</definedName>
    <definedName name="CURVA_ELEC_PVC_12_6" localSheetId="0">#REF!</definedName>
    <definedName name="CURVA_ELEC_PVC_12_6">#REF!</definedName>
    <definedName name="CURVA_ELEC_PVC_12_7" localSheetId="0">#REF!</definedName>
    <definedName name="CURVA_ELEC_PVC_12_7">#REF!</definedName>
    <definedName name="CURVA_ELEC_PVC_12_8" localSheetId="0">#REF!</definedName>
    <definedName name="CURVA_ELEC_PVC_12_8">#REF!</definedName>
    <definedName name="CURVA_ELEC_PVC_12_9" localSheetId="0">#REF!</definedName>
    <definedName name="CURVA_ELEC_PVC_12_9">#REF!</definedName>
    <definedName name="CURVA_ELEC_PVC_34" localSheetId="0">#REF!</definedName>
    <definedName name="CURVA_ELEC_PVC_34">#REF!</definedName>
    <definedName name="CURVA_ELEC_PVC_34_10" localSheetId="0">#REF!</definedName>
    <definedName name="CURVA_ELEC_PVC_34_10">#REF!</definedName>
    <definedName name="CURVA_ELEC_PVC_34_11" localSheetId="0">#REF!</definedName>
    <definedName name="CURVA_ELEC_PVC_34_11">#REF!</definedName>
    <definedName name="CURVA_ELEC_PVC_34_6" localSheetId="0">#REF!</definedName>
    <definedName name="CURVA_ELEC_PVC_34_6">#REF!</definedName>
    <definedName name="CURVA_ELEC_PVC_34_7" localSheetId="0">#REF!</definedName>
    <definedName name="CURVA_ELEC_PVC_34_7">#REF!</definedName>
    <definedName name="CURVA_ELEC_PVC_34_8" localSheetId="0">#REF!</definedName>
    <definedName name="CURVA_ELEC_PVC_34_8">#REF!</definedName>
    <definedName name="CURVA_ELEC_PVC_34_9" localSheetId="0">#REF!</definedName>
    <definedName name="CURVA_ELEC_PVC_34_9">#REF!</definedName>
    <definedName name="CUT_OUT_100AMP" localSheetId="0">#REF!</definedName>
    <definedName name="CUT_OUT_100AMP">#REF!</definedName>
    <definedName name="CUT_OUT_100AMP_10" localSheetId="0">#REF!</definedName>
    <definedName name="CUT_OUT_100AMP_10">#REF!</definedName>
    <definedName name="CUT_OUT_100AMP_11" localSheetId="0">#REF!</definedName>
    <definedName name="CUT_OUT_100AMP_11">#REF!</definedName>
    <definedName name="CUT_OUT_100AMP_6" localSheetId="0">#REF!</definedName>
    <definedName name="CUT_OUT_100AMP_6">#REF!</definedName>
    <definedName name="CUT_OUT_100AMP_7" localSheetId="0">#REF!</definedName>
    <definedName name="CUT_OUT_100AMP_7">#REF!</definedName>
    <definedName name="CUT_OUT_100AMP_8" localSheetId="0">#REF!</definedName>
    <definedName name="CUT_OUT_100AMP_8">#REF!</definedName>
    <definedName name="CUT_OUT_100AMP_9" localSheetId="0">#REF!</definedName>
    <definedName name="CUT_OUT_100AMP_9">#REF!</definedName>
    <definedName name="CUT_OUT_200AMP" localSheetId="0">#REF!</definedName>
    <definedName name="CUT_OUT_200AMP">#REF!</definedName>
    <definedName name="CUT_OUT_200AMP_10" localSheetId="0">#REF!</definedName>
    <definedName name="CUT_OUT_200AMP_10">#REF!</definedName>
    <definedName name="CUT_OUT_200AMP_11" localSheetId="0">#REF!</definedName>
    <definedName name="CUT_OUT_200AMP_11">#REF!</definedName>
    <definedName name="CUT_OUT_200AMP_6" localSheetId="0">#REF!</definedName>
    <definedName name="CUT_OUT_200AMP_6">#REF!</definedName>
    <definedName name="CUT_OUT_200AMP_7" localSheetId="0">#REF!</definedName>
    <definedName name="CUT_OUT_200AMP_7">#REF!</definedName>
    <definedName name="CUT_OUT_200AMP_8" localSheetId="0">#REF!</definedName>
    <definedName name="CUT_OUT_200AMP_8">#REF!</definedName>
    <definedName name="CUT_OUT_200AMP_9" localSheetId="0">#REF!</definedName>
    <definedName name="CUT_OUT_200AMP_9">#REF!</definedName>
    <definedName name="cvi" localSheetId="0">#REF!</definedName>
    <definedName name="cvi">#REF!</definedName>
    <definedName name="cvii" localSheetId="0">#REF!</definedName>
    <definedName name="cvii">#REF!</definedName>
    <definedName name="cviii" localSheetId="0">#REF!</definedName>
    <definedName name="cviii">#REF!</definedName>
    <definedName name="cviiii" localSheetId="0">#REF!</definedName>
    <definedName name="cviiii">#REF!</definedName>
    <definedName name="CZINC" localSheetId="0">'[20]M.O.'!#REF!</definedName>
    <definedName name="CZINC">'[20]M.O.'!#REF!</definedName>
    <definedName name="CZINC_6" localSheetId="0">#REF!</definedName>
    <definedName name="CZINC_6">#REF!</definedName>
    <definedName name="CZINC_8" localSheetId="0">#REF!</definedName>
    <definedName name="CZINC_8">#REF!</definedName>
    <definedName name="D" localSheetId="0">#REF!</definedName>
    <definedName name="D">#REF!</definedName>
    <definedName name="D_3">#N/A</definedName>
    <definedName name="D7H">[16]EQUIPOS!$I$9</definedName>
    <definedName name="D8K">[16]EQUIPOS!$I$8</definedName>
    <definedName name="d8r" localSheetId="0">'[13]Listado Equipos a utilizar'!#REF!</definedName>
    <definedName name="d8r">'[13]Listado Equipos a utilizar'!#REF!</definedName>
    <definedName name="D8T">'[19]Resumen Precio Equipos'!$I$13</definedName>
    <definedName name="DD" localSheetId="0">#REF!</definedName>
    <definedName name="DD">#REF!</definedName>
    <definedName name="DEDE" localSheetId="0" hidden="1">#REF!</definedName>
    <definedName name="DEDE" hidden="1">#REF!</definedName>
    <definedName name="DEDE2" localSheetId="0" hidden="1">#REF!</definedName>
    <definedName name="DEDE2" hidden="1">#REF!</definedName>
    <definedName name="DEDE3" localSheetId="0" hidden="1">#REF!</definedName>
    <definedName name="DEDE3" hidden="1">#REF!</definedName>
    <definedName name="DEDE4" localSheetId="0">#REF!</definedName>
    <definedName name="DEDE4">#REF!</definedName>
    <definedName name="DEDE5" localSheetId="0" hidden="1">#REF!</definedName>
    <definedName name="DEDE5" hidden="1">#REF!</definedName>
    <definedName name="DEDE6" localSheetId="0" hidden="1">#REF!</definedName>
    <definedName name="DEDE6" hidden="1">#REF!</definedName>
    <definedName name="DEDE7" localSheetId="0" hidden="1">#REF!</definedName>
    <definedName name="DEDE7" hidden="1">#REF!</definedName>
    <definedName name="DEDE8" localSheetId="0">#REF!</definedName>
    <definedName name="DEDE8">#REF!</definedName>
    <definedName name="deducciones_3">"$#REF!.$M$62"</definedName>
    <definedName name="derop" localSheetId="0">'[23]M.O.'!#REF!</definedName>
    <definedName name="derop">'[23]M.O.'!#REF!</definedName>
    <definedName name="derop_10" localSheetId="0">#REF!</definedName>
    <definedName name="derop_10">#REF!</definedName>
    <definedName name="derop_11" localSheetId="0">#REF!</definedName>
    <definedName name="derop_11">#REF!</definedName>
    <definedName name="derop_5" localSheetId="0">#REF!</definedName>
    <definedName name="derop_5">#REF!</definedName>
    <definedName name="derop_6" localSheetId="0">#REF!</definedName>
    <definedName name="derop_6">#REF!</definedName>
    <definedName name="derop_7" localSheetId="0">#REF!</definedName>
    <definedName name="derop_7">#REF!</definedName>
    <definedName name="derop_8" localSheetId="0">#REF!</definedName>
    <definedName name="derop_8">#REF!</definedName>
    <definedName name="derop_9" localSheetId="0">#REF!</definedName>
    <definedName name="derop_9">#REF!</definedName>
    <definedName name="DERRETIDO_BCO" localSheetId="0">#REF!</definedName>
    <definedName name="DERRETIDO_BCO">#REF!</definedName>
    <definedName name="DERRETIDO_BCO_10" localSheetId="0">#REF!</definedName>
    <definedName name="DERRETIDO_BCO_10">#REF!</definedName>
    <definedName name="DERRETIDO_BCO_11" localSheetId="0">#REF!</definedName>
    <definedName name="DERRETIDO_BCO_11">#REF!</definedName>
    <definedName name="DERRETIDO_BCO_6" localSheetId="0">#REF!</definedName>
    <definedName name="DERRETIDO_BCO_6">#REF!</definedName>
    <definedName name="DERRETIDO_BCO_7" localSheetId="0">#REF!</definedName>
    <definedName name="DERRETIDO_BCO_7">#REF!</definedName>
    <definedName name="DERRETIDO_BCO_8" localSheetId="0">#REF!</definedName>
    <definedName name="DERRETIDO_BCO_8">#REF!</definedName>
    <definedName name="DERRETIDO_BCO_9" localSheetId="0">#REF!</definedName>
    <definedName name="DERRETIDO_BCO_9">#REF!</definedName>
    <definedName name="DESAGUE_DOBLE_FREGADERO_PVC" localSheetId="0">#REF!</definedName>
    <definedName name="DESAGUE_DOBLE_FREGADERO_PVC">#REF!</definedName>
    <definedName name="DESAGUE_DOBLE_FREGADERO_PVC_10" localSheetId="0">#REF!</definedName>
    <definedName name="DESAGUE_DOBLE_FREGADERO_PVC_10">#REF!</definedName>
    <definedName name="DESAGUE_DOBLE_FREGADERO_PVC_11" localSheetId="0">#REF!</definedName>
    <definedName name="DESAGUE_DOBLE_FREGADERO_PVC_11">#REF!</definedName>
    <definedName name="DESAGUE_DOBLE_FREGADERO_PVC_6" localSheetId="0">#REF!</definedName>
    <definedName name="DESAGUE_DOBLE_FREGADERO_PVC_6">#REF!</definedName>
    <definedName name="DESAGUE_DOBLE_FREGADERO_PVC_7" localSheetId="0">#REF!</definedName>
    <definedName name="DESAGUE_DOBLE_FREGADERO_PVC_7">#REF!</definedName>
    <definedName name="DESAGUE_DOBLE_FREGADERO_PVC_8" localSheetId="0">#REF!</definedName>
    <definedName name="DESAGUE_DOBLE_FREGADERO_PVC_8">#REF!</definedName>
    <definedName name="DESAGUE_DOBLE_FREGADERO_PVC_9" localSheetId="0">#REF!</definedName>
    <definedName name="DESAGUE_DOBLE_FREGADERO_PVC_9">#REF!</definedName>
    <definedName name="DESCRIPCION">#N/A</definedName>
    <definedName name="DESCRIPCION_6">NA()</definedName>
    <definedName name="desencofrado" localSheetId="0">#REF!</definedName>
    <definedName name="desencofrado">#REF!</definedName>
    <definedName name="desencofrado_8" localSheetId="0">#REF!</definedName>
    <definedName name="desencofrado_8">#REF!</definedName>
    <definedName name="DESENCOFRADO_COLS" localSheetId="0">#REF!</definedName>
    <definedName name="DESENCOFRADO_COLS">[15]MO!$B$256</definedName>
    <definedName name="DESENCOFRADO_COLS_10" localSheetId="0">#REF!</definedName>
    <definedName name="DESENCOFRADO_COLS_10">#REF!</definedName>
    <definedName name="DESENCOFRADO_COLS_11" localSheetId="0">#REF!</definedName>
    <definedName name="DESENCOFRADO_COLS_11">#REF!</definedName>
    <definedName name="DESENCOFRADO_COLS_5" localSheetId="0">#REF!</definedName>
    <definedName name="DESENCOFRADO_COLS_5">#REF!</definedName>
    <definedName name="DESENCOFRADO_COLS_6" localSheetId="0">#REF!</definedName>
    <definedName name="DESENCOFRADO_COLS_6">#REF!</definedName>
    <definedName name="DESENCOFRADO_COLS_7" localSheetId="0">#REF!</definedName>
    <definedName name="DESENCOFRADO_COLS_7">#REF!</definedName>
    <definedName name="DESENCOFRADO_COLS_8" localSheetId="0">#REF!</definedName>
    <definedName name="DESENCOFRADO_COLS_8">#REF!</definedName>
    <definedName name="DESENCOFRADO_COLS_9" localSheetId="0">#REF!</definedName>
    <definedName name="DESENCOFRADO_COLS_9">#REF!</definedName>
    <definedName name="DESENCOFRADO_LOSA" localSheetId="0">#REF!</definedName>
    <definedName name="DESENCOFRADO_LOSA">#REF!</definedName>
    <definedName name="DESENCOFRADO_LOSA_10" localSheetId="0">#REF!</definedName>
    <definedName name="DESENCOFRADO_LOSA_10">#REF!</definedName>
    <definedName name="DESENCOFRADO_LOSA_11" localSheetId="0">#REF!</definedName>
    <definedName name="DESENCOFRADO_LOSA_11">#REF!</definedName>
    <definedName name="DESENCOFRADO_LOSA_6" localSheetId="0">#REF!</definedName>
    <definedName name="DESENCOFRADO_LOSA_6">#REF!</definedName>
    <definedName name="DESENCOFRADO_LOSA_7" localSheetId="0">#REF!</definedName>
    <definedName name="DESENCOFRADO_LOSA_7">#REF!</definedName>
    <definedName name="DESENCOFRADO_LOSA_8" localSheetId="0">#REF!</definedName>
    <definedName name="DESENCOFRADO_LOSA_8">#REF!</definedName>
    <definedName name="DESENCOFRADO_LOSA_9" localSheetId="0">#REF!</definedName>
    <definedName name="DESENCOFRADO_LOSA_9">#REF!</definedName>
    <definedName name="DESENCOFRADO_MURO" localSheetId="0">#REF!</definedName>
    <definedName name="DESENCOFRADO_MURO">#REF!</definedName>
    <definedName name="DESENCOFRADO_MURO_10" localSheetId="0">#REF!</definedName>
    <definedName name="DESENCOFRADO_MURO_10">#REF!</definedName>
    <definedName name="DESENCOFRADO_MURO_11" localSheetId="0">#REF!</definedName>
    <definedName name="DESENCOFRADO_MURO_11">#REF!</definedName>
    <definedName name="DESENCOFRADO_MURO_6" localSheetId="0">#REF!</definedName>
    <definedName name="DESENCOFRADO_MURO_6">#REF!</definedName>
    <definedName name="DESENCOFRADO_MURO_7" localSheetId="0">#REF!</definedName>
    <definedName name="DESENCOFRADO_MURO_7">#REF!</definedName>
    <definedName name="DESENCOFRADO_MURO_8" localSheetId="0">#REF!</definedName>
    <definedName name="DESENCOFRADO_MURO_8">#REF!</definedName>
    <definedName name="DESENCOFRADO_MURO_9" localSheetId="0">#REF!</definedName>
    <definedName name="DESENCOFRADO_MURO_9">#REF!</definedName>
    <definedName name="DESENCOFRADO_VIGA" localSheetId="0">#REF!</definedName>
    <definedName name="DESENCOFRADO_VIGA">#REF!</definedName>
    <definedName name="DESENCOFRADO_VIGA_10" localSheetId="0">#REF!</definedName>
    <definedName name="DESENCOFRADO_VIGA_10">#REF!</definedName>
    <definedName name="DESENCOFRADO_VIGA_11" localSheetId="0">#REF!</definedName>
    <definedName name="DESENCOFRADO_VIGA_11">#REF!</definedName>
    <definedName name="DESENCOFRADO_VIGA_6" localSheetId="0">#REF!</definedName>
    <definedName name="DESENCOFRADO_VIGA_6">#REF!</definedName>
    <definedName name="DESENCOFRADO_VIGA_7" localSheetId="0">#REF!</definedName>
    <definedName name="DESENCOFRADO_VIGA_7">#REF!</definedName>
    <definedName name="DESENCOFRADO_VIGA_8" localSheetId="0">#REF!</definedName>
    <definedName name="DESENCOFRADO_VIGA_8">#REF!</definedName>
    <definedName name="DESENCOFRADO_VIGA_9" localSheetId="0">#REF!</definedName>
    <definedName name="DESENCOFRADO_VIGA_9">#REF!</definedName>
    <definedName name="desencofradovigas" localSheetId="0">#REF!</definedName>
    <definedName name="desencofradovigas">#REF!</definedName>
    <definedName name="desencofradovigas_8" localSheetId="0">#REF!</definedName>
    <definedName name="desencofradovigas_8">#REF!</definedName>
    <definedName name="desi" localSheetId="0">#REF!</definedName>
    <definedName name="desi">#REF!</definedName>
    <definedName name="desii" localSheetId="0">#REF!</definedName>
    <definedName name="desii">#REF!</definedName>
    <definedName name="desiii" localSheetId="0">#REF!</definedName>
    <definedName name="desiii">#REF!</definedName>
    <definedName name="desiiii" localSheetId="0">#REF!</definedName>
    <definedName name="desiiii">#REF!</definedName>
    <definedName name="desvi" localSheetId="0">#REF!</definedName>
    <definedName name="desvi">#REF!</definedName>
    <definedName name="desvii" localSheetId="0">#REF!</definedName>
    <definedName name="desvii">#REF!</definedName>
    <definedName name="desviii" localSheetId="0">#REF!</definedName>
    <definedName name="desviii">#REF!</definedName>
    <definedName name="desviiii" localSheetId="0">#REF!</definedName>
    <definedName name="desviiii">#REF!</definedName>
    <definedName name="dfd" localSheetId="0">#REF!</definedName>
    <definedName name="dfd">#REF!</definedName>
    <definedName name="DIA" localSheetId="0">#REF!</definedName>
    <definedName name="DIA">#REF!</definedName>
    <definedName name="DIA_10" localSheetId="0">#REF!</definedName>
    <definedName name="DIA_10">#REF!</definedName>
    <definedName name="DIA_11" localSheetId="0">#REF!</definedName>
    <definedName name="DIA_11">#REF!</definedName>
    <definedName name="DIA_6" localSheetId="0">#REF!</definedName>
    <definedName name="DIA_6">#REF!</definedName>
    <definedName name="DIA_7" localSheetId="0">#REF!</definedName>
    <definedName name="DIA_7">#REF!</definedName>
    <definedName name="DIA_8" localSheetId="0">#REF!</definedName>
    <definedName name="DIA_8">#REF!</definedName>
    <definedName name="DIA_9" localSheetId="0">#REF!</definedName>
    <definedName name="DIA_9">#REF!</definedName>
    <definedName name="DIOS" localSheetId="0">#REF!</definedName>
    <definedName name="DIOS">#REF!</definedName>
    <definedName name="DISTRIBUCION_DE_AREAS_POR_NIVEL" localSheetId="0">#REF!</definedName>
    <definedName name="DISTRIBUCION_DE_AREAS_POR_NIVEL">#REF!</definedName>
    <definedName name="DISTRIBUCION_DE_AREAS_POR_NIVEL_8" localSheetId="0">#REF!</definedName>
    <definedName name="DISTRIBUCION_DE_AREAS_POR_NIVEL_8">#REF!</definedName>
    <definedName name="distribuidor">'[13]Listado Equipos a utilizar'!$I$12</definedName>
    <definedName name="donatelo" localSheetId="0">[37]INS!#REF!</definedName>
    <definedName name="donatelo">[37]INS!#REF!</definedName>
    <definedName name="donatelo_10" localSheetId="0">#REF!</definedName>
    <definedName name="donatelo_10">#REF!</definedName>
    <definedName name="donatelo_11" localSheetId="0">#REF!</definedName>
    <definedName name="donatelo_11">#REF!</definedName>
    <definedName name="donatelo_5" localSheetId="0">#REF!</definedName>
    <definedName name="donatelo_5">#REF!</definedName>
    <definedName name="donatelo_6" localSheetId="0">#REF!</definedName>
    <definedName name="donatelo_6">#REF!</definedName>
    <definedName name="donatelo_7" localSheetId="0">#REF!</definedName>
    <definedName name="donatelo_7">#REF!</definedName>
    <definedName name="donatelo_8" localSheetId="0">#REF!</definedName>
    <definedName name="donatelo_8">#REF!</definedName>
    <definedName name="donatelo_9" localSheetId="0">#REF!</definedName>
    <definedName name="donatelo_9">#REF!</definedName>
    <definedName name="drenajei" localSheetId="0">#REF!</definedName>
    <definedName name="drenajei">#REF!</definedName>
    <definedName name="drenajeii" localSheetId="0">#REF!</definedName>
    <definedName name="drenajeii">#REF!</definedName>
    <definedName name="drenajeiii" localSheetId="0">#REF!</definedName>
    <definedName name="drenajeiii">#REF!</definedName>
    <definedName name="drenajeiiii" localSheetId="0">#REF!</definedName>
    <definedName name="drenajeiiii">#REF!</definedName>
    <definedName name="drenajeiiiii" localSheetId="0">#REF!</definedName>
    <definedName name="drenajeiiiii">#REF!</definedName>
    <definedName name="drenajeiiiiii" localSheetId="0">#REF!</definedName>
    <definedName name="drenajeiiiiii">#REF!</definedName>
    <definedName name="drenajeiiiiiii" localSheetId="0">#REF!</definedName>
    <definedName name="drenajeiiiiiii">#REF!</definedName>
    <definedName name="dtecnica">'[19]Resumen Precio Equipos'!$C$27</definedName>
    <definedName name="DUCHA_PLASTICA_CALIENTE_CROMO_12" localSheetId="0">#REF!</definedName>
    <definedName name="DUCHA_PLASTICA_CALIENTE_CROMO_12">#REF!</definedName>
    <definedName name="DUCHA_PLASTICA_CALIENTE_CROMO_12_10" localSheetId="0">#REF!</definedName>
    <definedName name="DUCHA_PLASTICA_CALIENTE_CROMO_12_10">#REF!</definedName>
    <definedName name="DUCHA_PLASTICA_CALIENTE_CROMO_12_11" localSheetId="0">#REF!</definedName>
    <definedName name="DUCHA_PLASTICA_CALIENTE_CROMO_12_11">#REF!</definedName>
    <definedName name="DUCHA_PLASTICA_CALIENTE_CROMO_12_6" localSheetId="0">#REF!</definedName>
    <definedName name="DUCHA_PLASTICA_CALIENTE_CROMO_12_6">#REF!</definedName>
    <definedName name="DUCHA_PLASTICA_CALIENTE_CROMO_12_7" localSheetId="0">#REF!</definedName>
    <definedName name="DUCHA_PLASTICA_CALIENTE_CROMO_12_7">#REF!</definedName>
    <definedName name="DUCHA_PLASTICA_CALIENTE_CROMO_12_8" localSheetId="0">#REF!</definedName>
    <definedName name="DUCHA_PLASTICA_CALIENTE_CROMO_12_8">#REF!</definedName>
    <definedName name="DUCHA_PLASTICA_CALIENTE_CROMO_12_9" localSheetId="0">#REF!</definedName>
    <definedName name="DUCHA_PLASTICA_CALIENTE_CROMO_12_9">#REF!</definedName>
    <definedName name="dulce" localSheetId="0">#REF!</definedName>
    <definedName name="dulce">#REF!</definedName>
    <definedName name="DYNACA25">[16]EQUIPOS!$I$13</definedName>
    <definedName name="e" localSheetId="0">#REF!</definedName>
    <definedName name="e">#REF!</definedName>
    <definedName name="e214bft" localSheetId="0">'[13]Listado Equipos a utilizar'!#REF!</definedName>
    <definedName name="e214bft">'[13]Listado Equipos a utilizar'!#REF!</definedName>
    <definedName name="e320b" localSheetId="0">'[13]Listado Equipos a utilizar'!#REF!</definedName>
    <definedName name="e320b">'[13]Listado Equipos a utilizar'!#REF!</definedName>
    <definedName name="EEEEEEEEEEEEEEEEEEEE" localSheetId="0">#REF!</definedName>
    <definedName name="EEEEEEEEEEEEEEEEEEEE">#REF!</definedName>
    <definedName name="ELECTRODOS" localSheetId="0">#REF!</definedName>
    <definedName name="ELECTRODOS">#REF!</definedName>
    <definedName name="ELECTRODOS_10" localSheetId="0">#REF!</definedName>
    <definedName name="ELECTRODOS_10">#REF!</definedName>
    <definedName name="ELECTRODOS_11" localSheetId="0">#REF!</definedName>
    <definedName name="ELECTRODOS_11">#REF!</definedName>
    <definedName name="ELECTRODOS_6" localSheetId="0">#REF!</definedName>
    <definedName name="ELECTRODOS_6">#REF!</definedName>
    <definedName name="ELECTRODOS_7" localSheetId="0">#REF!</definedName>
    <definedName name="ELECTRODOS_7">#REF!</definedName>
    <definedName name="ELECTRODOS_8" localSheetId="0">#REF!</definedName>
    <definedName name="ELECTRODOS_8">#REF!</definedName>
    <definedName name="ELECTRODOS_9" localSheetId="0">#REF!</definedName>
    <definedName name="ELECTRODOS_9">#REF!</definedName>
    <definedName name="Empalme_de_Pilotes_3">#N/A</definedName>
    <definedName name="ENCACHE" localSheetId="0">#REF!</definedName>
    <definedName name="ENCACHE">#REF!</definedName>
    <definedName name="ENCACHE_10" localSheetId="0">#REF!</definedName>
    <definedName name="ENCACHE_10">#REF!</definedName>
    <definedName name="ENCACHE_11" localSheetId="0">#REF!</definedName>
    <definedName name="ENCACHE_11">#REF!</definedName>
    <definedName name="ENCACHE_6" localSheetId="0">#REF!</definedName>
    <definedName name="ENCACHE_6">#REF!</definedName>
    <definedName name="ENCACHE_7" localSheetId="0">#REF!</definedName>
    <definedName name="ENCACHE_7">#REF!</definedName>
    <definedName name="ENCACHE_8" localSheetId="0">#REF!</definedName>
    <definedName name="ENCACHE_8">#REF!</definedName>
    <definedName name="ENCACHE_9" localSheetId="0">#REF!</definedName>
    <definedName name="ENCACHE_9">#REF!</definedName>
    <definedName name="encai" localSheetId="0">#REF!</definedName>
    <definedName name="encai">#REF!</definedName>
    <definedName name="encaii" localSheetId="0">#REF!</definedName>
    <definedName name="encaii">#REF!</definedName>
    <definedName name="encaiii" localSheetId="0">#REF!</definedName>
    <definedName name="encaiii">#REF!</definedName>
    <definedName name="encaiiii" localSheetId="0">#REF!</definedName>
    <definedName name="encaiiii">#REF!</definedName>
    <definedName name="ENCOF_COLS_1" localSheetId="0">#REF!</definedName>
    <definedName name="ENCOF_COLS_1">[15]MO!$B$247</definedName>
    <definedName name="ENCOF_COLS_1_10" localSheetId="0">#REF!</definedName>
    <definedName name="ENCOF_COLS_1_10">#REF!</definedName>
    <definedName name="ENCOF_COLS_1_11" localSheetId="0">#REF!</definedName>
    <definedName name="ENCOF_COLS_1_11">#REF!</definedName>
    <definedName name="ENCOF_COLS_1_5" localSheetId="0">#REF!</definedName>
    <definedName name="ENCOF_COLS_1_5">#REF!</definedName>
    <definedName name="ENCOF_COLS_1_6" localSheetId="0">#REF!</definedName>
    <definedName name="ENCOF_COLS_1_6">#REF!</definedName>
    <definedName name="ENCOF_COLS_1_7" localSheetId="0">#REF!</definedName>
    <definedName name="ENCOF_COLS_1_7">#REF!</definedName>
    <definedName name="ENCOF_COLS_1_8" localSheetId="0">#REF!</definedName>
    <definedName name="ENCOF_COLS_1_8">#REF!</definedName>
    <definedName name="ENCOF_COLS_1_9" localSheetId="0">#REF!</definedName>
    <definedName name="ENCOF_COLS_1_9">#REF!</definedName>
    <definedName name="ENCOF_DES_TC_COL_VIGA_AMARRE" localSheetId="0">#REF!</definedName>
    <definedName name="ENCOF_DES_TC_COL_VIGA_AMARRE">#REF!</definedName>
    <definedName name="ENCOF_DES_TC_COL_VIGA_AMARRE_10" localSheetId="0">#REF!</definedName>
    <definedName name="ENCOF_DES_TC_COL_VIGA_AMARRE_10">#REF!</definedName>
    <definedName name="ENCOF_DES_TC_COL_VIGA_AMARRE_11" localSheetId="0">#REF!</definedName>
    <definedName name="ENCOF_DES_TC_COL_VIGA_AMARRE_11">#REF!</definedName>
    <definedName name="ENCOF_DES_TC_COL_VIGA_AMARRE_6" localSheetId="0">#REF!</definedName>
    <definedName name="ENCOF_DES_TC_COL_VIGA_AMARRE_6">#REF!</definedName>
    <definedName name="ENCOF_DES_TC_COL_VIGA_AMARRE_7" localSheetId="0">#REF!</definedName>
    <definedName name="ENCOF_DES_TC_COL_VIGA_AMARRE_7">#REF!</definedName>
    <definedName name="ENCOF_DES_TC_COL_VIGA_AMARRE_8" localSheetId="0">#REF!</definedName>
    <definedName name="ENCOF_DES_TC_COL_VIGA_AMARRE_8">#REF!</definedName>
    <definedName name="ENCOF_DES_TC_COL_VIGA_AMARRE_9" localSheetId="0">#REF!</definedName>
    <definedName name="ENCOF_DES_TC_COL_VIGA_AMARRE_9">#REF!</definedName>
    <definedName name="ENCOF_DES_TC_COL50" localSheetId="0">#REF!</definedName>
    <definedName name="ENCOF_DES_TC_COL50">#REF!</definedName>
    <definedName name="ENCOF_DES_TC_COL50_10" localSheetId="0">#REF!</definedName>
    <definedName name="ENCOF_DES_TC_COL50_10">#REF!</definedName>
    <definedName name="ENCOF_DES_TC_COL50_11" localSheetId="0">#REF!</definedName>
    <definedName name="ENCOF_DES_TC_COL50_11">#REF!</definedName>
    <definedName name="ENCOF_DES_TC_COL50_6" localSheetId="0">#REF!</definedName>
    <definedName name="ENCOF_DES_TC_COL50_6">#REF!</definedName>
    <definedName name="ENCOF_DES_TC_COL50_7" localSheetId="0">#REF!</definedName>
    <definedName name="ENCOF_DES_TC_COL50_7">#REF!</definedName>
    <definedName name="ENCOF_DES_TC_COL50_8" localSheetId="0">#REF!</definedName>
    <definedName name="ENCOF_DES_TC_COL50_8">#REF!</definedName>
    <definedName name="ENCOF_DES_TC_COL50_9" localSheetId="0">#REF!</definedName>
    <definedName name="ENCOF_DES_TC_COL50_9">#REF!</definedName>
    <definedName name="ENCOF_DES_TC_DINTEL_ML" localSheetId="0">#REF!</definedName>
    <definedName name="ENCOF_DES_TC_DINTEL_ML">#REF!</definedName>
    <definedName name="ENCOF_DES_TC_DINTEL_ML_10" localSheetId="0">#REF!</definedName>
    <definedName name="ENCOF_DES_TC_DINTEL_ML_10">#REF!</definedName>
    <definedName name="ENCOF_DES_TC_DINTEL_ML_11" localSheetId="0">#REF!</definedName>
    <definedName name="ENCOF_DES_TC_DINTEL_ML_11">#REF!</definedName>
    <definedName name="ENCOF_DES_TC_DINTEL_ML_6" localSheetId="0">#REF!</definedName>
    <definedName name="ENCOF_DES_TC_DINTEL_ML_6">#REF!</definedName>
    <definedName name="ENCOF_DES_TC_DINTEL_ML_7" localSheetId="0">#REF!</definedName>
    <definedName name="ENCOF_DES_TC_DINTEL_ML_7">#REF!</definedName>
    <definedName name="ENCOF_DES_TC_DINTEL_ML_8" localSheetId="0">#REF!</definedName>
    <definedName name="ENCOF_DES_TC_DINTEL_ML_8">#REF!</definedName>
    <definedName name="ENCOF_DES_TC_DINTEL_ML_9" localSheetId="0">#REF!</definedName>
    <definedName name="ENCOF_DES_TC_DINTEL_ML_9">#REF!</definedName>
    <definedName name="ENCOF_DES_TC_MUROS" localSheetId="0">#REF!</definedName>
    <definedName name="ENCOF_DES_TC_MUROS">#REF!</definedName>
    <definedName name="ENCOF_DES_TC_MUROS_10" localSheetId="0">#REF!</definedName>
    <definedName name="ENCOF_DES_TC_MUROS_10">#REF!</definedName>
    <definedName name="ENCOF_DES_TC_MUROS_11" localSheetId="0">#REF!</definedName>
    <definedName name="ENCOF_DES_TC_MUROS_11">#REF!</definedName>
    <definedName name="ENCOF_DES_TC_MUROS_6" localSheetId="0">#REF!</definedName>
    <definedName name="ENCOF_DES_TC_MUROS_6">#REF!</definedName>
    <definedName name="ENCOF_DES_TC_MUROS_7" localSheetId="0">#REF!</definedName>
    <definedName name="ENCOF_DES_TC_MUROS_7">#REF!</definedName>
    <definedName name="ENCOF_DES_TC_MUROS_8" localSheetId="0">#REF!</definedName>
    <definedName name="ENCOF_DES_TC_MUROS_8">#REF!</definedName>
    <definedName name="ENCOF_DES_TC_MUROS_9" localSheetId="0">#REF!</definedName>
    <definedName name="ENCOF_DES_TC_MUROS_9">#REF!</definedName>
    <definedName name="ENCOF_TC_LOSA" localSheetId="0">#REF!</definedName>
    <definedName name="ENCOF_TC_LOSA">#REF!</definedName>
    <definedName name="ENCOF_TC_LOSA_10" localSheetId="0">#REF!</definedName>
    <definedName name="ENCOF_TC_LOSA_10">#REF!</definedName>
    <definedName name="ENCOF_TC_LOSA_11" localSheetId="0">#REF!</definedName>
    <definedName name="ENCOF_TC_LOSA_11">#REF!</definedName>
    <definedName name="ENCOF_TC_LOSA_6" localSheetId="0">#REF!</definedName>
    <definedName name="ENCOF_TC_LOSA_6">#REF!</definedName>
    <definedName name="ENCOF_TC_LOSA_7" localSheetId="0">#REF!</definedName>
    <definedName name="ENCOF_TC_LOSA_7">#REF!</definedName>
    <definedName name="ENCOF_TC_LOSA_8" localSheetId="0">#REF!</definedName>
    <definedName name="ENCOF_TC_LOSA_8">#REF!</definedName>
    <definedName name="ENCOF_TC_LOSA_9" localSheetId="0">#REF!</definedName>
    <definedName name="ENCOF_TC_LOSA_9">#REF!</definedName>
    <definedName name="ENCOF_TC_MURO_1" localSheetId="0">#REF!</definedName>
    <definedName name="ENCOF_TC_MURO_1">#REF!</definedName>
    <definedName name="ENCOF_TC_MURO_1_10" localSheetId="0">#REF!</definedName>
    <definedName name="ENCOF_TC_MURO_1_10">#REF!</definedName>
    <definedName name="ENCOF_TC_MURO_1_11" localSheetId="0">#REF!</definedName>
    <definedName name="ENCOF_TC_MURO_1_11">#REF!</definedName>
    <definedName name="ENCOF_TC_MURO_1_6" localSheetId="0">#REF!</definedName>
    <definedName name="ENCOF_TC_MURO_1_6">#REF!</definedName>
    <definedName name="ENCOF_TC_MURO_1_7" localSheetId="0">#REF!</definedName>
    <definedName name="ENCOF_TC_MURO_1_7">#REF!</definedName>
    <definedName name="ENCOF_TC_MURO_1_8" localSheetId="0">#REF!</definedName>
    <definedName name="ENCOF_TC_MURO_1_8">#REF!</definedName>
    <definedName name="ENCOF_TC_MURO_1_9" localSheetId="0">#REF!</definedName>
    <definedName name="ENCOF_TC_MURO_1_9">#REF!</definedName>
    <definedName name="ENCOFRADO_COL_RETALLE_0.10" localSheetId="0">#REF!</definedName>
    <definedName name="ENCOFRADO_COL_RETALLE_0.10">#REF!</definedName>
    <definedName name="ENCOFRADO_COL_RETALLE_0.10_10" localSheetId="0">#REF!</definedName>
    <definedName name="ENCOFRADO_COL_RETALLE_0.10_10">#REF!</definedName>
    <definedName name="ENCOFRADO_COL_RETALLE_0.10_11" localSheetId="0">#REF!</definedName>
    <definedName name="ENCOFRADO_COL_RETALLE_0.10_11">#REF!</definedName>
    <definedName name="ENCOFRADO_COL_RETALLE_0.10_6" localSheetId="0">#REF!</definedName>
    <definedName name="ENCOFRADO_COL_RETALLE_0.10_6">#REF!</definedName>
    <definedName name="ENCOFRADO_COL_RETALLE_0.10_7" localSheetId="0">#REF!</definedName>
    <definedName name="ENCOFRADO_COL_RETALLE_0.10_7">#REF!</definedName>
    <definedName name="ENCOFRADO_COL_RETALLE_0.10_8" localSheetId="0">#REF!</definedName>
    <definedName name="ENCOFRADO_COL_RETALLE_0.10_8">#REF!</definedName>
    <definedName name="ENCOFRADO_COL_RETALLE_0.10_9" localSheetId="0">#REF!</definedName>
    <definedName name="ENCOFRADO_COL_RETALLE_0.10_9">#REF!</definedName>
    <definedName name="ENCOFRADO_ESCALERA" localSheetId="0">#REF!</definedName>
    <definedName name="ENCOFRADO_ESCALERA">#REF!</definedName>
    <definedName name="ENCOFRADO_ESCALERA_10" localSheetId="0">#REF!</definedName>
    <definedName name="ENCOFRADO_ESCALERA_10">#REF!</definedName>
    <definedName name="ENCOFRADO_ESCALERA_11" localSheetId="0">#REF!</definedName>
    <definedName name="ENCOFRADO_ESCALERA_11">#REF!</definedName>
    <definedName name="ENCOFRADO_ESCALERA_6" localSheetId="0">#REF!</definedName>
    <definedName name="ENCOFRADO_ESCALERA_6">#REF!</definedName>
    <definedName name="ENCOFRADO_ESCALERA_7" localSheetId="0">#REF!</definedName>
    <definedName name="ENCOFRADO_ESCALERA_7">#REF!</definedName>
    <definedName name="ENCOFRADO_ESCALERA_8" localSheetId="0">#REF!</definedName>
    <definedName name="ENCOFRADO_ESCALERA_8">#REF!</definedName>
    <definedName name="ENCOFRADO_ESCALERA_9" localSheetId="0">#REF!</definedName>
    <definedName name="ENCOFRADO_ESCALERA_9">#REF!</definedName>
    <definedName name="ENCOFRADO_LOSA" localSheetId="0">#REF!</definedName>
    <definedName name="ENCOFRADO_LOSA">#REF!</definedName>
    <definedName name="ENCOFRADO_LOSA_10" localSheetId="0">#REF!</definedName>
    <definedName name="ENCOFRADO_LOSA_10">#REF!</definedName>
    <definedName name="ENCOFRADO_LOSA_11" localSheetId="0">#REF!</definedName>
    <definedName name="ENCOFRADO_LOSA_11">#REF!</definedName>
    <definedName name="ENCOFRADO_LOSA_6" localSheetId="0">#REF!</definedName>
    <definedName name="ENCOFRADO_LOSA_6">#REF!</definedName>
    <definedName name="ENCOFRADO_LOSA_7" localSheetId="0">#REF!</definedName>
    <definedName name="ENCOFRADO_LOSA_7">#REF!</definedName>
    <definedName name="ENCOFRADO_LOSA_8" localSheetId="0">#REF!</definedName>
    <definedName name="ENCOFRADO_LOSA_8">#REF!</definedName>
    <definedName name="ENCOFRADO_LOSA_9" localSheetId="0">#REF!</definedName>
    <definedName name="ENCOFRADO_LOSA_9">#REF!</definedName>
    <definedName name="ENCOFRADO_MUROS" localSheetId="0">#REF!</definedName>
    <definedName name="ENCOFRADO_MUROS">#REF!</definedName>
    <definedName name="ENCOFRADO_MUROS_10" localSheetId="0">#REF!</definedName>
    <definedName name="ENCOFRADO_MUROS_10">#REF!</definedName>
    <definedName name="ENCOFRADO_MUROS_11" localSheetId="0">#REF!</definedName>
    <definedName name="ENCOFRADO_MUROS_11">#REF!</definedName>
    <definedName name="ENCOFRADO_MUROS_6" localSheetId="0">#REF!</definedName>
    <definedName name="ENCOFRADO_MUROS_6">#REF!</definedName>
    <definedName name="ENCOFRADO_MUROS_7" localSheetId="0">#REF!</definedName>
    <definedName name="ENCOFRADO_MUROS_7">#REF!</definedName>
    <definedName name="ENCOFRADO_MUROS_8" localSheetId="0">#REF!</definedName>
    <definedName name="ENCOFRADO_MUROS_8">#REF!</definedName>
    <definedName name="ENCOFRADO_MUROS_9" localSheetId="0">#REF!</definedName>
    <definedName name="ENCOFRADO_MUROS_9">#REF!</definedName>
    <definedName name="ENCOFRADO_MUROS_CONFECC" localSheetId="0">#REF!</definedName>
    <definedName name="ENCOFRADO_MUROS_CONFECC">#REF!</definedName>
    <definedName name="ENCOFRADO_MUROS_CONFECC_10" localSheetId="0">#REF!</definedName>
    <definedName name="ENCOFRADO_MUROS_CONFECC_10">#REF!</definedName>
    <definedName name="ENCOFRADO_MUROS_CONFECC_11" localSheetId="0">#REF!</definedName>
    <definedName name="ENCOFRADO_MUROS_CONFECC_11">#REF!</definedName>
    <definedName name="ENCOFRADO_MUROS_CONFECC_6" localSheetId="0">#REF!</definedName>
    <definedName name="ENCOFRADO_MUROS_CONFECC_6">#REF!</definedName>
    <definedName name="ENCOFRADO_MUROS_CONFECC_7" localSheetId="0">#REF!</definedName>
    <definedName name="ENCOFRADO_MUROS_CONFECC_7">#REF!</definedName>
    <definedName name="ENCOFRADO_MUROS_CONFECC_8" localSheetId="0">#REF!</definedName>
    <definedName name="ENCOFRADO_MUROS_CONFECC_8">#REF!</definedName>
    <definedName name="ENCOFRADO_MUROS_CONFECC_9" localSheetId="0">#REF!</definedName>
    <definedName name="ENCOFRADO_MUROS_CONFECC_9">#REF!</definedName>
    <definedName name="ENCOFRADO_MUROS_instalacion" localSheetId="0">#REF!</definedName>
    <definedName name="ENCOFRADO_MUROS_instalacion">#REF!</definedName>
    <definedName name="ENCOFRADO_MUROS_instalacion_10" localSheetId="0">#REF!</definedName>
    <definedName name="ENCOFRADO_MUROS_instalacion_10">#REF!</definedName>
    <definedName name="ENCOFRADO_MUROS_instalacion_11" localSheetId="0">#REF!</definedName>
    <definedName name="ENCOFRADO_MUROS_instalacion_11">#REF!</definedName>
    <definedName name="ENCOFRADO_MUROS_instalacion_6" localSheetId="0">#REF!</definedName>
    <definedName name="ENCOFRADO_MUROS_instalacion_6">#REF!</definedName>
    <definedName name="ENCOFRADO_MUROS_instalacion_7" localSheetId="0">#REF!</definedName>
    <definedName name="ENCOFRADO_MUROS_instalacion_7">#REF!</definedName>
    <definedName name="ENCOFRADO_MUROS_instalacion_8" localSheetId="0">#REF!</definedName>
    <definedName name="ENCOFRADO_MUROS_instalacion_8">#REF!</definedName>
    <definedName name="ENCOFRADO_MUROS_instalacion_9" localSheetId="0">#REF!</definedName>
    <definedName name="ENCOFRADO_MUROS_instalacion_9">#REF!</definedName>
    <definedName name="ENCOFRADO_VIGA" localSheetId="0">#REF!</definedName>
    <definedName name="ENCOFRADO_VIGA">#REF!</definedName>
    <definedName name="ENCOFRADO_VIGA_10" localSheetId="0">#REF!</definedName>
    <definedName name="ENCOFRADO_VIGA_10">#REF!</definedName>
    <definedName name="ENCOFRADO_VIGA_11" localSheetId="0">#REF!</definedName>
    <definedName name="ENCOFRADO_VIGA_11">#REF!</definedName>
    <definedName name="ENCOFRADO_VIGA_6" localSheetId="0">#REF!</definedName>
    <definedName name="ENCOFRADO_VIGA_6">#REF!</definedName>
    <definedName name="ENCOFRADO_VIGA_7" localSheetId="0">#REF!</definedName>
    <definedName name="ENCOFRADO_VIGA_7">#REF!</definedName>
    <definedName name="ENCOFRADO_VIGA_8" localSheetId="0">#REF!</definedName>
    <definedName name="ENCOFRADO_VIGA_8">#REF!</definedName>
    <definedName name="ENCOFRADO_VIGA_9" localSheetId="0">#REF!</definedName>
    <definedName name="ENCOFRADO_VIGA_9">#REF!</definedName>
    <definedName name="ENCOFRADO_VIGA_AMARRE_20x20" localSheetId="0">#REF!</definedName>
    <definedName name="ENCOFRADO_VIGA_AMARRE_20x20">#REF!</definedName>
    <definedName name="ENCOFRADO_VIGA_AMARRE_20x20_10" localSheetId="0">#REF!</definedName>
    <definedName name="ENCOFRADO_VIGA_AMARRE_20x20_10">#REF!</definedName>
    <definedName name="ENCOFRADO_VIGA_AMARRE_20x20_11" localSheetId="0">#REF!</definedName>
    <definedName name="ENCOFRADO_VIGA_AMARRE_20x20_11">#REF!</definedName>
    <definedName name="ENCOFRADO_VIGA_AMARRE_20x20_6" localSheetId="0">#REF!</definedName>
    <definedName name="ENCOFRADO_VIGA_AMARRE_20x20_6">#REF!</definedName>
    <definedName name="ENCOFRADO_VIGA_AMARRE_20x20_7" localSheetId="0">#REF!</definedName>
    <definedName name="ENCOFRADO_VIGA_AMARRE_20x20_7">#REF!</definedName>
    <definedName name="ENCOFRADO_VIGA_AMARRE_20x20_8" localSheetId="0">#REF!</definedName>
    <definedName name="ENCOFRADO_VIGA_AMARRE_20x20_8">#REF!</definedName>
    <definedName name="ENCOFRADO_VIGA_AMARRE_20x20_9" localSheetId="0">#REF!</definedName>
    <definedName name="ENCOFRADO_VIGA_AMARRE_20x20_9">#REF!</definedName>
    <definedName name="ENCOFRADO_VIGA_FONDO" localSheetId="0">#REF!</definedName>
    <definedName name="ENCOFRADO_VIGA_FONDO">#REF!</definedName>
    <definedName name="ENCOFRADO_VIGA_FONDO_10" localSheetId="0">#REF!</definedName>
    <definedName name="ENCOFRADO_VIGA_FONDO_10">#REF!</definedName>
    <definedName name="ENCOFRADO_VIGA_FONDO_11" localSheetId="0">#REF!</definedName>
    <definedName name="ENCOFRADO_VIGA_FONDO_11">#REF!</definedName>
    <definedName name="ENCOFRADO_VIGA_FONDO_6" localSheetId="0">#REF!</definedName>
    <definedName name="ENCOFRADO_VIGA_FONDO_6">#REF!</definedName>
    <definedName name="ENCOFRADO_VIGA_FONDO_7" localSheetId="0">#REF!</definedName>
    <definedName name="ENCOFRADO_VIGA_FONDO_7">#REF!</definedName>
    <definedName name="ENCOFRADO_VIGA_FONDO_8" localSheetId="0">#REF!</definedName>
    <definedName name="ENCOFRADO_VIGA_FONDO_8">#REF!</definedName>
    <definedName name="ENCOFRADO_VIGA_FONDO_9" localSheetId="0">#REF!</definedName>
    <definedName name="ENCOFRADO_VIGA_FONDO_9">#REF!</definedName>
    <definedName name="ENCOFRADO_VIGA_GUARDERA" localSheetId="0">#REF!</definedName>
    <definedName name="ENCOFRADO_VIGA_GUARDERA">#REF!</definedName>
    <definedName name="ENCOFRADO_VIGA_GUARDERA_10" localSheetId="0">#REF!</definedName>
    <definedName name="ENCOFRADO_VIGA_GUARDERA_10">#REF!</definedName>
    <definedName name="ENCOFRADO_VIGA_GUARDERA_11" localSheetId="0">#REF!</definedName>
    <definedName name="ENCOFRADO_VIGA_GUARDERA_11">#REF!</definedName>
    <definedName name="ENCOFRADO_VIGA_GUARDERA_6" localSheetId="0">#REF!</definedName>
    <definedName name="ENCOFRADO_VIGA_GUARDERA_6">#REF!</definedName>
    <definedName name="ENCOFRADO_VIGA_GUARDERA_7" localSheetId="0">#REF!</definedName>
    <definedName name="ENCOFRADO_VIGA_GUARDERA_7">#REF!</definedName>
    <definedName name="ENCOFRADO_VIGA_GUARDERA_8" localSheetId="0">#REF!</definedName>
    <definedName name="ENCOFRADO_VIGA_GUARDERA_8">#REF!</definedName>
    <definedName name="ENCOFRADO_VIGA_GUARDERA_9" localSheetId="0">#REF!</definedName>
    <definedName name="ENCOFRADO_VIGA_GUARDERA_9">#REF!</definedName>
    <definedName name="encofradocolumna" localSheetId="0">#REF!</definedName>
    <definedName name="encofradocolumna">#REF!</definedName>
    <definedName name="encofradocolumna_6" localSheetId="0">#REF!</definedName>
    <definedName name="encofradocolumna_6">#REF!</definedName>
    <definedName name="encofradocolumna_8" localSheetId="0">#REF!</definedName>
    <definedName name="encofradocolumna_8">#REF!</definedName>
    <definedName name="encofradorampa" localSheetId="0">#REF!</definedName>
    <definedName name="encofradorampa">#REF!</definedName>
    <definedName name="encofradorampa_8" localSheetId="0">#REF!</definedName>
    <definedName name="encofradorampa_8">#REF!</definedName>
    <definedName name="eqacero" localSheetId="0">'[13]Listado Equipos a utilizar'!#REF!</definedName>
    <definedName name="eqacero">'[13]Listado Equipos a utilizar'!#REF!</definedName>
    <definedName name="ESCALON_17x30" localSheetId="0">#REF!</definedName>
    <definedName name="ESCALON_17x30">#REF!</definedName>
    <definedName name="ESCALON_17x30_10" localSheetId="0">#REF!</definedName>
    <definedName name="ESCALON_17x30_10">#REF!</definedName>
    <definedName name="ESCALON_17x30_11" localSheetId="0">#REF!</definedName>
    <definedName name="ESCALON_17x30_11">#REF!</definedName>
    <definedName name="ESCALON_17x30_6" localSheetId="0">#REF!</definedName>
    <definedName name="ESCALON_17x30_6">#REF!</definedName>
    <definedName name="ESCALON_17x30_7" localSheetId="0">#REF!</definedName>
    <definedName name="ESCALON_17x30_7">#REF!</definedName>
    <definedName name="ESCALON_17x30_8" localSheetId="0">#REF!</definedName>
    <definedName name="ESCALON_17x30_8">#REF!</definedName>
    <definedName name="ESCALON_17x30_9" localSheetId="0">#REF!</definedName>
    <definedName name="ESCALON_17x30_9">#REF!</definedName>
    <definedName name="escari" localSheetId="0">#REF!</definedName>
    <definedName name="escari">#REF!</definedName>
    <definedName name="escarii" localSheetId="0">#REF!</definedName>
    <definedName name="escarii">#REF!</definedName>
    <definedName name="escariii" localSheetId="0">#REF!</definedName>
    <definedName name="escariii">#REF!</definedName>
    <definedName name="escariiii" localSheetId="0">#REF!</definedName>
    <definedName name="escariiii">#REF!</definedName>
    <definedName name="ESCOBILLON" localSheetId="0">#REF!</definedName>
    <definedName name="ESCOBILLON">#REF!</definedName>
    <definedName name="ESCOBILLON_10" localSheetId="0">#REF!</definedName>
    <definedName name="ESCOBILLON_10">#REF!</definedName>
    <definedName name="ESCOBILLON_11" localSheetId="0">#REF!</definedName>
    <definedName name="ESCOBILLON_11">#REF!</definedName>
    <definedName name="ESCOBILLON_13" localSheetId="0">#REF!</definedName>
    <definedName name="ESCOBILLON_13">#REF!</definedName>
    <definedName name="ESCOBILLON_6" localSheetId="0">#REF!</definedName>
    <definedName name="ESCOBILLON_6">#REF!</definedName>
    <definedName name="ESCOBILLON_7" localSheetId="0">#REF!</definedName>
    <definedName name="ESCOBILLON_7">#REF!</definedName>
    <definedName name="ESCOBILLON_8" localSheetId="0">#REF!</definedName>
    <definedName name="ESCOBILLON_8">#REF!</definedName>
    <definedName name="ESCOBILLON_9" localSheetId="0">#REF!</definedName>
    <definedName name="ESCOBILLON_9">#REF!</definedName>
    <definedName name="escobillones" localSheetId="0">'[13]Listado Equipos a utilizar'!#REF!</definedName>
    <definedName name="escobillones">'[13]Listado Equipos a utilizar'!#REF!</definedName>
    <definedName name="Eslingas_3">#N/A</definedName>
    <definedName name="ESTAMPADO" localSheetId="0">#REF!</definedName>
    <definedName name="ESTAMPADO">#REF!</definedName>
    <definedName name="ESTAMPADO_10" localSheetId="0">#REF!</definedName>
    <definedName name="ESTAMPADO_10">#REF!</definedName>
    <definedName name="ESTAMPADO_11" localSheetId="0">#REF!</definedName>
    <definedName name="ESTAMPADO_11">#REF!</definedName>
    <definedName name="ESTAMPADO_6" localSheetId="0">#REF!</definedName>
    <definedName name="ESTAMPADO_6">#REF!</definedName>
    <definedName name="ESTAMPADO_7" localSheetId="0">#REF!</definedName>
    <definedName name="ESTAMPADO_7">#REF!</definedName>
    <definedName name="ESTAMPADO_8" localSheetId="0">#REF!</definedName>
    <definedName name="ESTAMPADO_8">#REF!</definedName>
    <definedName name="ESTAMPADO_9" localSheetId="0">#REF!</definedName>
    <definedName name="ESTAMPADO_9">#REF!</definedName>
    <definedName name="ESTOPA" localSheetId="0">#REF!</definedName>
    <definedName name="ESTOPA">#REF!</definedName>
    <definedName name="ESTOPA_10" localSheetId="0">#REF!</definedName>
    <definedName name="ESTOPA_10">#REF!</definedName>
    <definedName name="ESTOPA_11" localSheetId="0">#REF!</definedName>
    <definedName name="ESTOPA_11">#REF!</definedName>
    <definedName name="ESTOPA_6" localSheetId="0">#REF!</definedName>
    <definedName name="ESTOPA_6">#REF!</definedName>
    <definedName name="ESTOPA_7" localSheetId="0">#REF!</definedName>
    <definedName name="ESTOPA_7">#REF!</definedName>
    <definedName name="ESTOPA_8" localSheetId="0">#REF!</definedName>
    <definedName name="ESTOPA_8">#REF!</definedName>
    <definedName name="ESTOPA_9" localSheetId="0">#REF!</definedName>
    <definedName name="ESTOPA_9">#REF!</definedName>
    <definedName name="ex320b" localSheetId="0">'[13]Listado Equipos a utilizar'!#REF!</definedName>
    <definedName name="ex320b">'[13]Listado Equipos a utilizar'!#REF!</definedName>
    <definedName name="EXC_NO_CLASIF" localSheetId="0">#REF!</definedName>
    <definedName name="EXC_NO_CLASIF">#REF!</definedName>
    <definedName name="EXCAVACION" localSheetId="0">#REF!</definedName>
    <definedName name="EXCAVACION">#REF!</definedName>
    <definedName name="excavadora" localSheetId="0">'[13]Listado Equipos a utilizar'!#REF!</definedName>
    <definedName name="excavadora">'[13]Listado Equipos a utilizar'!#REF!</definedName>
    <definedName name="excavadora235">[16]EQUIPOS!$I$16</definedName>
    <definedName name="Excel_BuiltIn_Extract" localSheetId="0">#REF!</definedName>
    <definedName name="Excel_BuiltIn_Extract">#REF!</definedName>
    <definedName name="Excel_BuiltIn_Extract_10" localSheetId="0">#REF!</definedName>
    <definedName name="Excel_BuiltIn_Extract_10">#REF!</definedName>
    <definedName name="Excel_BuiltIn_Extract_11" localSheetId="0">#REF!</definedName>
    <definedName name="Excel_BuiltIn_Extract_11">#REF!</definedName>
    <definedName name="Excel_BuiltIn_Extract_5" localSheetId="0">#REF!</definedName>
    <definedName name="Excel_BuiltIn_Extract_5">#REF!</definedName>
    <definedName name="Excel_BuiltIn_Extract_6" localSheetId="0">#REF!</definedName>
    <definedName name="Excel_BuiltIn_Extract_6">#REF!</definedName>
    <definedName name="Excel_BuiltIn_Extract_7" localSheetId="0">#REF!</definedName>
    <definedName name="Excel_BuiltIn_Extract_7">#REF!</definedName>
    <definedName name="Excel_BuiltIn_Extract_8" localSheetId="0">#REF!</definedName>
    <definedName name="Excel_BuiltIn_Extract_8">#REF!</definedName>
    <definedName name="Excel_BuiltIn_Extract_9" localSheetId="0">#REF!</definedName>
    <definedName name="Excel_BuiltIn_Extract_9">#REF!</definedName>
    <definedName name="Excel_BuiltIn_Print_Area" localSheetId="0">#REF!</definedName>
    <definedName name="Excel_BuiltIn_Print_Area">#REF!</definedName>
    <definedName name="Excel_BuiltIn_Print_Area_13" localSheetId="0">#REF!</definedName>
    <definedName name="Excel_BuiltIn_Print_Area_13">#REF!</definedName>
    <definedName name="Excel_BuiltIn_Print_Titles">NA()</definedName>
    <definedName name="Excel_BuiltIn_Print_Titles_3" localSheetId="0">#REF!</definedName>
    <definedName name="Excel_BuiltIn_Print_Titles_3">#REF!</definedName>
    <definedName name="exesi" localSheetId="0">#REF!</definedName>
    <definedName name="exesi">#REF!</definedName>
    <definedName name="exesii" localSheetId="0">#REF!</definedName>
    <definedName name="exesii">#REF!</definedName>
    <definedName name="exesiii" localSheetId="0">#REF!</definedName>
    <definedName name="exesiii">#REF!</definedName>
    <definedName name="exesiiii" localSheetId="0">#REF!</definedName>
    <definedName name="exesiiii">#REF!</definedName>
    <definedName name="expl" localSheetId="0">[24]ADDENDA!#REF!</definedName>
    <definedName name="expl">[24]ADDENDA!#REF!</definedName>
    <definedName name="expl_6" localSheetId="0">#REF!</definedName>
    <definedName name="expl_6">#REF!</definedName>
    <definedName name="expl_8" localSheetId="0">#REF!</definedName>
    <definedName name="expl_8">#REF!</definedName>
    <definedName name="Extracción_IM" localSheetId="0">#REF!</definedName>
    <definedName name="Extracción_IM">#REF!</definedName>
    <definedName name="Extracción_IM_10" localSheetId="0">#REF!</definedName>
    <definedName name="Extracción_IM_10">#REF!</definedName>
    <definedName name="Extracción_IM_11" localSheetId="0">#REF!</definedName>
    <definedName name="Extracción_IM_11">#REF!</definedName>
    <definedName name="Extracción_IM_5" localSheetId="0">#REF!</definedName>
    <definedName name="Extracción_IM_5">#REF!</definedName>
    <definedName name="Extracción_IM_6" localSheetId="0">#REF!</definedName>
    <definedName name="Extracción_IM_6">#REF!</definedName>
    <definedName name="Extracción_IM_7" localSheetId="0">#REF!</definedName>
    <definedName name="Extracción_IM_7">#REF!</definedName>
    <definedName name="Extracción_IM_8" localSheetId="0">#REF!</definedName>
    <definedName name="Extracción_IM_8">#REF!</definedName>
    <definedName name="Extracción_IM_9" localSheetId="0">#REF!</definedName>
    <definedName name="Extracción_IM_9">#REF!</definedName>
    <definedName name="Fac.optimi.obras.arte">'[38]ANALISIS A USAR'!$J$17</definedName>
    <definedName name="FF" localSheetId="0" hidden="1">#REF!</definedName>
    <definedName name="FF" hidden="1">#REF!</definedName>
    <definedName name="FFFFFFFFFFFFFFFFFFFF" localSheetId="0">#REF!</definedName>
    <definedName name="FFFFFFFFFFFFFFFFFFFF">#REF!</definedName>
    <definedName name="FIOR" localSheetId="0">#REF!</definedName>
    <definedName name="FIOR">#REF!</definedName>
    <definedName name="FIOR_8" localSheetId="0">#REF!</definedName>
    <definedName name="FIOR_8">#REF!</definedName>
    <definedName name="FREGADERO_DOBLE_ACERO_INOX" localSheetId="0">#REF!</definedName>
    <definedName name="FREGADERO_DOBLE_ACERO_INOX">#REF!</definedName>
    <definedName name="FREGADERO_DOBLE_ACERO_INOX_10" localSheetId="0">#REF!</definedName>
    <definedName name="FREGADERO_DOBLE_ACERO_INOX_10">#REF!</definedName>
    <definedName name="FREGADERO_DOBLE_ACERO_INOX_11" localSheetId="0">#REF!</definedName>
    <definedName name="FREGADERO_DOBLE_ACERO_INOX_11">#REF!</definedName>
    <definedName name="FREGADERO_DOBLE_ACERO_INOX_6" localSheetId="0">#REF!</definedName>
    <definedName name="FREGADERO_DOBLE_ACERO_INOX_6">#REF!</definedName>
    <definedName name="FREGADERO_DOBLE_ACERO_INOX_7" localSheetId="0">#REF!</definedName>
    <definedName name="FREGADERO_DOBLE_ACERO_INOX_7">#REF!</definedName>
    <definedName name="FREGADERO_DOBLE_ACERO_INOX_8" localSheetId="0">#REF!</definedName>
    <definedName name="FREGADERO_DOBLE_ACERO_INOX_8">#REF!</definedName>
    <definedName name="FREGADERO_DOBLE_ACERO_INOX_9" localSheetId="0">#REF!</definedName>
    <definedName name="FREGADERO_DOBLE_ACERO_INOX_9">#REF!</definedName>
    <definedName name="FREGADERO_SENCILLO_ACERO_INOX" localSheetId="0">#REF!</definedName>
    <definedName name="FREGADERO_SENCILLO_ACERO_INOX">#REF!</definedName>
    <definedName name="FREGADERO_SENCILLO_ACERO_INOX_10" localSheetId="0">#REF!</definedName>
    <definedName name="FREGADERO_SENCILLO_ACERO_INOX_10">#REF!</definedName>
    <definedName name="FREGADERO_SENCILLO_ACERO_INOX_11" localSheetId="0">#REF!</definedName>
    <definedName name="FREGADERO_SENCILLO_ACERO_INOX_11">#REF!</definedName>
    <definedName name="FREGADERO_SENCILLO_ACERO_INOX_6" localSheetId="0">#REF!</definedName>
    <definedName name="FREGADERO_SENCILLO_ACERO_INOX_6">#REF!</definedName>
    <definedName name="FREGADERO_SENCILLO_ACERO_INOX_7" localSheetId="0">#REF!</definedName>
    <definedName name="FREGADERO_SENCILLO_ACERO_INOX_7">#REF!</definedName>
    <definedName name="FREGADERO_SENCILLO_ACERO_INOX_8" localSheetId="0">#REF!</definedName>
    <definedName name="FREGADERO_SENCILLO_ACERO_INOX_8">#REF!</definedName>
    <definedName name="FREGADERO_SENCILLO_ACERO_INOX_9" localSheetId="0">#REF!</definedName>
    <definedName name="FREGADERO_SENCILLO_ACERO_INOX_9">#REF!</definedName>
    <definedName name="FSDFS" localSheetId="0">#REF!</definedName>
    <definedName name="FSDFS">#REF!</definedName>
    <definedName name="FSDFS_6" localSheetId="0">#REF!</definedName>
    <definedName name="FSDFS_6">#REF!</definedName>
    <definedName name="FUNCION">[39]FUNCION!$C$16</definedName>
    <definedName name="GAS_CIL" localSheetId="0">#REF!</definedName>
    <definedName name="GAS_CIL">#REF!</definedName>
    <definedName name="GAS_CIL_10" localSheetId="0">#REF!</definedName>
    <definedName name="GAS_CIL_10">#REF!</definedName>
    <definedName name="GAS_CIL_11" localSheetId="0">#REF!</definedName>
    <definedName name="GAS_CIL_11">#REF!</definedName>
    <definedName name="GAS_CIL_6" localSheetId="0">#REF!</definedName>
    <definedName name="GAS_CIL_6">#REF!</definedName>
    <definedName name="GAS_CIL_7" localSheetId="0">#REF!</definedName>
    <definedName name="GAS_CIL_7">#REF!</definedName>
    <definedName name="GAS_CIL_8" localSheetId="0">#REF!</definedName>
    <definedName name="GAS_CIL_8">#REF!</definedName>
    <definedName name="GAS_CIL_9" localSheetId="0">#REF!</definedName>
    <definedName name="GAS_CIL_9">#REF!</definedName>
    <definedName name="GASOIL" localSheetId="0">#REF!</definedName>
    <definedName name="GASOIL">#REF!</definedName>
    <definedName name="GASOIL_10" localSheetId="0">#REF!</definedName>
    <definedName name="GASOIL_10">#REF!</definedName>
    <definedName name="GASOIL_11" localSheetId="0">#REF!</definedName>
    <definedName name="GASOIL_11">#REF!</definedName>
    <definedName name="GASOIL_6" localSheetId="0">#REF!</definedName>
    <definedName name="GASOIL_6">#REF!</definedName>
    <definedName name="GASOIL_7" localSheetId="0">#REF!</definedName>
    <definedName name="GASOIL_7">#REF!</definedName>
    <definedName name="GASOIL_8" localSheetId="0">#REF!</definedName>
    <definedName name="GASOIL_8">#REF!</definedName>
    <definedName name="GASOIL_9" localSheetId="0">#REF!</definedName>
    <definedName name="GASOIL_9">#REF!</definedName>
    <definedName name="GASOLINA" localSheetId="0">#REF!</definedName>
    <definedName name="GASOLINA">[17]INS!$D$561</definedName>
    <definedName name="GASOLINA_6" localSheetId="0">#REF!</definedName>
    <definedName name="GASOLINA_6">#REF!</definedName>
    <definedName name="GASTOSGENERALES_3">"$#REF!.$#REF!$#REF!"</definedName>
    <definedName name="GASTOSGENERALESA_3">"$#REF!.$#REF!$#REF!"</definedName>
    <definedName name="gavi" localSheetId="0">#REF!</definedName>
    <definedName name="gavi">#REF!</definedName>
    <definedName name="gavii" localSheetId="0">#REF!</definedName>
    <definedName name="gavii">#REF!</definedName>
    <definedName name="gaviii" localSheetId="0">#REF!</definedName>
    <definedName name="gaviii">#REF!</definedName>
    <definedName name="gaviiii" localSheetId="0">#REF!</definedName>
    <definedName name="gaviiii">#REF!</definedName>
    <definedName name="GAVIONES" localSheetId="0">#REF!</definedName>
    <definedName name="GAVIONES">#REF!</definedName>
    <definedName name="GAVIONES_10" localSheetId="0">#REF!</definedName>
    <definedName name="GAVIONES_10">#REF!</definedName>
    <definedName name="GAVIONES_11" localSheetId="0">#REF!</definedName>
    <definedName name="GAVIONES_11">#REF!</definedName>
    <definedName name="GAVIONES_6" localSheetId="0">#REF!</definedName>
    <definedName name="GAVIONES_6">#REF!</definedName>
    <definedName name="GAVIONES_7" localSheetId="0">#REF!</definedName>
    <definedName name="GAVIONES_7">#REF!</definedName>
    <definedName name="GAVIONES_8" localSheetId="0">#REF!</definedName>
    <definedName name="GAVIONES_8">#REF!</definedName>
    <definedName name="GAVIONES_9" localSheetId="0">#REF!</definedName>
    <definedName name="GAVIONES_9">#REF!</definedName>
    <definedName name="GENERADOR_DIESEL_400KW" localSheetId="0">#REF!</definedName>
    <definedName name="GENERADOR_DIESEL_400KW">#REF!</definedName>
    <definedName name="GENERADOR_DIESEL_400KW_10" localSheetId="0">#REF!</definedName>
    <definedName name="GENERADOR_DIESEL_400KW_10">#REF!</definedName>
    <definedName name="GENERADOR_DIESEL_400KW_11" localSheetId="0">#REF!</definedName>
    <definedName name="GENERADOR_DIESEL_400KW_11">#REF!</definedName>
    <definedName name="GENERADOR_DIESEL_400KW_6" localSheetId="0">#REF!</definedName>
    <definedName name="GENERADOR_DIESEL_400KW_6">#REF!</definedName>
    <definedName name="GENERADOR_DIESEL_400KW_7" localSheetId="0">#REF!</definedName>
    <definedName name="GENERADOR_DIESEL_400KW_7">#REF!</definedName>
    <definedName name="GENERADOR_DIESEL_400KW_8" localSheetId="0">#REF!</definedName>
    <definedName name="GENERADOR_DIESEL_400KW_8">#REF!</definedName>
    <definedName name="GENERADOR_DIESEL_400KW_9" localSheetId="0">#REF!</definedName>
    <definedName name="GENERADOR_DIESEL_400KW_9">#REF!</definedName>
    <definedName name="GFGFF" localSheetId="0" hidden="1">#REF!</definedName>
    <definedName name="GFGFF" hidden="1">#REF!</definedName>
    <definedName name="GFSG" localSheetId="0" hidden="1">#REF!</definedName>
    <definedName name="GFSG" hidden="1">#REF!</definedName>
    <definedName name="GGG" localSheetId="0">#REF!</definedName>
    <definedName name="GGG">#REF!</definedName>
    <definedName name="glpintura">'[31]Analisis Unit. '!$F$49</definedName>
    <definedName name="GRADER12G">[16]EQUIPOS!$I$11</definedName>
    <definedName name="graderm" localSheetId="0">'[13]Listado Equipos a utilizar'!#REF!</definedName>
    <definedName name="graderm">'[13]Listado Equipos a utilizar'!#REF!</definedName>
    <definedName name="GRANITO_30x30" localSheetId="0">#REF!</definedName>
    <definedName name="GRANITO_30x30">#REF!</definedName>
    <definedName name="GRANITO_30x30_10" localSheetId="0">#REF!</definedName>
    <definedName name="GRANITO_30x30_10">#REF!</definedName>
    <definedName name="GRANITO_30x30_11" localSheetId="0">#REF!</definedName>
    <definedName name="GRANITO_30x30_11">#REF!</definedName>
    <definedName name="GRANITO_30x30_6" localSheetId="0">#REF!</definedName>
    <definedName name="GRANITO_30x30_6">#REF!</definedName>
    <definedName name="GRANITO_30x30_7" localSheetId="0">#REF!</definedName>
    <definedName name="GRANITO_30x30_7">#REF!</definedName>
    <definedName name="GRANITO_30x30_8" localSheetId="0">#REF!</definedName>
    <definedName name="GRANITO_30x30_8">#REF!</definedName>
    <definedName name="GRANITO_30x30_9" localSheetId="0">#REF!</definedName>
    <definedName name="GRANITO_30x30_9">#REF!</definedName>
    <definedName name="GRANITO_40x40" localSheetId="0">#REF!</definedName>
    <definedName name="GRANITO_40x40">#REF!</definedName>
    <definedName name="GRANITO_40x40_10" localSheetId="0">#REF!</definedName>
    <definedName name="GRANITO_40x40_10">#REF!</definedName>
    <definedName name="GRANITO_40x40_11" localSheetId="0">#REF!</definedName>
    <definedName name="GRANITO_40x40_11">#REF!</definedName>
    <definedName name="GRANITO_40x40_6" localSheetId="0">#REF!</definedName>
    <definedName name="GRANITO_40x40_6">#REF!</definedName>
    <definedName name="GRANITO_40x40_7" localSheetId="0">#REF!</definedName>
    <definedName name="GRANITO_40x40_7">#REF!</definedName>
    <definedName name="GRANITO_40x40_8" localSheetId="0">#REF!</definedName>
    <definedName name="GRANITO_40x40_8">#REF!</definedName>
    <definedName name="GRANITO_40x40_9" localSheetId="0">#REF!</definedName>
    <definedName name="GRANITO_40x40_9">#REF!</definedName>
    <definedName name="GRANITO_FONDO_BCO_30x30" localSheetId="0">#REF!</definedName>
    <definedName name="GRANITO_FONDO_BCO_30x30">#REF!</definedName>
    <definedName name="GRANITO_FONDO_BCO_30x30_10" localSheetId="0">#REF!</definedName>
    <definedName name="GRANITO_FONDO_BCO_30x30_10">#REF!</definedName>
    <definedName name="GRANITO_FONDO_BCO_30x30_11" localSheetId="0">#REF!</definedName>
    <definedName name="GRANITO_FONDO_BCO_30x30_11">#REF!</definedName>
    <definedName name="GRANITO_FONDO_BCO_30x30_6" localSheetId="0">#REF!</definedName>
    <definedName name="GRANITO_FONDO_BCO_30x30_6">#REF!</definedName>
    <definedName name="GRANITO_FONDO_BCO_30x30_7" localSheetId="0">#REF!</definedName>
    <definedName name="GRANITO_FONDO_BCO_30x30_7">#REF!</definedName>
    <definedName name="GRANITO_FONDO_BCO_30x30_8" localSheetId="0">#REF!</definedName>
    <definedName name="GRANITO_FONDO_BCO_30x30_8">#REF!</definedName>
    <definedName name="GRANITO_FONDO_BCO_30x30_9" localSheetId="0">#REF!</definedName>
    <definedName name="GRANITO_FONDO_BCO_30x30_9">#REF!</definedName>
    <definedName name="GRANITO_FONDO_GRIS" localSheetId="0">#REF!</definedName>
    <definedName name="GRANITO_FONDO_GRIS">#REF!</definedName>
    <definedName name="GRANITO_FONDO_GRIS_10" localSheetId="0">#REF!</definedName>
    <definedName name="GRANITO_FONDO_GRIS_10">#REF!</definedName>
    <definedName name="GRANITO_FONDO_GRIS_11" localSheetId="0">#REF!</definedName>
    <definedName name="GRANITO_FONDO_GRIS_11">#REF!</definedName>
    <definedName name="GRANITO_FONDO_GRIS_6" localSheetId="0">#REF!</definedName>
    <definedName name="GRANITO_FONDO_GRIS_6">#REF!</definedName>
    <definedName name="GRANITO_FONDO_GRIS_7" localSheetId="0">#REF!</definedName>
    <definedName name="GRANITO_FONDO_GRIS_7">#REF!</definedName>
    <definedName name="GRANITO_FONDO_GRIS_8" localSheetId="0">#REF!</definedName>
    <definedName name="GRANITO_FONDO_GRIS_8">#REF!</definedName>
    <definedName name="GRANITO_FONDO_GRIS_9" localSheetId="0">#REF!</definedName>
    <definedName name="GRANITO_FONDO_GRIS_9">#REF!</definedName>
    <definedName name="Grava" localSheetId="0">#REF!</definedName>
    <definedName name="Grava">#REF!</definedName>
    <definedName name="Grava_10" localSheetId="0">#REF!</definedName>
    <definedName name="Grava_10">#REF!</definedName>
    <definedName name="Grava_11" localSheetId="0">#REF!</definedName>
    <definedName name="Grava_11">#REF!</definedName>
    <definedName name="Grava_6" localSheetId="0">#REF!</definedName>
    <definedName name="Grava_6">#REF!</definedName>
    <definedName name="Grava_7" localSheetId="0">#REF!</definedName>
    <definedName name="Grava_7">#REF!</definedName>
    <definedName name="Grava_8" localSheetId="0">#REF!</definedName>
    <definedName name="Grava_8">#REF!</definedName>
    <definedName name="Grava_9" localSheetId="0">#REF!</definedName>
    <definedName name="Grava_9">#REF!</definedName>
    <definedName name="GRUA" localSheetId="0">#REF!</definedName>
    <definedName name="GRUA">#REF!</definedName>
    <definedName name="GRUA_10" localSheetId="0">#REF!</definedName>
    <definedName name="GRUA_10">#REF!</definedName>
    <definedName name="GRUA_11" localSheetId="0">#REF!</definedName>
    <definedName name="GRUA_11">#REF!</definedName>
    <definedName name="GRUA_20" localSheetId="0">#REF!</definedName>
    <definedName name="GRUA_20">#REF!</definedName>
    <definedName name="GRUA_6" localSheetId="0">#REF!</definedName>
    <definedName name="GRUA_6">#REF!</definedName>
    <definedName name="GRUA_7" localSheetId="0">#REF!</definedName>
    <definedName name="GRUA_7">#REF!</definedName>
    <definedName name="GRUA_8" localSheetId="0">#REF!</definedName>
    <definedName name="GRUA_8">#REF!</definedName>
    <definedName name="GRUA_9" localSheetId="0">#REF!</definedName>
    <definedName name="GRUA_9">#REF!</definedName>
    <definedName name="Grúa_Manitowoc_2900_3">#N/A</definedName>
    <definedName name="GT" localSheetId="0">#REF!</definedName>
    <definedName name="GT">#REF!</definedName>
    <definedName name="H" localSheetId="0">'[11]M.O.'!#REF!</definedName>
    <definedName name="H">'[11]M.O.'!#REF!</definedName>
    <definedName name="HACHA" localSheetId="0">#REF!</definedName>
    <definedName name="HACHA">#REF!</definedName>
    <definedName name="HACHA_10" localSheetId="0">#REF!</definedName>
    <definedName name="HACHA_10">#REF!</definedName>
    <definedName name="HACHA_11" localSheetId="0">#REF!</definedName>
    <definedName name="HACHA_11">#REF!</definedName>
    <definedName name="HACHA_6" localSheetId="0">#REF!</definedName>
    <definedName name="HACHA_6">#REF!</definedName>
    <definedName name="HACHA_7" localSheetId="0">#REF!</definedName>
    <definedName name="HACHA_7">#REF!</definedName>
    <definedName name="HACHA_8" localSheetId="0">#REF!</definedName>
    <definedName name="HACHA_8">#REF!</definedName>
    <definedName name="HACHA_9" localSheetId="0">#REF!</definedName>
    <definedName name="HACHA_9">#REF!</definedName>
    <definedName name="hai" localSheetId="0">#REF!</definedName>
    <definedName name="hai">#REF!</definedName>
    <definedName name="haii" localSheetId="0">#REF!</definedName>
    <definedName name="haii">#REF!</definedName>
    <definedName name="haiii" localSheetId="0">#REF!</definedName>
    <definedName name="haiii">#REF!</definedName>
    <definedName name="haiiii" localSheetId="0">#REF!</definedName>
    <definedName name="haiiii">#REF!</definedName>
    <definedName name="hbi" localSheetId="0">#REF!</definedName>
    <definedName name="hbi">#REF!</definedName>
    <definedName name="hbii" localSheetId="0">#REF!</definedName>
    <definedName name="hbii">#REF!</definedName>
    <definedName name="hbiii" localSheetId="0">#REF!</definedName>
    <definedName name="hbiii">#REF!</definedName>
    <definedName name="hbiiii" localSheetId="0">#REF!</definedName>
    <definedName name="hbiiii">#REF!</definedName>
    <definedName name="hci" localSheetId="0">#REF!</definedName>
    <definedName name="hci">#REF!</definedName>
    <definedName name="hcii" localSheetId="0">#REF!</definedName>
    <definedName name="hcii">#REF!</definedName>
    <definedName name="hciii" localSheetId="0">#REF!</definedName>
    <definedName name="hciii">#REF!</definedName>
    <definedName name="hciiii" localSheetId="0">#REF!</definedName>
    <definedName name="hciiii">#REF!</definedName>
    <definedName name="hcpi" localSheetId="0">#REF!</definedName>
    <definedName name="hcpi">#REF!</definedName>
    <definedName name="hcpii" localSheetId="0">#REF!</definedName>
    <definedName name="hcpii">#REF!</definedName>
    <definedName name="hcpiii" localSheetId="0">#REF!</definedName>
    <definedName name="hcpiii">#REF!</definedName>
    <definedName name="hcpiiii" localSheetId="0">#REF!</definedName>
    <definedName name="hcpiiii">#REF!</definedName>
    <definedName name="HERR_MENO" localSheetId="0">#REF!</definedName>
    <definedName name="HERR_MENO">#REF!</definedName>
    <definedName name="HERR_MENO_10" localSheetId="0">#REF!</definedName>
    <definedName name="HERR_MENO_10">#REF!</definedName>
    <definedName name="HERR_MENO_11" localSheetId="0">#REF!</definedName>
    <definedName name="HERR_MENO_11">#REF!</definedName>
    <definedName name="HERR_MENO_6" localSheetId="0">#REF!</definedName>
    <definedName name="HERR_MENO_6">#REF!</definedName>
    <definedName name="HERR_MENO_7" localSheetId="0">#REF!</definedName>
    <definedName name="HERR_MENO_7">#REF!</definedName>
    <definedName name="HERR_MENO_8" localSheetId="0">#REF!</definedName>
    <definedName name="HERR_MENO_8">#REF!</definedName>
    <definedName name="HERR_MENO_9" localSheetId="0">#REF!</definedName>
    <definedName name="HERR_MENO_9">#REF!</definedName>
    <definedName name="HILO" localSheetId="0">#REF!</definedName>
    <definedName name="HILO">#REF!</definedName>
    <definedName name="HILO_10" localSheetId="0">#REF!</definedName>
    <definedName name="HILO_10">#REF!</definedName>
    <definedName name="HILO_11" localSheetId="0">#REF!</definedName>
    <definedName name="HILO_11">#REF!</definedName>
    <definedName name="HILO_6" localSheetId="0">#REF!</definedName>
    <definedName name="HILO_6">#REF!</definedName>
    <definedName name="HILO_7" localSheetId="0">#REF!</definedName>
    <definedName name="HILO_7">#REF!</definedName>
    <definedName name="HILO_8" localSheetId="0">#REF!</definedName>
    <definedName name="HILO_8">#REF!</definedName>
    <definedName name="HILO_9" localSheetId="0">#REF!</definedName>
    <definedName name="HILO_9">#REF!</definedName>
    <definedName name="HINCA_3">"$#REF!.$#REF!$#REF!"</definedName>
    <definedName name="Hinca_de_Pilotes_3">#N/A</definedName>
    <definedName name="HINCADEPILOTES_3">#N/A</definedName>
    <definedName name="HINDUSTRIAL210">[2]insumo!$D$36</definedName>
    <definedName name="HORACIO_3">"$#REF!.$L$66:$W$66"</definedName>
    <definedName name="horm.1.3">'[31]Analisis Unit. '!$F$74</definedName>
    <definedName name="horm.1.3.5">'[31]Analisis Unit. '!$F$64</definedName>
    <definedName name="Horm_124_TrompoyWinche" localSheetId="0">#REF!</definedName>
    <definedName name="Horm_124_TrompoyWinche">#REF!</definedName>
    <definedName name="Horm_124_TrompoyWinche_10" localSheetId="0">#REF!</definedName>
    <definedName name="Horm_124_TrompoyWinche_10">#REF!</definedName>
    <definedName name="Horm_124_TrompoyWinche_11" localSheetId="0">#REF!</definedName>
    <definedName name="Horm_124_TrompoyWinche_11">#REF!</definedName>
    <definedName name="Horm_124_TrompoyWinche_6" localSheetId="0">#REF!</definedName>
    <definedName name="Horm_124_TrompoyWinche_6">#REF!</definedName>
    <definedName name="Horm_124_TrompoyWinche_7" localSheetId="0">#REF!</definedName>
    <definedName name="Horm_124_TrompoyWinche_7">#REF!</definedName>
    <definedName name="Horm_124_TrompoyWinche_8" localSheetId="0">#REF!</definedName>
    <definedName name="Horm_124_TrompoyWinche_8">#REF!</definedName>
    <definedName name="Horm_124_TrompoyWinche_9" localSheetId="0">#REF!</definedName>
    <definedName name="Horm_124_TrompoyWinche_9">#REF!</definedName>
    <definedName name="HORM_IND_180" localSheetId="0">#REF!</definedName>
    <definedName name="HORM_IND_180">#REF!</definedName>
    <definedName name="HORM_IND_180_10" localSheetId="0">#REF!</definedName>
    <definedName name="HORM_IND_180_10">#REF!</definedName>
    <definedName name="HORM_IND_180_11" localSheetId="0">#REF!</definedName>
    <definedName name="HORM_IND_180_11">#REF!</definedName>
    <definedName name="HORM_IND_180_6" localSheetId="0">#REF!</definedName>
    <definedName name="HORM_IND_180_6">#REF!</definedName>
    <definedName name="HORM_IND_180_7" localSheetId="0">#REF!</definedName>
    <definedName name="HORM_IND_180_7">#REF!</definedName>
    <definedName name="HORM_IND_180_8" localSheetId="0">#REF!</definedName>
    <definedName name="HORM_IND_180_8">#REF!</definedName>
    <definedName name="HORM_IND_180_9" localSheetId="0">#REF!</definedName>
    <definedName name="HORM_IND_180_9">#REF!</definedName>
    <definedName name="HORM_IND_210" localSheetId="0">#REF!</definedName>
    <definedName name="HORM_IND_210">#REF!</definedName>
    <definedName name="HORM_IND_210_10" localSheetId="0">#REF!</definedName>
    <definedName name="HORM_IND_210_10">#REF!</definedName>
    <definedName name="HORM_IND_210_11" localSheetId="0">#REF!</definedName>
    <definedName name="HORM_IND_210_11">#REF!</definedName>
    <definedName name="HORM_IND_210_6" localSheetId="0">#REF!</definedName>
    <definedName name="HORM_IND_210_6">#REF!</definedName>
    <definedName name="HORM_IND_210_7" localSheetId="0">#REF!</definedName>
    <definedName name="HORM_IND_210_7">#REF!</definedName>
    <definedName name="HORM_IND_210_8" localSheetId="0">#REF!</definedName>
    <definedName name="HORM_IND_210_8">#REF!</definedName>
    <definedName name="HORM_IND_210_9" localSheetId="0">#REF!</definedName>
    <definedName name="HORM_IND_210_9">#REF!</definedName>
    <definedName name="HORM_IND_240" localSheetId="0">#REF!</definedName>
    <definedName name="HORM_IND_240">#REF!</definedName>
    <definedName name="HORM_IND_240_10" localSheetId="0">#REF!</definedName>
    <definedName name="HORM_IND_240_10">#REF!</definedName>
    <definedName name="HORM_IND_240_11" localSheetId="0">#REF!</definedName>
    <definedName name="HORM_IND_240_11">#REF!</definedName>
    <definedName name="HORM_IND_240_6" localSheetId="0">#REF!</definedName>
    <definedName name="HORM_IND_240_6">#REF!</definedName>
    <definedName name="HORM_IND_240_7" localSheetId="0">#REF!</definedName>
    <definedName name="HORM_IND_240_7">#REF!</definedName>
    <definedName name="HORM_IND_240_8" localSheetId="0">#REF!</definedName>
    <definedName name="HORM_IND_240_8">#REF!</definedName>
    <definedName name="HORM_IND_240_9" localSheetId="0">#REF!</definedName>
    <definedName name="HORM_IND_240_9">#REF!</definedName>
    <definedName name="HORM135_MANUAL">'[35]HORM. Y MORTEROS.'!$H$212</definedName>
    <definedName name="Hormigon" localSheetId="0">#REF!</definedName>
    <definedName name="Hormigon">#REF!</definedName>
    <definedName name="Hormigón_Industrial_210_Kg_cm2">[40]Insumos!$B$71:$D$71</definedName>
    <definedName name="Hormigón_Industrial_210_Kg_cm2_1">[40]Insumos!$B$71:$D$71</definedName>
    <definedName name="Hormigón_Industrial_210_Kg_cm2_2">[40]Insumos!$B$71:$D$71</definedName>
    <definedName name="Hormigón_Industrial_210_Kg_cm2_3">[40]Insumos!$B$71:$D$71</definedName>
    <definedName name="hormigon140" localSheetId="0">#REF!</definedName>
    <definedName name="hormigon140">#REF!</definedName>
    <definedName name="hormigon140_6" localSheetId="0">#REF!</definedName>
    <definedName name="hormigon140_6">#REF!</definedName>
    <definedName name="hormigon140_8" localSheetId="0">#REF!</definedName>
    <definedName name="hormigon140_8">#REF!</definedName>
    <definedName name="hormigon180" localSheetId="0">#REF!</definedName>
    <definedName name="hormigon180">#REF!</definedName>
    <definedName name="hormigon180_8" localSheetId="0">#REF!</definedName>
    <definedName name="hormigon180_8">#REF!</definedName>
    <definedName name="hormigon210" localSheetId="0">#REF!</definedName>
    <definedName name="hormigon210">#REF!</definedName>
    <definedName name="hormigon210_8" localSheetId="0">#REF!</definedName>
    <definedName name="hormigon210_8">#REF!</definedName>
    <definedName name="Hormigon240i" localSheetId="0">[16]MATERIALES!#REF!</definedName>
    <definedName name="Hormigon240i">[16]MATERIALES!#REF!</definedName>
    <definedName name="HORMIGONARMADOGUARDARRUEDASYDEFENSASLATERALES_3">#N/A</definedName>
    <definedName name="HORMIGONARMADOLOSADEAPROCHE_3">#N/A</definedName>
    <definedName name="HORMIGONARMADOLOSADETABLERO_3">#N/A</definedName>
    <definedName name="HORMIGONARMADOVIGUETAS_3">#N/A</definedName>
    <definedName name="Hormsimple" localSheetId="0">#REF!</definedName>
    <definedName name="Hormsimple">#REF!</definedName>
    <definedName name="ilma" localSheetId="0">'[20]M.O.'!#REF!</definedName>
    <definedName name="ilma">'[20]M.O.'!#REF!</definedName>
    <definedName name="impresion_2" localSheetId="0">[41]Directos!#REF!</definedName>
    <definedName name="impresion_2">[41]Directos!#REF!</definedName>
    <definedName name="Imprimir_área_IM" localSheetId="0">#REF!</definedName>
    <definedName name="Imprimir_área_IM">#REF!</definedName>
    <definedName name="Imprimir_área_IM_6" localSheetId="0">#REF!</definedName>
    <definedName name="Imprimir_área_IM_6">#REF!</definedName>
    <definedName name="ingeniera">'[23]M.O.'!$C$10</definedName>
    <definedName name="ingeniera_10" localSheetId="0">#REF!</definedName>
    <definedName name="ingeniera_10">#REF!</definedName>
    <definedName name="ingeniera_11" localSheetId="0">#REF!</definedName>
    <definedName name="ingeniera_11">#REF!</definedName>
    <definedName name="ingeniera_5" localSheetId="0">#REF!</definedName>
    <definedName name="ingeniera_5">#REF!</definedName>
    <definedName name="ingeniera_6" localSheetId="0">#REF!</definedName>
    <definedName name="ingeniera_6">#REF!</definedName>
    <definedName name="ingeniera_7" localSheetId="0">#REF!</definedName>
    <definedName name="ingeniera_7">#REF!</definedName>
    <definedName name="ingeniera_8" localSheetId="0">#REF!</definedName>
    <definedName name="ingeniera_8">#REF!</definedName>
    <definedName name="ingeniera_9" localSheetId="0">#REF!</definedName>
    <definedName name="ingeniera_9">#REF!</definedName>
    <definedName name="ingi" localSheetId="0">#REF!</definedName>
    <definedName name="ingi">#REF!</definedName>
    <definedName name="ingii" localSheetId="0">#REF!</definedName>
    <definedName name="ingii">#REF!</definedName>
    <definedName name="ingiii" localSheetId="0">#REF!</definedName>
    <definedName name="ingiii">#REF!</definedName>
    <definedName name="ingiiii" localSheetId="0">#REF!</definedName>
    <definedName name="ingiiii">#REF!</definedName>
    <definedName name="INODORO_BCO_TAPA" localSheetId="0">#REF!</definedName>
    <definedName name="INODORO_BCO_TAPA">#REF!</definedName>
    <definedName name="INODORO_BCO_TAPA_10" localSheetId="0">#REF!</definedName>
    <definedName name="INODORO_BCO_TAPA_10">#REF!</definedName>
    <definedName name="INODORO_BCO_TAPA_11" localSheetId="0">#REF!</definedName>
    <definedName name="INODORO_BCO_TAPA_11">#REF!</definedName>
    <definedName name="INODORO_BCO_TAPA_6" localSheetId="0">#REF!</definedName>
    <definedName name="INODORO_BCO_TAPA_6">#REF!</definedName>
    <definedName name="INODORO_BCO_TAPA_7" localSheetId="0">#REF!</definedName>
    <definedName name="INODORO_BCO_TAPA_7">#REF!</definedName>
    <definedName name="INODORO_BCO_TAPA_8" localSheetId="0">#REF!</definedName>
    <definedName name="INODORO_BCO_TAPA_8">#REF!</definedName>
    <definedName name="INODORO_BCO_TAPA_9" localSheetId="0">#REF!</definedName>
    <definedName name="INODORO_BCO_TAPA_9">#REF!</definedName>
    <definedName name="INSUMO_1" localSheetId="0">#REF!</definedName>
    <definedName name="INSUMO_1">#REF!</definedName>
    <definedName name="INSUMO_1_10" localSheetId="0">#REF!</definedName>
    <definedName name="INSUMO_1_10">#REF!</definedName>
    <definedName name="INSUMO_1_11" localSheetId="0">#REF!</definedName>
    <definedName name="INSUMO_1_11">#REF!</definedName>
    <definedName name="INSUMO_1_6" localSheetId="0">#REF!</definedName>
    <definedName name="INSUMO_1_6">#REF!</definedName>
    <definedName name="INSUMO_1_7" localSheetId="0">#REF!</definedName>
    <definedName name="INSUMO_1_7">#REF!</definedName>
    <definedName name="INSUMO_1_8" localSheetId="0">#REF!</definedName>
    <definedName name="INSUMO_1_8">#REF!</definedName>
    <definedName name="INSUMO_1_9" localSheetId="0">#REF!</definedName>
    <definedName name="INSUMO_1_9">#REF!</definedName>
    <definedName name="INTERRUPTOR_3w" localSheetId="0">#REF!</definedName>
    <definedName name="INTERRUPTOR_3w">#REF!</definedName>
    <definedName name="INTERRUPTOR_3w_10" localSheetId="0">#REF!</definedName>
    <definedName name="INTERRUPTOR_3w_10">#REF!</definedName>
    <definedName name="INTERRUPTOR_3w_11" localSheetId="0">#REF!</definedName>
    <definedName name="INTERRUPTOR_3w_11">#REF!</definedName>
    <definedName name="INTERRUPTOR_3w_6" localSheetId="0">#REF!</definedName>
    <definedName name="INTERRUPTOR_3w_6">#REF!</definedName>
    <definedName name="INTERRUPTOR_3w_7" localSheetId="0">#REF!</definedName>
    <definedName name="INTERRUPTOR_3w_7">#REF!</definedName>
    <definedName name="INTERRUPTOR_3w_8" localSheetId="0">#REF!</definedName>
    <definedName name="INTERRUPTOR_3w_8">#REF!</definedName>
    <definedName name="INTERRUPTOR_3w_9" localSheetId="0">#REF!</definedName>
    <definedName name="INTERRUPTOR_3w_9">#REF!</definedName>
    <definedName name="INTERRUPTOR_4w" localSheetId="0">#REF!</definedName>
    <definedName name="INTERRUPTOR_4w">#REF!</definedName>
    <definedName name="INTERRUPTOR_4w_10" localSheetId="0">#REF!</definedName>
    <definedName name="INTERRUPTOR_4w_10">#REF!</definedName>
    <definedName name="INTERRUPTOR_4w_11" localSheetId="0">#REF!</definedName>
    <definedName name="INTERRUPTOR_4w_11">#REF!</definedName>
    <definedName name="INTERRUPTOR_4w_6" localSheetId="0">#REF!</definedName>
    <definedName name="INTERRUPTOR_4w_6">#REF!</definedName>
    <definedName name="INTERRUPTOR_4w_7" localSheetId="0">#REF!</definedName>
    <definedName name="INTERRUPTOR_4w_7">#REF!</definedName>
    <definedName name="INTERRUPTOR_4w_8" localSheetId="0">#REF!</definedName>
    <definedName name="INTERRUPTOR_4w_8">#REF!</definedName>
    <definedName name="INTERRUPTOR_4w_9" localSheetId="0">#REF!</definedName>
    <definedName name="INTERRUPTOR_4w_9">#REF!</definedName>
    <definedName name="INTERRUPTOR_DOBLE" localSheetId="0">#REF!</definedName>
    <definedName name="INTERRUPTOR_DOBLE">#REF!</definedName>
    <definedName name="INTERRUPTOR_DOBLE_10" localSheetId="0">#REF!</definedName>
    <definedName name="INTERRUPTOR_DOBLE_10">#REF!</definedName>
    <definedName name="INTERRUPTOR_DOBLE_11" localSheetId="0">#REF!</definedName>
    <definedName name="INTERRUPTOR_DOBLE_11">#REF!</definedName>
    <definedName name="INTERRUPTOR_DOBLE_6" localSheetId="0">#REF!</definedName>
    <definedName name="INTERRUPTOR_DOBLE_6">#REF!</definedName>
    <definedName name="INTERRUPTOR_DOBLE_7" localSheetId="0">#REF!</definedName>
    <definedName name="INTERRUPTOR_DOBLE_7">#REF!</definedName>
    <definedName name="INTERRUPTOR_DOBLE_8" localSheetId="0">#REF!</definedName>
    <definedName name="INTERRUPTOR_DOBLE_8">#REF!</definedName>
    <definedName name="INTERRUPTOR_DOBLE_9" localSheetId="0">#REF!</definedName>
    <definedName name="INTERRUPTOR_DOBLE_9">#REF!</definedName>
    <definedName name="INTERRUPTOR_SENC" localSheetId="0">#REF!</definedName>
    <definedName name="INTERRUPTOR_SENC">#REF!</definedName>
    <definedName name="INTERRUPTOR_SENC_10" localSheetId="0">#REF!</definedName>
    <definedName name="INTERRUPTOR_SENC_10">#REF!</definedName>
    <definedName name="INTERRUPTOR_SENC_11" localSheetId="0">#REF!</definedName>
    <definedName name="INTERRUPTOR_SENC_11">#REF!</definedName>
    <definedName name="INTERRUPTOR_SENC_6" localSheetId="0">#REF!</definedName>
    <definedName name="INTERRUPTOR_SENC_6">#REF!</definedName>
    <definedName name="INTERRUPTOR_SENC_7" localSheetId="0">#REF!</definedName>
    <definedName name="INTERRUPTOR_SENC_7">#REF!</definedName>
    <definedName name="INTERRUPTOR_SENC_8" localSheetId="0">#REF!</definedName>
    <definedName name="INTERRUPTOR_SENC_8">#REF!</definedName>
    <definedName name="INTERRUPTOR_SENC_9" localSheetId="0">#REF!</definedName>
    <definedName name="INTERRUPTOR_SENC_9">#REF!</definedName>
    <definedName name="itabo" localSheetId="0">#REF!</definedName>
    <definedName name="itabo">#REF!</definedName>
    <definedName name="Izado_de_Tabletas_3">#N/A</definedName>
    <definedName name="IZAJE_3">"$#REF!.$#REF!$#REF!"</definedName>
    <definedName name="Izaje_de_Vigas_Postensadas_3">#N/A</definedName>
    <definedName name="J" localSheetId="0">#REF!</definedName>
    <definedName name="J">#REF!</definedName>
    <definedName name="jminimo" localSheetId="0">#REF!</definedName>
    <definedName name="jminimo">#REF!</definedName>
    <definedName name="JOEL" localSheetId="0">#REF!</definedName>
    <definedName name="JOEL">#REF!</definedName>
    <definedName name="JUNTA_CERA_INODORO" localSheetId="0">#REF!</definedName>
    <definedName name="JUNTA_CERA_INODORO">#REF!</definedName>
    <definedName name="JUNTA_CERA_INODORO_10" localSheetId="0">#REF!</definedName>
    <definedName name="JUNTA_CERA_INODORO_10">#REF!</definedName>
    <definedName name="JUNTA_CERA_INODORO_11" localSheetId="0">#REF!</definedName>
    <definedName name="JUNTA_CERA_INODORO_11">#REF!</definedName>
    <definedName name="JUNTA_CERA_INODORO_6" localSheetId="0">#REF!</definedName>
    <definedName name="JUNTA_CERA_INODORO_6">#REF!</definedName>
    <definedName name="JUNTA_CERA_INODORO_7" localSheetId="0">#REF!</definedName>
    <definedName name="JUNTA_CERA_INODORO_7">#REF!</definedName>
    <definedName name="JUNTA_CERA_INODORO_8" localSheetId="0">#REF!</definedName>
    <definedName name="JUNTA_CERA_INODORO_8">#REF!</definedName>
    <definedName name="JUNTA_CERA_INODORO_9" localSheetId="0">#REF!</definedName>
    <definedName name="JUNTA_CERA_INODORO_9">#REF!</definedName>
    <definedName name="JUNTA_DRESSER_12" localSheetId="0">#REF!</definedName>
    <definedName name="JUNTA_DRESSER_12">#REF!</definedName>
    <definedName name="JUNTA_DRESSER_12_10" localSheetId="0">#REF!</definedName>
    <definedName name="JUNTA_DRESSER_12_10">#REF!</definedName>
    <definedName name="JUNTA_DRESSER_12_11" localSheetId="0">#REF!</definedName>
    <definedName name="JUNTA_DRESSER_12_11">#REF!</definedName>
    <definedName name="JUNTA_DRESSER_12_6" localSheetId="0">#REF!</definedName>
    <definedName name="JUNTA_DRESSER_12_6">#REF!</definedName>
    <definedName name="JUNTA_DRESSER_12_7" localSheetId="0">#REF!</definedName>
    <definedName name="JUNTA_DRESSER_12_7">#REF!</definedName>
    <definedName name="JUNTA_DRESSER_12_8" localSheetId="0">#REF!</definedName>
    <definedName name="JUNTA_DRESSER_12_8">#REF!</definedName>
    <definedName name="JUNTA_DRESSER_12_9" localSheetId="0">#REF!</definedName>
    <definedName name="JUNTA_DRESSER_12_9">#REF!</definedName>
    <definedName name="JUNTA_DRESSER_16" localSheetId="0">#REF!</definedName>
    <definedName name="JUNTA_DRESSER_16">#REF!</definedName>
    <definedName name="JUNTA_DRESSER_16_10" localSheetId="0">#REF!</definedName>
    <definedName name="JUNTA_DRESSER_16_10">#REF!</definedName>
    <definedName name="JUNTA_DRESSER_16_11" localSheetId="0">#REF!</definedName>
    <definedName name="JUNTA_DRESSER_16_11">#REF!</definedName>
    <definedName name="JUNTA_DRESSER_16_6" localSheetId="0">#REF!</definedName>
    <definedName name="JUNTA_DRESSER_16_6">#REF!</definedName>
    <definedName name="JUNTA_DRESSER_16_7" localSheetId="0">#REF!</definedName>
    <definedName name="JUNTA_DRESSER_16_7">#REF!</definedName>
    <definedName name="JUNTA_DRESSER_16_8" localSheetId="0">#REF!</definedName>
    <definedName name="JUNTA_DRESSER_16_8">#REF!</definedName>
    <definedName name="JUNTA_DRESSER_16_9" localSheetId="0">#REF!</definedName>
    <definedName name="JUNTA_DRESSER_16_9">#REF!</definedName>
    <definedName name="JUNTA_DRESSER_2" localSheetId="0">#REF!</definedName>
    <definedName name="JUNTA_DRESSER_2">#REF!</definedName>
    <definedName name="JUNTA_DRESSER_2_10" localSheetId="0">#REF!</definedName>
    <definedName name="JUNTA_DRESSER_2_10">#REF!</definedName>
    <definedName name="JUNTA_DRESSER_2_11" localSheetId="0">#REF!</definedName>
    <definedName name="JUNTA_DRESSER_2_11">#REF!</definedName>
    <definedName name="JUNTA_DRESSER_2_6" localSheetId="0">#REF!</definedName>
    <definedName name="JUNTA_DRESSER_2_6">#REF!</definedName>
    <definedName name="JUNTA_DRESSER_2_7" localSheetId="0">#REF!</definedName>
    <definedName name="JUNTA_DRESSER_2_7">#REF!</definedName>
    <definedName name="JUNTA_DRESSER_2_8" localSheetId="0">#REF!</definedName>
    <definedName name="JUNTA_DRESSER_2_8">#REF!</definedName>
    <definedName name="JUNTA_DRESSER_2_9" localSheetId="0">#REF!</definedName>
    <definedName name="JUNTA_DRESSER_2_9">#REF!</definedName>
    <definedName name="JUNTA_DRESSER_3" localSheetId="0">#REF!</definedName>
    <definedName name="JUNTA_DRESSER_3">#REF!</definedName>
    <definedName name="JUNTA_DRESSER_3_10" localSheetId="0">#REF!</definedName>
    <definedName name="JUNTA_DRESSER_3_10">#REF!</definedName>
    <definedName name="JUNTA_DRESSER_3_11" localSheetId="0">#REF!</definedName>
    <definedName name="JUNTA_DRESSER_3_11">#REF!</definedName>
    <definedName name="JUNTA_DRESSER_3_6" localSheetId="0">#REF!</definedName>
    <definedName name="JUNTA_DRESSER_3_6">#REF!</definedName>
    <definedName name="JUNTA_DRESSER_3_7" localSheetId="0">#REF!</definedName>
    <definedName name="JUNTA_DRESSER_3_7">#REF!</definedName>
    <definedName name="JUNTA_DRESSER_3_8" localSheetId="0">#REF!</definedName>
    <definedName name="JUNTA_DRESSER_3_8">#REF!</definedName>
    <definedName name="JUNTA_DRESSER_3_9" localSheetId="0">#REF!</definedName>
    <definedName name="JUNTA_DRESSER_3_9">#REF!</definedName>
    <definedName name="JUNTA_DRESSER_4" localSheetId="0">#REF!</definedName>
    <definedName name="JUNTA_DRESSER_4">#REF!</definedName>
    <definedName name="JUNTA_DRESSER_4_10" localSheetId="0">#REF!</definedName>
    <definedName name="JUNTA_DRESSER_4_10">#REF!</definedName>
    <definedName name="JUNTA_DRESSER_4_11" localSheetId="0">#REF!</definedName>
    <definedName name="JUNTA_DRESSER_4_11">#REF!</definedName>
    <definedName name="JUNTA_DRESSER_4_6" localSheetId="0">#REF!</definedName>
    <definedName name="JUNTA_DRESSER_4_6">#REF!</definedName>
    <definedName name="JUNTA_DRESSER_4_7" localSheetId="0">#REF!</definedName>
    <definedName name="JUNTA_DRESSER_4_7">#REF!</definedName>
    <definedName name="JUNTA_DRESSER_4_8" localSheetId="0">#REF!</definedName>
    <definedName name="JUNTA_DRESSER_4_8">#REF!</definedName>
    <definedName name="JUNTA_DRESSER_4_9" localSheetId="0">#REF!</definedName>
    <definedName name="JUNTA_DRESSER_4_9">#REF!</definedName>
    <definedName name="JUNTA_DRESSER_6" localSheetId="0">#REF!</definedName>
    <definedName name="JUNTA_DRESSER_6">#REF!</definedName>
    <definedName name="JUNTA_DRESSER_6_10" localSheetId="0">#REF!</definedName>
    <definedName name="JUNTA_DRESSER_6_10">#REF!</definedName>
    <definedName name="JUNTA_DRESSER_6_11" localSheetId="0">#REF!</definedName>
    <definedName name="JUNTA_DRESSER_6_11">#REF!</definedName>
    <definedName name="JUNTA_DRESSER_6_6" localSheetId="0">#REF!</definedName>
    <definedName name="JUNTA_DRESSER_6_6">#REF!</definedName>
    <definedName name="JUNTA_DRESSER_6_7" localSheetId="0">#REF!</definedName>
    <definedName name="JUNTA_DRESSER_6_7">#REF!</definedName>
    <definedName name="JUNTA_DRESSER_6_8" localSheetId="0">#REF!</definedName>
    <definedName name="JUNTA_DRESSER_6_8">#REF!</definedName>
    <definedName name="JUNTA_DRESSER_6_9" localSheetId="0">#REF!</definedName>
    <definedName name="JUNTA_DRESSER_6_9">#REF!</definedName>
    <definedName name="JUNTA_DRESSER_8" localSheetId="0">#REF!</definedName>
    <definedName name="JUNTA_DRESSER_8">#REF!</definedName>
    <definedName name="JUNTA_DRESSER_8_10" localSheetId="0">#REF!</definedName>
    <definedName name="JUNTA_DRESSER_8_10">#REF!</definedName>
    <definedName name="JUNTA_DRESSER_8_11" localSheetId="0">#REF!</definedName>
    <definedName name="JUNTA_DRESSER_8_11">#REF!</definedName>
    <definedName name="JUNTA_DRESSER_8_6" localSheetId="0">#REF!</definedName>
    <definedName name="JUNTA_DRESSER_8_6">#REF!</definedName>
    <definedName name="JUNTA_DRESSER_8_7" localSheetId="0">#REF!</definedName>
    <definedName name="JUNTA_DRESSER_8_7">#REF!</definedName>
    <definedName name="JUNTA_DRESSER_8_8" localSheetId="0">#REF!</definedName>
    <definedName name="JUNTA_DRESSER_8_8">#REF!</definedName>
    <definedName name="JUNTA_DRESSER_8_9" localSheetId="0">#REF!</definedName>
    <definedName name="JUNTA_DRESSER_8_9">#REF!</definedName>
    <definedName name="JUNTA_WATER_STOP_9" localSheetId="0">#REF!</definedName>
    <definedName name="JUNTA_WATER_STOP_9">#REF!</definedName>
    <definedName name="JUNTA_WATER_STOP_9_10" localSheetId="0">#REF!</definedName>
    <definedName name="JUNTA_WATER_STOP_9_10">#REF!</definedName>
    <definedName name="JUNTA_WATER_STOP_9_11" localSheetId="0">#REF!</definedName>
    <definedName name="JUNTA_WATER_STOP_9_11">#REF!</definedName>
    <definedName name="JUNTA_WATER_STOP_9_6" localSheetId="0">#REF!</definedName>
    <definedName name="JUNTA_WATER_STOP_9_6">#REF!</definedName>
    <definedName name="JUNTA_WATER_STOP_9_7" localSheetId="0">#REF!</definedName>
    <definedName name="JUNTA_WATER_STOP_9_7">#REF!</definedName>
    <definedName name="JUNTA_WATER_STOP_9_8" localSheetId="0">#REF!</definedName>
    <definedName name="JUNTA_WATER_STOP_9_8">#REF!</definedName>
    <definedName name="JUNTA_WATER_STOP_9_9" localSheetId="0">#REF!</definedName>
    <definedName name="JUNTA_WATER_STOP_9_9">#REF!</definedName>
    <definedName name="k" localSheetId="0">'[20]M.O.'!#REF!</definedName>
    <definedName name="k">'[20]M.O.'!#REF!</definedName>
    <definedName name="kerosene" localSheetId="0">#REF!</definedName>
    <definedName name="kerosene">#REF!</definedName>
    <definedName name="Kilometro">[16]EQUIPOS!$I$25</definedName>
    <definedName name="komatsu" localSheetId="0">'[13]Listado Equipos a utilizar'!#REF!</definedName>
    <definedName name="komatsu">'[13]Listado Equipos a utilizar'!#REF!</definedName>
    <definedName name="L_1" localSheetId="0">#REF!</definedName>
    <definedName name="L_1">#REF!</definedName>
    <definedName name="L_2" localSheetId="0">#REF!</definedName>
    <definedName name="L_2">#REF!</definedName>
    <definedName name="L_5" localSheetId="0">#REF!</definedName>
    <definedName name="L_5">#REF!</definedName>
    <definedName name="LADRILLOS_4x8x2" localSheetId="0">#REF!</definedName>
    <definedName name="LADRILLOS_4x8x2">#REF!</definedName>
    <definedName name="LADRILLOS_4x8x2_10" localSheetId="0">#REF!</definedName>
    <definedName name="LADRILLOS_4x8x2_10">#REF!</definedName>
    <definedName name="LADRILLOS_4x8x2_11" localSheetId="0">#REF!</definedName>
    <definedName name="LADRILLOS_4x8x2_11">#REF!</definedName>
    <definedName name="LADRILLOS_4x8x2_6" localSheetId="0">#REF!</definedName>
    <definedName name="LADRILLOS_4x8x2_6">#REF!</definedName>
    <definedName name="LADRILLOS_4x8x2_7" localSheetId="0">#REF!</definedName>
    <definedName name="LADRILLOS_4x8x2_7">#REF!</definedName>
    <definedName name="LADRILLOS_4x8x2_8" localSheetId="0">#REF!</definedName>
    <definedName name="LADRILLOS_4x8x2_8">#REF!</definedName>
    <definedName name="LADRILLOS_4x8x2_9" localSheetId="0">#REF!</definedName>
    <definedName name="LADRILLOS_4x8x2_9">#REF!</definedName>
    <definedName name="LAMPARA_FLUORESC_2x4" localSheetId="0">#REF!</definedName>
    <definedName name="LAMPARA_FLUORESC_2x4">#REF!</definedName>
    <definedName name="LAMPARA_FLUORESC_2x4_10" localSheetId="0">#REF!</definedName>
    <definedName name="LAMPARA_FLUORESC_2x4_10">#REF!</definedName>
    <definedName name="LAMPARA_FLUORESC_2x4_11" localSheetId="0">#REF!</definedName>
    <definedName name="LAMPARA_FLUORESC_2x4_11">#REF!</definedName>
    <definedName name="LAMPARA_FLUORESC_2x4_6" localSheetId="0">#REF!</definedName>
    <definedName name="LAMPARA_FLUORESC_2x4_6">#REF!</definedName>
    <definedName name="LAMPARA_FLUORESC_2x4_7" localSheetId="0">#REF!</definedName>
    <definedName name="LAMPARA_FLUORESC_2x4_7">#REF!</definedName>
    <definedName name="LAMPARA_FLUORESC_2x4_8" localSheetId="0">#REF!</definedName>
    <definedName name="LAMPARA_FLUORESC_2x4_8">#REF!</definedName>
    <definedName name="LAMPARA_FLUORESC_2x4_9" localSheetId="0">#REF!</definedName>
    <definedName name="LAMPARA_FLUORESC_2x4_9">#REF!</definedName>
    <definedName name="LAMPARAS_DE_1500W_220V">[25]INSU!$B$41</definedName>
    <definedName name="LAQUEAR_MADERA" localSheetId="0">#REF!</definedName>
    <definedName name="LAQUEAR_MADERA">#REF!</definedName>
    <definedName name="LAQUEAR_MADERA_10" localSheetId="0">#REF!</definedName>
    <definedName name="LAQUEAR_MADERA_10">#REF!</definedName>
    <definedName name="LAQUEAR_MADERA_11" localSheetId="0">#REF!</definedName>
    <definedName name="LAQUEAR_MADERA_11">#REF!</definedName>
    <definedName name="LAQUEAR_MADERA_6" localSheetId="0">#REF!</definedName>
    <definedName name="LAQUEAR_MADERA_6">#REF!</definedName>
    <definedName name="LAQUEAR_MADERA_7" localSheetId="0">#REF!</definedName>
    <definedName name="LAQUEAR_MADERA_7">#REF!</definedName>
    <definedName name="LAQUEAR_MADERA_8" localSheetId="0">#REF!</definedName>
    <definedName name="LAQUEAR_MADERA_8">#REF!</definedName>
    <definedName name="LAQUEAR_MADERA_9" localSheetId="0">#REF!</definedName>
    <definedName name="LAQUEAR_MADERA_9">#REF!</definedName>
    <definedName name="LAVADERO_DOBLE" localSheetId="0">#REF!</definedName>
    <definedName name="LAVADERO_DOBLE">#REF!</definedName>
    <definedName name="LAVADERO_DOBLE_10" localSheetId="0">#REF!</definedName>
    <definedName name="LAVADERO_DOBLE_10">#REF!</definedName>
    <definedName name="LAVADERO_DOBLE_11" localSheetId="0">#REF!</definedName>
    <definedName name="LAVADERO_DOBLE_11">#REF!</definedName>
    <definedName name="LAVADERO_DOBLE_6" localSheetId="0">#REF!</definedName>
    <definedName name="LAVADERO_DOBLE_6">#REF!</definedName>
    <definedName name="LAVADERO_DOBLE_7" localSheetId="0">#REF!</definedName>
    <definedName name="LAVADERO_DOBLE_7">#REF!</definedName>
    <definedName name="LAVADERO_DOBLE_8" localSheetId="0">#REF!</definedName>
    <definedName name="LAVADERO_DOBLE_8">#REF!</definedName>
    <definedName name="LAVADERO_DOBLE_9" localSheetId="0">#REF!</definedName>
    <definedName name="LAVADERO_DOBLE_9">#REF!</definedName>
    <definedName name="LAVADERO_GRANITO_SENCILLO" localSheetId="0">#REF!</definedName>
    <definedName name="LAVADERO_GRANITO_SENCILLO">#REF!</definedName>
    <definedName name="LAVADERO_GRANITO_SENCILLO_10" localSheetId="0">#REF!</definedName>
    <definedName name="LAVADERO_GRANITO_SENCILLO_10">#REF!</definedName>
    <definedName name="LAVADERO_GRANITO_SENCILLO_11" localSheetId="0">#REF!</definedName>
    <definedName name="LAVADERO_GRANITO_SENCILLO_11">#REF!</definedName>
    <definedName name="LAVADERO_GRANITO_SENCILLO_6" localSheetId="0">#REF!</definedName>
    <definedName name="LAVADERO_GRANITO_SENCILLO_6">#REF!</definedName>
    <definedName name="LAVADERO_GRANITO_SENCILLO_7" localSheetId="0">#REF!</definedName>
    <definedName name="LAVADERO_GRANITO_SENCILLO_7">#REF!</definedName>
    <definedName name="LAVADERO_GRANITO_SENCILLO_8" localSheetId="0">#REF!</definedName>
    <definedName name="LAVADERO_GRANITO_SENCILLO_8">#REF!</definedName>
    <definedName name="LAVADERO_GRANITO_SENCILLO_9" localSheetId="0">#REF!</definedName>
    <definedName name="LAVADERO_GRANITO_SENCILLO_9">#REF!</definedName>
    <definedName name="LAVAMANO_19x17_BCO" localSheetId="0">#REF!</definedName>
    <definedName name="LAVAMANO_19x17_BCO">#REF!</definedName>
    <definedName name="LAVAMANO_19x17_BCO_10" localSheetId="0">#REF!</definedName>
    <definedName name="LAVAMANO_19x17_BCO_10">#REF!</definedName>
    <definedName name="LAVAMANO_19x17_BCO_11" localSheetId="0">#REF!</definedName>
    <definedName name="LAVAMANO_19x17_BCO_11">#REF!</definedName>
    <definedName name="LAVAMANO_19x17_BCO_6" localSheetId="0">#REF!</definedName>
    <definedName name="LAVAMANO_19x17_BCO_6">#REF!</definedName>
    <definedName name="LAVAMANO_19x17_BCO_7" localSheetId="0">#REF!</definedName>
    <definedName name="LAVAMANO_19x17_BCO_7">#REF!</definedName>
    <definedName name="LAVAMANO_19x17_BCO_8" localSheetId="0">#REF!</definedName>
    <definedName name="LAVAMANO_19x17_BCO_8">#REF!</definedName>
    <definedName name="LAVAMANO_19x17_BCO_9" localSheetId="0">#REF!</definedName>
    <definedName name="LAVAMANO_19x17_BCO_9">#REF!</definedName>
    <definedName name="Ligado_y_vaciado_3">#N/A</definedName>
    <definedName name="Ligado_y_Vaciado_a_Mano">[14]Insumos!$B$136:$D$136</definedName>
    <definedName name="ligadohormigon" localSheetId="0">[16]OBRAMANO!#REF!</definedName>
    <definedName name="ligadohormigon">[16]OBRAMANO!#REF!</definedName>
    <definedName name="ligadora" localSheetId="0">'[13]Listado Equipos a utilizar'!#REF!</definedName>
    <definedName name="ligadora">'[13]Listado Equipos a utilizar'!#REF!</definedName>
    <definedName name="Ligadora_de_1_funda_3">#N/A</definedName>
    <definedName name="Ligadora_de_2_funda_3">#N/A</definedName>
    <definedName name="Ligadora2fdas" localSheetId="0">#REF!</definedName>
    <definedName name="Ligadora2fdas">#REF!</definedName>
    <definedName name="Ligadora2fdas_10" localSheetId="0">#REF!</definedName>
    <definedName name="Ligadora2fdas_10">#REF!</definedName>
    <definedName name="Ligadora2fdas_11" localSheetId="0">#REF!</definedName>
    <definedName name="Ligadora2fdas_11">#REF!</definedName>
    <definedName name="Ligadora2fdas_6" localSheetId="0">#REF!</definedName>
    <definedName name="Ligadora2fdas_6">#REF!</definedName>
    <definedName name="Ligadora2fdas_7" localSheetId="0">#REF!</definedName>
    <definedName name="Ligadora2fdas_7">#REF!</definedName>
    <definedName name="Ligadora2fdas_8" localSheetId="0">#REF!</definedName>
    <definedName name="Ligadora2fdas_8">#REF!</definedName>
    <definedName name="Ligadora2fdas_9" localSheetId="0">#REF!</definedName>
    <definedName name="Ligadora2fdas_9">#REF!</definedName>
    <definedName name="limpi" localSheetId="0">#REF!</definedName>
    <definedName name="limpi">#REF!</definedName>
    <definedName name="limpii" localSheetId="0">#REF!</definedName>
    <definedName name="limpii">#REF!</definedName>
    <definedName name="limpiii" localSheetId="0">#REF!</definedName>
    <definedName name="limpiii">#REF!</definedName>
    <definedName name="limpiiii" localSheetId="0">#REF!</definedName>
    <definedName name="limpiiii">#REF!</definedName>
    <definedName name="LINEA_DE_CONDUC">#N/A</definedName>
    <definedName name="LINEA_DE_CONDUC_6">NA()</definedName>
    <definedName name="LLAVE_ANG_38" localSheetId="0">#REF!</definedName>
    <definedName name="LLAVE_ANG_38">#REF!</definedName>
    <definedName name="LLAVE_ANG_38_10" localSheetId="0">#REF!</definedName>
    <definedName name="LLAVE_ANG_38_10">#REF!</definedName>
    <definedName name="LLAVE_ANG_38_11" localSheetId="0">#REF!</definedName>
    <definedName name="LLAVE_ANG_38_11">#REF!</definedName>
    <definedName name="LLAVE_ANG_38_6" localSheetId="0">#REF!</definedName>
    <definedName name="LLAVE_ANG_38_6">#REF!</definedName>
    <definedName name="LLAVE_ANG_38_7" localSheetId="0">#REF!</definedName>
    <definedName name="LLAVE_ANG_38_7">#REF!</definedName>
    <definedName name="LLAVE_ANG_38_8" localSheetId="0">#REF!</definedName>
    <definedName name="LLAVE_ANG_38_8">#REF!</definedName>
    <definedName name="LLAVE_ANG_38_9" localSheetId="0">#REF!</definedName>
    <definedName name="LLAVE_ANG_38_9">#REF!</definedName>
    <definedName name="LLAVE_CHORRO" localSheetId="0">#REF!</definedName>
    <definedName name="LLAVE_CHORRO">#REF!</definedName>
    <definedName name="LLAVE_CHORRO_10" localSheetId="0">#REF!</definedName>
    <definedName name="LLAVE_CHORRO_10">#REF!</definedName>
    <definedName name="LLAVE_CHORRO_11" localSheetId="0">#REF!</definedName>
    <definedName name="LLAVE_CHORRO_11">#REF!</definedName>
    <definedName name="LLAVE_CHORRO_6" localSheetId="0">#REF!</definedName>
    <definedName name="LLAVE_CHORRO_6">#REF!</definedName>
    <definedName name="LLAVE_CHORRO_7" localSheetId="0">#REF!</definedName>
    <definedName name="LLAVE_CHORRO_7">#REF!</definedName>
    <definedName name="LLAVE_CHORRO_8" localSheetId="0">#REF!</definedName>
    <definedName name="LLAVE_CHORRO_8">#REF!</definedName>
    <definedName name="LLAVE_CHORRO_9" localSheetId="0">#REF!</definedName>
    <definedName name="LLAVE_CHORRO_9">#REF!</definedName>
    <definedName name="LLAVE_EMPOTRAR_CROMO_12" localSheetId="0">#REF!</definedName>
    <definedName name="LLAVE_EMPOTRAR_CROMO_12">#REF!</definedName>
    <definedName name="LLAVE_EMPOTRAR_CROMO_12_10" localSheetId="0">#REF!</definedName>
    <definedName name="LLAVE_EMPOTRAR_CROMO_12_10">#REF!</definedName>
    <definedName name="LLAVE_EMPOTRAR_CROMO_12_11" localSheetId="0">#REF!</definedName>
    <definedName name="LLAVE_EMPOTRAR_CROMO_12_11">#REF!</definedName>
    <definedName name="LLAVE_EMPOTRAR_CROMO_12_6" localSheetId="0">#REF!</definedName>
    <definedName name="LLAVE_EMPOTRAR_CROMO_12_6">#REF!</definedName>
    <definedName name="LLAVE_EMPOTRAR_CROMO_12_7" localSheetId="0">#REF!</definedName>
    <definedName name="LLAVE_EMPOTRAR_CROMO_12_7">#REF!</definedName>
    <definedName name="LLAVE_EMPOTRAR_CROMO_12_8" localSheetId="0">#REF!</definedName>
    <definedName name="LLAVE_EMPOTRAR_CROMO_12_8">#REF!</definedName>
    <definedName name="LLAVE_EMPOTRAR_CROMO_12_9" localSheetId="0">#REF!</definedName>
    <definedName name="LLAVE_EMPOTRAR_CROMO_12_9">#REF!</definedName>
    <definedName name="LLAVE_PASO_1" localSheetId="0">#REF!</definedName>
    <definedName name="LLAVE_PASO_1">#REF!</definedName>
    <definedName name="LLAVE_PASO_1_10" localSheetId="0">#REF!</definedName>
    <definedName name="LLAVE_PASO_1_10">#REF!</definedName>
    <definedName name="LLAVE_PASO_1_11" localSheetId="0">#REF!</definedName>
    <definedName name="LLAVE_PASO_1_11">#REF!</definedName>
    <definedName name="LLAVE_PASO_1_6" localSheetId="0">#REF!</definedName>
    <definedName name="LLAVE_PASO_1_6">#REF!</definedName>
    <definedName name="LLAVE_PASO_1_7" localSheetId="0">#REF!</definedName>
    <definedName name="LLAVE_PASO_1_7">#REF!</definedName>
    <definedName name="LLAVE_PASO_1_8" localSheetId="0">#REF!</definedName>
    <definedName name="LLAVE_PASO_1_8">#REF!</definedName>
    <definedName name="LLAVE_PASO_1_9" localSheetId="0">#REF!</definedName>
    <definedName name="LLAVE_PASO_1_9">#REF!</definedName>
    <definedName name="LLAVE_PASO_34" localSheetId="0">#REF!</definedName>
    <definedName name="LLAVE_PASO_34">#REF!</definedName>
    <definedName name="LLAVE_PASO_34_10" localSheetId="0">#REF!</definedName>
    <definedName name="LLAVE_PASO_34_10">#REF!</definedName>
    <definedName name="LLAVE_PASO_34_11" localSheetId="0">#REF!</definedName>
    <definedName name="LLAVE_PASO_34_11">#REF!</definedName>
    <definedName name="LLAVE_PASO_34_6" localSheetId="0">#REF!</definedName>
    <definedName name="LLAVE_PASO_34_6">#REF!</definedName>
    <definedName name="LLAVE_PASO_34_7" localSheetId="0">#REF!</definedName>
    <definedName name="LLAVE_PASO_34_7">#REF!</definedName>
    <definedName name="LLAVE_PASO_34_8" localSheetId="0">#REF!</definedName>
    <definedName name="LLAVE_PASO_34_8">#REF!</definedName>
    <definedName name="LLAVE_PASO_34_9" localSheetId="0">#REF!</definedName>
    <definedName name="LLAVE_PASO_34_9">#REF!</definedName>
    <definedName name="LLAVE_SENCILLA" localSheetId="0">#REF!</definedName>
    <definedName name="LLAVE_SENCILLA">#REF!</definedName>
    <definedName name="LLAVE_SENCILLA_10" localSheetId="0">#REF!</definedName>
    <definedName name="LLAVE_SENCILLA_10">#REF!</definedName>
    <definedName name="LLAVE_SENCILLA_11" localSheetId="0">#REF!</definedName>
    <definedName name="LLAVE_SENCILLA_11">#REF!</definedName>
    <definedName name="LLAVE_SENCILLA_6" localSheetId="0">#REF!</definedName>
    <definedName name="LLAVE_SENCILLA_6">#REF!</definedName>
    <definedName name="LLAVE_SENCILLA_7" localSheetId="0">#REF!</definedName>
    <definedName name="LLAVE_SENCILLA_7">#REF!</definedName>
    <definedName name="LLAVE_SENCILLA_8" localSheetId="0">#REF!</definedName>
    <definedName name="LLAVE_SENCILLA_8">#REF!</definedName>
    <definedName name="LLAVE_SENCILLA_9" localSheetId="0">#REF!</definedName>
    <definedName name="LLAVE_SENCILLA_9">#REF!</definedName>
    <definedName name="llaveacondicionamientohinca_3">#N/A</definedName>
    <definedName name="llaveizajevigaspostensadas_3">#N/A</definedName>
    <definedName name="llaveligadoyvaciado_3">#N/A</definedName>
    <definedName name="llavemadera_3">#N/A</definedName>
    <definedName name="llavemanejocemento_3">#N/A</definedName>
    <definedName name="llavemanejopilotes_3">#N/A</definedName>
    <definedName name="llavemoacero_3">#N/A</definedName>
    <definedName name="llavemomadera_3">#N/A</definedName>
    <definedName name="llavetratamientomoldes_3">#N/A</definedName>
    <definedName name="LLAVIN_PUERTA" localSheetId="0">#REF!</definedName>
    <definedName name="LLAVIN_PUERTA">#REF!</definedName>
    <definedName name="LLAVIN_PUERTA_10" localSheetId="0">#REF!</definedName>
    <definedName name="LLAVIN_PUERTA_10">#REF!</definedName>
    <definedName name="LLAVIN_PUERTA_11" localSheetId="0">#REF!</definedName>
    <definedName name="LLAVIN_PUERTA_11">#REF!</definedName>
    <definedName name="LLAVIN_PUERTA_6" localSheetId="0">#REF!</definedName>
    <definedName name="LLAVIN_PUERTA_6">#REF!</definedName>
    <definedName name="LLAVIN_PUERTA_7" localSheetId="0">#REF!</definedName>
    <definedName name="LLAVIN_PUERTA_7">#REF!</definedName>
    <definedName name="LLAVIN_PUERTA_8" localSheetId="0">#REF!</definedName>
    <definedName name="LLAVIN_PUERTA_8">#REF!</definedName>
    <definedName name="LLAVIN_PUERTA_9" localSheetId="0">#REF!</definedName>
    <definedName name="LLAVIN_PUERTA_9">#REF!</definedName>
    <definedName name="LLENADO_BLOQUES_20" localSheetId="0">#REF!</definedName>
    <definedName name="LLENADO_BLOQUES_20">#REF!</definedName>
    <definedName name="LLENADO_BLOQUES_20_10" localSheetId="0">#REF!</definedName>
    <definedName name="LLENADO_BLOQUES_20_10">#REF!</definedName>
    <definedName name="LLENADO_BLOQUES_20_11" localSheetId="0">#REF!</definedName>
    <definedName name="LLENADO_BLOQUES_20_11">#REF!</definedName>
    <definedName name="LLENADO_BLOQUES_20_6" localSheetId="0">#REF!</definedName>
    <definedName name="LLENADO_BLOQUES_20_6">#REF!</definedName>
    <definedName name="LLENADO_BLOQUES_20_7" localSheetId="0">#REF!</definedName>
    <definedName name="LLENADO_BLOQUES_20_7">#REF!</definedName>
    <definedName name="LLENADO_BLOQUES_20_8" localSheetId="0">#REF!</definedName>
    <definedName name="LLENADO_BLOQUES_20_8">#REF!</definedName>
    <definedName name="LLENADO_BLOQUES_20_9" localSheetId="0">#REF!</definedName>
    <definedName name="LLENADO_BLOQUES_20_9">#REF!</definedName>
    <definedName name="LLENADO_BLOQUES_40" localSheetId="0">#REF!</definedName>
    <definedName name="LLENADO_BLOQUES_40">#REF!</definedName>
    <definedName name="LLENADO_BLOQUES_40_10" localSheetId="0">#REF!</definedName>
    <definedName name="LLENADO_BLOQUES_40_10">#REF!</definedName>
    <definedName name="LLENADO_BLOQUES_40_11" localSheetId="0">#REF!</definedName>
    <definedName name="LLENADO_BLOQUES_40_11">#REF!</definedName>
    <definedName name="LLENADO_BLOQUES_40_6" localSheetId="0">#REF!</definedName>
    <definedName name="LLENADO_BLOQUES_40_6">#REF!</definedName>
    <definedName name="LLENADO_BLOQUES_40_7" localSheetId="0">#REF!</definedName>
    <definedName name="LLENADO_BLOQUES_40_7">#REF!</definedName>
    <definedName name="LLENADO_BLOQUES_40_8" localSheetId="0">#REF!</definedName>
    <definedName name="LLENADO_BLOQUES_40_8">#REF!</definedName>
    <definedName name="LLENADO_BLOQUES_40_9" localSheetId="0">#REF!</definedName>
    <definedName name="LLENADO_BLOQUES_40_9">#REF!</definedName>
    <definedName name="LLENADO_BLOQUES_60" localSheetId="0">#REF!</definedName>
    <definedName name="LLENADO_BLOQUES_60">#REF!</definedName>
    <definedName name="LLENADO_BLOQUES_60_10" localSheetId="0">#REF!</definedName>
    <definedName name="LLENADO_BLOQUES_60_10">#REF!</definedName>
    <definedName name="LLENADO_BLOQUES_60_11" localSheetId="0">#REF!</definedName>
    <definedName name="LLENADO_BLOQUES_60_11">#REF!</definedName>
    <definedName name="LLENADO_BLOQUES_60_6" localSheetId="0">#REF!</definedName>
    <definedName name="LLENADO_BLOQUES_60_6">#REF!</definedName>
    <definedName name="LLENADO_BLOQUES_60_7" localSheetId="0">#REF!</definedName>
    <definedName name="LLENADO_BLOQUES_60_7">#REF!</definedName>
    <definedName name="LLENADO_BLOQUES_60_8" localSheetId="0">#REF!</definedName>
    <definedName name="LLENADO_BLOQUES_60_8">#REF!</definedName>
    <definedName name="LLENADO_BLOQUES_60_9" localSheetId="0">#REF!</definedName>
    <definedName name="LLENADO_BLOQUES_60_9">#REF!</definedName>
    <definedName name="LLENADO_BLOQUES_80" localSheetId="0">#REF!</definedName>
    <definedName name="LLENADO_BLOQUES_80">#REF!</definedName>
    <definedName name="LLENADO_BLOQUES_80_10" localSheetId="0">#REF!</definedName>
    <definedName name="LLENADO_BLOQUES_80_10">#REF!</definedName>
    <definedName name="LLENADO_BLOQUES_80_11" localSheetId="0">#REF!</definedName>
    <definedName name="LLENADO_BLOQUES_80_11">#REF!</definedName>
    <definedName name="LLENADO_BLOQUES_80_6" localSheetId="0">#REF!</definedName>
    <definedName name="LLENADO_BLOQUES_80_6">#REF!</definedName>
    <definedName name="LLENADO_BLOQUES_80_7" localSheetId="0">#REF!</definedName>
    <definedName name="LLENADO_BLOQUES_80_7">#REF!</definedName>
    <definedName name="LLENADO_BLOQUES_80_8" localSheetId="0">#REF!</definedName>
    <definedName name="LLENADO_BLOQUES_80_8">#REF!</definedName>
    <definedName name="LLENADO_BLOQUES_80_9" localSheetId="0">#REF!</definedName>
    <definedName name="LLENADO_BLOQUES_80_9">#REF!</definedName>
    <definedName name="LOSA12" localSheetId="0">#REF!</definedName>
    <definedName name="LOSA12">#REF!</definedName>
    <definedName name="LOSA12_6" localSheetId="0">#REF!</definedName>
    <definedName name="LOSA12_6">#REF!</definedName>
    <definedName name="LOSA20" localSheetId="0">#REF!</definedName>
    <definedName name="LOSA20">#REF!</definedName>
    <definedName name="LOSA20_6" localSheetId="0">#REF!</definedName>
    <definedName name="LOSA20_6">#REF!</definedName>
    <definedName name="LOSA30" localSheetId="0">#REF!</definedName>
    <definedName name="LOSA30">#REF!</definedName>
    <definedName name="LOSA30_6" localSheetId="0">#REF!</definedName>
    <definedName name="LOSA30_6">#REF!</definedName>
    <definedName name="lubricantes">[42]Materiales!$K$15</definedName>
    <definedName name="M.O._Colocación_Cables_Postensados_3">#N/A</definedName>
    <definedName name="M.O._Colocación_Tabletas_Prefabricados_3">#N/A</definedName>
    <definedName name="M.O._Confección_Moldes_3">#N/A</definedName>
    <definedName name="M.O._Vigas_Postensadas__Incl._Cast._3">#N/A</definedName>
    <definedName name="M.O.Pintura.Int.">'[36]Costos Mano de Obra'!$O$52</definedName>
    <definedName name="M_O_Armadura_Columna">[14]Insumos!$B$78:$D$78</definedName>
    <definedName name="M_O_Armadura_Dintel_y_Viga">[14]Insumos!$B$79:$D$79</definedName>
    <definedName name="M_O_Cantos">[14]Insumos!$B$99:$D$99</definedName>
    <definedName name="M_O_Carpintero_2da._Categoría">[14]Insumos!$B$96:$D$96</definedName>
    <definedName name="M_O_Cerámica_Italiana_en_Pared">[14]Insumos!$B$102:$D$102</definedName>
    <definedName name="M_O_Colocación_Adoquines">[14]Insumos!$B$104:$D$104</definedName>
    <definedName name="M_O_Colocación_de_Bloques_de_4">[14]Insumos!$B$105:$D$105</definedName>
    <definedName name="M_O_Colocación_de_Bloques_de_6">[14]Insumos!$B$106:$D$106</definedName>
    <definedName name="M_O_Colocación_de_Bloques_de_8">[14]Insumos!$B$107:$D$107</definedName>
    <definedName name="M_O_Colocación_Listelos">[14]Insumos!$B$114:$D$114</definedName>
    <definedName name="M_O_Colocación_Piso_Cerámica_Criolla">[14]Insumos!$B$108:$D$108</definedName>
    <definedName name="M_O_Colocación_Piso_de_Granito_40_X_40">[14]Insumos!$B$111:$D$111</definedName>
    <definedName name="M_O_Colocación_Zócalos_de_Cerámica">[14]Insumos!$B$113:$D$113</definedName>
    <definedName name="M_O_Confección_de_Andamios">[14]Insumos!$B$115:$D$115</definedName>
    <definedName name="M_O_Construcción_Acera_Frotada_y_Violinada">[14]Insumos!$B$116:$D$116</definedName>
    <definedName name="M_O_Corte_y_Amarre_de_Varilla">[14]Insumos!$B$119:$D$119</definedName>
    <definedName name="M_O_Elaboración_Trampa_de_Grasa">[14]Insumos!$B$121:$D$121</definedName>
    <definedName name="M_O_Fino_de_Techo_Inclinado">[14]Insumos!$B$83:$D$83</definedName>
    <definedName name="M_O_Fino_de_Techo_Plano">[14]Insumos!$B$84:$D$84</definedName>
    <definedName name="M_O_Llenado_de_huecos">[14]Insumos!$B$86:$D$86</definedName>
    <definedName name="M_O_Maestro">[14]Insumos!$B$87:$D$87</definedName>
    <definedName name="M_O_Pañete_Maestreado_Exterior">[14]Insumos!$B$91:$D$91</definedName>
    <definedName name="M_O_Pañete_Maestreado_Interior">[14]Insumos!$B$92:$D$92</definedName>
    <definedName name="M_O_Preparación_del_Terreno">[14]Insumos!$B$94:$D$94</definedName>
    <definedName name="M_O_Quintal_Trabajado">[14]Insumos!$B$77:$D$77</definedName>
    <definedName name="M_O_Regado__Compactación__Mojado__Trasl.Mat.__A_M">[14]Insumos!$B$132:$D$132</definedName>
    <definedName name="M_O_Subida_de_Materiales">[14]Insumos!$B$95:$D$95</definedName>
    <definedName name="M_O_Técnico_Calificado">[14]Insumos!$B$149:$D$149</definedName>
    <definedName name="M_O_Zabaletas">[14]Insumos!$B$98:$D$98</definedName>
    <definedName name="m2ceramica">'[31]Analisis Unit. '!$F$47</definedName>
    <definedName name="m3arena">'[31]Analisis Unit. '!$F$41</definedName>
    <definedName name="m3arepanete">'[31]Analisis Unit. '!$F$44</definedName>
    <definedName name="m3grava">'[31]Analisis Unit. '!$F$42</definedName>
    <definedName name="MA" localSheetId="0">#REF!</definedName>
    <definedName name="MA">'[20]M.O.'!$C$10</definedName>
    <definedName name="MA_10" localSheetId="0">#REF!</definedName>
    <definedName name="MA_10">#REF!</definedName>
    <definedName name="MA_11" localSheetId="0">#REF!</definedName>
    <definedName name="MA_11">#REF!</definedName>
    <definedName name="MA_6" localSheetId="0">#REF!</definedName>
    <definedName name="MA_6">#REF!</definedName>
    <definedName name="MA_7" localSheetId="0">#REF!</definedName>
    <definedName name="MA_7">#REF!</definedName>
    <definedName name="MA_8" localSheetId="0">#REF!</definedName>
    <definedName name="MA_8">#REF!</definedName>
    <definedName name="MA_9" localSheetId="0">#REF!</definedName>
    <definedName name="MA_9">#REF!</definedName>
    <definedName name="MAAL">[6]MOJornal!$D$31</definedName>
    <definedName name="MACHETE" localSheetId="0">#REF!</definedName>
    <definedName name="MACHETE">#REF!</definedName>
    <definedName name="MACHETE_10" localSheetId="0">#REF!</definedName>
    <definedName name="MACHETE_10">#REF!</definedName>
    <definedName name="MACHETE_11" localSheetId="0">#REF!</definedName>
    <definedName name="MACHETE_11">#REF!</definedName>
    <definedName name="MACHETE_6" localSheetId="0">#REF!</definedName>
    <definedName name="MACHETE_6">#REF!</definedName>
    <definedName name="MACHETE_7" localSheetId="0">#REF!</definedName>
    <definedName name="MACHETE_7">#REF!</definedName>
    <definedName name="MACHETE_8" localSheetId="0">#REF!</definedName>
    <definedName name="MACHETE_8">#REF!</definedName>
    <definedName name="MACHETE_9" localSheetId="0">#REF!</definedName>
    <definedName name="MACHETE_9">#REF!</definedName>
    <definedName name="MACO" localSheetId="0">#REF!</definedName>
    <definedName name="MACO">#REF!</definedName>
    <definedName name="MACO_10" localSheetId="0">#REF!</definedName>
    <definedName name="MACO_10">#REF!</definedName>
    <definedName name="MACO_11" localSheetId="0">#REF!</definedName>
    <definedName name="MACO_11">#REF!</definedName>
    <definedName name="MACO_6" localSheetId="0">#REF!</definedName>
    <definedName name="MACO_6">#REF!</definedName>
    <definedName name="MACO_7" localSheetId="0">#REF!</definedName>
    <definedName name="MACO_7">#REF!</definedName>
    <definedName name="MACO_8" localSheetId="0">#REF!</definedName>
    <definedName name="MACO_8">#REF!</definedName>
    <definedName name="MACO_9" localSheetId="0">#REF!</definedName>
    <definedName name="MACO_9">#REF!</definedName>
    <definedName name="Madera_3">#N/A</definedName>
    <definedName name="Madera_P2" localSheetId="0">#REF!</definedName>
    <definedName name="Madera_P2">[15]INSU!$D$132</definedName>
    <definedName name="Madera_P2_10" localSheetId="0">#REF!</definedName>
    <definedName name="Madera_P2_10">#REF!</definedName>
    <definedName name="Madera_P2_11" localSheetId="0">#REF!</definedName>
    <definedName name="Madera_P2_11">#REF!</definedName>
    <definedName name="Madera_P2_5" localSheetId="0">#REF!</definedName>
    <definedName name="Madera_P2_5">#REF!</definedName>
    <definedName name="Madera_P2_6" localSheetId="0">#REF!</definedName>
    <definedName name="Madera_P2_6">#REF!</definedName>
    <definedName name="Madera_P2_7" localSheetId="0">#REF!</definedName>
    <definedName name="Madera_P2_7">#REF!</definedName>
    <definedName name="Madera_P2_8" localSheetId="0">#REF!</definedName>
    <definedName name="Madera_P2_8">#REF!</definedName>
    <definedName name="Madera_P2_9" localSheetId="0">#REF!</definedName>
    <definedName name="Madera_P2_9">#REF!</definedName>
    <definedName name="maderabrutapino" localSheetId="0">#REF!</definedName>
    <definedName name="maderabrutapino">#REF!</definedName>
    <definedName name="maderabrutapino_8" localSheetId="0">#REF!</definedName>
    <definedName name="maderabrutapino_8">#REF!</definedName>
    <definedName name="Maestro" localSheetId="0">#REF!</definedName>
    <definedName name="Maestro">#REF!</definedName>
    <definedName name="Maestro_10" localSheetId="0">#REF!</definedName>
    <definedName name="Maestro_10">#REF!</definedName>
    <definedName name="Maestro_11" localSheetId="0">#REF!</definedName>
    <definedName name="Maestro_11">#REF!</definedName>
    <definedName name="Maestro_6" localSheetId="0">#REF!</definedName>
    <definedName name="Maestro_6">#REF!</definedName>
    <definedName name="Maestro_7" localSheetId="0">#REF!</definedName>
    <definedName name="Maestro_7">#REF!</definedName>
    <definedName name="Maestro_8" localSheetId="0">#REF!</definedName>
    <definedName name="Maestro_8">#REF!</definedName>
    <definedName name="Maestro_9" localSheetId="0">#REF!</definedName>
    <definedName name="Maestro_9">#REF!</definedName>
    <definedName name="MAESTROCARP" localSheetId="0">[17]INS!#REF!</definedName>
    <definedName name="MAESTROCARP">[17]INS!#REF!</definedName>
    <definedName name="MAESTROCARP_6" localSheetId="0">#REF!</definedName>
    <definedName name="MAESTROCARP_6">#REF!</definedName>
    <definedName name="MAESTROCARP_8" localSheetId="0">#REF!</definedName>
    <definedName name="MAESTROCARP_8">#REF!</definedName>
    <definedName name="MALLA_ABRAZ_1_12" localSheetId="0">#REF!</definedName>
    <definedName name="MALLA_ABRAZ_1_12">#REF!</definedName>
    <definedName name="MALLA_ABRAZ_1_12_10" localSheetId="0">#REF!</definedName>
    <definedName name="MALLA_ABRAZ_1_12_10">#REF!</definedName>
    <definedName name="MALLA_ABRAZ_1_12_11" localSheetId="0">#REF!</definedName>
    <definedName name="MALLA_ABRAZ_1_12_11">#REF!</definedName>
    <definedName name="MALLA_ABRAZ_1_12_6" localSheetId="0">#REF!</definedName>
    <definedName name="MALLA_ABRAZ_1_12_6">#REF!</definedName>
    <definedName name="MALLA_ABRAZ_1_12_7" localSheetId="0">#REF!</definedName>
    <definedName name="MALLA_ABRAZ_1_12_7">#REF!</definedName>
    <definedName name="MALLA_ABRAZ_1_12_8" localSheetId="0">#REF!</definedName>
    <definedName name="MALLA_ABRAZ_1_12_8">#REF!</definedName>
    <definedName name="MALLA_ABRAZ_1_12_9" localSheetId="0">#REF!</definedName>
    <definedName name="MALLA_ABRAZ_1_12_9">#REF!</definedName>
    <definedName name="MALLA_AL_GALVANIZADO" localSheetId="0">#REF!</definedName>
    <definedName name="MALLA_AL_GALVANIZADO">#REF!</definedName>
    <definedName name="MALLA_AL_GALVANIZADO_10" localSheetId="0">#REF!</definedName>
    <definedName name="MALLA_AL_GALVANIZADO_10">#REF!</definedName>
    <definedName name="MALLA_AL_GALVANIZADO_11" localSheetId="0">#REF!</definedName>
    <definedName name="MALLA_AL_GALVANIZADO_11">#REF!</definedName>
    <definedName name="MALLA_AL_GALVANIZADO_6" localSheetId="0">#REF!</definedName>
    <definedName name="MALLA_AL_GALVANIZADO_6">#REF!</definedName>
    <definedName name="MALLA_AL_GALVANIZADO_7" localSheetId="0">#REF!</definedName>
    <definedName name="MALLA_AL_GALVANIZADO_7">#REF!</definedName>
    <definedName name="MALLA_AL_GALVANIZADO_8" localSheetId="0">#REF!</definedName>
    <definedName name="MALLA_AL_GALVANIZADO_8">#REF!</definedName>
    <definedName name="MALLA_AL_GALVANIZADO_9" localSheetId="0">#REF!</definedName>
    <definedName name="MALLA_AL_GALVANIZADO_9">#REF!</definedName>
    <definedName name="MALLA_AL_PUAS" localSheetId="0">#REF!</definedName>
    <definedName name="MALLA_AL_PUAS">#REF!</definedName>
    <definedName name="MALLA_AL_PUAS_10" localSheetId="0">#REF!</definedName>
    <definedName name="MALLA_AL_PUAS_10">#REF!</definedName>
    <definedName name="MALLA_AL_PUAS_11" localSheetId="0">#REF!</definedName>
    <definedName name="MALLA_AL_PUAS_11">#REF!</definedName>
    <definedName name="MALLA_AL_PUAS_6" localSheetId="0">#REF!</definedName>
    <definedName name="MALLA_AL_PUAS_6">#REF!</definedName>
    <definedName name="MALLA_AL_PUAS_7" localSheetId="0">#REF!</definedName>
    <definedName name="MALLA_AL_PUAS_7">#REF!</definedName>
    <definedName name="MALLA_AL_PUAS_8" localSheetId="0">#REF!</definedName>
    <definedName name="MALLA_AL_PUAS_8">#REF!</definedName>
    <definedName name="MALLA_AL_PUAS_9" localSheetId="0">#REF!</definedName>
    <definedName name="MALLA_AL_PUAS_9">#REF!</definedName>
    <definedName name="MALLA_BARRA_TENZORA" localSheetId="0">#REF!</definedName>
    <definedName name="MALLA_BARRA_TENZORA">#REF!</definedName>
    <definedName name="MALLA_BARRA_TENZORA_10" localSheetId="0">#REF!</definedName>
    <definedName name="MALLA_BARRA_TENZORA_10">#REF!</definedName>
    <definedName name="MALLA_BARRA_TENZORA_11" localSheetId="0">#REF!</definedName>
    <definedName name="MALLA_BARRA_TENZORA_11">#REF!</definedName>
    <definedName name="MALLA_BARRA_TENZORA_6" localSheetId="0">#REF!</definedName>
    <definedName name="MALLA_BARRA_TENZORA_6">#REF!</definedName>
    <definedName name="MALLA_BARRA_TENZORA_7" localSheetId="0">#REF!</definedName>
    <definedName name="MALLA_BARRA_TENZORA_7">#REF!</definedName>
    <definedName name="MALLA_BARRA_TENZORA_8" localSheetId="0">#REF!</definedName>
    <definedName name="MALLA_BARRA_TENZORA_8">#REF!</definedName>
    <definedName name="MALLA_BARRA_TENZORA_9" localSheetId="0">#REF!</definedName>
    <definedName name="MALLA_BARRA_TENZORA_9">#REF!</definedName>
    <definedName name="MALLA_BOTE" localSheetId="0">#REF!</definedName>
    <definedName name="MALLA_BOTE">#REF!</definedName>
    <definedName name="MALLA_BOTE_10" localSheetId="0">#REF!</definedName>
    <definedName name="MALLA_BOTE_10">#REF!</definedName>
    <definedName name="MALLA_BOTE_11" localSheetId="0">#REF!</definedName>
    <definedName name="MALLA_BOTE_11">#REF!</definedName>
    <definedName name="MALLA_BOTE_6" localSheetId="0">#REF!</definedName>
    <definedName name="MALLA_BOTE_6">#REF!</definedName>
    <definedName name="MALLA_BOTE_7" localSheetId="0">#REF!</definedName>
    <definedName name="MALLA_BOTE_7">#REF!</definedName>
    <definedName name="MALLA_BOTE_8" localSheetId="0">#REF!</definedName>
    <definedName name="MALLA_BOTE_8">#REF!</definedName>
    <definedName name="MALLA_BOTE_9" localSheetId="0">#REF!</definedName>
    <definedName name="MALLA_BOTE_9">#REF!</definedName>
    <definedName name="MALLA_CARP_COLS" localSheetId="0">#REF!</definedName>
    <definedName name="MALLA_CARP_COLS">#REF!</definedName>
    <definedName name="MALLA_CARP_COLS_10" localSheetId="0">#REF!</definedName>
    <definedName name="MALLA_CARP_COLS_10">#REF!</definedName>
    <definedName name="MALLA_CARP_COLS_11" localSheetId="0">#REF!</definedName>
    <definedName name="MALLA_CARP_COLS_11">#REF!</definedName>
    <definedName name="MALLA_CARP_COLS_6" localSheetId="0">#REF!</definedName>
    <definedName name="MALLA_CARP_COLS_6">#REF!</definedName>
    <definedName name="MALLA_CARP_COLS_7" localSheetId="0">#REF!</definedName>
    <definedName name="MALLA_CARP_COLS_7">#REF!</definedName>
    <definedName name="MALLA_CARP_COLS_8" localSheetId="0">#REF!</definedName>
    <definedName name="MALLA_CARP_COLS_8">#REF!</definedName>
    <definedName name="MALLA_CARP_COLS_9" localSheetId="0">#REF!</definedName>
    <definedName name="MALLA_CARP_COLS_9">#REF!</definedName>
    <definedName name="MALLA_CICLONICA_6" localSheetId="0">#REF!</definedName>
    <definedName name="MALLA_CICLONICA_6">#REF!</definedName>
    <definedName name="MALLA_CICLONICA_6_10" localSheetId="0">#REF!</definedName>
    <definedName name="MALLA_CICLONICA_6_10">#REF!</definedName>
    <definedName name="MALLA_CICLONICA_6_11" localSheetId="0">#REF!</definedName>
    <definedName name="MALLA_CICLONICA_6_11">#REF!</definedName>
    <definedName name="MALLA_CICLONICA_6_6" localSheetId="0">#REF!</definedName>
    <definedName name="MALLA_CICLONICA_6_6">#REF!</definedName>
    <definedName name="MALLA_CICLONICA_6_7" localSheetId="0">#REF!</definedName>
    <definedName name="MALLA_CICLONICA_6_7">#REF!</definedName>
    <definedName name="MALLA_CICLONICA_6_8" localSheetId="0">#REF!</definedName>
    <definedName name="MALLA_CICLONICA_6_8">#REF!</definedName>
    <definedName name="MALLA_CICLONICA_6_9" localSheetId="0">#REF!</definedName>
    <definedName name="MALLA_CICLONICA_6_9">#REF!</definedName>
    <definedName name="MALLA_COLOC_6" localSheetId="0">#REF!</definedName>
    <definedName name="MALLA_COLOC_6">#REF!</definedName>
    <definedName name="MALLA_COLOC_6_10" localSheetId="0">#REF!</definedName>
    <definedName name="MALLA_COLOC_6_10">#REF!</definedName>
    <definedName name="MALLA_COLOC_6_11" localSheetId="0">#REF!</definedName>
    <definedName name="MALLA_COLOC_6_11">#REF!</definedName>
    <definedName name="MALLA_COLOC_6_6" localSheetId="0">#REF!</definedName>
    <definedName name="MALLA_COLOC_6_6">#REF!</definedName>
    <definedName name="MALLA_COLOC_6_7" localSheetId="0">#REF!</definedName>
    <definedName name="MALLA_COLOC_6_7">#REF!</definedName>
    <definedName name="MALLA_COLOC_6_8" localSheetId="0">#REF!</definedName>
    <definedName name="MALLA_COLOC_6_8">#REF!</definedName>
    <definedName name="MALLA_COLOC_6_9" localSheetId="0">#REF!</definedName>
    <definedName name="MALLA_COLOC_6_9">#REF!</definedName>
    <definedName name="MALLA_COPAFINAL_1_12" localSheetId="0">#REF!</definedName>
    <definedName name="MALLA_COPAFINAL_1_12">#REF!</definedName>
    <definedName name="MALLA_COPAFINAL_1_12_10" localSheetId="0">#REF!</definedName>
    <definedName name="MALLA_COPAFINAL_1_12_10">#REF!</definedName>
    <definedName name="MALLA_COPAFINAL_1_12_11" localSheetId="0">#REF!</definedName>
    <definedName name="MALLA_COPAFINAL_1_12_11">#REF!</definedName>
    <definedName name="MALLA_COPAFINAL_1_12_6" localSheetId="0">#REF!</definedName>
    <definedName name="MALLA_COPAFINAL_1_12_6">#REF!</definedName>
    <definedName name="MALLA_COPAFINAL_1_12_7" localSheetId="0">#REF!</definedName>
    <definedName name="MALLA_COPAFINAL_1_12_7">#REF!</definedName>
    <definedName name="MALLA_COPAFINAL_1_12_8" localSheetId="0">#REF!</definedName>
    <definedName name="MALLA_COPAFINAL_1_12_8">#REF!</definedName>
    <definedName name="MALLA_COPAFINAL_1_12_9" localSheetId="0">#REF!</definedName>
    <definedName name="MALLA_COPAFINAL_1_12_9">#REF!</definedName>
    <definedName name="MALLA_COPAFINAL_2" localSheetId="0">#REF!</definedName>
    <definedName name="MALLA_COPAFINAL_2">#REF!</definedName>
    <definedName name="MALLA_COPAFINAL_2_10" localSheetId="0">#REF!</definedName>
    <definedName name="MALLA_COPAFINAL_2_10">#REF!</definedName>
    <definedName name="MALLA_COPAFINAL_2_11" localSheetId="0">#REF!</definedName>
    <definedName name="MALLA_COPAFINAL_2_11">#REF!</definedName>
    <definedName name="MALLA_COPAFINAL_2_6" localSheetId="0">#REF!</definedName>
    <definedName name="MALLA_COPAFINAL_2_6">#REF!</definedName>
    <definedName name="MALLA_COPAFINAL_2_7" localSheetId="0">#REF!</definedName>
    <definedName name="MALLA_COPAFINAL_2_7">#REF!</definedName>
    <definedName name="MALLA_COPAFINAL_2_8" localSheetId="0">#REF!</definedName>
    <definedName name="MALLA_COPAFINAL_2_8">#REF!</definedName>
    <definedName name="MALLA_COPAFINAL_2_9" localSheetId="0">#REF!</definedName>
    <definedName name="MALLA_COPAFINAL_2_9">#REF!</definedName>
    <definedName name="MALLA_CORTE_ABR" localSheetId="0">#REF!</definedName>
    <definedName name="MALLA_CORTE_ABR">#REF!</definedName>
    <definedName name="MALLA_CORTE_ABR_10" localSheetId="0">#REF!</definedName>
    <definedName name="MALLA_CORTE_ABR_10">#REF!</definedName>
    <definedName name="MALLA_CORTE_ABR_11" localSheetId="0">#REF!</definedName>
    <definedName name="MALLA_CORTE_ABR_11">#REF!</definedName>
    <definedName name="MALLA_CORTE_ABR_6" localSheetId="0">#REF!</definedName>
    <definedName name="MALLA_CORTE_ABR_6">#REF!</definedName>
    <definedName name="MALLA_CORTE_ABR_7" localSheetId="0">#REF!</definedName>
    <definedName name="MALLA_CORTE_ABR_7">#REF!</definedName>
    <definedName name="MALLA_CORTE_ABR_8" localSheetId="0">#REF!</definedName>
    <definedName name="MALLA_CORTE_ABR_8">#REF!</definedName>
    <definedName name="MALLA_CORTE_ABR_9" localSheetId="0">#REF!</definedName>
    <definedName name="MALLA_CORTE_ABR_9">#REF!</definedName>
    <definedName name="Malla_Electrosoldada_10x10" localSheetId="0">#REF!</definedName>
    <definedName name="Malla_Electrosoldada_10x10">#REF!</definedName>
    <definedName name="Malla_Electrosoldada_10x10_10" localSheetId="0">#REF!</definedName>
    <definedName name="Malla_Electrosoldada_10x10_10">#REF!</definedName>
    <definedName name="Malla_Electrosoldada_10x10_11" localSheetId="0">#REF!</definedName>
    <definedName name="Malla_Electrosoldada_10x10_11">#REF!</definedName>
    <definedName name="Malla_Electrosoldada_10x10_6" localSheetId="0">#REF!</definedName>
    <definedName name="Malla_Electrosoldada_10x10_6">#REF!</definedName>
    <definedName name="Malla_Electrosoldada_10x10_7" localSheetId="0">#REF!</definedName>
    <definedName name="Malla_Electrosoldada_10x10_7">#REF!</definedName>
    <definedName name="Malla_Electrosoldada_10x10_8" localSheetId="0">#REF!</definedName>
    <definedName name="Malla_Electrosoldada_10x10_8">#REF!</definedName>
    <definedName name="Malla_Electrosoldada_10x10_9" localSheetId="0">#REF!</definedName>
    <definedName name="Malla_Electrosoldada_10x10_9">#REF!</definedName>
    <definedName name="MALLA_PALOMETA_DOBLE_1_12" localSheetId="0">#REF!</definedName>
    <definedName name="MALLA_PALOMETA_DOBLE_1_12">#REF!</definedName>
    <definedName name="MALLA_PALOMETA_DOBLE_1_12_10" localSheetId="0">#REF!</definedName>
    <definedName name="MALLA_PALOMETA_DOBLE_1_12_10">#REF!</definedName>
    <definedName name="MALLA_PALOMETA_DOBLE_1_12_11" localSheetId="0">#REF!</definedName>
    <definedName name="MALLA_PALOMETA_DOBLE_1_12_11">#REF!</definedName>
    <definedName name="MALLA_PALOMETA_DOBLE_1_12_6" localSheetId="0">#REF!</definedName>
    <definedName name="MALLA_PALOMETA_DOBLE_1_12_6">#REF!</definedName>
    <definedName name="MALLA_PALOMETA_DOBLE_1_12_7" localSheetId="0">#REF!</definedName>
    <definedName name="MALLA_PALOMETA_DOBLE_1_12_7">#REF!</definedName>
    <definedName name="MALLA_PALOMETA_DOBLE_1_12_8" localSheetId="0">#REF!</definedName>
    <definedName name="MALLA_PALOMETA_DOBLE_1_12_8">#REF!</definedName>
    <definedName name="MALLA_PALOMETA_DOBLE_1_12_9" localSheetId="0">#REF!</definedName>
    <definedName name="MALLA_PALOMETA_DOBLE_1_12_9">#REF!</definedName>
    <definedName name="MALLA_RELLENO" localSheetId="0">#REF!</definedName>
    <definedName name="MALLA_RELLENO">#REF!</definedName>
    <definedName name="MALLA_RELLENO_10" localSheetId="0">#REF!</definedName>
    <definedName name="MALLA_RELLENO_10">#REF!</definedName>
    <definedName name="MALLA_RELLENO_11" localSheetId="0">#REF!</definedName>
    <definedName name="MALLA_RELLENO_11">#REF!</definedName>
    <definedName name="MALLA_RELLENO_6" localSheetId="0">#REF!</definedName>
    <definedName name="MALLA_RELLENO_6">#REF!</definedName>
    <definedName name="MALLA_RELLENO_7" localSheetId="0">#REF!</definedName>
    <definedName name="MALLA_RELLENO_7">#REF!</definedName>
    <definedName name="MALLA_RELLENO_8" localSheetId="0">#REF!</definedName>
    <definedName name="MALLA_RELLENO_8">#REF!</definedName>
    <definedName name="MALLA_RELLENO_9" localSheetId="0">#REF!</definedName>
    <definedName name="MALLA_RELLENO_9">#REF!</definedName>
    <definedName name="MALLA_SEGUETA" localSheetId="0">#REF!</definedName>
    <definedName name="MALLA_SEGUETA">#REF!</definedName>
    <definedName name="MALLA_SEGUETA_10" localSheetId="0">#REF!</definedName>
    <definedName name="MALLA_SEGUETA_10">#REF!</definedName>
    <definedName name="MALLA_SEGUETA_11" localSheetId="0">#REF!</definedName>
    <definedName name="MALLA_SEGUETA_11">#REF!</definedName>
    <definedName name="MALLA_SEGUETA_6" localSheetId="0">#REF!</definedName>
    <definedName name="MALLA_SEGUETA_6">#REF!</definedName>
    <definedName name="MALLA_SEGUETA_7" localSheetId="0">#REF!</definedName>
    <definedName name="MALLA_SEGUETA_7">#REF!</definedName>
    <definedName name="MALLA_SEGUETA_8" localSheetId="0">#REF!</definedName>
    <definedName name="MALLA_SEGUETA_8">#REF!</definedName>
    <definedName name="MALLA_SEGUETA_9" localSheetId="0">#REF!</definedName>
    <definedName name="MALLA_SEGUETA_9">#REF!</definedName>
    <definedName name="MALLA_TERMINAL_1_14" localSheetId="0">#REF!</definedName>
    <definedName name="MALLA_TERMINAL_1_14">#REF!</definedName>
    <definedName name="MALLA_TERMINAL_1_14_10" localSheetId="0">#REF!</definedName>
    <definedName name="MALLA_TERMINAL_1_14_10">#REF!</definedName>
    <definedName name="MALLA_TERMINAL_1_14_11" localSheetId="0">#REF!</definedName>
    <definedName name="MALLA_TERMINAL_1_14_11">#REF!</definedName>
    <definedName name="MALLA_TERMINAL_1_14_6" localSheetId="0">#REF!</definedName>
    <definedName name="MALLA_TERMINAL_1_14_6">#REF!</definedName>
    <definedName name="MALLA_TERMINAL_1_14_7" localSheetId="0">#REF!</definedName>
    <definedName name="MALLA_TERMINAL_1_14_7">#REF!</definedName>
    <definedName name="MALLA_TERMINAL_1_14_8" localSheetId="0">#REF!</definedName>
    <definedName name="MALLA_TERMINAL_1_14_8">#REF!</definedName>
    <definedName name="MALLA_TERMINAL_1_14_9" localSheetId="0">#REF!</definedName>
    <definedName name="MALLA_TERMINAL_1_14_9">#REF!</definedName>
    <definedName name="MALLA_TUBOHG_1" localSheetId="0">#REF!</definedName>
    <definedName name="MALLA_TUBOHG_1">#REF!</definedName>
    <definedName name="MALLA_TUBOHG_1_10" localSheetId="0">#REF!</definedName>
    <definedName name="MALLA_TUBOHG_1_10">#REF!</definedName>
    <definedName name="MALLA_TUBOHG_1_11" localSheetId="0">#REF!</definedName>
    <definedName name="MALLA_TUBOHG_1_11">#REF!</definedName>
    <definedName name="MALLA_TUBOHG_1_12" localSheetId="0">#REF!</definedName>
    <definedName name="MALLA_TUBOHG_1_12">#REF!</definedName>
    <definedName name="MALLA_TUBOHG_1_12_10" localSheetId="0">#REF!</definedName>
    <definedName name="MALLA_TUBOHG_1_12_10">#REF!</definedName>
    <definedName name="MALLA_TUBOHG_1_12_11" localSheetId="0">#REF!</definedName>
    <definedName name="MALLA_TUBOHG_1_12_11">#REF!</definedName>
    <definedName name="MALLA_TUBOHG_1_12_6" localSheetId="0">#REF!</definedName>
    <definedName name="MALLA_TUBOHG_1_12_6">#REF!</definedName>
    <definedName name="MALLA_TUBOHG_1_12_7" localSheetId="0">#REF!</definedName>
    <definedName name="MALLA_TUBOHG_1_12_7">#REF!</definedName>
    <definedName name="MALLA_TUBOHG_1_12_8" localSheetId="0">#REF!</definedName>
    <definedName name="MALLA_TUBOHG_1_12_8">#REF!</definedName>
    <definedName name="MALLA_TUBOHG_1_12_9" localSheetId="0">#REF!</definedName>
    <definedName name="MALLA_TUBOHG_1_12_9">#REF!</definedName>
    <definedName name="MALLA_TUBOHG_1_14" localSheetId="0">#REF!</definedName>
    <definedName name="MALLA_TUBOHG_1_14">#REF!</definedName>
    <definedName name="MALLA_TUBOHG_1_14_10" localSheetId="0">#REF!</definedName>
    <definedName name="MALLA_TUBOHG_1_14_10">#REF!</definedName>
    <definedName name="MALLA_TUBOHG_1_14_11" localSheetId="0">#REF!</definedName>
    <definedName name="MALLA_TUBOHG_1_14_11">#REF!</definedName>
    <definedName name="MALLA_TUBOHG_1_14_6" localSheetId="0">#REF!</definedName>
    <definedName name="MALLA_TUBOHG_1_14_6">#REF!</definedName>
    <definedName name="MALLA_TUBOHG_1_14_7" localSheetId="0">#REF!</definedName>
    <definedName name="MALLA_TUBOHG_1_14_7">#REF!</definedName>
    <definedName name="MALLA_TUBOHG_1_14_8" localSheetId="0">#REF!</definedName>
    <definedName name="MALLA_TUBOHG_1_14_8">#REF!</definedName>
    <definedName name="MALLA_TUBOHG_1_14_9" localSheetId="0">#REF!</definedName>
    <definedName name="MALLA_TUBOHG_1_14_9">#REF!</definedName>
    <definedName name="MALLA_TUBOHG_1_6" localSheetId="0">#REF!</definedName>
    <definedName name="MALLA_TUBOHG_1_6">#REF!</definedName>
    <definedName name="MALLA_TUBOHG_1_7" localSheetId="0">#REF!</definedName>
    <definedName name="MALLA_TUBOHG_1_7">#REF!</definedName>
    <definedName name="MALLA_TUBOHG_1_8" localSheetId="0">#REF!</definedName>
    <definedName name="MALLA_TUBOHG_1_8">#REF!</definedName>
    <definedName name="MALLA_TUBOHG_1_9" localSheetId="0">#REF!</definedName>
    <definedName name="MALLA_TUBOHG_1_9">#REF!</definedName>
    <definedName name="MALLA_ZABALETA" localSheetId="0">#REF!</definedName>
    <definedName name="MALLA_ZABALETA">#REF!</definedName>
    <definedName name="MALLA_ZABALETA_10" localSheetId="0">#REF!</definedName>
    <definedName name="MALLA_ZABALETA_10">#REF!</definedName>
    <definedName name="MALLA_ZABALETA_11" localSheetId="0">#REF!</definedName>
    <definedName name="MALLA_ZABALETA_11">#REF!</definedName>
    <definedName name="MALLA_ZABALETA_6" localSheetId="0">#REF!</definedName>
    <definedName name="MALLA_ZABALETA_6">#REF!</definedName>
    <definedName name="MALLA_ZABALETA_7" localSheetId="0">#REF!</definedName>
    <definedName name="MALLA_ZABALETA_7">#REF!</definedName>
    <definedName name="MALLA_ZABALETA_8" localSheetId="0">#REF!</definedName>
    <definedName name="MALLA_ZABALETA_8">#REF!</definedName>
    <definedName name="MALLA_ZABALETA_9" localSheetId="0">#REF!</definedName>
    <definedName name="MALLA_ZABALETA_9">#REF!</definedName>
    <definedName name="mami" localSheetId="0">#REF!</definedName>
    <definedName name="mami">#REF!</definedName>
    <definedName name="mamii" localSheetId="0">#REF!</definedName>
    <definedName name="mamii">#REF!</definedName>
    <definedName name="mamiii" localSheetId="0">#REF!</definedName>
    <definedName name="mamiii">#REF!</definedName>
    <definedName name="mamiiii" localSheetId="0">#REF!</definedName>
    <definedName name="mamiiii">#REF!</definedName>
    <definedName name="Mano_de_Obra_Acero_3">#N/A</definedName>
    <definedName name="Mano_de_Obra_Madera_3">#N/A</definedName>
    <definedName name="manti" localSheetId="0">#REF!</definedName>
    <definedName name="manti">#REF!</definedName>
    <definedName name="mantii" localSheetId="0">#REF!</definedName>
    <definedName name="mantii">#REF!</definedName>
    <definedName name="mantiii" localSheetId="0">#REF!</definedName>
    <definedName name="mantiii">#REF!</definedName>
    <definedName name="mantiiii" localSheetId="0">#REF!</definedName>
    <definedName name="mantiiii">#REF!</definedName>
    <definedName name="maquito" localSheetId="0">'[13]Listado Equipos a utilizar'!#REF!</definedName>
    <definedName name="maquito">'[13]Listado Equipos a utilizar'!#REF!</definedName>
    <definedName name="MARCO_PUERTA_PINO" localSheetId="0">#REF!</definedName>
    <definedName name="MARCO_PUERTA_PINO">#REF!</definedName>
    <definedName name="MARCO_PUERTA_PINO_10" localSheetId="0">#REF!</definedName>
    <definedName name="MARCO_PUERTA_PINO_10">#REF!</definedName>
    <definedName name="MARCO_PUERTA_PINO_11" localSheetId="0">#REF!</definedName>
    <definedName name="MARCO_PUERTA_PINO_11">#REF!</definedName>
    <definedName name="MARCO_PUERTA_PINO_6" localSheetId="0">#REF!</definedName>
    <definedName name="MARCO_PUERTA_PINO_6">#REF!</definedName>
    <definedName name="MARCO_PUERTA_PINO_7" localSheetId="0">#REF!</definedName>
    <definedName name="MARCO_PUERTA_PINO_7">#REF!</definedName>
    <definedName name="MARCO_PUERTA_PINO_8" localSheetId="0">#REF!</definedName>
    <definedName name="MARCO_PUERTA_PINO_8">#REF!</definedName>
    <definedName name="MARCO_PUERTA_PINO_9" localSheetId="0">#REF!</definedName>
    <definedName name="MARCO_PUERTA_PINO_9">#REF!</definedName>
    <definedName name="martillo" localSheetId="0">#REF!</definedName>
    <definedName name="martillo">#REF!</definedName>
    <definedName name="MATERIAL_RELLENO" localSheetId="0">#REF!</definedName>
    <definedName name="MATERIAL_RELLENO">#REF!</definedName>
    <definedName name="MATERIAL_RELLENO_10" localSheetId="0">#REF!</definedName>
    <definedName name="MATERIAL_RELLENO_10">#REF!</definedName>
    <definedName name="MATERIAL_RELLENO_11" localSheetId="0">#REF!</definedName>
    <definedName name="MATERIAL_RELLENO_11">#REF!</definedName>
    <definedName name="MATERIAL_RELLENO_6" localSheetId="0">#REF!</definedName>
    <definedName name="MATERIAL_RELLENO_6">#REF!</definedName>
    <definedName name="MATERIAL_RELLENO_7" localSheetId="0">#REF!</definedName>
    <definedName name="MATERIAL_RELLENO_7">#REF!</definedName>
    <definedName name="MATERIAL_RELLENO_8" localSheetId="0">#REF!</definedName>
    <definedName name="MATERIAL_RELLENO_8">#REF!</definedName>
    <definedName name="MATERIAL_RELLENO_9" localSheetId="0">#REF!</definedName>
    <definedName name="MATERIAL_RELLENO_9">#REF!</definedName>
    <definedName name="MBA" localSheetId="0">#REF!</definedName>
    <definedName name="MBA">#REF!</definedName>
    <definedName name="MBA_10" localSheetId="0">#REF!</definedName>
    <definedName name="MBA_10">#REF!</definedName>
    <definedName name="MBA_11" localSheetId="0">#REF!</definedName>
    <definedName name="MBA_11">#REF!</definedName>
    <definedName name="MBA_6" localSheetId="0">#REF!</definedName>
    <definedName name="MBA_6">#REF!</definedName>
    <definedName name="MBA_7" localSheetId="0">#REF!</definedName>
    <definedName name="MBA_7">#REF!</definedName>
    <definedName name="MBA_8" localSheetId="0">#REF!</definedName>
    <definedName name="MBA_8">#REF!</definedName>
    <definedName name="MBA_9" localSheetId="0">#REF!</definedName>
    <definedName name="MBA_9">#REF!</definedName>
    <definedName name="MBR" localSheetId="0">#REF!</definedName>
    <definedName name="MBR">#REF!</definedName>
    <definedName name="MEXCLADORA_LAVAMANOS" localSheetId="0">#REF!</definedName>
    <definedName name="MEXCLADORA_LAVAMANOS">#REF!</definedName>
    <definedName name="MEXCLADORA_LAVAMANOS_10" localSheetId="0">#REF!</definedName>
    <definedName name="MEXCLADORA_LAVAMANOS_10">#REF!</definedName>
    <definedName name="MEXCLADORA_LAVAMANOS_11" localSheetId="0">#REF!</definedName>
    <definedName name="MEXCLADORA_LAVAMANOS_11">#REF!</definedName>
    <definedName name="MEXCLADORA_LAVAMANOS_6" localSheetId="0">#REF!</definedName>
    <definedName name="MEXCLADORA_LAVAMANOS_6">#REF!</definedName>
    <definedName name="MEXCLADORA_LAVAMANOS_7" localSheetId="0">#REF!</definedName>
    <definedName name="MEXCLADORA_LAVAMANOS_7">#REF!</definedName>
    <definedName name="MEXCLADORA_LAVAMANOS_8" localSheetId="0">#REF!</definedName>
    <definedName name="MEXCLADORA_LAVAMANOS_8">#REF!</definedName>
    <definedName name="MEXCLADORA_LAVAMANOS_9" localSheetId="0">#REF!</definedName>
    <definedName name="MEXCLADORA_LAVAMANOS_9">#REF!</definedName>
    <definedName name="MEZCLA_CAL_ARENA_PISOS" localSheetId="0">#REF!</definedName>
    <definedName name="MEZCLA_CAL_ARENA_PISOS">#REF!</definedName>
    <definedName name="MEZCLA_CAL_ARENA_PISOS_10" localSheetId="0">#REF!</definedName>
    <definedName name="MEZCLA_CAL_ARENA_PISOS_10">#REF!</definedName>
    <definedName name="MEZCLA_CAL_ARENA_PISOS_11" localSheetId="0">#REF!</definedName>
    <definedName name="MEZCLA_CAL_ARENA_PISOS_11">#REF!</definedName>
    <definedName name="MEZCLA_CAL_ARENA_PISOS_6" localSheetId="0">#REF!</definedName>
    <definedName name="MEZCLA_CAL_ARENA_PISOS_6">#REF!</definedName>
    <definedName name="MEZCLA_CAL_ARENA_PISOS_7" localSheetId="0">#REF!</definedName>
    <definedName name="MEZCLA_CAL_ARENA_PISOS_7">#REF!</definedName>
    <definedName name="MEZCLA_CAL_ARENA_PISOS_8" localSheetId="0">#REF!</definedName>
    <definedName name="MEZCLA_CAL_ARENA_PISOS_8">#REF!</definedName>
    <definedName name="MEZCLA_CAL_ARENA_PISOS_9" localSheetId="0">#REF!</definedName>
    <definedName name="MEZCLA_CAL_ARENA_PISOS_9">#REF!</definedName>
    <definedName name="MEZCLA13">[2]Mezcla!$F$10</definedName>
    <definedName name="MEZCLA14">[2]Mezcla!$F$17</definedName>
    <definedName name="MezclaAntillana" localSheetId="0">#REF!</definedName>
    <definedName name="MezclaAntillana">#REF!</definedName>
    <definedName name="MezclaAntillana_10" localSheetId="0">#REF!</definedName>
    <definedName name="MezclaAntillana_10">#REF!</definedName>
    <definedName name="MezclaAntillana_11" localSheetId="0">#REF!</definedName>
    <definedName name="MezclaAntillana_11">#REF!</definedName>
    <definedName name="MezclaAntillana_6" localSheetId="0">#REF!</definedName>
    <definedName name="MezclaAntillana_6">#REF!</definedName>
    <definedName name="MezclaAntillana_7" localSheetId="0">#REF!</definedName>
    <definedName name="MezclaAntillana_7">#REF!</definedName>
    <definedName name="MezclaAntillana_8" localSheetId="0">#REF!</definedName>
    <definedName name="MezclaAntillana_8">#REF!</definedName>
    <definedName name="MezclaAntillana_9" localSheetId="0">#REF!</definedName>
    <definedName name="MezclaAntillana_9">#REF!</definedName>
    <definedName name="mezclajuntabloque" localSheetId="0">#REF!</definedName>
    <definedName name="mezclajuntabloque">#REF!</definedName>
    <definedName name="mezclajuntabloque_6" localSheetId="0">#REF!</definedName>
    <definedName name="mezclajuntabloque_6">#REF!</definedName>
    <definedName name="mezclajuntabloque_8" localSheetId="0">#REF!</definedName>
    <definedName name="mezclajuntabloque_8">#REF!</definedName>
    <definedName name="mgf" localSheetId="0">#REF!</definedName>
    <definedName name="mgf">#REF!</definedName>
    <definedName name="miscelaneos" localSheetId="0">#REF!</definedName>
    <definedName name="miscelaneos">#REF!</definedName>
    <definedName name="mmmm" localSheetId="0">#REF!</definedName>
    <definedName name="mmmm">#REF!</definedName>
    <definedName name="MO_ACERA_FROTyVIOL" localSheetId="0">#REF!</definedName>
    <definedName name="MO_ACERA_FROTyVIOL">#REF!</definedName>
    <definedName name="MO_ACERA_FROTyVIOL_10" localSheetId="0">#REF!</definedName>
    <definedName name="MO_ACERA_FROTyVIOL_10">#REF!</definedName>
    <definedName name="MO_ACERA_FROTyVIOL_11" localSheetId="0">#REF!</definedName>
    <definedName name="MO_ACERA_FROTyVIOL_11">#REF!</definedName>
    <definedName name="MO_ACERA_FROTyVIOL_6" localSheetId="0">#REF!</definedName>
    <definedName name="MO_ACERA_FROTyVIOL_6">#REF!</definedName>
    <definedName name="MO_ACERA_FROTyVIOL_7" localSheetId="0">#REF!</definedName>
    <definedName name="MO_ACERA_FROTyVIOL_7">#REF!</definedName>
    <definedName name="MO_ACERA_FROTyVIOL_8" localSheetId="0">#REF!</definedName>
    <definedName name="MO_ACERA_FROTyVIOL_8">#REF!</definedName>
    <definedName name="MO_ACERA_FROTyVIOL_9" localSheetId="0">#REF!</definedName>
    <definedName name="MO_ACERA_FROTyVIOL_9">#REF!</definedName>
    <definedName name="MO_CANTOS" localSheetId="0">#REF!</definedName>
    <definedName name="MO_CANTOS">#REF!</definedName>
    <definedName name="MO_CANTOS_10" localSheetId="0">#REF!</definedName>
    <definedName name="MO_CANTOS_10">#REF!</definedName>
    <definedName name="MO_CANTOS_11" localSheetId="0">#REF!</definedName>
    <definedName name="MO_CANTOS_11">#REF!</definedName>
    <definedName name="MO_CANTOS_6" localSheetId="0">#REF!</definedName>
    <definedName name="MO_CANTOS_6">#REF!</definedName>
    <definedName name="MO_CANTOS_7" localSheetId="0">#REF!</definedName>
    <definedName name="MO_CANTOS_7">#REF!</definedName>
    <definedName name="MO_CANTOS_8" localSheetId="0">#REF!</definedName>
    <definedName name="MO_CANTOS_8">#REF!</definedName>
    <definedName name="MO_CANTOS_9" localSheetId="0">#REF!</definedName>
    <definedName name="MO_CANTOS_9">#REF!</definedName>
    <definedName name="MO_CARETEO" localSheetId="0">#REF!</definedName>
    <definedName name="MO_CARETEO">#REF!</definedName>
    <definedName name="MO_CARETEO_10" localSheetId="0">#REF!</definedName>
    <definedName name="MO_CARETEO_10">#REF!</definedName>
    <definedName name="MO_CARETEO_11" localSheetId="0">#REF!</definedName>
    <definedName name="MO_CARETEO_11">#REF!</definedName>
    <definedName name="MO_CARETEO_6" localSheetId="0">#REF!</definedName>
    <definedName name="MO_CARETEO_6">#REF!</definedName>
    <definedName name="MO_CARETEO_7" localSheetId="0">#REF!</definedName>
    <definedName name="MO_CARETEO_7">#REF!</definedName>
    <definedName name="MO_CARETEO_8" localSheetId="0">#REF!</definedName>
    <definedName name="MO_CARETEO_8">#REF!</definedName>
    <definedName name="MO_CARETEO_9" localSheetId="0">#REF!</definedName>
    <definedName name="MO_CARETEO_9">#REF!</definedName>
    <definedName name="MO_ColAcero_Dintel" localSheetId="0">#REF!</definedName>
    <definedName name="MO_ColAcero_Dintel">#REF!</definedName>
    <definedName name="MO_ColAcero_Dintel_10" localSheetId="0">#REF!</definedName>
    <definedName name="MO_ColAcero_Dintel_10">#REF!</definedName>
    <definedName name="MO_ColAcero_Dintel_11" localSheetId="0">#REF!</definedName>
    <definedName name="MO_ColAcero_Dintel_11">#REF!</definedName>
    <definedName name="MO_ColAcero_Dintel_6" localSheetId="0">#REF!</definedName>
    <definedName name="MO_ColAcero_Dintel_6">#REF!</definedName>
    <definedName name="MO_ColAcero_Dintel_7" localSheetId="0">#REF!</definedName>
    <definedName name="MO_ColAcero_Dintel_7">#REF!</definedName>
    <definedName name="MO_ColAcero_Dintel_8" localSheetId="0">#REF!</definedName>
    <definedName name="MO_ColAcero_Dintel_8">#REF!</definedName>
    <definedName name="MO_ColAcero_Dintel_9" localSheetId="0">#REF!</definedName>
    <definedName name="MO_ColAcero_Dintel_9">#REF!</definedName>
    <definedName name="MO_ColAcero_Escalera" localSheetId="0">#REF!</definedName>
    <definedName name="MO_ColAcero_Escalera">#REF!</definedName>
    <definedName name="MO_ColAcero_Escalera_10" localSheetId="0">#REF!</definedName>
    <definedName name="MO_ColAcero_Escalera_10">#REF!</definedName>
    <definedName name="MO_ColAcero_Escalera_11" localSheetId="0">#REF!</definedName>
    <definedName name="MO_ColAcero_Escalera_11">#REF!</definedName>
    <definedName name="MO_ColAcero_Escalera_6" localSheetId="0">#REF!</definedName>
    <definedName name="MO_ColAcero_Escalera_6">#REF!</definedName>
    <definedName name="MO_ColAcero_Escalera_7" localSheetId="0">#REF!</definedName>
    <definedName name="MO_ColAcero_Escalera_7">#REF!</definedName>
    <definedName name="MO_ColAcero_Escalera_8" localSheetId="0">#REF!</definedName>
    <definedName name="MO_ColAcero_Escalera_8">#REF!</definedName>
    <definedName name="MO_ColAcero_Escalera_9" localSheetId="0">#REF!</definedName>
    <definedName name="MO_ColAcero_Escalera_9">#REF!</definedName>
    <definedName name="MO_ColAcero_G60_QQ" localSheetId="0">#REF!</definedName>
    <definedName name="MO_ColAcero_G60_QQ">#REF!</definedName>
    <definedName name="MO_ColAcero_G60_QQ_10" localSheetId="0">#REF!</definedName>
    <definedName name="MO_ColAcero_G60_QQ_10">#REF!</definedName>
    <definedName name="MO_ColAcero_G60_QQ_11" localSheetId="0">#REF!</definedName>
    <definedName name="MO_ColAcero_G60_QQ_11">#REF!</definedName>
    <definedName name="MO_ColAcero_G60_QQ_6" localSheetId="0">#REF!</definedName>
    <definedName name="MO_ColAcero_G60_QQ_6">#REF!</definedName>
    <definedName name="MO_ColAcero_G60_QQ_7" localSheetId="0">#REF!</definedName>
    <definedName name="MO_ColAcero_G60_QQ_7">#REF!</definedName>
    <definedName name="MO_ColAcero_G60_QQ_8" localSheetId="0">#REF!</definedName>
    <definedName name="MO_ColAcero_G60_QQ_8">#REF!</definedName>
    <definedName name="MO_ColAcero_G60_QQ_9" localSheetId="0">#REF!</definedName>
    <definedName name="MO_ColAcero_G60_QQ_9">#REF!</definedName>
    <definedName name="MO_ColAcero_Malla" localSheetId="0">#REF!</definedName>
    <definedName name="MO_ColAcero_Malla">#REF!</definedName>
    <definedName name="MO_ColAcero_Malla_10" localSheetId="0">#REF!</definedName>
    <definedName name="MO_ColAcero_Malla_10">#REF!</definedName>
    <definedName name="MO_ColAcero_Malla_11" localSheetId="0">#REF!</definedName>
    <definedName name="MO_ColAcero_Malla_11">#REF!</definedName>
    <definedName name="MO_ColAcero_Malla_6" localSheetId="0">#REF!</definedName>
    <definedName name="MO_ColAcero_Malla_6">#REF!</definedName>
    <definedName name="MO_ColAcero_Malla_7" localSheetId="0">#REF!</definedName>
    <definedName name="MO_ColAcero_Malla_7">#REF!</definedName>
    <definedName name="MO_ColAcero_Malla_8" localSheetId="0">#REF!</definedName>
    <definedName name="MO_ColAcero_Malla_8">#REF!</definedName>
    <definedName name="MO_ColAcero_Malla_9" localSheetId="0">#REF!</definedName>
    <definedName name="MO_ColAcero_Malla_9">#REF!</definedName>
    <definedName name="MO_ColAcero_QQ" localSheetId="0">#REF!</definedName>
    <definedName name="MO_ColAcero_QQ">[15]MO!$B$612</definedName>
    <definedName name="MO_ColAcero_QQ_10" localSheetId="0">#REF!</definedName>
    <definedName name="MO_ColAcero_QQ_10">#REF!</definedName>
    <definedName name="MO_ColAcero_QQ_11" localSheetId="0">#REF!</definedName>
    <definedName name="MO_ColAcero_QQ_11">#REF!</definedName>
    <definedName name="MO_ColAcero_QQ_5" localSheetId="0">#REF!</definedName>
    <definedName name="MO_ColAcero_QQ_5">#REF!</definedName>
    <definedName name="MO_ColAcero_QQ_6" localSheetId="0">#REF!</definedName>
    <definedName name="MO_ColAcero_QQ_6">#REF!</definedName>
    <definedName name="MO_ColAcero_QQ_7" localSheetId="0">#REF!</definedName>
    <definedName name="MO_ColAcero_QQ_7">#REF!</definedName>
    <definedName name="MO_ColAcero_QQ_8" localSheetId="0">#REF!</definedName>
    <definedName name="MO_ColAcero_QQ_8">#REF!</definedName>
    <definedName name="MO_ColAcero_QQ_9" localSheetId="0">#REF!</definedName>
    <definedName name="MO_ColAcero_QQ_9">#REF!</definedName>
    <definedName name="MO_ColAcero_ZapMuros" localSheetId="0">#REF!</definedName>
    <definedName name="MO_ColAcero_ZapMuros">#REF!</definedName>
    <definedName name="MO_ColAcero_ZapMuros_10" localSheetId="0">#REF!</definedName>
    <definedName name="MO_ColAcero_ZapMuros_10">#REF!</definedName>
    <definedName name="MO_ColAcero_ZapMuros_11" localSheetId="0">#REF!</definedName>
    <definedName name="MO_ColAcero_ZapMuros_11">#REF!</definedName>
    <definedName name="MO_ColAcero_ZapMuros_6" localSheetId="0">#REF!</definedName>
    <definedName name="MO_ColAcero_ZapMuros_6">#REF!</definedName>
    <definedName name="MO_ColAcero_ZapMuros_7" localSheetId="0">#REF!</definedName>
    <definedName name="MO_ColAcero_ZapMuros_7">#REF!</definedName>
    <definedName name="MO_ColAcero_ZapMuros_8" localSheetId="0">#REF!</definedName>
    <definedName name="MO_ColAcero_ZapMuros_8">#REF!</definedName>
    <definedName name="MO_ColAcero_ZapMuros_9" localSheetId="0">#REF!</definedName>
    <definedName name="MO_ColAcero_ZapMuros_9">#REF!</definedName>
    <definedName name="MO_ColAcero14_Piso" localSheetId="0">#REF!</definedName>
    <definedName name="MO_ColAcero14_Piso">#REF!</definedName>
    <definedName name="MO_ColAcero14_Piso_10" localSheetId="0">#REF!</definedName>
    <definedName name="MO_ColAcero14_Piso_10">#REF!</definedName>
    <definedName name="MO_ColAcero14_Piso_11" localSheetId="0">#REF!</definedName>
    <definedName name="MO_ColAcero14_Piso_11">#REF!</definedName>
    <definedName name="MO_ColAcero14_Piso_6" localSheetId="0">#REF!</definedName>
    <definedName name="MO_ColAcero14_Piso_6">#REF!</definedName>
    <definedName name="MO_ColAcero14_Piso_7" localSheetId="0">#REF!</definedName>
    <definedName name="MO_ColAcero14_Piso_7">#REF!</definedName>
    <definedName name="MO_ColAcero14_Piso_8" localSheetId="0">#REF!</definedName>
    <definedName name="MO_ColAcero14_Piso_8">#REF!</definedName>
    <definedName name="MO_ColAcero14_Piso_9" localSheetId="0">#REF!</definedName>
    <definedName name="MO_ColAcero14_Piso_9">#REF!</definedName>
    <definedName name="MO_ColAcero38y12_Cols" localSheetId="0">#REF!</definedName>
    <definedName name="MO_ColAcero38y12_Cols">#REF!</definedName>
    <definedName name="MO_ColAcero38y12_Cols_10" localSheetId="0">#REF!</definedName>
    <definedName name="MO_ColAcero38y12_Cols_10">#REF!</definedName>
    <definedName name="MO_ColAcero38y12_Cols_11" localSheetId="0">#REF!</definedName>
    <definedName name="MO_ColAcero38y12_Cols_11">#REF!</definedName>
    <definedName name="MO_ColAcero38y12_Cols_6" localSheetId="0">#REF!</definedName>
    <definedName name="MO_ColAcero38y12_Cols_6">#REF!</definedName>
    <definedName name="MO_ColAcero38y12_Cols_7" localSheetId="0">#REF!</definedName>
    <definedName name="MO_ColAcero38y12_Cols_7">#REF!</definedName>
    <definedName name="MO_ColAcero38y12_Cols_8" localSheetId="0">#REF!</definedName>
    <definedName name="MO_ColAcero38y12_Cols_8">#REF!</definedName>
    <definedName name="MO_ColAcero38y12_Cols_9" localSheetId="0">#REF!</definedName>
    <definedName name="MO_ColAcero38y12_Cols_9">#REF!</definedName>
    <definedName name="MO_DEMOLICION_MURO_HA" localSheetId="0">#REF!</definedName>
    <definedName name="MO_DEMOLICION_MURO_HA">#REF!</definedName>
    <definedName name="MO_DEMOLICION_MURO_HA_10" localSheetId="0">#REF!</definedName>
    <definedName name="MO_DEMOLICION_MURO_HA_10">#REF!</definedName>
    <definedName name="MO_DEMOLICION_MURO_HA_11" localSheetId="0">#REF!</definedName>
    <definedName name="MO_DEMOLICION_MURO_HA_11">#REF!</definedName>
    <definedName name="MO_DEMOLICION_MURO_HA_6" localSheetId="0">#REF!</definedName>
    <definedName name="MO_DEMOLICION_MURO_HA_6">#REF!</definedName>
    <definedName name="MO_DEMOLICION_MURO_HA_7" localSheetId="0">#REF!</definedName>
    <definedName name="MO_DEMOLICION_MURO_HA_7">#REF!</definedName>
    <definedName name="MO_DEMOLICION_MURO_HA_8" localSheetId="0">#REF!</definedName>
    <definedName name="MO_DEMOLICION_MURO_HA_8">#REF!</definedName>
    <definedName name="MO_DEMOLICION_MURO_HA_9" localSheetId="0">#REF!</definedName>
    <definedName name="MO_DEMOLICION_MURO_HA_9">#REF!</definedName>
    <definedName name="MO_ELEC_BREAKERS" localSheetId="0">#REF!</definedName>
    <definedName name="MO_ELEC_BREAKERS">#REF!</definedName>
    <definedName name="MO_ELEC_BREAKERS_10" localSheetId="0">#REF!</definedName>
    <definedName name="MO_ELEC_BREAKERS_10">#REF!</definedName>
    <definedName name="MO_ELEC_BREAKERS_11" localSheetId="0">#REF!</definedName>
    <definedName name="MO_ELEC_BREAKERS_11">#REF!</definedName>
    <definedName name="MO_ELEC_BREAKERS_6" localSheetId="0">#REF!</definedName>
    <definedName name="MO_ELEC_BREAKERS_6">#REF!</definedName>
    <definedName name="MO_ELEC_BREAKERS_7" localSheetId="0">#REF!</definedName>
    <definedName name="MO_ELEC_BREAKERS_7">#REF!</definedName>
    <definedName name="MO_ELEC_BREAKERS_8" localSheetId="0">#REF!</definedName>
    <definedName name="MO_ELEC_BREAKERS_8">#REF!</definedName>
    <definedName name="MO_ELEC_BREAKERS_9" localSheetId="0">#REF!</definedName>
    <definedName name="MO_ELEC_BREAKERS_9">#REF!</definedName>
    <definedName name="MO_ELEC_INTERRUPTOR_3W" localSheetId="0">#REF!</definedName>
    <definedName name="MO_ELEC_INTERRUPTOR_3W">#REF!</definedName>
    <definedName name="MO_ELEC_INTERRUPTOR_3W_10" localSheetId="0">#REF!</definedName>
    <definedName name="MO_ELEC_INTERRUPTOR_3W_10">#REF!</definedName>
    <definedName name="MO_ELEC_INTERRUPTOR_3W_11" localSheetId="0">#REF!</definedName>
    <definedName name="MO_ELEC_INTERRUPTOR_3W_11">#REF!</definedName>
    <definedName name="MO_ELEC_INTERRUPTOR_3W_6" localSheetId="0">#REF!</definedName>
    <definedName name="MO_ELEC_INTERRUPTOR_3W_6">#REF!</definedName>
    <definedName name="MO_ELEC_INTERRUPTOR_3W_7" localSheetId="0">#REF!</definedName>
    <definedName name="MO_ELEC_INTERRUPTOR_3W_7">#REF!</definedName>
    <definedName name="MO_ELEC_INTERRUPTOR_3W_8" localSheetId="0">#REF!</definedName>
    <definedName name="MO_ELEC_INTERRUPTOR_3W_8">#REF!</definedName>
    <definedName name="MO_ELEC_INTERRUPTOR_3W_9" localSheetId="0">#REF!</definedName>
    <definedName name="MO_ELEC_INTERRUPTOR_3W_9">#REF!</definedName>
    <definedName name="MO_ELEC_INTERRUPTOR_4W" localSheetId="0">#REF!</definedName>
    <definedName name="MO_ELEC_INTERRUPTOR_4W">#REF!</definedName>
    <definedName name="MO_ELEC_INTERRUPTOR_4W_10" localSheetId="0">#REF!</definedName>
    <definedName name="MO_ELEC_INTERRUPTOR_4W_10">#REF!</definedName>
    <definedName name="MO_ELEC_INTERRUPTOR_4W_11" localSheetId="0">#REF!</definedName>
    <definedName name="MO_ELEC_INTERRUPTOR_4W_11">#REF!</definedName>
    <definedName name="MO_ELEC_INTERRUPTOR_4W_6" localSheetId="0">#REF!</definedName>
    <definedName name="MO_ELEC_INTERRUPTOR_4W_6">#REF!</definedName>
    <definedName name="MO_ELEC_INTERRUPTOR_4W_7" localSheetId="0">#REF!</definedName>
    <definedName name="MO_ELEC_INTERRUPTOR_4W_7">#REF!</definedName>
    <definedName name="MO_ELEC_INTERRUPTOR_4W_8" localSheetId="0">#REF!</definedName>
    <definedName name="MO_ELEC_INTERRUPTOR_4W_8">#REF!</definedName>
    <definedName name="MO_ELEC_INTERRUPTOR_4W_9" localSheetId="0">#REF!</definedName>
    <definedName name="MO_ELEC_INTERRUPTOR_4W_9">#REF!</definedName>
    <definedName name="MO_ELEC_INTERRUPTOR_DOB" localSheetId="0">#REF!</definedName>
    <definedName name="MO_ELEC_INTERRUPTOR_DOB">#REF!</definedName>
    <definedName name="MO_ELEC_INTERRUPTOR_DOB_10" localSheetId="0">#REF!</definedName>
    <definedName name="MO_ELEC_INTERRUPTOR_DOB_10">#REF!</definedName>
    <definedName name="MO_ELEC_INTERRUPTOR_DOB_11" localSheetId="0">#REF!</definedName>
    <definedName name="MO_ELEC_INTERRUPTOR_DOB_11">#REF!</definedName>
    <definedName name="MO_ELEC_INTERRUPTOR_DOB_6" localSheetId="0">#REF!</definedName>
    <definedName name="MO_ELEC_INTERRUPTOR_DOB_6">#REF!</definedName>
    <definedName name="MO_ELEC_INTERRUPTOR_DOB_7" localSheetId="0">#REF!</definedName>
    <definedName name="MO_ELEC_INTERRUPTOR_DOB_7">#REF!</definedName>
    <definedName name="MO_ELEC_INTERRUPTOR_DOB_8" localSheetId="0">#REF!</definedName>
    <definedName name="MO_ELEC_INTERRUPTOR_DOB_8">#REF!</definedName>
    <definedName name="MO_ELEC_INTERRUPTOR_DOB_9" localSheetId="0">#REF!</definedName>
    <definedName name="MO_ELEC_INTERRUPTOR_DOB_9">#REF!</definedName>
    <definedName name="MO_ELEC_INTERRUPTOR_SENC" localSheetId="0">#REF!</definedName>
    <definedName name="MO_ELEC_INTERRUPTOR_SENC">#REF!</definedName>
    <definedName name="MO_ELEC_INTERRUPTOR_SENC_10" localSheetId="0">#REF!</definedName>
    <definedName name="MO_ELEC_INTERRUPTOR_SENC_10">#REF!</definedName>
    <definedName name="MO_ELEC_INTERRUPTOR_SENC_11" localSheetId="0">#REF!</definedName>
    <definedName name="MO_ELEC_INTERRUPTOR_SENC_11">#REF!</definedName>
    <definedName name="MO_ELEC_INTERRUPTOR_SENC_6" localSheetId="0">#REF!</definedName>
    <definedName name="MO_ELEC_INTERRUPTOR_SENC_6">#REF!</definedName>
    <definedName name="MO_ELEC_INTERRUPTOR_SENC_7" localSheetId="0">#REF!</definedName>
    <definedName name="MO_ELEC_INTERRUPTOR_SENC_7">#REF!</definedName>
    <definedName name="MO_ELEC_INTERRUPTOR_SENC_8" localSheetId="0">#REF!</definedName>
    <definedName name="MO_ELEC_INTERRUPTOR_SENC_8">#REF!</definedName>
    <definedName name="MO_ELEC_INTERRUPTOR_SENC_9" localSheetId="0">#REF!</definedName>
    <definedName name="MO_ELEC_INTERRUPTOR_SENC_9">#REF!</definedName>
    <definedName name="MO_ELEC_INTERRUPTOR_TRIPLE" localSheetId="0">#REF!</definedName>
    <definedName name="MO_ELEC_INTERRUPTOR_TRIPLE">#REF!</definedName>
    <definedName name="MO_ELEC_INTERRUPTOR_TRIPLE_10" localSheetId="0">#REF!</definedName>
    <definedName name="MO_ELEC_INTERRUPTOR_TRIPLE_10">#REF!</definedName>
    <definedName name="MO_ELEC_INTERRUPTOR_TRIPLE_11" localSheetId="0">#REF!</definedName>
    <definedName name="MO_ELEC_INTERRUPTOR_TRIPLE_11">#REF!</definedName>
    <definedName name="MO_ELEC_INTERRUPTOR_TRIPLE_6" localSheetId="0">#REF!</definedName>
    <definedName name="MO_ELEC_INTERRUPTOR_TRIPLE_6">#REF!</definedName>
    <definedName name="MO_ELEC_INTERRUPTOR_TRIPLE_7" localSheetId="0">#REF!</definedName>
    <definedName name="MO_ELEC_INTERRUPTOR_TRIPLE_7">#REF!</definedName>
    <definedName name="MO_ELEC_INTERRUPTOR_TRIPLE_8" localSheetId="0">#REF!</definedName>
    <definedName name="MO_ELEC_INTERRUPTOR_TRIPLE_8">#REF!</definedName>
    <definedName name="MO_ELEC_INTERRUPTOR_TRIPLE_9" localSheetId="0">#REF!</definedName>
    <definedName name="MO_ELEC_INTERRUPTOR_TRIPLE_9">#REF!</definedName>
    <definedName name="MO_ELEC_LAMPARA_FLUORESCENTE" localSheetId="0">#REF!</definedName>
    <definedName name="MO_ELEC_LAMPARA_FLUORESCENTE">#REF!</definedName>
    <definedName name="MO_ELEC_LAMPARA_FLUORESCENTE_10" localSheetId="0">#REF!</definedName>
    <definedName name="MO_ELEC_LAMPARA_FLUORESCENTE_10">#REF!</definedName>
    <definedName name="MO_ELEC_LAMPARA_FLUORESCENTE_11" localSheetId="0">#REF!</definedName>
    <definedName name="MO_ELEC_LAMPARA_FLUORESCENTE_11">#REF!</definedName>
    <definedName name="MO_ELEC_LAMPARA_FLUORESCENTE_6" localSheetId="0">#REF!</definedName>
    <definedName name="MO_ELEC_LAMPARA_FLUORESCENTE_6">#REF!</definedName>
    <definedName name="MO_ELEC_LAMPARA_FLUORESCENTE_7" localSheetId="0">#REF!</definedName>
    <definedName name="MO_ELEC_LAMPARA_FLUORESCENTE_7">#REF!</definedName>
    <definedName name="MO_ELEC_LAMPARA_FLUORESCENTE_8" localSheetId="0">#REF!</definedName>
    <definedName name="MO_ELEC_LAMPARA_FLUORESCENTE_8">#REF!</definedName>
    <definedName name="MO_ELEC_LAMPARA_FLUORESCENTE_9" localSheetId="0">#REF!</definedName>
    <definedName name="MO_ELEC_LAMPARA_FLUORESCENTE_9">#REF!</definedName>
    <definedName name="MO_ELEC_LUZ_CENITAL" localSheetId="0">#REF!</definedName>
    <definedName name="MO_ELEC_LUZ_CENITAL">#REF!</definedName>
    <definedName name="MO_ELEC_LUZ_CENITAL_10" localSheetId="0">#REF!</definedName>
    <definedName name="MO_ELEC_LUZ_CENITAL_10">#REF!</definedName>
    <definedName name="MO_ELEC_LUZ_CENITAL_11" localSheetId="0">#REF!</definedName>
    <definedName name="MO_ELEC_LUZ_CENITAL_11">#REF!</definedName>
    <definedName name="MO_ELEC_LUZ_CENITAL_6" localSheetId="0">#REF!</definedName>
    <definedName name="MO_ELEC_LUZ_CENITAL_6">#REF!</definedName>
    <definedName name="MO_ELEC_LUZ_CENITAL_7" localSheetId="0">#REF!</definedName>
    <definedName name="MO_ELEC_LUZ_CENITAL_7">#REF!</definedName>
    <definedName name="MO_ELEC_LUZ_CENITAL_8" localSheetId="0">#REF!</definedName>
    <definedName name="MO_ELEC_LUZ_CENITAL_8">#REF!</definedName>
    <definedName name="MO_ELEC_LUZ_CENITAL_9" localSheetId="0">#REF!</definedName>
    <definedName name="MO_ELEC_LUZ_CENITAL_9">#REF!</definedName>
    <definedName name="MO_ELEC_PANEL_DIST" localSheetId="0">#REF!</definedName>
    <definedName name="MO_ELEC_PANEL_DIST">#REF!</definedName>
    <definedName name="MO_ELEC_PANEL_DIST_10" localSheetId="0">#REF!</definedName>
    <definedName name="MO_ELEC_PANEL_DIST_10">#REF!</definedName>
    <definedName name="MO_ELEC_PANEL_DIST_11" localSheetId="0">#REF!</definedName>
    <definedName name="MO_ELEC_PANEL_DIST_11">#REF!</definedName>
    <definedName name="MO_ELEC_PANEL_DIST_6" localSheetId="0">#REF!</definedName>
    <definedName name="MO_ELEC_PANEL_DIST_6">#REF!</definedName>
    <definedName name="MO_ELEC_PANEL_DIST_7" localSheetId="0">#REF!</definedName>
    <definedName name="MO_ELEC_PANEL_DIST_7">#REF!</definedName>
    <definedName name="MO_ELEC_PANEL_DIST_8" localSheetId="0">#REF!</definedName>
    <definedName name="MO_ELEC_PANEL_DIST_8">#REF!</definedName>
    <definedName name="MO_ELEC_PANEL_DIST_9" localSheetId="0">#REF!</definedName>
    <definedName name="MO_ELEC_PANEL_DIST_9">#REF!</definedName>
    <definedName name="MO_ELEC_TOMACORRIENTE_110" localSheetId="0">#REF!</definedName>
    <definedName name="MO_ELEC_TOMACORRIENTE_110">#REF!</definedName>
    <definedName name="MO_ELEC_TOMACORRIENTE_110_10" localSheetId="0">#REF!</definedName>
    <definedName name="MO_ELEC_TOMACORRIENTE_110_10">#REF!</definedName>
    <definedName name="MO_ELEC_TOMACORRIENTE_110_11" localSheetId="0">#REF!</definedName>
    <definedName name="MO_ELEC_TOMACORRIENTE_110_11">#REF!</definedName>
    <definedName name="MO_ELEC_TOMACORRIENTE_110_6" localSheetId="0">#REF!</definedName>
    <definedName name="MO_ELEC_TOMACORRIENTE_110_6">#REF!</definedName>
    <definedName name="MO_ELEC_TOMACORRIENTE_110_7" localSheetId="0">#REF!</definedName>
    <definedName name="MO_ELEC_TOMACORRIENTE_110_7">#REF!</definedName>
    <definedName name="MO_ELEC_TOMACORRIENTE_110_8" localSheetId="0">#REF!</definedName>
    <definedName name="MO_ELEC_TOMACORRIENTE_110_8">#REF!</definedName>
    <definedName name="MO_ELEC_TOMACORRIENTE_110_9" localSheetId="0">#REF!</definedName>
    <definedName name="MO_ELEC_TOMACORRIENTE_110_9">#REF!</definedName>
    <definedName name="MO_ELEC_TOMACORRIENTE_220" localSheetId="0">#REF!</definedName>
    <definedName name="MO_ELEC_TOMACORRIENTE_220">#REF!</definedName>
    <definedName name="MO_ELEC_TOMACORRIENTE_220_10" localSheetId="0">#REF!</definedName>
    <definedName name="MO_ELEC_TOMACORRIENTE_220_10">#REF!</definedName>
    <definedName name="MO_ELEC_TOMACORRIENTE_220_11" localSheetId="0">#REF!</definedName>
    <definedName name="MO_ELEC_TOMACORRIENTE_220_11">#REF!</definedName>
    <definedName name="MO_ELEC_TOMACORRIENTE_220_6" localSheetId="0">#REF!</definedName>
    <definedName name="MO_ELEC_TOMACORRIENTE_220_6">#REF!</definedName>
    <definedName name="MO_ELEC_TOMACORRIENTE_220_7" localSheetId="0">#REF!</definedName>
    <definedName name="MO_ELEC_TOMACORRIENTE_220_7">#REF!</definedName>
    <definedName name="MO_ELEC_TOMACORRIENTE_220_8" localSheetId="0">#REF!</definedName>
    <definedName name="MO_ELEC_TOMACORRIENTE_220_8">#REF!</definedName>
    <definedName name="MO_ELEC_TOMACORRIENTE_220_9" localSheetId="0">#REF!</definedName>
    <definedName name="MO_ELEC_TOMACORRIENTE_220_9">#REF!</definedName>
    <definedName name="MO_ENTABLILLADOS" localSheetId="0">#REF!</definedName>
    <definedName name="MO_ENTABLILLADOS">#REF!</definedName>
    <definedName name="MO_ENTABLILLADOS_10" localSheetId="0">#REF!</definedName>
    <definedName name="MO_ENTABLILLADOS_10">#REF!</definedName>
    <definedName name="MO_ENTABLILLADOS_11" localSheetId="0">#REF!</definedName>
    <definedName name="MO_ENTABLILLADOS_11">#REF!</definedName>
    <definedName name="MO_ENTABLILLADOS_6" localSheetId="0">#REF!</definedName>
    <definedName name="MO_ENTABLILLADOS_6">#REF!</definedName>
    <definedName name="MO_ENTABLILLADOS_7" localSheetId="0">#REF!</definedName>
    <definedName name="MO_ENTABLILLADOS_7">#REF!</definedName>
    <definedName name="MO_ENTABLILLADOS_8" localSheetId="0">#REF!</definedName>
    <definedName name="MO_ENTABLILLADOS_8">#REF!</definedName>
    <definedName name="MO_ENTABLILLADOS_9" localSheetId="0">#REF!</definedName>
    <definedName name="MO_ENTABLILLADOS_9">#REF!</definedName>
    <definedName name="MO_ESCALON_GRANITO" localSheetId="0">#REF!</definedName>
    <definedName name="MO_ESCALON_GRANITO">#REF!</definedName>
    <definedName name="MO_ESCALON_GRANITO_10" localSheetId="0">#REF!</definedName>
    <definedName name="MO_ESCALON_GRANITO_10">#REF!</definedName>
    <definedName name="MO_ESCALON_GRANITO_11" localSheetId="0">#REF!</definedName>
    <definedName name="MO_ESCALON_GRANITO_11">#REF!</definedName>
    <definedName name="MO_ESCALON_GRANITO_6" localSheetId="0">#REF!</definedName>
    <definedName name="MO_ESCALON_GRANITO_6">#REF!</definedName>
    <definedName name="MO_ESCALON_GRANITO_7" localSheetId="0">#REF!</definedName>
    <definedName name="MO_ESCALON_GRANITO_7">#REF!</definedName>
    <definedName name="MO_ESCALON_GRANITO_8" localSheetId="0">#REF!</definedName>
    <definedName name="MO_ESCALON_GRANITO_8">#REF!</definedName>
    <definedName name="MO_ESCALON_GRANITO_9" localSheetId="0">#REF!</definedName>
    <definedName name="MO_ESCALON_GRANITO_9">#REF!</definedName>
    <definedName name="MO_ESCALON_HUELLA_y_CONTRAHUELLA" localSheetId="0">#REF!</definedName>
    <definedName name="MO_ESCALON_HUELLA_y_CONTRAHUELLA">#REF!</definedName>
    <definedName name="MO_ESCALON_HUELLA_y_CONTRAHUELLA_10" localSheetId="0">#REF!</definedName>
    <definedName name="MO_ESCALON_HUELLA_y_CONTRAHUELLA_10">#REF!</definedName>
    <definedName name="MO_ESCALON_HUELLA_y_CONTRAHUELLA_11" localSheetId="0">#REF!</definedName>
    <definedName name="MO_ESCALON_HUELLA_y_CONTRAHUELLA_11">#REF!</definedName>
    <definedName name="MO_ESCALON_HUELLA_y_CONTRAHUELLA_6" localSheetId="0">#REF!</definedName>
    <definedName name="MO_ESCALON_HUELLA_y_CONTRAHUELLA_6">#REF!</definedName>
    <definedName name="MO_ESCALON_HUELLA_y_CONTRAHUELLA_7" localSheetId="0">#REF!</definedName>
    <definedName name="MO_ESCALON_HUELLA_y_CONTRAHUELLA_7">#REF!</definedName>
    <definedName name="MO_ESCALON_HUELLA_y_CONTRAHUELLA_8" localSheetId="0">#REF!</definedName>
    <definedName name="MO_ESCALON_HUELLA_y_CONTRAHUELLA_8">#REF!</definedName>
    <definedName name="MO_ESCALON_HUELLA_y_CONTRAHUELLA_9" localSheetId="0">#REF!</definedName>
    <definedName name="MO_ESCALON_HUELLA_y_CONTRAHUELLA_9">#REF!</definedName>
    <definedName name="MO_ESTRIAS" localSheetId="0">#REF!</definedName>
    <definedName name="MO_ESTRIAS">#REF!</definedName>
    <definedName name="MO_ESTRIAS_10" localSheetId="0">#REF!</definedName>
    <definedName name="MO_ESTRIAS_10">#REF!</definedName>
    <definedName name="MO_ESTRIAS_11" localSheetId="0">#REF!</definedName>
    <definedName name="MO_ESTRIAS_11">#REF!</definedName>
    <definedName name="MO_ESTRIAS_6" localSheetId="0">#REF!</definedName>
    <definedName name="MO_ESTRIAS_6">#REF!</definedName>
    <definedName name="MO_ESTRIAS_7" localSheetId="0">#REF!</definedName>
    <definedName name="MO_ESTRIAS_7">#REF!</definedName>
    <definedName name="MO_ESTRIAS_8" localSheetId="0">#REF!</definedName>
    <definedName name="MO_ESTRIAS_8">#REF!</definedName>
    <definedName name="MO_ESTRIAS_9" localSheetId="0">#REF!</definedName>
    <definedName name="MO_ESTRIAS_9">#REF!</definedName>
    <definedName name="MO_EXC_CALICHE_MANO_3M" localSheetId="0">#REF!</definedName>
    <definedName name="MO_EXC_CALICHE_MANO_3M">#REF!</definedName>
    <definedName name="MO_EXC_CALICHE_MANO_3M_10" localSheetId="0">#REF!</definedName>
    <definedName name="MO_EXC_CALICHE_MANO_3M_10">#REF!</definedName>
    <definedName name="MO_EXC_CALICHE_MANO_3M_11" localSheetId="0">#REF!</definedName>
    <definedName name="MO_EXC_CALICHE_MANO_3M_11">#REF!</definedName>
    <definedName name="MO_EXC_CALICHE_MANO_3M_6" localSheetId="0">#REF!</definedName>
    <definedName name="MO_EXC_CALICHE_MANO_3M_6">#REF!</definedName>
    <definedName name="MO_EXC_CALICHE_MANO_3M_7" localSheetId="0">#REF!</definedName>
    <definedName name="MO_EXC_CALICHE_MANO_3M_7">#REF!</definedName>
    <definedName name="MO_EXC_CALICHE_MANO_3M_8" localSheetId="0">#REF!</definedName>
    <definedName name="MO_EXC_CALICHE_MANO_3M_8">#REF!</definedName>
    <definedName name="MO_EXC_CALICHE_MANO_3M_9" localSheetId="0">#REF!</definedName>
    <definedName name="MO_EXC_CALICHE_MANO_3M_9">#REF!</definedName>
    <definedName name="MO_EXC_ROCA_BLANDA_MANO_3M" localSheetId="0">#REF!</definedName>
    <definedName name="MO_EXC_ROCA_BLANDA_MANO_3M">#REF!</definedName>
    <definedName name="MO_EXC_ROCA_BLANDA_MANO_3M_10" localSheetId="0">#REF!</definedName>
    <definedName name="MO_EXC_ROCA_BLANDA_MANO_3M_10">#REF!</definedName>
    <definedName name="MO_EXC_ROCA_BLANDA_MANO_3M_11" localSheetId="0">#REF!</definedName>
    <definedName name="MO_EXC_ROCA_BLANDA_MANO_3M_11">#REF!</definedName>
    <definedName name="MO_EXC_ROCA_BLANDA_MANO_3M_6" localSheetId="0">#REF!</definedName>
    <definedName name="MO_EXC_ROCA_BLANDA_MANO_3M_6">#REF!</definedName>
    <definedName name="MO_EXC_ROCA_BLANDA_MANO_3M_7" localSheetId="0">#REF!</definedName>
    <definedName name="MO_EXC_ROCA_BLANDA_MANO_3M_7">#REF!</definedName>
    <definedName name="MO_EXC_ROCA_BLANDA_MANO_3M_8" localSheetId="0">#REF!</definedName>
    <definedName name="MO_EXC_ROCA_BLANDA_MANO_3M_8">#REF!</definedName>
    <definedName name="MO_EXC_ROCA_BLANDA_MANO_3M_9" localSheetId="0">#REF!</definedName>
    <definedName name="MO_EXC_ROCA_BLANDA_MANO_3M_9">#REF!</definedName>
    <definedName name="MO_EXC_ROCA_COMP_3M" localSheetId="0">#REF!</definedName>
    <definedName name="MO_EXC_ROCA_COMP_3M">#REF!</definedName>
    <definedName name="MO_EXC_ROCA_COMP_3M_10" localSheetId="0">#REF!</definedName>
    <definedName name="MO_EXC_ROCA_COMP_3M_10">#REF!</definedName>
    <definedName name="MO_EXC_ROCA_COMP_3M_11" localSheetId="0">#REF!</definedName>
    <definedName name="MO_EXC_ROCA_COMP_3M_11">#REF!</definedName>
    <definedName name="MO_EXC_ROCA_COMP_3M_6" localSheetId="0">#REF!</definedName>
    <definedName name="MO_EXC_ROCA_COMP_3M_6">#REF!</definedName>
    <definedName name="MO_EXC_ROCA_COMP_3M_7" localSheetId="0">#REF!</definedName>
    <definedName name="MO_EXC_ROCA_COMP_3M_7">#REF!</definedName>
    <definedName name="MO_EXC_ROCA_COMP_3M_8" localSheetId="0">#REF!</definedName>
    <definedName name="MO_EXC_ROCA_COMP_3M_8">#REF!</definedName>
    <definedName name="MO_EXC_ROCA_COMP_3M_9" localSheetId="0">#REF!</definedName>
    <definedName name="MO_EXC_ROCA_COMP_3M_9">#REF!</definedName>
    <definedName name="MO_EXC_ROCA_MANO_3M" localSheetId="0">#REF!</definedName>
    <definedName name="MO_EXC_ROCA_MANO_3M">#REF!</definedName>
    <definedName name="MO_EXC_ROCA_MANO_3M_10" localSheetId="0">#REF!</definedName>
    <definedName name="MO_EXC_ROCA_MANO_3M_10">#REF!</definedName>
    <definedName name="MO_EXC_ROCA_MANO_3M_11" localSheetId="0">#REF!</definedName>
    <definedName name="MO_EXC_ROCA_MANO_3M_11">#REF!</definedName>
    <definedName name="MO_EXC_ROCA_MANO_3M_6" localSheetId="0">#REF!</definedName>
    <definedName name="MO_EXC_ROCA_MANO_3M_6">#REF!</definedName>
    <definedName name="MO_EXC_ROCA_MANO_3M_7" localSheetId="0">#REF!</definedName>
    <definedName name="MO_EXC_ROCA_MANO_3M_7">#REF!</definedName>
    <definedName name="MO_EXC_ROCA_MANO_3M_8" localSheetId="0">#REF!</definedName>
    <definedName name="MO_EXC_ROCA_MANO_3M_8">#REF!</definedName>
    <definedName name="MO_EXC_ROCA_MANO_3M_9" localSheetId="0">#REF!</definedName>
    <definedName name="MO_EXC_ROCA_MANO_3M_9">#REF!</definedName>
    <definedName name="MO_EXC_TIERRA_MANO_3M" localSheetId="0">#REF!</definedName>
    <definedName name="MO_EXC_TIERRA_MANO_3M">#REF!</definedName>
    <definedName name="MO_EXC_TIERRA_MANO_3M_10" localSheetId="0">#REF!</definedName>
    <definedName name="MO_EXC_TIERRA_MANO_3M_10">#REF!</definedName>
    <definedName name="MO_EXC_TIERRA_MANO_3M_11" localSheetId="0">#REF!</definedName>
    <definedName name="MO_EXC_TIERRA_MANO_3M_11">#REF!</definedName>
    <definedName name="MO_EXC_TIERRA_MANO_3M_6" localSheetId="0">#REF!</definedName>
    <definedName name="MO_EXC_TIERRA_MANO_3M_6">#REF!</definedName>
    <definedName name="MO_EXC_TIERRA_MANO_3M_7" localSheetId="0">#REF!</definedName>
    <definedName name="MO_EXC_TIERRA_MANO_3M_7">#REF!</definedName>
    <definedName name="MO_EXC_TIERRA_MANO_3M_8" localSheetId="0">#REF!</definedName>
    <definedName name="MO_EXC_TIERRA_MANO_3M_8">#REF!</definedName>
    <definedName name="MO_EXC_TIERRA_MANO_3M_9" localSheetId="0">#REF!</definedName>
    <definedName name="MO_EXC_TIERRA_MANO_3M_9">#REF!</definedName>
    <definedName name="MO_FINO_TECHO_HOR" localSheetId="0">#REF!</definedName>
    <definedName name="MO_FINO_TECHO_HOR">#REF!</definedName>
    <definedName name="MO_FINO_TECHO_HOR_10" localSheetId="0">#REF!</definedName>
    <definedName name="MO_FINO_TECHO_HOR_10">#REF!</definedName>
    <definedName name="MO_FINO_TECHO_HOR_11" localSheetId="0">#REF!</definedName>
    <definedName name="MO_FINO_TECHO_HOR_11">#REF!</definedName>
    <definedName name="MO_FINO_TECHO_HOR_6" localSheetId="0">#REF!</definedName>
    <definedName name="MO_FINO_TECHO_HOR_6">#REF!</definedName>
    <definedName name="MO_FINO_TECHO_HOR_7" localSheetId="0">#REF!</definedName>
    <definedName name="MO_FINO_TECHO_HOR_7">#REF!</definedName>
    <definedName name="MO_FINO_TECHO_HOR_8" localSheetId="0">#REF!</definedName>
    <definedName name="MO_FINO_TECHO_HOR_8">#REF!</definedName>
    <definedName name="MO_FINO_TECHO_HOR_9" localSheetId="0">#REF!</definedName>
    <definedName name="MO_FINO_TECHO_HOR_9">#REF!</definedName>
    <definedName name="MO_FRAGUACHE" localSheetId="0">#REF!</definedName>
    <definedName name="MO_FRAGUACHE">#REF!</definedName>
    <definedName name="MO_FRAGUACHE_10" localSheetId="0">#REF!</definedName>
    <definedName name="MO_FRAGUACHE_10">#REF!</definedName>
    <definedName name="MO_FRAGUACHE_11" localSheetId="0">#REF!</definedName>
    <definedName name="MO_FRAGUACHE_11">#REF!</definedName>
    <definedName name="MO_FRAGUACHE_6" localSheetId="0">#REF!</definedName>
    <definedName name="MO_FRAGUACHE_6">#REF!</definedName>
    <definedName name="MO_FRAGUACHE_7" localSheetId="0">#REF!</definedName>
    <definedName name="MO_FRAGUACHE_7">#REF!</definedName>
    <definedName name="MO_FRAGUACHE_8" localSheetId="0">#REF!</definedName>
    <definedName name="MO_FRAGUACHE_8">#REF!</definedName>
    <definedName name="MO_FRAGUACHE_9" localSheetId="0">#REF!</definedName>
    <definedName name="MO_FRAGUACHE_9">#REF!</definedName>
    <definedName name="MO_GOTEROS" localSheetId="0">#REF!</definedName>
    <definedName name="MO_GOTEROS">#REF!</definedName>
    <definedName name="MO_GOTEROS_10" localSheetId="0">#REF!</definedName>
    <definedName name="MO_GOTEROS_10">#REF!</definedName>
    <definedName name="MO_GOTEROS_11" localSheetId="0">#REF!</definedName>
    <definedName name="MO_GOTEROS_11">#REF!</definedName>
    <definedName name="MO_GOTEROS_6" localSheetId="0">#REF!</definedName>
    <definedName name="MO_GOTEROS_6">#REF!</definedName>
    <definedName name="MO_GOTEROS_7" localSheetId="0">#REF!</definedName>
    <definedName name="MO_GOTEROS_7">#REF!</definedName>
    <definedName name="MO_GOTEROS_8" localSheetId="0">#REF!</definedName>
    <definedName name="MO_GOTEROS_8">#REF!</definedName>
    <definedName name="MO_GOTEROS_9" localSheetId="0">#REF!</definedName>
    <definedName name="MO_GOTEROS_9">#REF!</definedName>
    <definedName name="MO_NATILLA" localSheetId="0">#REF!</definedName>
    <definedName name="MO_NATILLA">#REF!</definedName>
    <definedName name="MO_NATILLA_10" localSheetId="0">#REF!</definedName>
    <definedName name="MO_NATILLA_10">#REF!</definedName>
    <definedName name="MO_NATILLA_11" localSheetId="0">#REF!</definedName>
    <definedName name="MO_NATILLA_11">#REF!</definedName>
    <definedName name="MO_NATILLA_6" localSheetId="0">#REF!</definedName>
    <definedName name="MO_NATILLA_6">#REF!</definedName>
    <definedName name="MO_NATILLA_7" localSheetId="0">#REF!</definedName>
    <definedName name="MO_NATILLA_7">#REF!</definedName>
    <definedName name="MO_NATILLA_8" localSheetId="0">#REF!</definedName>
    <definedName name="MO_NATILLA_8">#REF!</definedName>
    <definedName name="MO_NATILLA_9" localSheetId="0">#REF!</definedName>
    <definedName name="MO_NATILLA_9">#REF!</definedName>
    <definedName name="MO_PAÑETE_COLs" localSheetId="0">#REF!</definedName>
    <definedName name="MO_PAÑETE_COLs">#REF!</definedName>
    <definedName name="MO_PAÑETE_COLs_10" localSheetId="0">#REF!</definedName>
    <definedName name="MO_PAÑETE_COLs_10">#REF!</definedName>
    <definedName name="MO_PAÑETE_COLs_11" localSheetId="0">#REF!</definedName>
    <definedName name="MO_PAÑETE_COLs_11">#REF!</definedName>
    <definedName name="MO_PAÑETE_COLs_6" localSheetId="0">#REF!</definedName>
    <definedName name="MO_PAÑETE_COLs_6">#REF!</definedName>
    <definedName name="MO_PAÑETE_COLs_7" localSheetId="0">#REF!</definedName>
    <definedName name="MO_PAÑETE_COLs_7">#REF!</definedName>
    <definedName name="MO_PAÑETE_COLs_8" localSheetId="0">#REF!</definedName>
    <definedName name="MO_PAÑETE_COLs_8">#REF!</definedName>
    <definedName name="MO_PAÑETE_COLs_9" localSheetId="0">#REF!</definedName>
    <definedName name="MO_PAÑETE_COLs_9">#REF!</definedName>
    <definedName name="MO_PAÑETE_EXT" localSheetId="0">#REF!</definedName>
    <definedName name="MO_PAÑETE_EXT">#REF!</definedName>
    <definedName name="MO_PAÑETE_EXT_10" localSheetId="0">#REF!</definedName>
    <definedName name="MO_PAÑETE_EXT_10">#REF!</definedName>
    <definedName name="MO_PAÑETE_EXT_11" localSheetId="0">#REF!</definedName>
    <definedName name="MO_PAÑETE_EXT_11">#REF!</definedName>
    <definedName name="MO_PAÑETE_EXT_6" localSheetId="0">#REF!</definedName>
    <definedName name="MO_PAÑETE_EXT_6">#REF!</definedName>
    <definedName name="MO_PAÑETE_EXT_7" localSheetId="0">#REF!</definedName>
    <definedName name="MO_PAÑETE_EXT_7">#REF!</definedName>
    <definedName name="MO_PAÑETE_EXT_8" localSheetId="0">#REF!</definedName>
    <definedName name="MO_PAÑETE_EXT_8">#REF!</definedName>
    <definedName name="MO_PAÑETE_EXT_9" localSheetId="0">#REF!</definedName>
    <definedName name="MO_PAÑETE_EXT_9">#REF!</definedName>
    <definedName name="MO_PAÑETE_INT" localSheetId="0">#REF!</definedName>
    <definedName name="MO_PAÑETE_INT">#REF!</definedName>
    <definedName name="MO_PAÑETE_INT_10" localSheetId="0">#REF!</definedName>
    <definedName name="MO_PAÑETE_INT_10">#REF!</definedName>
    <definedName name="MO_PAÑETE_INT_11" localSheetId="0">#REF!</definedName>
    <definedName name="MO_PAÑETE_INT_11">#REF!</definedName>
    <definedName name="MO_PAÑETE_INT_6" localSheetId="0">#REF!</definedName>
    <definedName name="MO_PAÑETE_INT_6">#REF!</definedName>
    <definedName name="MO_PAÑETE_INT_7" localSheetId="0">#REF!</definedName>
    <definedName name="MO_PAÑETE_INT_7">#REF!</definedName>
    <definedName name="MO_PAÑETE_INT_8" localSheetId="0">#REF!</definedName>
    <definedName name="MO_PAÑETE_INT_8">#REF!</definedName>
    <definedName name="MO_PAÑETE_INT_9" localSheetId="0">#REF!</definedName>
    <definedName name="MO_PAÑETE_INT_9">#REF!</definedName>
    <definedName name="MO_PAÑETE_PULIDO" localSheetId="0">#REF!</definedName>
    <definedName name="MO_PAÑETE_PULIDO">#REF!</definedName>
    <definedName name="MO_PAÑETE_PULIDO_10" localSheetId="0">#REF!</definedName>
    <definedName name="MO_PAÑETE_PULIDO_10">#REF!</definedName>
    <definedName name="MO_PAÑETE_PULIDO_11" localSheetId="0">#REF!</definedName>
    <definedName name="MO_PAÑETE_PULIDO_11">#REF!</definedName>
    <definedName name="MO_PAÑETE_PULIDO_6" localSheetId="0">#REF!</definedName>
    <definedName name="MO_PAÑETE_PULIDO_6">#REF!</definedName>
    <definedName name="MO_PAÑETE_PULIDO_7" localSheetId="0">#REF!</definedName>
    <definedName name="MO_PAÑETE_PULIDO_7">#REF!</definedName>
    <definedName name="MO_PAÑETE_PULIDO_8" localSheetId="0">#REF!</definedName>
    <definedName name="MO_PAÑETE_PULIDO_8">#REF!</definedName>
    <definedName name="MO_PAÑETE_PULIDO_9" localSheetId="0">#REF!</definedName>
    <definedName name="MO_PAÑETE_PULIDO_9">#REF!</definedName>
    <definedName name="MO_PAÑETE_RASGADO" localSheetId="0">#REF!</definedName>
    <definedName name="MO_PAÑETE_RASGADO">#REF!</definedName>
    <definedName name="MO_PAÑETE_RASGADO_10" localSheetId="0">#REF!</definedName>
    <definedName name="MO_PAÑETE_RASGADO_10">#REF!</definedName>
    <definedName name="MO_PAÑETE_RASGADO_11" localSheetId="0">#REF!</definedName>
    <definedName name="MO_PAÑETE_RASGADO_11">#REF!</definedName>
    <definedName name="MO_PAÑETE_RASGADO_6" localSheetId="0">#REF!</definedName>
    <definedName name="MO_PAÑETE_RASGADO_6">#REF!</definedName>
    <definedName name="MO_PAÑETE_RASGADO_7" localSheetId="0">#REF!</definedName>
    <definedName name="MO_PAÑETE_RASGADO_7">#REF!</definedName>
    <definedName name="MO_PAÑETE_RASGADO_8" localSheetId="0">#REF!</definedName>
    <definedName name="MO_PAÑETE_RASGADO_8">#REF!</definedName>
    <definedName name="MO_PAÑETE_RASGADO_9" localSheetId="0">#REF!</definedName>
    <definedName name="MO_PAÑETE_RASGADO_9">#REF!</definedName>
    <definedName name="MO_PAÑETE_TECHOSyVIGAS" localSheetId="0">#REF!</definedName>
    <definedName name="MO_PAÑETE_TECHOSyVIGAS">#REF!</definedName>
    <definedName name="MO_PAÑETE_TECHOSyVIGAS_10" localSheetId="0">#REF!</definedName>
    <definedName name="MO_PAÑETE_TECHOSyVIGAS_10">#REF!</definedName>
    <definedName name="MO_PAÑETE_TECHOSyVIGAS_11" localSheetId="0">#REF!</definedName>
    <definedName name="MO_PAÑETE_TECHOSyVIGAS_11">#REF!</definedName>
    <definedName name="MO_PAÑETE_TECHOSyVIGAS_6" localSheetId="0">#REF!</definedName>
    <definedName name="MO_PAÑETE_TECHOSyVIGAS_6">#REF!</definedName>
    <definedName name="MO_PAÑETE_TECHOSyVIGAS_7" localSheetId="0">#REF!</definedName>
    <definedName name="MO_PAÑETE_TECHOSyVIGAS_7">#REF!</definedName>
    <definedName name="MO_PAÑETE_TECHOSyVIGAS_8" localSheetId="0">#REF!</definedName>
    <definedName name="MO_PAÑETE_TECHOSyVIGAS_8">#REF!</definedName>
    <definedName name="MO_PAÑETE_TECHOSyVIGAS_9" localSheetId="0">#REF!</definedName>
    <definedName name="MO_PAÑETE_TECHOSyVIGAS_9">#REF!</definedName>
    <definedName name="MO_PERRILLA" localSheetId="0">#REF!</definedName>
    <definedName name="MO_PERRILLA">#REF!</definedName>
    <definedName name="MO_PERRILLA_10" localSheetId="0">#REF!</definedName>
    <definedName name="MO_PERRILLA_10">#REF!</definedName>
    <definedName name="MO_PERRILLA_11" localSheetId="0">#REF!</definedName>
    <definedName name="MO_PERRILLA_11">#REF!</definedName>
    <definedName name="MO_PERRILLA_6" localSheetId="0">#REF!</definedName>
    <definedName name="MO_PERRILLA_6">#REF!</definedName>
    <definedName name="MO_PERRILLA_7" localSheetId="0">#REF!</definedName>
    <definedName name="MO_PERRILLA_7">#REF!</definedName>
    <definedName name="MO_PERRILLA_8" localSheetId="0">#REF!</definedName>
    <definedName name="MO_PERRILLA_8">#REF!</definedName>
    <definedName name="MO_PERRILLA_9" localSheetId="0">#REF!</definedName>
    <definedName name="MO_PERRILLA_9">#REF!</definedName>
    <definedName name="MO_PIEDRA" localSheetId="0">#REF!</definedName>
    <definedName name="MO_PIEDRA">#REF!</definedName>
    <definedName name="MO_PIEDRA_10" localSheetId="0">#REF!</definedName>
    <definedName name="MO_PIEDRA_10">#REF!</definedName>
    <definedName name="MO_PIEDRA_11" localSheetId="0">#REF!</definedName>
    <definedName name="MO_PIEDRA_11">#REF!</definedName>
    <definedName name="MO_PIEDRA_6" localSheetId="0">#REF!</definedName>
    <definedName name="MO_PIEDRA_6">#REF!</definedName>
    <definedName name="MO_PIEDRA_7" localSheetId="0">#REF!</definedName>
    <definedName name="MO_PIEDRA_7">#REF!</definedName>
    <definedName name="MO_PIEDRA_8" localSheetId="0">#REF!</definedName>
    <definedName name="MO_PIEDRA_8">#REF!</definedName>
    <definedName name="MO_PIEDRA_9" localSheetId="0">#REF!</definedName>
    <definedName name="MO_PIEDRA_9">#REF!</definedName>
    <definedName name="MO_PINTURA" localSheetId="0">#REF!</definedName>
    <definedName name="MO_PINTURA">#REF!</definedName>
    <definedName name="MO_PINTURA_10" localSheetId="0">#REF!</definedName>
    <definedName name="MO_PINTURA_10">#REF!</definedName>
    <definedName name="MO_PINTURA_11" localSheetId="0">#REF!</definedName>
    <definedName name="MO_PINTURA_11">#REF!</definedName>
    <definedName name="MO_PINTURA_6" localSheetId="0">#REF!</definedName>
    <definedName name="MO_PINTURA_6">#REF!</definedName>
    <definedName name="MO_PINTURA_7" localSheetId="0">#REF!</definedName>
    <definedName name="MO_PINTURA_7">#REF!</definedName>
    <definedName name="MO_PINTURA_8" localSheetId="0">#REF!</definedName>
    <definedName name="MO_PINTURA_8">#REF!</definedName>
    <definedName name="MO_PINTURA_9" localSheetId="0">#REF!</definedName>
    <definedName name="MO_PINTURA_9">#REF!</definedName>
    <definedName name="MO_PISO_ADOQUIN" localSheetId="0">#REF!</definedName>
    <definedName name="MO_PISO_ADOQUIN">#REF!</definedName>
    <definedName name="MO_PISO_ADOQUIN_10" localSheetId="0">#REF!</definedName>
    <definedName name="MO_PISO_ADOQUIN_10">#REF!</definedName>
    <definedName name="MO_PISO_ADOQUIN_11" localSheetId="0">#REF!</definedName>
    <definedName name="MO_PISO_ADOQUIN_11">#REF!</definedName>
    <definedName name="MO_PISO_ADOQUIN_6" localSheetId="0">#REF!</definedName>
    <definedName name="MO_PISO_ADOQUIN_6">#REF!</definedName>
    <definedName name="MO_PISO_ADOQUIN_7" localSheetId="0">#REF!</definedName>
    <definedName name="MO_PISO_ADOQUIN_7">#REF!</definedName>
    <definedName name="MO_PISO_ADOQUIN_8" localSheetId="0">#REF!</definedName>
    <definedName name="MO_PISO_ADOQUIN_8">#REF!</definedName>
    <definedName name="MO_PISO_ADOQUIN_9" localSheetId="0">#REF!</definedName>
    <definedName name="MO_PISO_ADOQUIN_9">#REF!</definedName>
    <definedName name="MO_PISO_CementoPulido" localSheetId="0">#REF!</definedName>
    <definedName name="MO_PISO_CementoPulido">#REF!</definedName>
    <definedName name="MO_PISO_CementoPulido_10" localSheetId="0">#REF!</definedName>
    <definedName name="MO_PISO_CementoPulido_10">#REF!</definedName>
    <definedName name="MO_PISO_CementoPulido_11" localSheetId="0">#REF!</definedName>
    <definedName name="MO_PISO_CementoPulido_11">#REF!</definedName>
    <definedName name="MO_PISO_CementoPulido_6" localSheetId="0">#REF!</definedName>
    <definedName name="MO_PISO_CementoPulido_6">#REF!</definedName>
    <definedName name="MO_PISO_CementoPulido_7" localSheetId="0">#REF!</definedName>
    <definedName name="MO_PISO_CementoPulido_7">#REF!</definedName>
    <definedName name="MO_PISO_CementoPulido_8" localSheetId="0">#REF!</definedName>
    <definedName name="MO_PISO_CementoPulido_8">#REF!</definedName>
    <definedName name="MO_PISO_CementoPulido_9" localSheetId="0">#REF!</definedName>
    <definedName name="MO_PISO_CementoPulido_9">#REF!</definedName>
    <definedName name="MO_PISO_CERAMICA_15a20" localSheetId="0">#REF!</definedName>
    <definedName name="MO_PISO_CERAMICA_15a20">#REF!</definedName>
    <definedName name="MO_PISO_CERAMICA_15a20_10" localSheetId="0">#REF!</definedName>
    <definedName name="MO_PISO_CERAMICA_15a20_10">#REF!</definedName>
    <definedName name="MO_PISO_CERAMICA_15a20_11" localSheetId="0">#REF!</definedName>
    <definedName name="MO_PISO_CERAMICA_15a20_11">#REF!</definedName>
    <definedName name="MO_PISO_CERAMICA_15a20_6" localSheetId="0">#REF!</definedName>
    <definedName name="MO_PISO_CERAMICA_15a20_6">#REF!</definedName>
    <definedName name="MO_PISO_CERAMICA_15a20_7" localSheetId="0">#REF!</definedName>
    <definedName name="MO_PISO_CERAMICA_15a20_7">#REF!</definedName>
    <definedName name="MO_PISO_CERAMICA_15a20_8" localSheetId="0">#REF!</definedName>
    <definedName name="MO_PISO_CERAMICA_15a20_8">#REF!</definedName>
    <definedName name="MO_PISO_CERAMICA_15a20_9" localSheetId="0">#REF!</definedName>
    <definedName name="MO_PISO_CERAMICA_15a20_9">#REF!</definedName>
    <definedName name="MO_PISO_CERAMICA_15a20_BASE" localSheetId="0">#REF!</definedName>
    <definedName name="MO_PISO_CERAMICA_15a20_BASE">#REF!</definedName>
    <definedName name="MO_PISO_CERAMICA_15a20_BASE_10" localSheetId="0">#REF!</definedName>
    <definedName name="MO_PISO_CERAMICA_15a20_BASE_10">#REF!</definedName>
    <definedName name="MO_PISO_CERAMICA_15a20_BASE_11" localSheetId="0">#REF!</definedName>
    <definedName name="MO_PISO_CERAMICA_15a20_BASE_11">#REF!</definedName>
    <definedName name="MO_PISO_CERAMICA_15a20_BASE_6" localSheetId="0">#REF!</definedName>
    <definedName name="MO_PISO_CERAMICA_15a20_BASE_6">#REF!</definedName>
    <definedName name="MO_PISO_CERAMICA_15a20_BASE_7" localSheetId="0">#REF!</definedName>
    <definedName name="MO_PISO_CERAMICA_15a20_BASE_7">#REF!</definedName>
    <definedName name="MO_PISO_CERAMICA_15a20_BASE_8" localSheetId="0">#REF!</definedName>
    <definedName name="MO_PISO_CERAMICA_15a20_BASE_8">#REF!</definedName>
    <definedName name="MO_PISO_CERAMICA_15a20_BASE_9" localSheetId="0">#REF!</definedName>
    <definedName name="MO_PISO_CERAMICA_15a20_BASE_9">#REF!</definedName>
    <definedName name="MO_PISO_CERAMICA_30a40" localSheetId="0">#REF!</definedName>
    <definedName name="MO_PISO_CERAMICA_30a40">#REF!</definedName>
    <definedName name="MO_PISO_CERAMICA_30a40_10" localSheetId="0">#REF!</definedName>
    <definedName name="MO_PISO_CERAMICA_30a40_10">#REF!</definedName>
    <definedName name="MO_PISO_CERAMICA_30a40_11" localSheetId="0">#REF!</definedName>
    <definedName name="MO_PISO_CERAMICA_30a40_11">#REF!</definedName>
    <definedName name="MO_PISO_CERAMICA_30a40_6" localSheetId="0">#REF!</definedName>
    <definedName name="MO_PISO_CERAMICA_30a40_6">#REF!</definedName>
    <definedName name="MO_PISO_CERAMICA_30a40_7" localSheetId="0">#REF!</definedName>
    <definedName name="MO_PISO_CERAMICA_30a40_7">#REF!</definedName>
    <definedName name="MO_PISO_CERAMICA_30a40_8" localSheetId="0">#REF!</definedName>
    <definedName name="MO_PISO_CERAMICA_30a40_8">#REF!</definedName>
    <definedName name="MO_PISO_CERAMICA_30a40_9" localSheetId="0">#REF!</definedName>
    <definedName name="MO_PISO_CERAMICA_30a40_9">#REF!</definedName>
    <definedName name="MO_PISO_CERAMICA_30a40_BASE" localSheetId="0">#REF!</definedName>
    <definedName name="MO_PISO_CERAMICA_30a40_BASE">#REF!</definedName>
    <definedName name="MO_PISO_CERAMICA_30a40_BASE_10" localSheetId="0">#REF!</definedName>
    <definedName name="MO_PISO_CERAMICA_30a40_BASE_10">#REF!</definedName>
    <definedName name="MO_PISO_CERAMICA_30a40_BASE_11" localSheetId="0">#REF!</definedName>
    <definedName name="MO_PISO_CERAMICA_30a40_BASE_11">#REF!</definedName>
    <definedName name="MO_PISO_CERAMICA_30a40_BASE_6" localSheetId="0">#REF!</definedName>
    <definedName name="MO_PISO_CERAMICA_30a40_BASE_6">#REF!</definedName>
    <definedName name="MO_PISO_CERAMICA_30a40_BASE_7" localSheetId="0">#REF!</definedName>
    <definedName name="MO_PISO_CERAMICA_30a40_BASE_7">#REF!</definedName>
    <definedName name="MO_PISO_CERAMICA_30a40_BASE_8" localSheetId="0">#REF!</definedName>
    <definedName name="MO_PISO_CERAMICA_30a40_BASE_8">#REF!</definedName>
    <definedName name="MO_PISO_CERAMICA_30a40_BASE_9" localSheetId="0">#REF!</definedName>
    <definedName name="MO_PISO_CERAMICA_30a40_BASE_9">#REF!</definedName>
    <definedName name="MO_PISO_FROTA_VIOL" localSheetId="0">#REF!</definedName>
    <definedName name="MO_PISO_FROTA_VIOL">#REF!</definedName>
    <definedName name="MO_PISO_FROTA_VIOL_10" localSheetId="0">#REF!</definedName>
    <definedName name="MO_PISO_FROTA_VIOL_10">#REF!</definedName>
    <definedName name="MO_PISO_FROTA_VIOL_11" localSheetId="0">#REF!</definedName>
    <definedName name="MO_PISO_FROTA_VIOL_11">#REF!</definedName>
    <definedName name="MO_PISO_FROTA_VIOL_6" localSheetId="0">#REF!</definedName>
    <definedName name="MO_PISO_FROTA_VIOL_6">#REF!</definedName>
    <definedName name="MO_PISO_FROTA_VIOL_7" localSheetId="0">#REF!</definedName>
    <definedName name="MO_PISO_FROTA_VIOL_7">#REF!</definedName>
    <definedName name="MO_PISO_FROTA_VIOL_8" localSheetId="0">#REF!</definedName>
    <definedName name="MO_PISO_FROTA_VIOL_8">#REF!</definedName>
    <definedName name="MO_PISO_FROTA_VIOL_9" localSheetId="0">#REF!</definedName>
    <definedName name="MO_PISO_FROTA_VIOL_9">#REF!</definedName>
    <definedName name="MO_PISO_FROTADO" localSheetId="0">#REF!</definedName>
    <definedName name="MO_PISO_FROTADO">#REF!</definedName>
    <definedName name="MO_PISO_FROTADO_10" localSheetId="0">#REF!</definedName>
    <definedName name="MO_PISO_FROTADO_10">#REF!</definedName>
    <definedName name="MO_PISO_FROTADO_11" localSheetId="0">#REF!</definedName>
    <definedName name="MO_PISO_FROTADO_11">#REF!</definedName>
    <definedName name="MO_PISO_FROTADO_6" localSheetId="0">#REF!</definedName>
    <definedName name="MO_PISO_FROTADO_6">#REF!</definedName>
    <definedName name="MO_PISO_FROTADO_7" localSheetId="0">#REF!</definedName>
    <definedName name="MO_PISO_FROTADO_7">#REF!</definedName>
    <definedName name="MO_PISO_FROTADO_8" localSheetId="0">#REF!</definedName>
    <definedName name="MO_PISO_FROTADO_8">#REF!</definedName>
    <definedName name="MO_PISO_FROTADO_9" localSheetId="0">#REF!</definedName>
    <definedName name="MO_PISO_FROTADO_9">#REF!</definedName>
    <definedName name="MO_PISO_GRANITO_25" localSheetId="0">#REF!</definedName>
    <definedName name="MO_PISO_GRANITO_25">#REF!</definedName>
    <definedName name="MO_PISO_GRANITO_25_10" localSheetId="0">#REF!</definedName>
    <definedName name="MO_PISO_GRANITO_25_10">#REF!</definedName>
    <definedName name="MO_PISO_GRANITO_25_11" localSheetId="0">#REF!</definedName>
    <definedName name="MO_PISO_GRANITO_25_11">#REF!</definedName>
    <definedName name="MO_PISO_GRANITO_25_6" localSheetId="0">#REF!</definedName>
    <definedName name="MO_PISO_GRANITO_25_6">#REF!</definedName>
    <definedName name="MO_PISO_GRANITO_25_7" localSheetId="0">#REF!</definedName>
    <definedName name="MO_PISO_GRANITO_25_7">#REF!</definedName>
    <definedName name="MO_PISO_GRANITO_25_8" localSheetId="0">#REF!</definedName>
    <definedName name="MO_PISO_GRANITO_25_8">#REF!</definedName>
    <definedName name="MO_PISO_GRANITO_25_9" localSheetId="0">#REF!</definedName>
    <definedName name="MO_PISO_GRANITO_25_9">#REF!</definedName>
    <definedName name="MO_PISO_GRANITO_30" localSheetId="0">#REF!</definedName>
    <definedName name="MO_PISO_GRANITO_30">#REF!</definedName>
    <definedName name="MO_PISO_GRANITO_30_10" localSheetId="0">#REF!</definedName>
    <definedName name="MO_PISO_GRANITO_30_10">#REF!</definedName>
    <definedName name="MO_PISO_GRANITO_30_11" localSheetId="0">#REF!</definedName>
    <definedName name="MO_PISO_GRANITO_30_11">#REF!</definedName>
    <definedName name="MO_PISO_GRANITO_30_6" localSheetId="0">#REF!</definedName>
    <definedName name="MO_PISO_GRANITO_30_6">#REF!</definedName>
    <definedName name="MO_PISO_GRANITO_30_7" localSheetId="0">#REF!</definedName>
    <definedName name="MO_PISO_GRANITO_30_7">#REF!</definedName>
    <definedName name="MO_PISO_GRANITO_30_8" localSheetId="0">#REF!</definedName>
    <definedName name="MO_PISO_GRANITO_30_8">#REF!</definedName>
    <definedName name="MO_PISO_GRANITO_30_9" localSheetId="0">#REF!</definedName>
    <definedName name="MO_PISO_GRANITO_30_9">#REF!</definedName>
    <definedName name="MO_PISO_GRANITO_33" localSheetId="0">#REF!</definedName>
    <definedName name="MO_PISO_GRANITO_33">#REF!</definedName>
    <definedName name="MO_PISO_GRANITO_33_10" localSheetId="0">#REF!</definedName>
    <definedName name="MO_PISO_GRANITO_33_10">#REF!</definedName>
    <definedName name="MO_PISO_GRANITO_33_11" localSheetId="0">#REF!</definedName>
    <definedName name="MO_PISO_GRANITO_33_11">#REF!</definedName>
    <definedName name="MO_PISO_GRANITO_33_6" localSheetId="0">#REF!</definedName>
    <definedName name="MO_PISO_GRANITO_33_6">#REF!</definedName>
    <definedName name="MO_PISO_GRANITO_33_7" localSheetId="0">#REF!</definedName>
    <definedName name="MO_PISO_GRANITO_33_7">#REF!</definedName>
    <definedName name="MO_PISO_GRANITO_33_8" localSheetId="0">#REF!</definedName>
    <definedName name="MO_PISO_GRANITO_33_8">#REF!</definedName>
    <definedName name="MO_PISO_GRANITO_33_9" localSheetId="0">#REF!</definedName>
    <definedName name="MO_PISO_GRANITO_33_9">#REF!</definedName>
    <definedName name="MO_PISO_GRANITO_40" localSheetId="0">#REF!</definedName>
    <definedName name="MO_PISO_GRANITO_40">#REF!</definedName>
    <definedName name="MO_PISO_GRANITO_40_10" localSheetId="0">#REF!</definedName>
    <definedName name="MO_PISO_GRANITO_40_10">#REF!</definedName>
    <definedName name="MO_PISO_GRANITO_40_11" localSheetId="0">#REF!</definedName>
    <definedName name="MO_PISO_GRANITO_40_11">#REF!</definedName>
    <definedName name="MO_PISO_GRANITO_40_6" localSheetId="0">#REF!</definedName>
    <definedName name="MO_PISO_GRANITO_40_6">#REF!</definedName>
    <definedName name="MO_PISO_GRANITO_40_7" localSheetId="0">#REF!</definedName>
    <definedName name="MO_PISO_GRANITO_40_7">#REF!</definedName>
    <definedName name="MO_PISO_GRANITO_40_8" localSheetId="0">#REF!</definedName>
    <definedName name="MO_PISO_GRANITO_40_8">#REF!</definedName>
    <definedName name="MO_PISO_GRANITO_40_9" localSheetId="0">#REF!</definedName>
    <definedName name="MO_PISO_GRANITO_40_9">#REF!</definedName>
    <definedName name="MO_PISO_GRANITO_50" localSheetId="0">#REF!</definedName>
    <definedName name="MO_PISO_GRANITO_50">#REF!</definedName>
    <definedName name="MO_PISO_GRANITO_50_10" localSheetId="0">#REF!</definedName>
    <definedName name="MO_PISO_GRANITO_50_10">#REF!</definedName>
    <definedName name="MO_PISO_GRANITO_50_11" localSheetId="0">#REF!</definedName>
    <definedName name="MO_PISO_GRANITO_50_11">#REF!</definedName>
    <definedName name="MO_PISO_GRANITO_50_6" localSheetId="0">#REF!</definedName>
    <definedName name="MO_PISO_GRANITO_50_6">#REF!</definedName>
    <definedName name="MO_PISO_GRANITO_50_7" localSheetId="0">#REF!</definedName>
    <definedName name="MO_PISO_GRANITO_50_7">#REF!</definedName>
    <definedName name="MO_PISO_GRANITO_50_8" localSheetId="0">#REF!</definedName>
    <definedName name="MO_PISO_GRANITO_50_8">#REF!</definedName>
    <definedName name="MO_PISO_GRANITO_50_9" localSheetId="0">#REF!</definedName>
    <definedName name="MO_PISO_GRANITO_50_9">#REF!</definedName>
    <definedName name="MO_PISO_PULI_VIOL" localSheetId="0">#REF!</definedName>
    <definedName name="MO_PISO_PULI_VIOL">#REF!</definedName>
    <definedName name="MO_PISO_PULI_VIOL_10" localSheetId="0">#REF!</definedName>
    <definedName name="MO_PISO_PULI_VIOL_10">#REF!</definedName>
    <definedName name="MO_PISO_PULI_VIOL_11" localSheetId="0">#REF!</definedName>
    <definedName name="MO_PISO_PULI_VIOL_11">#REF!</definedName>
    <definedName name="MO_PISO_PULI_VIOL_6" localSheetId="0">#REF!</definedName>
    <definedName name="MO_PISO_PULI_VIOL_6">#REF!</definedName>
    <definedName name="MO_PISO_PULI_VIOL_7" localSheetId="0">#REF!</definedName>
    <definedName name="MO_PISO_PULI_VIOL_7">#REF!</definedName>
    <definedName name="MO_PISO_PULI_VIOL_8" localSheetId="0">#REF!</definedName>
    <definedName name="MO_PISO_PULI_VIOL_8">#REF!</definedName>
    <definedName name="MO_PISO_PULI_VIOL_9" localSheetId="0">#REF!</definedName>
    <definedName name="MO_PISO_PULI_VIOL_9">#REF!</definedName>
    <definedName name="MO_PISO_ZOCALO" localSheetId="0">#REF!</definedName>
    <definedName name="MO_PISO_ZOCALO">#REF!</definedName>
    <definedName name="MO_PISO_ZOCALO_10" localSheetId="0">#REF!</definedName>
    <definedName name="MO_PISO_ZOCALO_10">#REF!</definedName>
    <definedName name="MO_PISO_ZOCALO_11" localSheetId="0">#REF!</definedName>
    <definedName name="MO_PISO_ZOCALO_11">#REF!</definedName>
    <definedName name="MO_PISO_ZOCALO_6" localSheetId="0">#REF!</definedName>
    <definedName name="MO_PISO_ZOCALO_6">#REF!</definedName>
    <definedName name="MO_PISO_ZOCALO_7" localSheetId="0">#REF!</definedName>
    <definedName name="MO_PISO_ZOCALO_7">#REF!</definedName>
    <definedName name="MO_PISO_ZOCALO_8" localSheetId="0">#REF!</definedName>
    <definedName name="MO_PISO_ZOCALO_8">#REF!</definedName>
    <definedName name="MO_PISO_ZOCALO_9" localSheetId="0">#REF!</definedName>
    <definedName name="MO_PISO_ZOCALO_9">#REF!</definedName>
    <definedName name="MO_REPELLO" localSheetId="0">#REF!</definedName>
    <definedName name="MO_REPELLO">#REF!</definedName>
    <definedName name="MO_REPELLO_10" localSheetId="0">#REF!</definedName>
    <definedName name="MO_REPELLO_10">#REF!</definedName>
    <definedName name="MO_REPELLO_11" localSheetId="0">#REF!</definedName>
    <definedName name="MO_REPELLO_11">#REF!</definedName>
    <definedName name="MO_REPELLO_6" localSheetId="0">#REF!</definedName>
    <definedName name="MO_REPELLO_6">#REF!</definedName>
    <definedName name="MO_REPELLO_7" localSheetId="0">#REF!</definedName>
    <definedName name="MO_REPELLO_7">#REF!</definedName>
    <definedName name="MO_REPELLO_8" localSheetId="0">#REF!</definedName>
    <definedName name="MO_REPELLO_8">#REF!</definedName>
    <definedName name="MO_REPELLO_9" localSheetId="0">#REF!</definedName>
    <definedName name="MO_REPELLO_9">#REF!</definedName>
    <definedName name="MO_RESANE_FROTA" localSheetId="0">#REF!</definedName>
    <definedName name="MO_RESANE_FROTA">#REF!</definedName>
    <definedName name="MO_RESANE_FROTA_10" localSheetId="0">#REF!</definedName>
    <definedName name="MO_RESANE_FROTA_10">#REF!</definedName>
    <definedName name="MO_RESANE_FROTA_11" localSheetId="0">#REF!</definedName>
    <definedName name="MO_RESANE_FROTA_11">#REF!</definedName>
    <definedName name="MO_RESANE_FROTA_6" localSheetId="0">#REF!</definedName>
    <definedName name="MO_RESANE_FROTA_6">#REF!</definedName>
    <definedName name="MO_RESANE_FROTA_7" localSheetId="0">#REF!</definedName>
    <definedName name="MO_RESANE_FROTA_7">#REF!</definedName>
    <definedName name="MO_RESANE_FROTA_8" localSheetId="0">#REF!</definedName>
    <definedName name="MO_RESANE_FROTA_8">#REF!</definedName>
    <definedName name="MO_RESANE_FROTA_9" localSheetId="0">#REF!</definedName>
    <definedName name="MO_RESANE_FROTA_9">#REF!</definedName>
    <definedName name="MO_RESANE_GOMA" localSheetId="0">#REF!</definedName>
    <definedName name="MO_RESANE_GOMA">#REF!</definedName>
    <definedName name="MO_RESANE_GOMA_10" localSheetId="0">#REF!</definedName>
    <definedName name="MO_RESANE_GOMA_10">#REF!</definedName>
    <definedName name="MO_RESANE_GOMA_11" localSheetId="0">#REF!</definedName>
    <definedName name="MO_RESANE_GOMA_11">#REF!</definedName>
    <definedName name="MO_RESANE_GOMA_6" localSheetId="0">#REF!</definedName>
    <definedName name="MO_RESANE_GOMA_6">#REF!</definedName>
    <definedName name="MO_RESANE_GOMA_7" localSheetId="0">#REF!</definedName>
    <definedName name="MO_RESANE_GOMA_7">#REF!</definedName>
    <definedName name="MO_RESANE_GOMA_8" localSheetId="0">#REF!</definedName>
    <definedName name="MO_RESANE_GOMA_8">#REF!</definedName>
    <definedName name="MO_RESANE_GOMA_9" localSheetId="0">#REF!</definedName>
    <definedName name="MO_RESANE_GOMA_9">#REF!</definedName>
    <definedName name="MO_SUBIDA_BLOCK_4_1NIVEL" localSheetId="0">#REF!</definedName>
    <definedName name="MO_SUBIDA_BLOCK_4_1NIVEL">#REF!</definedName>
    <definedName name="MO_SUBIDA_BLOCK_4_1NIVEL_10" localSheetId="0">#REF!</definedName>
    <definedName name="MO_SUBIDA_BLOCK_4_1NIVEL_10">#REF!</definedName>
    <definedName name="MO_SUBIDA_BLOCK_4_1NIVEL_11" localSheetId="0">#REF!</definedName>
    <definedName name="MO_SUBIDA_BLOCK_4_1NIVEL_11">#REF!</definedName>
    <definedName name="MO_SUBIDA_BLOCK_4_1NIVEL_6" localSheetId="0">#REF!</definedName>
    <definedName name="MO_SUBIDA_BLOCK_4_1NIVEL_6">#REF!</definedName>
    <definedName name="MO_SUBIDA_BLOCK_4_1NIVEL_7" localSheetId="0">#REF!</definedName>
    <definedName name="MO_SUBIDA_BLOCK_4_1NIVEL_7">#REF!</definedName>
    <definedName name="MO_SUBIDA_BLOCK_4_1NIVEL_8" localSheetId="0">#REF!</definedName>
    <definedName name="MO_SUBIDA_BLOCK_4_1NIVEL_8">#REF!</definedName>
    <definedName name="MO_SUBIDA_BLOCK_4_1NIVEL_9" localSheetId="0">#REF!</definedName>
    <definedName name="MO_SUBIDA_BLOCK_4_1NIVEL_9">#REF!</definedName>
    <definedName name="MO_SUBIDA_BLOCK_6_1NIVEL" localSheetId="0">#REF!</definedName>
    <definedName name="MO_SUBIDA_BLOCK_6_1NIVEL">#REF!</definedName>
    <definedName name="MO_SUBIDA_BLOCK_6_1NIVEL_10" localSheetId="0">#REF!</definedName>
    <definedName name="MO_SUBIDA_BLOCK_6_1NIVEL_10">#REF!</definedName>
    <definedName name="MO_SUBIDA_BLOCK_6_1NIVEL_11" localSheetId="0">#REF!</definedName>
    <definedName name="MO_SUBIDA_BLOCK_6_1NIVEL_11">#REF!</definedName>
    <definedName name="MO_SUBIDA_BLOCK_6_1NIVEL_6" localSheetId="0">#REF!</definedName>
    <definedName name="MO_SUBIDA_BLOCK_6_1NIVEL_6">#REF!</definedName>
    <definedName name="MO_SUBIDA_BLOCK_6_1NIVEL_7" localSheetId="0">#REF!</definedName>
    <definedName name="MO_SUBIDA_BLOCK_6_1NIVEL_7">#REF!</definedName>
    <definedName name="MO_SUBIDA_BLOCK_6_1NIVEL_8" localSheetId="0">#REF!</definedName>
    <definedName name="MO_SUBIDA_BLOCK_6_1NIVEL_8">#REF!</definedName>
    <definedName name="MO_SUBIDA_BLOCK_6_1NIVEL_9" localSheetId="0">#REF!</definedName>
    <definedName name="MO_SUBIDA_BLOCK_6_1NIVEL_9">#REF!</definedName>
    <definedName name="MO_SUBIDA_BLOCK_8_1NIVEL" localSheetId="0">#REF!</definedName>
    <definedName name="MO_SUBIDA_BLOCK_8_1NIVEL">#REF!</definedName>
    <definedName name="MO_SUBIDA_BLOCK_8_1NIVEL_10" localSheetId="0">#REF!</definedName>
    <definedName name="MO_SUBIDA_BLOCK_8_1NIVEL_10">#REF!</definedName>
    <definedName name="MO_SUBIDA_BLOCK_8_1NIVEL_11" localSheetId="0">#REF!</definedName>
    <definedName name="MO_SUBIDA_BLOCK_8_1NIVEL_11">#REF!</definedName>
    <definedName name="MO_SUBIDA_BLOCK_8_1NIVEL_6" localSheetId="0">#REF!</definedName>
    <definedName name="MO_SUBIDA_BLOCK_8_1NIVEL_6">#REF!</definedName>
    <definedName name="MO_SUBIDA_BLOCK_8_1NIVEL_7" localSheetId="0">#REF!</definedName>
    <definedName name="MO_SUBIDA_BLOCK_8_1NIVEL_7">#REF!</definedName>
    <definedName name="MO_SUBIDA_BLOCK_8_1NIVEL_8" localSheetId="0">#REF!</definedName>
    <definedName name="MO_SUBIDA_BLOCK_8_1NIVEL_8">#REF!</definedName>
    <definedName name="MO_SUBIDA_BLOCK_8_1NIVEL_9" localSheetId="0">#REF!</definedName>
    <definedName name="MO_SUBIDA_BLOCK_8_1NIVEL_9">#REF!</definedName>
    <definedName name="MO_SUBIDA_CEMENTO_1NIVEL" localSheetId="0">#REF!</definedName>
    <definedName name="MO_SUBIDA_CEMENTO_1NIVEL">#REF!</definedName>
    <definedName name="MO_SUBIDA_CEMENTO_1NIVEL_10" localSheetId="0">#REF!</definedName>
    <definedName name="MO_SUBIDA_CEMENTO_1NIVEL_10">#REF!</definedName>
    <definedName name="MO_SUBIDA_CEMENTO_1NIVEL_11" localSheetId="0">#REF!</definedName>
    <definedName name="MO_SUBIDA_CEMENTO_1NIVEL_11">#REF!</definedName>
    <definedName name="MO_SUBIDA_CEMENTO_1NIVEL_6" localSheetId="0">#REF!</definedName>
    <definedName name="MO_SUBIDA_CEMENTO_1NIVEL_6">#REF!</definedName>
    <definedName name="MO_SUBIDA_CEMENTO_1NIVEL_7" localSheetId="0">#REF!</definedName>
    <definedName name="MO_SUBIDA_CEMENTO_1NIVEL_7">#REF!</definedName>
    <definedName name="MO_SUBIDA_CEMENTO_1NIVEL_8" localSheetId="0">#REF!</definedName>
    <definedName name="MO_SUBIDA_CEMENTO_1NIVEL_8">#REF!</definedName>
    <definedName name="MO_SUBIDA_CEMENTO_1NIVEL_9" localSheetId="0">#REF!</definedName>
    <definedName name="MO_SUBIDA_CEMENTO_1NIVEL_9">#REF!</definedName>
    <definedName name="MO_SUBIDA_MADERA_1NIVEL" localSheetId="0">#REF!</definedName>
    <definedName name="MO_SUBIDA_MADERA_1NIVEL">#REF!</definedName>
    <definedName name="MO_SUBIDA_MADERA_1NIVEL_10" localSheetId="0">#REF!</definedName>
    <definedName name="MO_SUBIDA_MADERA_1NIVEL_10">#REF!</definedName>
    <definedName name="MO_SUBIDA_MADERA_1NIVEL_11" localSheetId="0">#REF!</definedName>
    <definedName name="MO_SUBIDA_MADERA_1NIVEL_11">#REF!</definedName>
    <definedName name="MO_SUBIDA_MADERA_1NIVEL_6" localSheetId="0">#REF!</definedName>
    <definedName name="MO_SUBIDA_MADERA_1NIVEL_6">#REF!</definedName>
    <definedName name="MO_SUBIDA_MADERA_1NIVEL_7" localSheetId="0">#REF!</definedName>
    <definedName name="MO_SUBIDA_MADERA_1NIVEL_7">#REF!</definedName>
    <definedName name="MO_SUBIDA_MADERA_1NIVEL_8" localSheetId="0">#REF!</definedName>
    <definedName name="MO_SUBIDA_MADERA_1NIVEL_8">#REF!</definedName>
    <definedName name="MO_SUBIDA_MADERA_1NIVEL_9" localSheetId="0">#REF!</definedName>
    <definedName name="MO_SUBIDA_MADERA_1NIVEL_9">#REF!</definedName>
    <definedName name="MO_SUBIR_AGREGADO_1Nivel" localSheetId="0">#REF!</definedName>
    <definedName name="MO_SUBIR_AGREGADO_1Nivel">#REF!</definedName>
    <definedName name="MO_SUBIR_AGREGADO_1Nivel_10" localSheetId="0">#REF!</definedName>
    <definedName name="MO_SUBIR_AGREGADO_1Nivel_10">#REF!</definedName>
    <definedName name="MO_SUBIR_AGREGADO_1Nivel_11" localSheetId="0">#REF!</definedName>
    <definedName name="MO_SUBIR_AGREGADO_1Nivel_11">#REF!</definedName>
    <definedName name="MO_SUBIR_AGREGADO_1Nivel_6" localSheetId="0">#REF!</definedName>
    <definedName name="MO_SUBIR_AGREGADO_1Nivel_6">#REF!</definedName>
    <definedName name="MO_SUBIR_AGREGADO_1Nivel_7" localSheetId="0">#REF!</definedName>
    <definedName name="MO_SUBIR_AGREGADO_1Nivel_7">#REF!</definedName>
    <definedName name="MO_SUBIR_AGREGADO_1Nivel_8" localSheetId="0">#REF!</definedName>
    <definedName name="MO_SUBIR_AGREGADO_1Nivel_8">#REF!</definedName>
    <definedName name="MO_SUBIR_AGREGADO_1Nivel_9" localSheetId="0">#REF!</definedName>
    <definedName name="MO_SUBIR_AGREGADO_1Nivel_9">#REF!</definedName>
    <definedName name="MO_SubirAcero_1Niv" localSheetId="0">#REF!</definedName>
    <definedName name="MO_SubirAcero_1Niv">#REF!</definedName>
    <definedName name="MO_SubirAcero_1Niv_10" localSheetId="0">#REF!</definedName>
    <definedName name="MO_SubirAcero_1Niv_10">#REF!</definedName>
    <definedName name="MO_SubirAcero_1Niv_11" localSheetId="0">#REF!</definedName>
    <definedName name="MO_SubirAcero_1Niv_11">#REF!</definedName>
    <definedName name="MO_SubirAcero_1Niv_6" localSheetId="0">#REF!</definedName>
    <definedName name="MO_SubirAcero_1Niv_6">#REF!</definedName>
    <definedName name="MO_SubirAcero_1Niv_7" localSheetId="0">#REF!</definedName>
    <definedName name="MO_SubirAcero_1Niv_7">#REF!</definedName>
    <definedName name="MO_SubirAcero_1Niv_8" localSheetId="0">#REF!</definedName>
    <definedName name="MO_SubirAcero_1Niv_8">#REF!</definedName>
    <definedName name="MO_SubirAcero_1Niv_9" localSheetId="0">#REF!</definedName>
    <definedName name="MO_SubirAcero_1Niv_9">#REF!</definedName>
    <definedName name="MO_ZABALETA_PISO" localSheetId="0">#REF!</definedName>
    <definedName name="MO_ZABALETA_PISO">#REF!</definedName>
    <definedName name="MO_ZABALETA_PISO_10" localSheetId="0">#REF!</definedName>
    <definedName name="MO_ZABALETA_PISO_10">#REF!</definedName>
    <definedName name="MO_ZABALETA_PISO_11" localSheetId="0">#REF!</definedName>
    <definedName name="MO_ZABALETA_PISO_11">#REF!</definedName>
    <definedName name="MO_ZABALETA_PISO_6" localSheetId="0">#REF!</definedName>
    <definedName name="MO_ZABALETA_PISO_6">#REF!</definedName>
    <definedName name="MO_ZABALETA_PISO_7" localSheetId="0">#REF!</definedName>
    <definedName name="MO_ZABALETA_PISO_7">#REF!</definedName>
    <definedName name="MO_ZABALETA_PISO_8" localSheetId="0">#REF!</definedName>
    <definedName name="MO_ZABALETA_PISO_8">#REF!</definedName>
    <definedName name="MO_ZABALETA_PISO_9" localSheetId="0">#REF!</definedName>
    <definedName name="MO_ZABALETA_PISO_9">#REF!</definedName>
    <definedName name="MO_ZABALETA_TECHO" localSheetId="0">#REF!</definedName>
    <definedName name="MO_ZABALETA_TECHO">#REF!</definedName>
    <definedName name="MO_ZABALETA_TECHO_10" localSheetId="0">#REF!</definedName>
    <definedName name="MO_ZABALETA_TECHO_10">#REF!</definedName>
    <definedName name="MO_ZABALETA_TECHO_11" localSheetId="0">#REF!</definedName>
    <definedName name="MO_ZABALETA_TECHO_11">#REF!</definedName>
    <definedName name="MO_ZABALETA_TECHO_6" localSheetId="0">#REF!</definedName>
    <definedName name="MO_ZABALETA_TECHO_6">#REF!</definedName>
    <definedName name="MO_ZABALETA_TECHO_7" localSheetId="0">#REF!</definedName>
    <definedName name="MO_ZABALETA_TECHO_7">#REF!</definedName>
    <definedName name="MO_ZABALETA_TECHO_8" localSheetId="0">#REF!</definedName>
    <definedName name="MO_ZABALETA_TECHO_8">#REF!</definedName>
    <definedName name="MO_ZABALETA_TECHO_9" localSheetId="0">#REF!</definedName>
    <definedName name="MO_ZABALETA_TECHO_9">#REF!</definedName>
    <definedName name="moacero" localSheetId="0">#REF!</definedName>
    <definedName name="moacero">#REF!</definedName>
    <definedName name="moacero_8" localSheetId="0">#REF!</definedName>
    <definedName name="moacero_8">#REF!</definedName>
    <definedName name="moaceromalla" localSheetId="0">#REF!</definedName>
    <definedName name="moaceromalla">#REF!</definedName>
    <definedName name="moaceromalla_8" localSheetId="0">#REF!</definedName>
    <definedName name="moaceromalla_8">#REF!</definedName>
    <definedName name="moacerorampa" localSheetId="0">#REF!</definedName>
    <definedName name="moacerorampa">#REF!</definedName>
    <definedName name="moacerorampa_8" localSheetId="0">#REF!</definedName>
    <definedName name="moacerorampa_8">#REF!</definedName>
    <definedName name="MOBASECON">'[33]M.O.'!$C$203</definedName>
    <definedName name="MOCONTEN553015">'[33]M.O.'!$C$216</definedName>
    <definedName name="MOLDE_ESTAMPADO" localSheetId="0">#REF!</definedName>
    <definedName name="MOLDE_ESTAMPADO">#REF!</definedName>
    <definedName name="MOLDE_ESTAMPADO_10" localSheetId="0">#REF!</definedName>
    <definedName name="MOLDE_ESTAMPADO_10">#REF!</definedName>
    <definedName name="MOLDE_ESTAMPADO_11" localSheetId="0">#REF!</definedName>
    <definedName name="MOLDE_ESTAMPADO_11">#REF!</definedName>
    <definedName name="MOLDE_ESTAMPADO_6" localSheetId="0">#REF!</definedName>
    <definedName name="MOLDE_ESTAMPADO_6">#REF!</definedName>
    <definedName name="MOLDE_ESTAMPADO_7" localSheetId="0">#REF!</definedName>
    <definedName name="MOLDE_ESTAMPADO_7">#REF!</definedName>
    <definedName name="MOLDE_ESTAMPADO_8" localSheetId="0">#REF!</definedName>
    <definedName name="MOLDE_ESTAMPADO_8">#REF!</definedName>
    <definedName name="MOLDE_ESTAMPADO_9" localSheetId="0">#REF!</definedName>
    <definedName name="MOLDE_ESTAMPADO_9">#REF!</definedName>
    <definedName name="MOPISOCERAMICA" localSheetId="0">[17]INS!#REF!</definedName>
    <definedName name="MOPISOCERAMICA">[17]INS!#REF!</definedName>
    <definedName name="MOPISOCERAMICA_6" localSheetId="0">#REF!</definedName>
    <definedName name="MOPISOCERAMICA_6">#REF!</definedName>
    <definedName name="MOPISOCERAMICA_8" localSheetId="0">#REF!</definedName>
    <definedName name="MOPISOCERAMICA_8">#REF!</definedName>
    <definedName name="morpanete">'[31]Analisis Unit. '!$F$85</definedName>
    <definedName name="mortero.1.4.pañete">'[36]Ana. Horm mexc mort'!$D$85</definedName>
    <definedName name="MOTONIVELADORA" localSheetId="0">#REF!</definedName>
    <definedName name="MOTONIVELADORA">#REF!</definedName>
    <definedName name="MOTONIVELADORA_10" localSheetId="0">#REF!</definedName>
    <definedName name="MOTONIVELADORA_10">#REF!</definedName>
    <definedName name="MOTONIVELADORA_11" localSheetId="0">#REF!</definedName>
    <definedName name="MOTONIVELADORA_11">#REF!</definedName>
    <definedName name="MOTONIVELADORA_6" localSheetId="0">#REF!</definedName>
    <definedName name="MOTONIVELADORA_6">#REF!</definedName>
    <definedName name="MOTONIVELADORA_7" localSheetId="0">#REF!</definedName>
    <definedName name="MOTONIVELADORA_7">#REF!</definedName>
    <definedName name="MOTONIVELADORA_8" localSheetId="0">#REF!</definedName>
    <definedName name="MOTONIVELADORA_8">#REF!</definedName>
    <definedName name="MOTONIVELADORA_9" localSheetId="0">#REF!</definedName>
    <definedName name="MOTONIVELADORA_9">#REF!</definedName>
    <definedName name="movtierra" localSheetId="0">#REF!</definedName>
    <definedName name="movtierra">#REF!</definedName>
    <definedName name="MURO30" localSheetId="0">#REF!</definedName>
    <definedName name="MURO30">#REF!</definedName>
    <definedName name="MURO30_6" localSheetId="0">#REF!</definedName>
    <definedName name="MURO30_6">#REF!</definedName>
    <definedName name="MUROBOVEDA12A10X2AD" localSheetId="0">#REF!</definedName>
    <definedName name="MUROBOVEDA12A10X2AD">#REF!</definedName>
    <definedName name="MUROBOVEDA12A10X2AD_6" localSheetId="0">#REF!</definedName>
    <definedName name="MUROBOVEDA12A10X2AD_6">#REF!</definedName>
    <definedName name="NADA" localSheetId="0">[43]Insumos!#REF!</definedName>
    <definedName name="NADA">[43]Insumos!#REF!</definedName>
    <definedName name="NADA_6" localSheetId="0">#REF!</definedName>
    <definedName name="NADA_6">#REF!</definedName>
    <definedName name="NADA_8" localSheetId="0">#REF!</definedName>
    <definedName name="NADA_8">#REF!</definedName>
    <definedName name="NAMA" localSheetId="0">#REF!</definedName>
    <definedName name="NAMA">#REF!</definedName>
    <definedName name="NCLASI" localSheetId="0">#REF!</definedName>
    <definedName name="NCLASI">#REF!</definedName>
    <definedName name="NCLASII" localSheetId="0">#REF!</definedName>
    <definedName name="NCLASII">#REF!</definedName>
    <definedName name="NCLASIII" localSheetId="0">#REF!</definedName>
    <definedName name="NCLASIII">#REF!</definedName>
    <definedName name="NCLASIIII" localSheetId="0">#REF!</definedName>
    <definedName name="NCLASIIII">#REF!</definedName>
    <definedName name="NINGUNA" localSheetId="0">[43]Insumos!#REF!</definedName>
    <definedName name="NINGUNA">[43]Insumos!#REF!</definedName>
    <definedName name="NINGUNA_6" localSheetId="0">#REF!</definedName>
    <definedName name="NINGUNA_6">#REF!</definedName>
    <definedName name="NINGUNA_8" localSheetId="0">#REF!</definedName>
    <definedName name="NINGUNA_8">#REF!</definedName>
    <definedName name="NIPLE_ACERO_12x3" localSheetId="0">#REF!</definedName>
    <definedName name="NIPLE_ACERO_12x3">#REF!</definedName>
    <definedName name="NIPLE_ACERO_12x3_10" localSheetId="0">#REF!</definedName>
    <definedName name="NIPLE_ACERO_12x3_10">#REF!</definedName>
    <definedName name="NIPLE_ACERO_12x3_11" localSheetId="0">#REF!</definedName>
    <definedName name="NIPLE_ACERO_12x3_11">#REF!</definedName>
    <definedName name="NIPLE_ACERO_12x3_6" localSheetId="0">#REF!</definedName>
    <definedName name="NIPLE_ACERO_12x3_6">#REF!</definedName>
    <definedName name="NIPLE_ACERO_12x3_7" localSheetId="0">#REF!</definedName>
    <definedName name="NIPLE_ACERO_12x3_7">#REF!</definedName>
    <definedName name="NIPLE_ACERO_12x3_8" localSheetId="0">#REF!</definedName>
    <definedName name="NIPLE_ACERO_12x3_8">#REF!</definedName>
    <definedName name="NIPLE_ACERO_12x3_9" localSheetId="0">#REF!</definedName>
    <definedName name="NIPLE_ACERO_12x3_9">#REF!</definedName>
    <definedName name="NIPLE_ACERO_16x2" localSheetId="0">#REF!</definedName>
    <definedName name="NIPLE_ACERO_16x2">#REF!</definedName>
    <definedName name="NIPLE_ACERO_16x2_10" localSheetId="0">#REF!</definedName>
    <definedName name="NIPLE_ACERO_16x2_10">#REF!</definedName>
    <definedName name="NIPLE_ACERO_16x2_11" localSheetId="0">#REF!</definedName>
    <definedName name="NIPLE_ACERO_16x2_11">#REF!</definedName>
    <definedName name="NIPLE_ACERO_16x2_6" localSheetId="0">#REF!</definedName>
    <definedName name="NIPLE_ACERO_16x2_6">#REF!</definedName>
    <definedName name="NIPLE_ACERO_16x2_7" localSheetId="0">#REF!</definedName>
    <definedName name="NIPLE_ACERO_16x2_7">#REF!</definedName>
    <definedName name="NIPLE_ACERO_16x2_8" localSheetId="0">#REF!</definedName>
    <definedName name="NIPLE_ACERO_16x2_8">#REF!</definedName>
    <definedName name="NIPLE_ACERO_16x2_9" localSheetId="0">#REF!</definedName>
    <definedName name="NIPLE_ACERO_16x2_9">#REF!</definedName>
    <definedName name="NIPLE_ACERO_16x3" localSheetId="0">#REF!</definedName>
    <definedName name="NIPLE_ACERO_16x3">#REF!</definedName>
    <definedName name="NIPLE_ACERO_16x3_10" localSheetId="0">#REF!</definedName>
    <definedName name="NIPLE_ACERO_16x3_10">#REF!</definedName>
    <definedName name="NIPLE_ACERO_16x3_11" localSheetId="0">#REF!</definedName>
    <definedName name="NIPLE_ACERO_16x3_11">#REF!</definedName>
    <definedName name="NIPLE_ACERO_16x3_6" localSheetId="0">#REF!</definedName>
    <definedName name="NIPLE_ACERO_16x3_6">#REF!</definedName>
    <definedName name="NIPLE_ACERO_16x3_7" localSheetId="0">#REF!</definedName>
    <definedName name="NIPLE_ACERO_16x3_7">#REF!</definedName>
    <definedName name="NIPLE_ACERO_16x3_8" localSheetId="0">#REF!</definedName>
    <definedName name="NIPLE_ACERO_16x3_8">#REF!</definedName>
    <definedName name="NIPLE_ACERO_16x3_9" localSheetId="0">#REF!</definedName>
    <definedName name="NIPLE_ACERO_16x3_9">#REF!</definedName>
    <definedName name="NIPLE_ACERO_20x3" localSheetId="0">#REF!</definedName>
    <definedName name="NIPLE_ACERO_20x3">#REF!</definedName>
    <definedName name="NIPLE_ACERO_20x3_10" localSheetId="0">#REF!</definedName>
    <definedName name="NIPLE_ACERO_20x3_10">#REF!</definedName>
    <definedName name="NIPLE_ACERO_20x3_11" localSheetId="0">#REF!</definedName>
    <definedName name="NIPLE_ACERO_20x3_11">#REF!</definedName>
    <definedName name="NIPLE_ACERO_20x3_6" localSheetId="0">#REF!</definedName>
    <definedName name="NIPLE_ACERO_20x3_6">#REF!</definedName>
    <definedName name="NIPLE_ACERO_20x3_7" localSheetId="0">#REF!</definedName>
    <definedName name="NIPLE_ACERO_20x3_7">#REF!</definedName>
    <definedName name="NIPLE_ACERO_20x3_8" localSheetId="0">#REF!</definedName>
    <definedName name="NIPLE_ACERO_20x3_8">#REF!</definedName>
    <definedName name="NIPLE_ACERO_20x3_9" localSheetId="0">#REF!</definedName>
    <definedName name="NIPLE_ACERO_20x3_9">#REF!</definedName>
    <definedName name="NIPLE_ACERO_6x3" localSheetId="0">#REF!</definedName>
    <definedName name="NIPLE_ACERO_6x3">#REF!</definedName>
    <definedName name="NIPLE_ACERO_6x3_10" localSheetId="0">#REF!</definedName>
    <definedName name="NIPLE_ACERO_6x3_10">#REF!</definedName>
    <definedName name="NIPLE_ACERO_6x3_11" localSheetId="0">#REF!</definedName>
    <definedName name="NIPLE_ACERO_6x3_11">#REF!</definedName>
    <definedName name="NIPLE_ACERO_6x3_6" localSheetId="0">#REF!</definedName>
    <definedName name="NIPLE_ACERO_6x3_6">#REF!</definedName>
    <definedName name="NIPLE_ACERO_6x3_7" localSheetId="0">#REF!</definedName>
    <definedName name="NIPLE_ACERO_6x3_7">#REF!</definedName>
    <definedName name="NIPLE_ACERO_6x3_8" localSheetId="0">#REF!</definedName>
    <definedName name="NIPLE_ACERO_6x3_8">#REF!</definedName>
    <definedName name="NIPLE_ACERO_6x3_9" localSheetId="0">#REF!</definedName>
    <definedName name="NIPLE_ACERO_6x3_9">#REF!</definedName>
    <definedName name="NIPLE_ACERO_8x3" localSheetId="0">#REF!</definedName>
    <definedName name="NIPLE_ACERO_8x3">#REF!</definedName>
    <definedName name="NIPLE_ACERO_8x3_10" localSheetId="0">#REF!</definedName>
    <definedName name="NIPLE_ACERO_8x3_10">#REF!</definedName>
    <definedName name="NIPLE_ACERO_8x3_11" localSheetId="0">#REF!</definedName>
    <definedName name="NIPLE_ACERO_8x3_11">#REF!</definedName>
    <definedName name="NIPLE_ACERO_8x3_6" localSheetId="0">#REF!</definedName>
    <definedName name="NIPLE_ACERO_8x3_6">#REF!</definedName>
    <definedName name="NIPLE_ACERO_8x3_7" localSheetId="0">#REF!</definedName>
    <definedName name="NIPLE_ACERO_8x3_7">#REF!</definedName>
    <definedName name="NIPLE_ACERO_8x3_8" localSheetId="0">#REF!</definedName>
    <definedName name="NIPLE_ACERO_8x3_8">#REF!</definedName>
    <definedName name="NIPLE_ACERO_8x3_9" localSheetId="0">#REF!</definedName>
    <definedName name="NIPLE_ACERO_8x3_9">#REF!</definedName>
    <definedName name="NIPLE_ACERO_PLATILLADO_12x12" localSheetId="0">#REF!</definedName>
    <definedName name="NIPLE_ACERO_PLATILLADO_12x12">#REF!</definedName>
    <definedName name="NIPLE_ACERO_PLATILLADO_12x12_10" localSheetId="0">#REF!</definedName>
    <definedName name="NIPLE_ACERO_PLATILLADO_12x12_10">#REF!</definedName>
    <definedName name="NIPLE_ACERO_PLATILLADO_12x12_11" localSheetId="0">#REF!</definedName>
    <definedName name="NIPLE_ACERO_PLATILLADO_12x12_11">#REF!</definedName>
    <definedName name="NIPLE_ACERO_PLATILLADO_12x12_6" localSheetId="0">#REF!</definedName>
    <definedName name="NIPLE_ACERO_PLATILLADO_12x12_6">#REF!</definedName>
    <definedName name="NIPLE_ACERO_PLATILLADO_12x12_7" localSheetId="0">#REF!</definedName>
    <definedName name="NIPLE_ACERO_PLATILLADO_12x12_7">#REF!</definedName>
    <definedName name="NIPLE_ACERO_PLATILLADO_12x12_8" localSheetId="0">#REF!</definedName>
    <definedName name="NIPLE_ACERO_PLATILLADO_12x12_8">#REF!</definedName>
    <definedName name="NIPLE_ACERO_PLATILLADO_12x12_9" localSheetId="0">#REF!</definedName>
    <definedName name="NIPLE_ACERO_PLATILLADO_12x12_9">#REF!</definedName>
    <definedName name="NIPLE_ACERO_PLATILLADO_2x1" localSheetId="0">#REF!</definedName>
    <definedName name="NIPLE_ACERO_PLATILLADO_2x1">#REF!</definedName>
    <definedName name="NIPLE_ACERO_PLATILLADO_2x1_10" localSheetId="0">#REF!</definedName>
    <definedName name="NIPLE_ACERO_PLATILLADO_2x1_10">#REF!</definedName>
    <definedName name="NIPLE_ACERO_PLATILLADO_2x1_11" localSheetId="0">#REF!</definedName>
    <definedName name="NIPLE_ACERO_PLATILLADO_2x1_11">#REF!</definedName>
    <definedName name="NIPLE_ACERO_PLATILLADO_2x1_6" localSheetId="0">#REF!</definedName>
    <definedName name="NIPLE_ACERO_PLATILLADO_2x1_6">#REF!</definedName>
    <definedName name="NIPLE_ACERO_PLATILLADO_2x1_7" localSheetId="0">#REF!</definedName>
    <definedName name="NIPLE_ACERO_PLATILLADO_2x1_7">#REF!</definedName>
    <definedName name="NIPLE_ACERO_PLATILLADO_2x1_8" localSheetId="0">#REF!</definedName>
    <definedName name="NIPLE_ACERO_PLATILLADO_2x1_8">#REF!</definedName>
    <definedName name="NIPLE_ACERO_PLATILLADO_2x1_9" localSheetId="0">#REF!</definedName>
    <definedName name="NIPLE_ACERO_PLATILLADO_2x1_9">#REF!</definedName>
    <definedName name="NIPLE_ACERO_PLATILLADO_3x1" localSheetId="0">#REF!</definedName>
    <definedName name="NIPLE_ACERO_PLATILLADO_3x1">#REF!</definedName>
    <definedName name="NIPLE_ACERO_PLATILLADO_3x1_10" localSheetId="0">#REF!</definedName>
    <definedName name="NIPLE_ACERO_PLATILLADO_3x1_10">#REF!</definedName>
    <definedName name="NIPLE_ACERO_PLATILLADO_3x1_11" localSheetId="0">#REF!</definedName>
    <definedName name="NIPLE_ACERO_PLATILLADO_3x1_11">#REF!</definedName>
    <definedName name="NIPLE_ACERO_PLATILLADO_3x1_6" localSheetId="0">#REF!</definedName>
    <definedName name="NIPLE_ACERO_PLATILLADO_3x1_6">#REF!</definedName>
    <definedName name="NIPLE_ACERO_PLATILLADO_3x1_7" localSheetId="0">#REF!</definedName>
    <definedName name="NIPLE_ACERO_PLATILLADO_3x1_7">#REF!</definedName>
    <definedName name="NIPLE_ACERO_PLATILLADO_3x1_8" localSheetId="0">#REF!</definedName>
    <definedName name="NIPLE_ACERO_PLATILLADO_3x1_8">#REF!</definedName>
    <definedName name="NIPLE_ACERO_PLATILLADO_3x1_9" localSheetId="0">#REF!</definedName>
    <definedName name="NIPLE_ACERO_PLATILLADO_3x1_9">#REF!</definedName>
    <definedName name="NIPLE_ACERO_PLATILLADO_8x1" localSheetId="0">#REF!</definedName>
    <definedName name="NIPLE_ACERO_PLATILLADO_8x1">#REF!</definedName>
    <definedName name="NIPLE_ACERO_PLATILLADO_8x1_10" localSheetId="0">#REF!</definedName>
    <definedName name="NIPLE_ACERO_PLATILLADO_8x1_10">#REF!</definedName>
    <definedName name="NIPLE_ACERO_PLATILLADO_8x1_11" localSheetId="0">#REF!</definedName>
    <definedName name="NIPLE_ACERO_PLATILLADO_8x1_11">#REF!</definedName>
    <definedName name="NIPLE_ACERO_PLATILLADO_8x1_6" localSheetId="0">#REF!</definedName>
    <definedName name="NIPLE_ACERO_PLATILLADO_8x1_6">#REF!</definedName>
    <definedName name="NIPLE_ACERO_PLATILLADO_8x1_7" localSheetId="0">#REF!</definedName>
    <definedName name="NIPLE_ACERO_PLATILLADO_8x1_7">#REF!</definedName>
    <definedName name="NIPLE_ACERO_PLATILLADO_8x1_8" localSheetId="0">#REF!</definedName>
    <definedName name="NIPLE_ACERO_PLATILLADO_8x1_8">#REF!</definedName>
    <definedName name="NIPLE_ACERO_PLATILLADO_8x1_9" localSheetId="0">#REF!</definedName>
    <definedName name="NIPLE_ACERO_PLATILLADO_8x1_9">#REF!</definedName>
    <definedName name="NIPLE_CROMO_38x2_12" localSheetId="0">#REF!</definedName>
    <definedName name="NIPLE_CROMO_38x2_12">#REF!</definedName>
    <definedName name="NIPLE_CROMO_38x2_12_10" localSheetId="0">#REF!</definedName>
    <definedName name="NIPLE_CROMO_38x2_12_10">#REF!</definedName>
    <definedName name="NIPLE_CROMO_38x2_12_11" localSheetId="0">#REF!</definedName>
    <definedName name="NIPLE_CROMO_38x2_12_11">#REF!</definedName>
    <definedName name="NIPLE_CROMO_38x2_12_6" localSheetId="0">#REF!</definedName>
    <definedName name="NIPLE_CROMO_38x2_12_6">#REF!</definedName>
    <definedName name="NIPLE_CROMO_38x2_12_7" localSheetId="0">#REF!</definedName>
    <definedName name="NIPLE_CROMO_38x2_12_7">#REF!</definedName>
    <definedName name="NIPLE_CROMO_38x2_12_8" localSheetId="0">#REF!</definedName>
    <definedName name="NIPLE_CROMO_38x2_12_8">#REF!</definedName>
    <definedName name="NIPLE_CROMO_38x2_12_9" localSheetId="0">#REF!</definedName>
    <definedName name="NIPLE_CROMO_38x2_12_9">#REF!</definedName>
    <definedName name="NIPLE_HG_12x4" localSheetId="0">#REF!</definedName>
    <definedName name="NIPLE_HG_12x4">#REF!</definedName>
    <definedName name="NIPLE_HG_12x4_10" localSheetId="0">#REF!</definedName>
    <definedName name="NIPLE_HG_12x4_10">#REF!</definedName>
    <definedName name="NIPLE_HG_12x4_11" localSheetId="0">#REF!</definedName>
    <definedName name="NIPLE_HG_12x4_11">#REF!</definedName>
    <definedName name="NIPLE_HG_12x4_6" localSheetId="0">#REF!</definedName>
    <definedName name="NIPLE_HG_12x4_6">#REF!</definedName>
    <definedName name="NIPLE_HG_12x4_7" localSheetId="0">#REF!</definedName>
    <definedName name="NIPLE_HG_12x4_7">#REF!</definedName>
    <definedName name="NIPLE_HG_12x4_8" localSheetId="0">#REF!</definedName>
    <definedName name="NIPLE_HG_12x4_8">#REF!</definedName>
    <definedName name="NIPLE_HG_12x4_9" localSheetId="0">#REF!</definedName>
    <definedName name="NIPLE_HG_12x4_9">#REF!</definedName>
    <definedName name="NIPLE_HG_34x4" localSheetId="0">#REF!</definedName>
    <definedName name="NIPLE_HG_34x4">#REF!</definedName>
    <definedName name="NIPLE_HG_34x4_10" localSheetId="0">#REF!</definedName>
    <definedName name="NIPLE_HG_34x4_10">#REF!</definedName>
    <definedName name="NIPLE_HG_34x4_11" localSheetId="0">#REF!</definedName>
    <definedName name="NIPLE_HG_34x4_11">#REF!</definedName>
    <definedName name="NIPLE_HG_34x4_6" localSheetId="0">#REF!</definedName>
    <definedName name="NIPLE_HG_34x4_6">#REF!</definedName>
    <definedName name="NIPLE_HG_34x4_7" localSheetId="0">#REF!</definedName>
    <definedName name="NIPLE_HG_34x4_7">#REF!</definedName>
    <definedName name="NIPLE_HG_34x4_8" localSheetId="0">#REF!</definedName>
    <definedName name="NIPLE_HG_34x4_8">#REF!</definedName>
    <definedName name="NIPLE_HG_34x4_9" localSheetId="0">#REF!</definedName>
    <definedName name="NIPLE_HG_34x4_9">#REF!</definedName>
    <definedName name="nissan" localSheetId="0">'[13]Listado Equipos a utilizar'!#REF!</definedName>
    <definedName name="nissan">'[13]Listado Equipos a utilizar'!#REF!</definedName>
    <definedName name="NUEVA" localSheetId="0">#REF!</definedName>
    <definedName name="NUEVA">#REF!</definedName>
    <definedName name="num_linhas" localSheetId="0">#REF!</definedName>
    <definedName name="num_linhas">#REF!</definedName>
    <definedName name="o" localSheetId="0">#REF!</definedName>
    <definedName name="o">#REF!</definedName>
    <definedName name="obi" localSheetId="0">#REF!</definedName>
    <definedName name="obi">#REF!</definedName>
    <definedName name="obii" localSheetId="0">#REF!</definedName>
    <definedName name="obii">#REF!</definedName>
    <definedName name="obiii" localSheetId="0">#REF!</definedName>
    <definedName name="obiii">#REF!</definedName>
    <definedName name="obiiii" localSheetId="0">#REF!</definedName>
    <definedName name="obiiii">#REF!</definedName>
    <definedName name="ofi" localSheetId="0">#REF!</definedName>
    <definedName name="ofi">#REF!</definedName>
    <definedName name="ofii" localSheetId="0">#REF!</definedName>
    <definedName name="ofii">#REF!</definedName>
    <definedName name="ofiii" localSheetId="0">#REF!</definedName>
    <definedName name="ofiii">#REF!</definedName>
    <definedName name="ofiiii" localSheetId="0">#REF!</definedName>
    <definedName name="ofiiii">#REF!</definedName>
    <definedName name="omencofrado" localSheetId="0">'[19]O.M. y Salarios'!#REF!</definedName>
    <definedName name="omencofrado">'[19]O.M. y Salarios'!#REF!</definedName>
    <definedName name="opala">[42]Salarios!$D$16</definedName>
    <definedName name="OPERADOR_GREADER" localSheetId="0">#REF!</definedName>
    <definedName name="OPERADOR_GREADER">#REF!</definedName>
    <definedName name="OPERADOR_GREADER_10" localSheetId="0">#REF!</definedName>
    <definedName name="OPERADOR_GREADER_10">#REF!</definedName>
    <definedName name="OPERADOR_GREADER_11" localSheetId="0">#REF!</definedName>
    <definedName name="OPERADOR_GREADER_11">#REF!</definedName>
    <definedName name="OPERADOR_GREADER_6" localSheetId="0">#REF!</definedName>
    <definedName name="OPERADOR_GREADER_6">#REF!</definedName>
    <definedName name="OPERADOR_GREADER_7" localSheetId="0">#REF!</definedName>
    <definedName name="OPERADOR_GREADER_7">#REF!</definedName>
    <definedName name="OPERADOR_GREADER_8" localSheetId="0">#REF!</definedName>
    <definedName name="OPERADOR_GREADER_8">#REF!</definedName>
    <definedName name="OPERADOR_GREADER_9" localSheetId="0">#REF!</definedName>
    <definedName name="OPERADOR_GREADER_9">#REF!</definedName>
    <definedName name="OPERADOR_PALA" localSheetId="0">#REF!</definedName>
    <definedName name="OPERADOR_PALA">#REF!</definedName>
    <definedName name="OPERADOR_PALA_10" localSheetId="0">#REF!</definedName>
    <definedName name="OPERADOR_PALA_10">#REF!</definedName>
    <definedName name="OPERADOR_PALA_11" localSheetId="0">#REF!</definedName>
    <definedName name="OPERADOR_PALA_11">#REF!</definedName>
    <definedName name="OPERADOR_PALA_6" localSheetId="0">#REF!</definedName>
    <definedName name="OPERADOR_PALA_6">#REF!</definedName>
    <definedName name="OPERADOR_PALA_7" localSheetId="0">#REF!</definedName>
    <definedName name="OPERADOR_PALA_7">#REF!</definedName>
    <definedName name="OPERADOR_PALA_8" localSheetId="0">#REF!</definedName>
    <definedName name="OPERADOR_PALA_8">#REF!</definedName>
    <definedName name="OPERADOR_PALA_9" localSheetId="0">#REF!</definedName>
    <definedName name="OPERADOR_PALA_9">#REF!</definedName>
    <definedName name="OPERADOR_TRACTOR" localSheetId="0">#REF!</definedName>
    <definedName name="OPERADOR_TRACTOR">#REF!</definedName>
    <definedName name="OPERADOR_TRACTOR_10" localSheetId="0">#REF!</definedName>
    <definedName name="OPERADOR_TRACTOR_10">#REF!</definedName>
    <definedName name="OPERADOR_TRACTOR_11" localSheetId="0">#REF!</definedName>
    <definedName name="OPERADOR_TRACTOR_11">#REF!</definedName>
    <definedName name="OPERADOR_TRACTOR_6" localSheetId="0">#REF!</definedName>
    <definedName name="OPERADOR_TRACTOR_6">#REF!</definedName>
    <definedName name="OPERADOR_TRACTOR_7" localSheetId="0">#REF!</definedName>
    <definedName name="OPERADOR_TRACTOR_7">#REF!</definedName>
    <definedName name="OPERADOR_TRACTOR_8" localSheetId="0">#REF!</definedName>
    <definedName name="OPERADOR_TRACTOR_8">#REF!</definedName>
    <definedName name="OPERADOR_TRACTOR_9" localSheetId="0">#REF!</definedName>
    <definedName name="OPERADOR_TRACTOR_9">#REF!</definedName>
    <definedName name="Operadorgrader">[16]OBRAMANO!$F$74</definedName>
    <definedName name="operadorpala">[16]OBRAMANO!$F$72</definedName>
    <definedName name="operadorretro">[16]OBRAMANO!$F$77</definedName>
    <definedName name="operadorrodillo">[16]OBRAMANO!$F$75</definedName>
    <definedName name="operadortractor">[16]OBRAMANO!$F$76</definedName>
    <definedName name="Operario_1ra" localSheetId="0">#REF!</definedName>
    <definedName name="Operario_1ra">#REF!</definedName>
    <definedName name="Operario_1ra_10" localSheetId="0">#REF!</definedName>
    <definedName name="Operario_1ra_10">#REF!</definedName>
    <definedName name="Operario_1ra_11" localSheetId="0">#REF!</definedName>
    <definedName name="Operario_1ra_11">#REF!</definedName>
    <definedName name="Operario_1ra_6" localSheetId="0">#REF!</definedName>
    <definedName name="Operario_1ra_6">#REF!</definedName>
    <definedName name="Operario_1ra_7" localSheetId="0">#REF!</definedName>
    <definedName name="Operario_1ra_7">#REF!</definedName>
    <definedName name="Operario_1ra_8" localSheetId="0">#REF!</definedName>
    <definedName name="Operario_1ra_8">#REF!</definedName>
    <definedName name="Operario_1ra_9" localSheetId="0">#REF!</definedName>
    <definedName name="Operario_1ra_9">#REF!</definedName>
    <definedName name="Operario_2da" localSheetId="0">#REF!</definedName>
    <definedName name="Operario_2da">#REF!</definedName>
    <definedName name="Operario_2da_10" localSheetId="0">#REF!</definedName>
    <definedName name="Operario_2da_10">#REF!</definedName>
    <definedName name="Operario_2da_11" localSheetId="0">#REF!</definedName>
    <definedName name="Operario_2da_11">#REF!</definedName>
    <definedName name="Operario_2da_6" localSheetId="0">#REF!</definedName>
    <definedName name="Operario_2da_6">#REF!</definedName>
    <definedName name="Operario_2da_7" localSheetId="0">#REF!</definedName>
    <definedName name="Operario_2da_7">#REF!</definedName>
    <definedName name="Operario_2da_8" localSheetId="0">#REF!</definedName>
    <definedName name="Operario_2da_8">#REF!</definedName>
    <definedName name="Operario_2da_9" localSheetId="0">#REF!</definedName>
    <definedName name="Operario_2da_9">#REF!</definedName>
    <definedName name="Operario_3ra" localSheetId="0">#REF!</definedName>
    <definedName name="Operario_3ra">#REF!</definedName>
    <definedName name="Operario_3ra_10" localSheetId="0">#REF!</definedName>
    <definedName name="Operario_3ra_10">#REF!</definedName>
    <definedName name="Operario_3ra_11" localSheetId="0">#REF!</definedName>
    <definedName name="Operario_3ra_11">#REF!</definedName>
    <definedName name="Operario_3ra_6" localSheetId="0">#REF!</definedName>
    <definedName name="Operario_3ra_6">#REF!</definedName>
    <definedName name="Operario_3ra_7" localSheetId="0">#REF!</definedName>
    <definedName name="Operario_3ra_7">#REF!</definedName>
    <definedName name="Operario_3ra_8" localSheetId="0">#REF!</definedName>
    <definedName name="Operario_3ra_8">#REF!</definedName>
    <definedName name="Operario_3ra_9" localSheetId="0">#REF!</definedName>
    <definedName name="Operario_3ra_9">#REF!</definedName>
    <definedName name="OPERARIOPRIMERA">[35]SALARIOS!$C$10</definedName>
    <definedName name="otractor">[42]Salarios!$D$14</definedName>
    <definedName name="OXIGENO_CIL" localSheetId="0">#REF!</definedName>
    <definedName name="OXIGENO_CIL">#REF!</definedName>
    <definedName name="OXIGENO_CIL_10" localSheetId="0">#REF!</definedName>
    <definedName name="OXIGENO_CIL_10">#REF!</definedName>
    <definedName name="OXIGENO_CIL_11" localSheetId="0">#REF!</definedName>
    <definedName name="OXIGENO_CIL_11">#REF!</definedName>
    <definedName name="OXIGENO_CIL_6" localSheetId="0">#REF!</definedName>
    <definedName name="OXIGENO_CIL_6">#REF!</definedName>
    <definedName name="OXIGENO_CIL_7" localSheetId="0">#REF!</definedName>
    <definedName name="OXIGENO_CIL_7">#REF!</definedName>
    <definedName name="OXIGENO_CIL_8" localSheetId="0">#REF!</definedName>
    <definedName name="OXIGENO_CIL_8">#REF!</definedName>
    <definedName name="OXIGENO_CIL_9" localSheetId="0">#REF!</definedName>
    <definedName name="OXIGENO_CIL_9">#REF!</definedName>
    <definedName name="p" localSheetId="0">[44]peso!#REF!</definedName>
    <definedName name="p">[44]peso!#REF!</definedName>
    <definedName name="P.U.Amercoat_385ASA_2">#N/A</definedName>
    <definedName name="P.U.Amercoat_385ASA_3">#N/A</definedName>
    <definedName name="P.U.Dimecote9">[45]Insumos!$E$13</definedName>
    <definedName name="P.U.Dimecote9_2">#N/A</definedName>
    <definedName name="P.U.Dimecote9_3">#N/A</definedName>
    <definedName name="P.U.Thinner1000">[45]Insumos!$E$12</definedName>
    <definedName name="P.U.Thinner1000_2">#N/A</definedName>
    <definedName name="P.U.Thinner1000_3">#N/A</definedName>
    <definedName name="P.U.Urethane_Acrilico">[45]Insumos!$E$17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_8" localSheetId="0">#REF!</definedName>
    <definedName name="p_8">#REF!</definedName>
    <definedName name="P1XE" localSheetId="0">#REF!</definedName>
    <definedName name="P1XE">#REF!</definedName>
    <definedName name="P1XE_6" localSheetId="0">#REF!</definedName>
    <definedName name="P1XE_6">#REF!</definedName>
    <definedName name="P1XT" localSheetId="0">#REF!</definedName>
    <definedName name="P1XT">#REF!</definedName>
    <definedName name="P1XT_6" localSheetId="0">#REF!</definedName>
    <definedName name="P1XT_6">#REF!</definedName>
    <definedName name="P1YE" localSheetId="0">#REF!</definedName>
    <definedName name="P1YE">#REF!</definedName>
    <definedName name="P1YE_6" localSheetId="0">#REF!</definedName>
    <definedName name="P1YE_6">#REF!</definedName>
    <definedName name="P1YT" localSheetId="0">#REF!</definedName>
    <definedName name="P1YT">#REF!</definedName>
    <definedName name="P1YT_6" localSheetId="0">#REF!</definedName>
    <definedName name="P1YT_6">#REF!</definedName>
    <definedName name="P2XE" localSheetId="0">#REF!</definedName>
    <definedName name="P2XE">#REF!</definedName>
    <definedName name="P2XE_6" localSheetId="0">#REF!</definedName>
    <definedName name="P2XE_6">#REF!</definedName>
    <definedName name="P2XT" localSheetId="0">#REF!</definedName>
    <definedName name="P2XT">#REF!</definedName>
    <definedName name="P2XT_6" localSheetId="0">#REF!</definedName>
    <definedName name="P2XT_6">#REF!</definedName>
    <definedName name="P2YE" localSheetId="0">#REF!</definedName>
    <definedName name="P2YE">#REF!</definedName>
    <definedName name="P2YE_6" localSheetId="0">#REF!</definedName>
    <definedName name="P2YE_6">#REF!</definedName>
    <definedName name="P3XE" localSheetId="0">#REF!</definedName>
    <definedName name="P3XE">#REF!</definedName>
    <definedName name="P3XE_6" localSheetId="0">#REF!</definedName>
    <definedName name="P3XE_6">#REF!</definedName>
    <definedName name="P3XT" localSheetId="0">#REF!</definedName>
    <definedName name="P3XT">#REF!</definedName>
    <definedName name="P3XT_6" localSheetId="0">#REF!</definedName>
    <definedName name="P3XT_6">#REF!</definedName>
    <definedName name="P3YE" localSheetId="0">#REF!</definedName>
    <definedName name="P3YE">#REF!</definedName>
    <definedName name="P3YE_6" localSheetId="0">#REF!</definedName>
    <definedName name="P3YE_6">#REF!</definedName>
    <definedName name="P3YT" localSheetId="0">#REF!</definedName>
    <definedName name="P3YT">#REF!</definedName>
    <definedName name="P3YT_6" localSheetId="0">#REF!</definedName>
    <definedName name="P3YT_6">#REF!</definedName>
    <definedName name="P4XE" localSheetId="0">#REF!</definedName>
    <definedName name="P4XE">#REF!</definedName>
    <definedName name="P4XE_6" localSheetId="0">#REF!</definedName>
    <definedName name="P4XE_6">#REF!</definedName>
    <definedName name="P4XT" localSheetId="0">#REF!</definedName>
    <definedName name="P4XT">#REF!</definedName>
    <definedName name="P4XT_6" localSheetId="0">#REF!</definedName>
    <definedName name="P4XT_6">#REF!</definedName>
    <definedName name="P4YE" localSheetId="0">#REF!</definedName>
    <definedName name="P4YE">#REF!</definedName>
    <definedName name="P4YE_6" localSheetId="0">#REF!</definedName>
    <definedName name="P4YE_6">#REF!</definedName>
    <definedName name="P4YT" localSheetId="0">#REF!</definedName>
    <definedName name="P4YT">#REF!</definedName>
    <definedName name="P4YT_6" localSheetId="0">#REF!</definedName>
    <definedName name="P4YT_6">#REF!</definedName>
    <definedName name="P5XE" localSheetId="0">#REF!</definedName>
    <definedName name="P5XE">#REF!</definedName>
    <definedName name="P5XE_6" localSheetId="0">#REF!</definedName>
    <definedName name="P5XE_6">#REF!</definedName>
    <definedName name="P5YE" localSheetId="0">#REF!</definedName>
    <definedName name="P5YE">#REF!</definedName>
    <definedName name="P5YE_6" localSheetId="0">#REF!</definedName>
    <definedName name="P5YE_6">#REF!</definedName>
    <definedName name="P5YT" localSheetId="0">#REF!</definedName>
    <definedName name="P5YT">#REF!</definedName>
    <definedName name="P5YT_6" localSheetId="0">#REF!</definedName>
    <definedName name="P5YT_6">#REF!</definedName>
    <definedName name="P6XE" localSheetId="0">#REF!</definedName>
    <definedName name="P6XE">#REF!</definedName>
    <definedName name="P6XE_6" localSheetId="0">#REF!</definedName>
    <definedName name="P6XE_6">#REF!</definedName>
    <definedName name="P6XT" localSheetId="0">#REF!</definedName>
    <definedName name="P6XT">#REF!</definedName>
    <definedName name="P6XT_6" localSheetId="0">#REF!</definedName>
    <definedName name="P6XT_6">#REF!</definedName>
    <definedName name="P6YE" localSheetId="0">#REF!</definedName>
    <definedName name="P6YE">#REF!</definedName>
    <definedName name="P6YE_6" localSheetId="0">#REF!</definedName>
    <definedName name="P6YE_6">#REF!</definedName>
    <definedName name="P6YT" localSheetId="0">#REF!</definedName>
    <definedName name="P6YT">#REF!</definedName>
    <definedName name="P6YT_6" localSheetId="0">#REF!</definedName>
    <definedName name="P6YT_6">#REF!</definedName>
    <definedName name="P7XE" localSheetId="0">#REF!</definedName>
    <definedName name="P7XE">#REF!</definedName>
    <definedName name="P7XE_6" localSheetId="0">#REF!</definedName>
    <definedName name="P7XE_6">#REF!</definedName>
    <definedName name="P7YE" localSheetId="0">#REF!</definedName>
    <definedName name="P7YE">#REF!</definedName>
    <definedName name="P7YE_6" localSheetId="0">#REF!</definedName>
    <definedName name="P7YE_6">#REF!</definedName>
    <definedName name="P7YT" localSheetId="0">#REF!</definedName>
    <definedName name="P7YT">#REF!</definedName>
    <definedName name="P7YT_6" localSheetId="0">#REF!</definedName>
    <definedName name="P7YT_6">#REF!</definedName>
    <definedName name="PALA" localSheetId="0">#REF!</definedName>
    <definedName name="PALA">#REF!</definedName>
    <definedName name="PALA_10" localSheetId="0">#REF!</definedName>
    <definedName name="PALA_10">#REF!</definedName>
    <definedName name="PALA_11" localSheetId="0">#REF!</definedName>
    <definedName name="PALA_11">#REF!</definedName>
    <definedName name="PALA_6" localSheetId="0">#REF!</definedName>
    <definedName name="PALA_6">#REF!</definedName>
    <definedName name="PALA_7" localSheetId="0">#REF!</definedName>
    <definedName name="PALA_7">#REF!</definedName>
    <definedName name="PALA_8" localSheetId="0">#REF!</definedName>
    <definedName name="PALA_8">#REF!</definedName>
    <definedName name="PALA_9" localSheetId="0">#REF!</definedName>
    <definedName name="PALA_9">#REF!</definedName>
    <definedName name="PALA_950" localSheetId="0">#REF!</definedName>
    <definedName name="PALA_950">#REF!</definedName>
    <definedName name="PALA_950_10" localSheetId="0">#REF!</definedName>
    <definedName name="PALA_950_10">#REF!</definedName>
    <definedName name="PALA_950_11" localSheetId="0">#REF!</definedName>
    <definedName name="PALA_950_11">#REF!</definedName>
    <definedName name="PALA_950_6" localSheetId="0">#REF!</definedName>
    <definedName name="PALA_950_6">#REF!</definedName>
    <definedName name="PALA_950_7" localSheetId="0">#REF!</definedName>
    <definedName name="PALA_950_7">#REF!</definedName>
    <definedName name="PALA_950_8" localSheetId="0">#REF!</definedName>
    <definedName name="PALA_950_8">#REF!</definedName>
    <definedName name="PALA_950_9" localSheetId="0">#REF!</definedName>
    <definedName name="PALA_950_9">#REF!</definedName>
    <definedName name="PANEL_DIST_24C" localSheetId="0">#REF!</definedName>
    <definedName name="PANEL_DIST_24C">#REF!</definedName>
    <definedName name="PANEL_DIST_24C_10" localSheetId="0">#REF!</definedName>
    <definedName name="PANEL_DIST_24C_10">#REF!</definedName>
    <definedName name="PANEL_DIST_24C_11" localSheetId="0">#REF!</definedName>
    <definedName name="PANEL_DIST_24C_11">#REF!</definedName>
    <definedName name="PANEL_DIST_24C_6" localSheetId="0">#REF!</definedName>
    <definedName name="PANEL_DIST_24C_6">#REF!</definedName>
    <definedName name="PANEL_DIST_24C_7" localSheetId="0">#REF!</definedName>
    <definedName name="PANEL_DIST_24C_7">#REF!</definedName>
    <definedName name="PANEL_DIST_24C_8" localSheetId="0">#REF!</definedName>
    <definedName name="PANEL_DIST_24C_8">#REF!</definedName>
    <definedName name="PANEL_DIST_24C_9" localSheetId="0">#REF!</definedName>
    <definedName name="PANEL_DIST_24C_9">#REF!</definedName>
    <definedName name="PANEL_DIST_32C" localSheetId="0">#REF!</definedName>
    <definedName name="PANEL_DIST_32C">#REF!</definedName>
    <definedName name="PANEL_DIST_32C_10" localSheetId="0">#REF!</definedName>
    <definedName name="PANEL_DIST_32C_10">#REF!</definedName>
    <definedName name="PANEL_DIST_32C_11" localSheetId="0">#REF!</definedName>
    <definedName name="PANEL_DIST_32C_11">#REF!</definedName>
    <definedName name="PANEL_DIST_32C_6" localSheetId="0">#REF!</definedName>
    <definedName name="PANEL_DIST_32C_6">#REF!</definedName>
    <definedName name="PANEL_DIST_32C_7" localSheetId="0">#REF!</definedName>
    <definedName name="PANEL_DIST_32C_7">#REF!</definedName>
    <definedName name="PANEL_DIST_32C_8" localSheetId="0">#REF!</definedName>
    <definedName name="PANEL_DIST_32C_8">#REF!</definedName>
    <definedName name="PANEL_DIST_32C_9" localSheetId="0">#REF!</definedName>
    <definedName name="PANEL_DIST_32C_9">#REF!</definedName>
    <definedName name="PANEL_DIST_4a8C" localSheetId="0">#REF!</definedName>
    <definedName name="PANEL_DIST_4a8C">#REF!</definedName>
    <definedName name="PANEL_DIST_4a8C_10" localSheetId="0">#REF!</definedName>
    <definedName name="PANEL_DIST_4a8C_10">#REF!</definedName>
    <definedName name="PANEL_DIST_4a8C_11" localSheetId="0">#REF!</definedName>
    <definedName name="PANEL_DIST_4a8C_11">#REF!</definedName>
    <definedName name="PANEL_DIST_4a8C_6" localSheetId="0">#REF!</definedName>
    <definedName name="PANEL_DIST_4a8C_6">#REF!</definedName>
    <definedName name="PANEL_DIST_4a8C_7" localSheetId="0">#REF!</definedName>
    <definedName name="PANEL_DIST_4a8C_7">#REF!</definedName>
    <definedName name="PANEL_DIST_4a8C_8" localSheetId="0">#REF!</definedName>
    <definedName name="PANEL_DIST_4a8C_8">#REF!</definedName>
    <definedName name="PANEL_DIST_4a8C_9" localSheetId="0">#REF!</definedName>
    <definedName name="PANEL_DIST_4a8C_9">#REF!</definedName>
    <definedName name="PanelDist_6a12_Circ_125a" localSheetId="0">#REF!</definedName>
    <definedName name="PanelDist_6a12_Circ_125a">#REF!</definedName>
    <definedName name="PanelDist_6a12_Circ_125a_10" localSheetId="0">#REF!</definedName>
    <definedName name="PanelDist_6a12_Circ_125a_10">#REF!</definedName>
    <definedName name="PanelDist_6a12_Circ_125a_11" localSheetId="0">#REF!</definedName>
    <definedName name="PanelDist_6a12_Circ_125a_11">#REF!</definedName>
    <definedName name="PanelDist_6a12_Circ_125a_6" localSheetId="0">#REF!</definedName>
    <definedName name="PanelDist_6a12_Circ_125a_6">#REF!</definedName>
    <definedName name="PanelDist_6a12_Circ_125a_7" localSheetId="0">#REF!</definedName>
    <definedName name="PanelDist_6a12_Circ_125a_7">#REF!</definedName>
    <definedName name="PanelDist_6a12_Circ_125a_8" localSheetId="0">#REF!</definedName>
    <definedName name="PanelDist_6a12_Circ_125a_8">#REF!</definedName>
    <definedName name="PanelDist_6a12_Circ_125a_9" localSheetId="0">#REF!</definedName>
    <definedName name="PanelDist_6a12_Circ_125a_9">#REF!</definedName>
    <definedName name="PARARRAYOS_9KV" localSheetId="0">#REF!</definedName>
    <definedName name="PARARRAYOS_9KV">#REF!</definedName>
    <definedName name="PARARRAYOS_9KV_10" localSheetId="0">#REF!</definedName>
    <definedName name="PARARRAYOS_9KV_10">#REF!</definedName>
    <definedName name="PARARRAYOS_9KV_11" localSheetId="0">#REF!</definedName>
    <definedName name="PARARRAYOS_9KV_11">#REF!</definedName>
    <definedName name="PARARRAYOS_9KV_6" localSheetId="0">#REF!</definedName>
    <definedName name="PARARRAYOS_9KV_6">#REF!</definedName>
    <definedName name="PARARRAYOS_9KV_7" localSheetId="0">#REF!</definedName>
    <definedName name="PARARRAYOS_9KV_7">#REF!</definedName>
    <definedName name="PARARRAYOS_9KV_8" localSheetId="0">#REF!</definedName>
    <definedName name="PARARRAYOS_9KV_8">#REF!</definedName>
    <definedName name="PARARRAYOS_9KV_9" localSheetId="0">#REF!</definedName>
    <definedName name="PARARRAYOS_9KV_9">#REF!</definedName>
    <definedName name="Peon" localSheetId="0">#REF!</definedName>
    <definedName name="Peon">#REF!</definedName>
    <definedName name="Peon_1" localSheetId="0">#REF!</definedName>
    <definedName name="Peon_1">[15]MO!$B$11</definedName>
    <definedName name="Peon_1_10" localSheetId="0">#REF!</definedName>
    <definedName name="Peon_1_10">#REF!</definedName>
    <definedName name="Peon_1_11" localSheetId="0">#REF!</definedName>
    <definedName name="Peon_1_11">#REF!</definedName>
    <definedName name="Peon_1_5" localSheetId="0">#REF!</definedName>
    <definedName name="Peon_1_5">#REF!</definedName>
    <definedName name="Peon_1_6" localSheetId="0">#REF!</definedName>
    <definedName name="Peon_1_6">#REF!</definedName>
    <definedName name="Peon_1_7" localSheetId="0">#REF!</definedName>
    <definedName name="Peon_1_7">#REF!</definedName>
    <definedName name="Peon_1_8" localSheetId="0">#REF!</definedName>
    <definedName name="Peon_1_8">#REF!</definedName>
    <definedName name="Peon_1_9" localSheetId="0">#REF!</definedName>
    <definedName name="Peon_1_9">#REF!</definedName>
    <definedName name="Peon_6" localSheetId="0">#REF!</definedName>
    <definedName name="Peon_6">#REF!</definedName>
    <definedName name="Peon_Colchas">[25]MO!$B$11</definedName>
    <definedName name="PEONCARP" localSheetId="0">[17]INS!#REF!</definedName>
    <definedName name="PEONCARP">[17]INS!#REF!</definedName>
    <definedName name="PEONCARP_6" localSheetId="0">#REF!</definedName>
    <definedName name="PEONCARP_6">#REF!</definedName>
    <definedName name="PEONCARP_8" localSheetId="0">#REF!</definedName>
    <definedName name="PEONCARP_8">#REF!</definedName>
    <definedName name="Peones_3">#N/A</definedName>
    <definedName name="PERFIL_CUADRADO_34">[25]INSU!$B$91</definedName>
    <definedName name="Pernos" localSheetId="0">#REF!</definedName>
    <definedName name="Pernos">#REF!</definedName>
    <definedName name="Pernos_3">"$#REF!.$B$68"</definedName>
    <definedName name="Pernos_6" localSheetId="0">#REF!</definedName>
    <definedName name="Pernos_6">#REF!</definedName>
    <definedName name="Pernos_8" localSheetId="0">#REF!</definedName>
    <definedName name="Pernos_8">#REF!</definedName>
    <definedName name="PHCH23BCO">[33]Ins!$E$627</definedName>
    <definedName name="PICO" localSheetId="0">#REF!</definedName>
    <definedName name="PICO">#REF!</definedName>
    <definedName name="PICO_10" localSheetId="0">#REF!</definedName>
    <definedName name="PICO_10">#REF!</definedName>
    <definedName name="PICO_11" localSheetId="0">#REF!</definedName>
    <definedName name="PICO_11">#REF!</definedName>
    <definedName name="PICO_6" localSheetId="0">#REF!</definedName>
    <definedName name="PICO_6">#REF!</definedName>
    <definedName name="PICO_7" localSheetId="0">#REF!</definedName>
    <definedName name="PICO_7">#REF!</definedName>
    <definedName name="PICO_8" localSheetId="0">#REF!</definedName>
    <definedName name="PICO_8">#REF!</definedName>
    <definedName name="PICO_9" localSheetId="0">#REF!</definedName>
    <definedName name="PICO_9">#REF!</definedName>
    <definedName name="PIEDRA" localSheetId="0">#REF!</definedName>
    <definedName name="PIEDRA">#REF!</definedName>
    <definedName name="PIEDRA_10" localSheetId="0">#REF!</definedName>
    <definedName name="PIEDRA_10">#REF!</definedName>
    <definedName name="PIEDRA_11" localSheetId="0">#REF!</definedName>
    <definedName name="PIEDRA_11">#REF!</definedName>
    <definedName name="PIEDRA_6" localSheetId="0">#REF!</definedName>
    <definedName name="PIEDRA_6">#REF!</definedName>
    <definedName name="PIEDRA_7" localSheetId="0">#REF!</definedName>
    <definedName name="PIEDRA_7">#REF!</definedName>
    <definedName name="PIEDRA_8" localSheetId="0">#REF!</definedName>
    <definedName name="PIEDRA_8">#REF!</definedName>
    <definedName name="PIEDRA_9" localSheetId="0">#REF!</definedName>
    <definedName name="PIEDRA_9">#REF!</definedName>
    <definedName name="PIEDRA_GAVIONES" localSheetId="0">#REF!</definedName>
    <definedName name="PIEDRA_GAVIONES">#REF!</definedName>
    <definedName name="PIEDRA_GAVIONES_10" localSheetId="0">#REF!</definedName>
    <definedName name="PIEDRA_GAVIONES_10">#REF!</definedName>
    <definedName name="PIEDRA_GAVIONES_11" localSheetId="0">#REF!</definedName>
    <definedName name="PIEDRA_GAVIONES_11">#REF!</definedName>
    <definedName name="PIEDRA_GAVIONES_6" localSheetId="0">#REF!</definedName>
    <definedName name="PIEDRA_GAVIONES_6">#REF!</definedName>
    <definedName name="PIEDRA_GAVIONES_7" localSheetId="0">#REF!</definedName>
    <definedName name="PIEDRA_GAVIONES_7">#REF!</definedName>
    <definedName name="PIEDRA_GAVIONES_8" localSheetId="0">#REF!</definedName>
    <definedName name="PIEDRA_GAVIONES_8">#REF!</definedName>
    <definedName name="PIEDRA_GAVIONES_9" localSheetId="0">#REF!</definedName>
    <definedName name="PIEDRA_GAVIONES_9">#REF!</definedName>
    <definedName name="PINO">[35]INS!$D$770</definedName>
    <definedName name="pino1x10bruto">[33]Ins!$E$816</definedName>
    <definedName name="pinobruto">[16]MATERIALES!$G$33</definedName>
    <definedName name="PINTURA_ACR_COLOR_PREPARADO" localSheetId="0">#REF!</definedName>
    <definedName name="PINTURA_ACR_COLOR_PREPARADO">#REF!</definedName>
    <definedName name="PINTURA_ACR_COLOR_PREPARADO_10" localSheetId="0">#REF!</definedName>
    <definedName name="PINTURA_ACR_COLOR_PREPARADO_10">#REF!</definedName>
    <definedName name="PINTURA_ACR_COLOR_PREPARADO_11" localSheetId="0">#REF!</definedName>
    <definedName name="PINTURA_ACR_COLOR_PREPARADO_11">#REF!</definedName>
    <definedName name="PINTURA_ACR_COLOR_PREPARADO_6" localSheetId="0">#REF!</definedName>
    <definedName name="PINTURA_ACR_COLOR_PREPARADO_6">#REF!</definedName>
    <definedName name="PINTURA_ACR_COLOR_PREPARADO_7" localSheetId="0">#REF!</definedName>
    <definedName name="PINTURA_ACR_COLOR_PREPARADO_7">#REF!</definedName>
    <definedName name="PINTURA_ACR_COLOR_PREPARADO_8" localSheetId="0">#REF!</definedName>
    <definedName name="PINTURA_ACR_COLOR_PREPARADO_8">#REF!</definedName>
    <definedName name="PINTURA_ACR_COLOR_PREPARADO_9" localSheetId="0">#REF!</definedName>
    <definedName name="PINTURA_ACR_COLOR_PREPARADO_9">#REF!</definedName>
    <definedName name="PINTURA_ACR_EXT" localSheetId="0">#REF!</definedName>
    <definedName name="PINTURA_ACR_EXT">#REF!</definedName>
    <definedName name="PINTURA_ACR_EXT_10" localSheetId="0">#REF!</definedName>
    <definedName name="PINTURA_ACR_EXT_10">#REF!</definedName>
    <definedName name="PINTURA_ACR_EXT_11" localSheetId="0">#REF!</definedName>
    <definedName name="PINTURA_ACR_EXT_11">#REF!</definedName>
    <definedName name="PINTURA_ACR_EXT_6" localSheetId="0">#REF!</definedName>
    <definedName name="PINTURA_ACR_EXT_6">#REF!</definedName>
    <definedName name="PINTURA_ACR_EXT_7" localSheetId="0">#REF!</definedName>
    <definedName name="PINTURA_ACR_EXT_7">#REF!</definedName>
    <definedName name="PINTURA_ACR_EXT_8" localSheetId="0">#REF!</definedName>
    <definedName name="PINTURA_ACR_EXT_8">#REF!</definedName>
    <definedName name="PINTURA_ACR_EXT_9" localSheetId="0">#REF!</definedName>
    <definedName name="PINTURA_ACR_EXT_9">#REF!</definedName>
    <definedName name="PINTURA_ACR_INT" localSheetId="0">#REF!</definedName>
    <definedName name="PINTURA_ACR_INT">#REF!</definedName>
    <definedName name="PINTURA_ACR_INT_10" localSheetId="0">#REF!</definedName>
    <definedName name="PINTURA_ACR_INT_10">#REF!</definedName>
    <definedName name="PINTURA_ACR_INT_11" localSheetId="0">#REF!</definedName>
    <definedName name="PINTURA_ACR_INT_11">#REF!</definedName>
    <definedName name="PINTURA_ACR_INT_6" localSheetId="0">#REF!</definedName>
    <definedName name="PINTURA_ACR_INT_6">#REF!</definedName>
    <definedName name="PINTURA_ACR_INT_7" localSheetId="0">#REF!</definedName>
    <definedName name="PINTURA_ACR_INT_7">#REF!</definedName>
    <definedName name="PINTURA_ACR_INT_8" localSheetId="0">#REF!</definedName>
    <definedName name="PINTURA_ACR_INT_8">#REF!</definedName>
    <definedName name="PINTURA_ACR_INT_9" localSheetId="0">#REF!</definedName>
    <definedName name="PINTURA_ACR_INT_9">#REF!</definedName>
    <definedName name="PINTURA_BASE" localSheetId="0">#REF!</definedName>
    <definedName name="PINTURA_BASE">#REF!</definedName>
    <definedName name="PINTURA_BASE_10" localSheetId="0">#REF!</definedName>
    <definedName name="PINTURA_BASE_10">#REF!</definedName>
    <definedName name="PINTURA_BASE_11" localSheetId="0">#REF!</definedName>
    <definedName name="PINTURA_BASE_11">#REF!</definedName>
    <definedName name="PINTURA_BASE_6" localSheetId="0">#REF!</definedName>
    <definedName name="PINTURA_BASE_6">#REF!</definedName>
    <definedName name="PINTURA_BASE_7" localSheetId="0">#REF!</definedName>
    <definedName name="PINTURA_BASE_7">#REF!</definedName>
    <definedName name="PINTURA_BASE_8" localSheetId="0">#REF!</definedName>
    <definedName name="PINTURA_BASE_8">#REF!</definedName>
    <definedName name="PINTURA_BASE_9" localSheetId="0">#REF!</definedName>
    <definedName name="PINTURA_BASE_9">#REF!</definedName>
    <definedName name="Pintura_Epóxica_Popular_3">#N/A</definedName>
    <definedName name="PINTURA_MANTENIMIENTO" localSheetId="0">#REF!</definedName>
    <definedName name="PINTURA_MANTENIMIENTO">#REF!</definedName>
    <definedName name="PINTURA_MANTENIMIENTO_10" localSheetId="0">#REF!</definedName>
    <definedName name="PINTURA_MANTENIMIENTO_10">#REF!</definedName>
    <definedName name="PINTURA_MANTENIMIENTO_11" localSheetId="0">#REF!</definedName>
    <definedName name="PINTURA_MANTENIMIENTO_11">#REF!</definedName>
    <definedName name="PINTURA_MANTENIMIENTO_6" localSheetId="0">#REF!</definedName>
    <definedName name="PINTURA_MANTENIMIENTO_6">#REF!</definedName>
    <definedName name="PINTURA_MANTENIMIENTO_7" localSheetId="0">#REF!</definedName>
    <definedName name="PINTURA_MANTENIMIENTO_7">#REF!</definedName>
    <definedName name="PINTURA_MANTENIMIENTO_8" localSheetId="0">#REF!</definedName>
    <definedName name="PINTURA_MANTENIMIENTO_8">#REF!</definedName>
    <definedName name="PINTURA_MANTENIMIENTO_9" localSheetId="0">#REF!</definedName>
    <definedName name="PINTURA_MANTENIMIENTO_9">#REF!</definedName>
    <definedName name="PINTURA_OXIDO_ROJO" localSheetId="0">#REF!</definedName>
    <definedName name="PINTURA_OXIDO_ROJO">#REF!</definedName>
    <definedName name="PINTURA_OXIDO_ROJO_10" localSheetId="0">#REF!</definedName>
    <definedName name="PINTURA_OXIDO_ROJO_10">#REF!</definedName>
    <definedName name="PINTURA_OXIDO_ROJO_11" localSheetId="0">#REF!</definedName>
    <definedName name="PINTURA_OXIDO_ROJO_11">#REF!</definedName>
    <definedName name="PINTURA_OXIDO_ROJO_6" localSheetId="0">#REF!</definedName>
    <definedName name="PINTURA_OXIDO_ROJO_6">#REF!</definedName>
    <definedName name="PINTURA_OXIDO_ROJO_7" localSheetId="0">#REF!</definedName>
    <definedName name="PINTURA_OXIDO_ROJO_7">#REF!</definedName>
    <definedName name="PINTURA_OXIDO_ROJO_8" localSheetId="0">#REF!</definedName>
    <definedName name="PINTURA_OXIDO_ROJO_8">#REF!</definedName>
    <definedName name="PINTURA_OXIDO_ROJO_9" localSheetId="0">#REF!</definedName>
    <definedName name="PINTURA_OXIDO_ROJO_9">#REF!</definedName>
    <definedName name="pinturas" localSheetId="0">#REF!</definedName>
    <definedName name="pinturas">#REF!</definedName>
    <definedName name="PISO_GRANITO_FONDO_BCO">[25]INSU!$B$103</definedName>
    <definedName name="Plancha_de_Plywood_4_x8_x3_4_3">#N/A</definedName>
    <definedName name="PLANTA_ELECTRICA" localSheetId="0">#REF!</definedName>
    <definedName name="PLANTA_ELECTRICA">#REF!</definedName>
    <definedName name="PLANTA_ELECTRICA_10" localSheetId="0">#REF!</definedName>
    <definedName name="PLANTA_ELECTRICA_10">#REF!</definedName>
    <definedName name="PLANTA_ELECTRICA_11" localSheetId="0">#REF!</definedName>
    <definedName name="PLANTA_ELECTRICA_11">#REF!</definedName>
    <definedName name="PLANTA_ELECTRICA_6" localSheetId="0">#REF!</definedName>
    <definedName name="PLANTA_ELECTRICA_6">#REF!</definedName>
    <definedName name="PLANTA_ELECTRICA_7" localSheetId="0">#REF!</definedName>
    <definedName name="PLANTA_ELECTRICA_7">#REF!</definedName>
    <definedName name="PLANTA_ELECTRICA_8" localSheetId="0">#REF!</definedName>
    <definedName name="PLANTA_ELECTRICA_8">#REF!</definedName>
    <definedName name="PLANTA_ELECTRICA_9" localSheetId="0">#REF!</definedName>
    <definedName name="PLANTA_ELECTRICA_9">#REF!</definedName>
    <definedName name="Planta_Eléctrica_para_tesado_3">#N/A</definedName>
    <definedName name="PLASTICO">[25]INSU!$B$90</definedName>
    <definedName name="PLIGADORA2">[17]INS!$D$563</definedName>
    <definedName name="PLIGADORA2_6" localSheetId="0">#REF!</definedName>
    <definedName name="PLIGADORA2_6">#REF!</definedName>
    <definedName name="PLOMERO" localSheetId="0">[17]INS!#REF!</definedName>
    <definedName name="PLOMERO">[17]INS!#REF!</definedName>
    <definedName name="PLOMERO_6" localSheetId="0">#REF!</definedName>
    <definedName name="PLOMERO_6">#REF!</definedName>
    <definedName name="PLOMERO_8" localSheetId="0">#REF!</definedName>
    <definedName name="PLOMERO_8">#REF!</definedName>
    <definedName name="PLOMERO_SOLDADOR" localSheetId="0">#REF!</definedName>
    <definedName name="PLOMERO_SOLDADOR">#REF!</definedName>
    <definedName name="PLOMERO_SOLDADOR_10" localSheetId="0">#REF!</definedName>
    <definedName name="PLOMERO_SOLDADOR_10">#REF!</definedName>
    <definedName name="PLOMERO_SOLDADOR_11" localSheetId="0">#REF!</definedName>
    <definedName name="PLOMERO_SOLDADOR_11">#REF!</definedName>
    <definedName name="PLOMERO_SOLDADOR_6" localSheetId="0">#REF!</definedName>
    <definedName name="PLOMERO_SOLDADOR_6">#REF!</definedName>
    <definedName name="PLOMERO_SOLDADOR_7" localSheetId="0">#REF!</definedName>
    <definedName name="PLOMERO_SOLDADOR_7">#REF!</definedName>
    <definedName name="PLOMERO_SOLDADOR_8" localSheetId="0">#REF!</definedName>
    <definedName name="PLOMERO_SOLDADOR_8">#REF!</definedName>
    <definedName name="PLOMERO_SOLDADOR_9" localSheetId="0">#REF!</definedName>
    <definedName name="PLOMERO_SOLDADOR_9">#REF!</definedName>
    <definedName name="PLOMEROAYUDANTE" localSheetId="0">[17]INS!#REF!</definedName>
    <definedName name="PLOMEROAYUDANTE">[17]INS!#REF!</definedName>
    <definedName name="PLOMEROAYUDANTE_6" localSheetId="0">#REF!</definedName>
    <definedName name="PLOMEROAYUDANTE_6">#REF!</definedName>
    <definedName name="PLOMEROAYUDANTE_8" localSheetId="0">#REF!</definedName>
    <definedName name="PLOMEROAYUDANTE_8">#REF!</definedName>
    <definedName name="PLOMEROOFICIAL" localSheetId="0">[17]INS!#REF!</definedName>
    <definedName name="PLOMEROOFICIAL">[17]INS!#REF!</definedName>
    <definedName name="PLOMEROOFICIAL_6" localSheetId="0">#REF!</definedName>
    <definedName name="PLOMEROOFICIAL_6">#REF!</definedName>
    <definedName name="PLOMEROOFICIAL_8" localSheetId="0">#REF!</definedName>
    <definedName name="PLOMEROOFICIAL_8">#REF!</definedName>
    <definedName name="PLYWOOD_34_2CARAS" localSheetId="0">#REF!</definedName>
    <definedName name="PLYWOOD_34_2CARAS">[15]INSU!$D$133</definedName>
    <definedName name="PLYWOOD_34_2CARAS_10" localSheetId="0">#REF!</definedName>
    <definedName name="PLYWOOD_34_2CARAS_10">#REF!</definedName>
    <definedName name="PLYWOOD_34_2CARAS_11" localSheetId="0">#REF!</definedName>
    <definedName name="PLYWOOD_34_2CARAS_11">#REF!</definedName>
    <definedName name="PLYWOOD_34_2CARAS_5" localSheetId="0">#REF!</definedName>
    <definedName name="PLYWOOD_34_2CARAS_5">#REF!</definedName>
    <definedName name="PLYWOOD_34_2CARAS_6" localSheetId="0">#REF!</definedName>
    <definedName name="PLYWOOD_34_2CARAS_6">#REF!</definedName>
    <definedName name="PLYWOOD_34_2CARAS_7" localSheetId="0">#REF!</definedName>
    <definedName name="PLYWOOD_34_2CARAS_7">#REF!</definedName>
    <definedName name="PLYWOOD_34_2CARAS_8" localSheetId="0">#REF!</definedName>
    <definedName name="PLYWOOD_34_2CARAS_8">#REF!</definedName>
    <definedName name="PLYWOOD_34_2CARAS_9" localSheetId="0">#REF!</definedName>
    <definedName name="PLYWOOD_34_2CARAS_9">#REF!</definedName>
    <definedName name="pmadera2162" localSheetId="0">[30]precios!#REF!</definedName>
    <definedName name="pmadera2162">[30]precios!#REF!</definedName>
    <definedName name="pmadera2162_8" localSheetId="0">#REF!</definedName>
    <definedName name="pmadera2162_8">#REF!</definedName>
    <definedName name="po">[46]PRESUPUESTO!$O$9:$O$236</definedName>
    <definedName name="porcentaje_3">"$#REF!.$J$12"</definedName>
    <definedName name="POSTE_HA_25_CUAD" localSheetId="0">#REF!</definedName>
    <definedName name="POSTE_HA_25_CUAD">#REF!</definedName>
    <definedName name="POSTE_HA_25_CUAD_10" localSheetId="0">#REF!</definedName>
    <definedName name="POSTE_HA_25_CUAD_10">#REF!</definedName>
    <definedName name="POSTE_HA_25_CUAD_11" localSheetId="0">#REF!</definedName>
    <definedName name="POSTE_HA_25_CUAD_11">#REF!</definedName>
    <definedName name="POSTE_HA_25_CUAD_6" localSheetId="0">#REF!</definedName>
    <definedName name="POSTE_HA_25_CUAD_6">#REF!</definedName>
    <definedName name="POSTE_HA_25_CUAD_7" localSheetId="0">#REF!</definedName>
    <definedName name="POSTE_HA_25_CUAD_7">#REF!</definedName>
    <definedName name="POSTE_HA_25_CUAD_8" localSheetId="0">#REF!</definedName>
    <definedName name="POSTE_HA_25_CUAD_8">#REF!</definedName>
    <definedName name="POSTE_HA_25_CUAD_9" localSheetId="0">#REF!</definedName>
    <definedName name="POSTE_HA_25_CUAD_9">#REF!</definedName>
    <definedName name="POSTE_HA_30_CUAD" localSheetId="0">#REF!</definedName>
    <definedName name="POSTE_HA_30_CUAD">#REF!</definedName>
    <definedName name="POSTE_HA_30_CUAD_10" localSheetId="0">#REF!</definedName>
    <definedName name="POSTE_HA_30_CUAD_10">#REF!</definedName>
    <definedName name="POSTE_HA_30_CUAD_11" localSheetId="0">#REF!</definedName>
    <definedName name="POSTE_HA_30_CUAD_11">#REF!</definedName>
    <definedName name="POSTE_HA_30_CUAD_6" localSheetId="0">#REF!</definedName>
    <definedName name="POSTE_HA_30_CUAD_6">#REF!</definedName>
    <definedName name="POSTE_HA_30_CUAD_7" localSheetId="0">#REF!</definedName>
    <definedName name="POSTE_HA_30_CUAD_7">#REF!</definedName>
    <definedName name="POSTE_HA_30_CUAD_8" localSheetId="0">#REF!</definedName>
    <definedName name="POSTE_HA_30_CUAD_8">#REF!</definedName>
    <definedName name="POSTE_HA_30_CUAD_9" localSheetId="0">#REF!</definedName>
    <definedName name="POSTE_HA_30_CUAD_9">#REF!</definedName>
    <definedName name="POSTE_HA_35_CUAD" localSheetId="0">#REF!</definedName>
    <definedName name="POSTE_HA_35_CUAD">#REF!</definedName>
    <definedName name="POSTE_HA_35_CUAD_10" localSheetId="0">#REF!</definedName>
    <definedName name="POSTE_HA_35_CUAD_10">#REF!</definedName>
    <definedName name="POSTE_HA_35_CUAD_11" localSheetId="0">#REF!</definedName>
    <definedName name="POSTE_HA_35_CUAD_11">#REF!</definedName>
    <definedName name="POSTE_HA_35_CUAD_6" localSheetId="0">#REF!</definedName>
    <definedName name="POSTE_HA_35_CUAD_6">#REF!</definedName>
    <definedName name="POSTE_HA_35_CUAD_7" localSheetId="0">#REF!</definedName>
    <definedName name="POSTE_HA_35_CUAD_7">#REF!</definedName>
    <definedName name="POSTE_HA_35_CUAD_8" localSheetId="0">#REF!</definedName>
    <definedName name="POSTE_HA_35_CUAD_8">#REF!</definedName>
    <definedName name="POSTE_HA_35_CUAD_9" localSheetId="0">#REF!</definedName>
    <definedName name="POSTE_HA_35_CUAD_9">#REF!</definedName>
    <definedName name="POSTE_HA_40_CUAD" localSheetId="0">#REF!</definedName>
    <definedName name="POSTE_HA_40_CUAD">#REF!</definedName>
    <definedName name="POSTE_HA_40_CUAD_10" localSheetId="0">#REF!</definedName>
    <definedName name="POSTE_HA_40_CUAD_10">#REF!</definedName>
    <definedName name="POSTE_HA_40_CUAD_11" localSheetId="0">#REF!</definedName>
    <definedName name="POSTE_HA_40_CUAD_11">#REF!</definedName>
    <definedName name="POSTE_HA_40_CUAD_6" localSheetId="0">#REF!</definedName>
    <definedName name="POSTE_HA_40_CUAD_6">#REF!</definedName>
    <definedName name="POSTE_HA_40_CUAD_7" localSheetId="0">#REF!</definedName>
    <definedName name="POSTE_HA_40_CUAD_7">#REF!</definedName>
    <definedName name="POSTE_HA_40_CUAD_8" localSheetId="0">#REF!</definedName>
    <definedName name="POSTE_HA_40_CUAD_8">#REF!</definedName>
    <definedName name="POSTE_HA_40_CUAD_9" localSheetId="0">#REF!</definedName>
    <definedName name="POSTE_HA_40_CUAD_9">#REF!</definedName>
    <definedName name="PREC._UNITARIO">#N/A</definedName>
    <definedName name="PREC._UNITARIO_6">NA()</definedName>
    <definedName name="preci" localSheetId="0">#REF!</definedName>
    <definedName name="preci">#REF!</definedName>
    <definedName name="precii" localSheetId="0">#REF!</definedName>
    <definedName name="precii">#REF!</definedName>
    <definedName name="preciii" localSheetId="0">#REF!</definedName>
    <definedName name="preciii">#REF!</definedName>
    <definedName name="preciiii" localSheetId="0">#REF!</definedName>
    <definedName name="preciiii">#REF!</definedName>
    <definedName name="precios">[47]Precios!$A$4:$F$1576</definedName>
    <definedName name="preli" localSheetId="0">#REF!</definedName>
    <definedName name="preli">#REF!</definedName>
    <definedName name="prelii" localSheetId="0">#REF!</definedName>
    <definedName name="prelii">#REF!</definedName>
    <definedName name="preliii" localSheetId="0">#REF!</definedName>
    <definedName name="preliii">#REF!</definedName>
    <definedName name="preliiii" localSheetId="0">#REF!</definedName>
    <definedName name="preliiii">#REF!</definedName>
    <definedName name="Preliminares" localSheetId="0">#REF!</definedName>
    <definedName name="Preliminares">#REF!</definedName>
    <definedName name="premodificado" localSheetId="0">#REF!</definedName>
    <definedName name="premodificado">#REF!</definedName>
    <definedName name="PRESUPUESTO">#N/A</definedName>
    <definedName name="PRESUPUESTO_6">NA()</definedName>
    <definedName name="presupuestoc1" localSheetId="0">#REF!</definedName>
    <definedName name="presupuestoc1">#REF!</definedName>
    <definedName name="presupuestoc2" localSheetId="0">#REF!</definedName>
    <definedName name="presupuestoc2">#REF!</definedName>
    <definedName name="PRESUPUESTRO23" localSheetId="0">#REF!</definedName>
    <definedName name="PRESUPUESTRO23">#REF!</definedName>
    <definedName name="PRIMA_3">"$#REF!.$M$38"</definedName>
    <definedName name="PROMEDIO" localSheetId="0">#REF!</definedName>
    <definedName name="PROMEDIO">#REF!</definedName>
    <definedName name="prticos_3">#N/A</definedName>
    <definedName name="pti" localSheetId="0">#REF!</definedName>
    <definedName name="pti">#REF!</definedName>
    <definedName name="ptii" localSheetId="0">#REF!</definedName>
    <definedName name="ptii">#REF!</definedName>
    <definedName name="ptiii" localSheetId="0">#REF!</definedName>
    <definedName name="ptiii">#REF!</definedName>
    <definedName name="ptiiii" localSheetId="0">#REF!</definedName>
    <definedName name="ptiiii">#REF!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baranda_3">#N/A</definedName>
    <definedName name="PUERTA_PANEL_PINO" localSheetId="0">#REF!</definedName>
    <definedName name="PUERTA_PANEL_PINO">#REF!</definedName>
    <definedName name="PUERTA_PANEL_PINO_10" localSheetId="0">#REF!</definedName>
    <definedName name="PUERTA_PANEL_PINO_10">#REF!</definedName>
    <definedName name="PUERTA_PANEL_PINO_11" localSheetId="0">#REF!</definedName>
    <definedName name="PUERTA_PANEL_PINO_11">#REF!</definedName>
    <definedName name="PUERTA_PANEL_PINO_6" localSheetId="0">#REF!</definedName>
    <definedName name="PUERTA_PANEL_PINO_6">#REF!</definedName>
    <definedName name="PUERTA_PANEL_PINO_7" localSheetId="0">#REF!</definedName>
    <definedName name="PUERTA_PANEL_PINO_7">#REF!</definedName>
    <definedName name="PUERTA_PANEL_PINO_8" localSheetId="0">#REF!</definedName>
    <definedName name="PUERTA_PANEL_PINO_8">#REF!</definedName>
    <definedName name="PUERTA_PANEL_PINO_9" localSheetId="0">#REF!</definedName>
    <definedName name="PUERTA_PANEL_PINO_9">#REF!</definedName>
    <definedName name="PUERTA_PLYWOOD" localSheetId="0">#REF!</definedName>
    <definedName name="PUERTA_PLYWOOD">#REF!</definedName>
    <definedName name="PUERTA_PLYWOOD_10" localSheetId="0">#REF!</definedName>
    <definedName name="PUERTA_PLYWOOD_10">#REF!</definedName>
    <definedName name="PUERTA_PLYWOOD_11" localSheetId="0">#REF!</definedName>
    <definedName name="PUERTA_PLYWOOD_11">#REF!</definedName>
    <definedName name="PUERTA_PLYWOOD_6" localSheetId="0">#REF!</definedName>
    <definedName name="PUERTA_PLYWOOD_6">#REF!</definedName>
    <definedName name="PUERTA_PLYWOOD_7" localSheetId="0">#REF!</definedName>
    <definedName name="PUERTA_PLYWOOD_7">#REF!</definedName>
    <definedName name="PUERTA_PLYWOOD_8" localSheetId="0">#REF!</definedName>
    <definedName name="PUERTA_PLYWOOD_8">#REF!</definedName>
    <definedName name="PUERTA_PLYWOOD_9" localSheetId="0">#REF!</definedName>
    <definedName name="PUERTA_PLYWOOD_9">#REF!</definedName>
    <definedName name="PULESC">'[33]M.O.'!$C$970</definedName>
    <definedName name="PULIDO_Y_BRILLADO_ESCALON" localSheetId="0">#REF!</definedName>
    <definedName name="PULIDO_Y_BRILLADO_ESCALON">#REF!</definedName>
    <definedName name="PULIDO_Y_BRILLADO_ESCALON_10" localSheetId="0">#REF!</definedName>
    <definedName name="PULIDO_Y_BRILLADO_ESCALON_10">#REF!</definedName>
    <definedName name="PULIDO_Y_BRILLADO_ESCALON_11" localSheetId="0">#REF!</definedName>
    <definedName name="PULIDO_Y_BRILLADO_ESCALON_11">#REF!</definedName>
    <definedName name="PULIDO_Y_BRILLADO_ESCALON_6" localSheetId="0">#REF!</definedName>
    <definedName name="PULIDO_Y_BRILLADO_ESCALON_6">#REF!</definedName>
    <definedName name="PULIDO_Y_BRILLADO_ESCALON_7" localSheetId="0">#REF!</definedName>
    <definedName name="PULIDO_Y_BRILLADO_ESCALON_7">#REF!</definedName>
    <definedName name="PULIDO_Y_BRILLADO_ESCALON_8" localSheetId="0">#REF!</definedName>
    <definedName name="PULIDO_Y_BRILLADO_ESCALON_8">#REF!</definedName>
    <definedName name="PULIDO_Y_BRILLADO_ESCALON_9" localSheetId="0">#REF!</definedName>
    <definedName name="PULIDO_Y_BRILLADO_ESCALON_9">#REF!</definedName>
    <definedName name="PULIDOyBRILLADO_TC" localSheetId="0">#REF!</definedName>
    <definedName name="PULIDOyBRILLADO_TC">#REF!</definedName>
    <definedName name="PULIDOyBRILLADO_TC_10" localSheetId="0">#REF!</definedName>
    <definedName name="PULIDOyBRILLADO_TC_10">#REF!</definedName>
    <definedName name="PULIDOyBRILLADO_TC_11" localSheetId="0">#REF!</definedName>
    <definedName name="PULIDOyBRILLADO_TC_11">#REF!</definedName>
    <definedName name="PULIDOyBRILLADO_TC_6" localSheetId="0">#REF!</definedName>
    <definedName name="PULIDOyBRILLADO_TC_6">#REF!</definedName>
    <definedName name="PULIDOyBRILLADO_TC_7" localSheetId="0">#REF!</definedName>
    <definedName name="PULIDOyBRILLADO_TC_7">#REF!</definedName>
    <definedName name="PULIDOyBRILLADO_TC_8" localSheetId="0">#REF!</definedName>
    <definedName name="PULIDOyBRILLADO_TC_8">#REF!</definedName>
    <definedName name="PULIDOyBRILLADO_TC_9" localSheetId="0">#REF!</definedName>
    <definedName name="PULIDOyBRILLADO_TC_9">#REF!</definedName>
    <definedName name="PUZAPATAMURORAMPA">'[14]Análisis de Precios'!$F$201</definedName>
    <definedName name="PWINCHE2000K">[17]INS!$D$568</definedName>
    <definedName name="PWINCHE2000K_6" localSheetId="0">#REF!</definedName>
    <definedName name="PWINCHE2000K_6">#REF!</definedName>
    <definedName name="Q" localSheetId="0">#REF!</definedName>
    <definedName name="Q">#REF!</definedName>
    <definedName name="Q_10" localSheetId="0">#REF!</definedName>
    <definedName name="Q_10">#REF!</definedName>
    <definedName name="Q_11" localSheetId="0">#REF!</definedName>
    <definedName name="Q_11">#REF!</definedName>
    <definedName name="Q_5" localSheetId="0">#REF!</definedName>
    <definedName name="Q_5">#REF!</definedName>
    <definedName name="Q_6" localSheetId="0">#REF!</definedName>
    <definedName name="Q_6">#REF!</definedName>
    <definedName name="Q_7" localSheetId="0">#REF!</definedName>
    <definedName name="Q_7">#REF!</definedName>
    <definedName name="Q_8" localSheetId="0">#REF!</definedName>
    <definedName name="Q_8">#REF!</definedName>
    <definedName name="Q_9" localSheetId="0">#REF!</definedName>
    <definedName name="Q_9">#REF!</definedName>
    <definedName name="QQ" localSheetId="0">[48]INS!#REF!</definedName>
    <definedName name="QQ">[48]INS!#REF!</definedName>
    <definedName name="QQQ" localSheetId="0">'[11]M.O.'!#REF!</definedName>
    <definedName name="QQQ">'[11]M.O.'!#REF!</definedName>
    <definedName name="QQQQ" localSheetId="0">#REF!</definedName>
    <definedName name="QQQQ">#REF!</definedName>
    <definedName name="QQQQQ" localSheetId="0">#REF!</definedName>
    <definedName name="QQQQQ">#REF!</definedName>
    <definedName name="qw">[46]PRESUPUESTO!$M$10:$AH$731</definedName>
    <definedName name="qwe">[49]INSU!$D$133</definedName>
    <definedName name="qwe_6" localSheetId="0">#REF!</definedName>
    <definedName name="qwe_6">#REF!</definedName>
    <definedName name="rastra" localSheetId="0">'[13]Listado Equipos a utilizar'!#REF!</definedName>
    <definedName name="rastra">'[13]Listado Equipos a utilizar'!#REF!</definedName>
    <definedName name="rastrapuas" localSheetId="0">'[13]Listado Equipos a utilizar'!#REF!</definedName>
    <definedName name="rastrapuas">'[13]Listado Equipos a utilizar'!#REF!</definedName>
    <definedName name="RASTRILLO" localSheetId="0">#REF!</definedName>
    <definedName name="RASTRILLO">#REF!</definedName>
    <definedName name="RASTRILLO_10" localSheetId="0">#REF!</definedName>
    <definedName name="RASTRILLO_10">#REF!</definedName>
    <definedName name="RASTRILLO_11" localSheetId="0">#REF!</definedName>
    <definedName name="RASTRILLO_11">#REF!</definedName>
    <definedName name="RASTRILLO_6" localSheetId="0">#REF!</definedName>
    <definedName name="RASTRILLO_6">#REF!</definedName>
    <definedName name="RASTRILLO_7" localSheetId="0">#REF!</definedName>
    <definedName name="RASTRILLO_7">#REF!</definedName>
    <definedName name="RASTRILLO_8" localSheetId="0">#REF!</definedName>
    <definedName name="RASTRILLO_8">#REF!</definedName>
    <definedName name="RASTRILLO_9" localSheetId="0">#REF!</definedName>
    <definedName name="RASTRILLO_9">#REF!</definedName>
    <definedName name="REAL" localSheetId="0">#REF!</definedName>
    <definedName name="REAL">#REF!</definedName>
    <definedName name="REDUCCION_BUSHING_HG_12x38" localSheetId="0">#REF!</definedName>
    <definedName name="REDUCCION_BUSHING_HG_12x38">#REF!</definedName>
    <definedName name="REDUCCION_BUSHING_HG_12x38_10" localSheetId="0">#REF!</definedName>
    <definedName name="REDUCCION_BUSHING_HG_12x38_10">#REF!</definedName>
    <definedName name="REDUCCION_BUSHING_HG_12x38_11" localSheetId="0">#REF!</definedName>
    <definedName name="REDUCCION_BUSHING_HG_12x38_11">#REF!</definedName>
    <definedName name="REDUCCION_BUSHING_HG_12x38_6" localSheetId="0">#REF!</definedName>
    <definedName name="REDUCCION_BUSHING_HG_12x38_6">#REF!</definedName>
    <definedName name="REDUCCION_BUSHING_HG_12x38_7" localSheetId="0">#REF!</definedName>
    <definedName name="REDUCCION_BUSHING_HG_12x38_7">#REF!</definedName>
    <definedName name="REDUCCION_BUSHING_HG_12x38_8" localSheetId="0">#REF!</definedName>
    <definedName name="REDUCCION_BUSHING_HG_12x38_8">#REF!</definedName>
    <definedName name="REDUCCION_BUSHING_HG_12x38_9" localSheetId="0">#REF!</definedName>
    <definedName name="REDUCCION_BUSHING_HG_12x38_9">#REF!</definedName>
    <definedName name="REDUCCION_PVC_34a12" localSheetId="0">#REF!</definedName>
    <definedName name="REDUCCION_PVC_34a12">#REF!</definedName>
    <definedName name="REDUCCION_PVC_34a12_10" localSheetId="0">#REF!</definedName>
    <definedName name="REDUCCION_PVC_34a12_10">#REF!</definedName>
    <definedName name="REDUCCION_PVC_34a12_11" localSheetId="0">#REF!</definedName>
    <definedName name="REDUCCION_PVC_34a12_11">#REF!</definedName>
    <definedName name="REDUCCION_PVC_34a12_6" localSheetId="0">#REF!</definedName>
    <definedName name="REDUCCION_PVC_34a12_6">#REF!</definedName>
    <definedName name="REDUCCION_PVC_34a12_7" localSheetId="0">#REF!</definedName>
    <definedName name="REDUCCION_PVC_34a12_7">#REF!</definedName>
    <definedName name="REDUCCION_PVC_34a12_8" localSheetId="0">#REF!</definedName>
    <definedName name="REDUCCION_PVC_34a12_8">#REF!</definedName>
    <definedName name="REDUCCION_PVC_34a12_9" localSheetId="0">#REF!</definedName>
    <definedName name="REDUCCION_PVC_34a12_9">#REF!</definedName>
    <definedName name="REDUCCION_PVC_DREN_4x2" localSheetId="0">#REF!</definedName>
    <definedName name="REDUCCION_PVC_DREN_4x2">#REF!</definedName>
    <definedName name="REDUCCION_PVC_DREN_4x2_10" localSheetId="0">#REF!</definedName>
    <definedName name="REDUCCION_PVC_DREN_4x2_10">#REF!</definedName>
    <definedName name="REDUCCION_PVC_DREN_4x2_11" localSheetId="0">#REF!</definedName>
    <definedName name="REDUCCION_PVC_DREN_4x2_11">#REF!</definedName>
    <definedName name="REDUCCION_PVC_DREN_4x2_6" localSheetId="0">#REF!</definedName>
    <definedName name="REDUCCION_PVC_DREN_4x2_6">#REF!</definedName>
    <definedName name="REDUCCION_PVC_DREN_4x2_7" localSheetId="0">#REF!</definedName>
    <definedName name="REDUCCION_PVC_DREN_4x2_7">#REF!</definedName>
    <definedName name="REDUCCION_PVC_DREN_4x2_8" localSheetId="0">#REF!</definedName>
    <definedName name="REDUCCION_PVC_DREN_4x2_8">#REF!</definedName>
    <definedName name="REDUCCION_PVC_DREN_4x2_9" localSheetId="0">#REF!</definedName>
    <definedName name="REDUCCION_PVC_DREN_4x2_9">#REF!</definedName>
    <definedName name="reesti" localSheetId="0">#REF!</definedName>
    <definedName name="reesti">#REF!</definedName>
    <definedName name="reestii" localSheetId="0">#REF!</definedName>
    <definedName name="reestii">#REF!</definedName>
    <definedName name="reestiii" localSheetId="0">#REF!</definedName>
    <definedName name="reestiii">#REF!</definedName>
    <definedName name="reestiiii" localSheetId="0">#REF!</definedName>
    <definedName name="reestiiii">#REF!</definedName>
    <definedName name="REFERENCIA" localSheetId="0">[50]COF!$G$733</definedName>
    <definedName name="REFERENCIA">[51]COF!$G$733</definedName>
    <definedName name="REFERENCIA_10" localSheetId="0">#REF!</definedName>
    <definedName name="REFERENCIA_10">#REF!</definedName>
    <definedName name="REFERENCIA_11" localSheetId="0">#REF!</definedName>
    <definedName name="REFERENCIA_11">#REF!</definedName>
    <definedName name="REFERENCIA_6" localSheetId="0">#REF!</definedName>
    <definedName name="REFERENCIA_6">#REF!</definedName>
    <definedName name="REFERENCIA_7" localSheetId="0">#REF!</definedName>
    <definedName name="REFERENCIA_7">#REF!</definedName>
    <definedName name="REFERENCIA_8" localSheetId="0">#REF!</definedName>
    <definedName name="REFERENCIA_8">#REF!</definedName>
    <definedName name="REFERENCIA_9" localSheetId="0">#REF!</definedName>
    <definedName name="REFERENCIA_9">#REF!</definedName>
    <definedName name="REGISTRO_ELEC_6x6" localSheetId="0">#REF!</definedName>
    <definedName name="REGISTRO_ELEC_6x6">#REF!</definedName>
    <definedName name="REGISTRO_ELEC_6x6_10" localSheetId="0">#REF!</definedName>
    <definedName name="REGISTRO_ELEC_6x6_10">#REF!</definedName>
    <definedName name="REGISTRO_ELEC_6x6_11" localSheetId="0">#REF!</definedName>
    <definedName name="REGISTRO_ELEC_6x6_11">#REF!</definedName>
    <definedName name="REGISTRO_ELEC_6x6_6" localSheetId="0">#REF!</definedName>
    <definedName name="REGISTRO_ELEC_6x6_6">#REF!</definedName>
    <definedName name="REGISTRO_ELEC_6x6_7" localSheetId="0">#REF!</definedName>
    <definedName name="REGISTRO_ELEC_6x6_7">#REF!</definedName>
    <definedName name="REGISTRO_ELEC_6x6_8" localSheetId="0">#REF!</definedName>
    <definedName name="REGISTRO_ELEC_6x6_8">#REF!</definedName>
    <definedName name="REGISTRO_ELEC_6x6_9" localSheetId="0">#REF!</definedName>
    <definedName name="REGISTRO_ELEC_6x6_9">#REF!</definedName>
    <definedName name="REGLA_PAÑETE" localSheetId="0">#REF!</definedName>
    <definedName name="REGLA_PAÑETE">#REF!</definedName>
    <definedName name="REGLA_PAÑETE_10" localSheetId="0">#REF!</definedName>
    <definedName name="REGLA_PAÑETE_10">#REF!</definedName>
    <definedName name="REGLA_PAÑETE_11" localSheetId="0">#REF!</definedName>
    <definedName name="REGLA_PAÑETE_11">#REF!</definedName>
    <definedName name="REGLA_PAÑETE_6" localSheetId="0">#REF!</definedName>
    <definedName name="REGLA_PAÑETE_6">#REF!</definedName>
    <definedName name="REGLA_PAÑETE_7" localSheetId="0">#REF!</definedName>
    <definedName name="REGLA_PAÑETE_7">#REF!</definedName>
    <definedName name="REGLA_PAÑETE_8" localSheetId="0">#REF!</definedName>
    <definedName name="REGLA_PAÑETE_8">#REF!</definedName>
    <definedName name="REGLA_PAÑETE_9" localSheetId="0">#REF!</definedName>
    <definedName name="REGLA_PAÑETE_9">#REF!</definedName>
    <definedName name="rei" localSheetId="0">#REF!</definedName>
    <definedName name="rei">#REF!</definedName>
    <definedName name="reii" localSheetId="0">#REF!</definedName>
    <definedName name="reii">#REF!</definedName>
    <definedName name="reiii" localSheetId="0">#REF!</definedName>
    <definedName name="reiii">#REF!</definedName>
    <definedName name="reiiii" localSheetId="0">#REF!</definedName>
    <definedName name="reiiii">#REF!</definedName>
    <definedName name="REJILLA_PISO" localSheetId="0">#REF!</definedName>
    <definedName name="REJILLA_PISO">#REF!</definedName>
    <definedName name="REJILLA_PISO_10" localSheetId="0">#REF!</definedName>
    <definedName name="REJILLA_PISO_10">#REF!</definedName>
    <definedName name="REJILLA_PISO_11" localSheetId="0">#REF!</definedName>
    <definedName name="REJILLA_PISO_11">#REF!</definedName>
    <definedName name="REJILLA_PISO_6" localSheetId="0">#REF!</definedName>
    <definedName name="REJILLA_PISO_6">#REF!</definedName>
    <definedName name="REJILLA_PISO_7" localSheetId="0">#REF!</definedName>
    <definedName name="REJILLA_PISO_7">#REF!</definedName>
    <definedName name="REJILLA_PISO_8" localSheetId="0">#REF!</definedName>
    <definedName name="REJILLA_PISO_8">#REF!</definedName>
    <definedName name="REJILLA_PISO_9" localSheetId="0">#REF!</definedName>
    <definedName name="REJILLA_PISO_9">#REF!</definedName>
    <definedName name="REJILLAS_1x1" localSheetId="0">#REF!</definedName>
    <definedName name="REJILLAS_1x1">#REF!</definedName>
    <definedName name="REJILLAS_1x1_10" localSheetId="0">#REF!</definedName>
    <definedName name="REJILLAS_1x1_10">#REF!</definedName>
    <definedName name="REJILLAS_1x1_11" localSheetId="0">#REF!</definedName>
    <definedName name="REJILLAS_1x1_11">#REF!</definedName>
    <definedName name="REJILLAS_1x1_6" localSheetId="0">#REF!</definedName>
    <definedName name="REJILLAS_1x1_6">#REF!</definedName>
    <definedName name="REJILLAS_1x1_7" localSheetId="0">#REF!</definedName>
    <definedName name="REJILLAS_1x1_7">#REF!</definedName>
    <definedName name="REJILLAS_1x1_8" localSheetId="0">#REF!</definedName>
    <definedName name="REJILLAS_1x1_8">#REF!</definedName>
    <definedName name="REJILLAS_1x1_9" localSheetId="0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SISADO" localSheetId="0">'[1]M.O.'!#REF!</definedName>
    <definedName name="RESISADO">'[1]M.O.'!#REF!</definedName>
    <definedName name="RETRO_320" localSheetId="0">#REF!</definedName>
    <definedName name="RETRO_320">#REF!</definedName>
    <definedName name="RETRO_320_10" localSheetId="0">#REF!</definedName>
    <definedName name="RETRO_320_10">#REF!</definedName>
    <definedName name="RETRO_320_11" localSheetId="0">#REF!</definedName>
    <definedName name="RETRO_320_11">#REF!</definedName>
    <definedName name="RETRO_320_6" localSheetId="0">#REF!</definedName>
    <definedName name="RETRO_320_6">#REF!</definedName>
    <definedName name="RETRO_320_7" localSheetId="0">#REF!</definedName>
    <definedName name="RETRO_320_7">#REF!</definedName>
    <definedName name="RETRO_320_8" localSheetId="0">#REF!</definedName>
    <definedName name="RETRO_320_8">#REF!</definedName>
    <definedName name="RETRO_320_9" localSheetId="0">#REF!</definedName>
    <definedName name="RETRO_320_9">#REF!</definedName>
    <definedName name="retui" localSheetId="0">#REF!</definedName>
    <definedName name="retui">#REF!</definedName>
    <definedName name="retuii" localSheetId="0">#REF!</definedName>
    <definedName name="retuii">#REF!</definedName>
    <definedName name="retuiii" localSheetId="0">#REF!</definedName>
    <definedName name="retuiii">#REF!</definedName>
    <definedName name="retuiiii" localSheetId="0">#REF!</definedName>
    <definedName name="retuiiii">#REF!</definedName>
    <definedName name="REVESTIMIENTO_CERAMICA_20x20" localSheetId="0">#REF!</definedName>
    <definedName name="REVESTIMIENTO_CERAMICA_20x20">#REF!</definedName>
    <definedName name="REVESTIMIENTO_CERAMICA_20x20_10" localSheetId="0">#REF!</definedName>
    <definedName name="REVESTIMIENTO_CERAMICA_20x20_10">#REF!</definedName>
    <definedName name="REVESTIMIENTO_CERAMICA_20x20_11" localSheetId="0">#REF!</definedName>
    <definedName name="REVESTIMIENTO_CERAMICA_20x20_11">#REF!</definedName>
    <definedName name="REVESTIMIENTO_CERAMICA_20x20_6" localSheetId="0">#REF!</definedName>
    <definedName name="REVESTIMIENTO_CERAMICA_20x20_6">#REF!</definedName>
    <definedName name="REVESTIMIENTO_CERAMICA_20x20_7" localSheetId="0">#REF!</definedName>
    <definedName name="REVESTIMIENTO_CERAMICA_20x20_7">#REF!</definedName>
    <definedName name="REVESTIMIENTO_CERAMICA_20x20_8" localSheetId="0">#REF!</definedName>
    <definedName name="REVESTIMIENTO_CERAMICA_20x20_8">#REF!</definedName>
    <definedName name="REVESTIMIENTO_CERAMICA_20x20_9" localSheetId="0">#REF!</definedName>
    <definedName name="REVESTIMIENTO_CERAMICA_20x20_9">#REF!</definedName>
    <definedName name="REVISADO" localSheetId="0">#REF!</definedName>
    <definedName name="REVISADO">#REF!</definedName>
    <definedName name="rodillo" localSheetId="0">'[13]Listado Equipos a utilizar'!#REF!</definedName>
    <definedName name="rodillo">'[13]Listado Equipos a utilizar'!#REF!</definedName>
    <definedName name="RODILLO_CAT_815" localSheetId="0">#REF!</definedName>
    <definedName name="RODILLO_CAT_815">#REF!</definedName>
    <definedName name="RODILLO_CAT_815_10" localSheetId="0">#REF!</definedName>
    <definedName name="RODILLO_CAT_815_10">#REF!</definedName>
    <definedName name="RODILLO_CAT_815_11" localSheetId="0">#REF!</definedName>
    <definedName name="RODILLO_CAT_815_11">#REF!</definedName>
    <definedName name="RODILLO_CAT_815_6" localSheetId="0">#REF!</definedName>
    <definedName name="RODILLO_CAT_815_6">#REF!</definedName>
    <definedName name="RODILLO_CAT_815_7" localSheetId="0">#REF!</definedName>
    <definedName name="RODILLO_CAT_815_7">#REF!</definedName>
    <definedName name="RODILLO_CAT_815_8" localSheetId="0">#REF!</definedName>
    <definedName name="RODILLO_CAT_815_8">#REF!</definedName>
    <definedName name="RODILLO_CAT_815_9" localSheetId="0">#REF!</definedName>
    <definedName name="RODILLO_CAT_815_9">#REF!</definedName>
    <definedName name="rodneu" localSheetId="0">'[13]Listado Equipos a utilizar'!#REF!</definedName>
    <definedName name="rodneu">'[13]Listado Equipos a utilizar'!#REF!</definedName>
    <definedName name="ROSETA" localSheetId="0">#REF!</definedName>
    <definedName name="ROSETA">#REF!</definedName>
    <definedName name="ROSETA_10" localSheetId="0">#REF!</definedName>
    <definedName name="ROSETA_10">#REF!</definedName>
    <definedName name="ROSETA_11" localSheetId="0">#REF!</definedName>
    <definedName name="ROSETA_11">#REF!</definedName>
    <definedName name="ROSETA_6" localSheetId="0">#REF!</definedName>
    <definedName name="ROSETA_6">#REF!</definedName>
    <definedName name="ROSETA_7" localSheetId="0">#REF!</definedName>
    <definedName name="ROSETA_7">#REF!</definedName>
    <definedName name="ROSETA_8" localSheetId="0">#REF!</definedName>
    <definedName name="ROSETA_8">#REF!</definedName>
    <definedName name="ROSETA_9" localSheetId="0">#REF!</definedName>
    <definedName name="ROSETA_9">#REF!</definedName>
    <definedName name="roti" localSheetId="0">#REF!</definedName>
    <definedName name="roti">#REF!</definedName>
    <definedName name="rotii" localSheetId="0">#REF!</definedName>
    <definedName name="rotii">#REF!</definedName>
    <definedName name="rotiii" localSheetId="0">#REF!</definedName>
    <definedName name="rotiii">#REF!</definedName>
    <definedName name="rotiiii" localSheetId="0">#REF!</definedName>
    <definedName name="rotiiii">#REF!</definedName>
    <definedName name="rvesti" localSheetId="0">#REF!</definedName>
    <definedName name="rvesti">#REF!</definedName>
    <definedName name="rvestii" localSheetId="0">#REF!</definedName>
    <definedName name="rvestii">#REF!</definedName>
    <definedName name="rvestiii" localSheetId="0">#REF!</definedName>
    <definedName name="rvestiii">#REF!</definedName>
    <definedName name="rvestiiii" localSheetId="0">#REF!</definedName>
    <definedName name="rvestiiii">#REF!</definedName>
    <definedName name="SALARIO" localSheetId="0">#REF!</definedName>
    <definedName name="SALARIO">#REF!</definedName>
    <definedName name="SALIDA">#N/A</definedName>
    <definedName name="SALIDA_6">NA()</definedName>
    <definedName name="SDFSDD" localSheetId="0">#REF!</definedName>
    <definedName name="SDFSDD">#REF!</definedName>
    <definedName name="SDSDFSDFSDF" localSheetId="0">#REF!</definedName>
    <definedName name="SDSDFSDFSDF">#REF!</definedName>
    <definedName name="SDSDFSDFSDF_6" localSheetId="0">#REF!</definedName>
    <definedName name="SDSDFSDFSDF_6">#REF!</definedName>
    <definedName name="SEGUETA" localSheetId="0">#REF!</definedName>
    <definedName name="SEGUETA">#REF!</definedName>
    <definedName name="SEGUETA_10" localSheetId="0">#REF!</definedName>
    <definedName name="SEGUETA_10">#REF!</definedName>
    <definedName name="SEGUETA_11" localSheetId="0">#REF!</definedName>
    <definedName name="SEGUETA_11">#REF!</definedName>
    <definedName name="SEGUETA_6" localSheetId="0">#REF!</definedName>
    <definedName name="SEGUETA_6">#REF!</definedName>
    <definedName name="SEGUETA_7" localSheetId="0">#REF!</definedName>
    <definedName name="SEGUETA_7">#REF!</definedName>
    <definedName name="SEGUETA_8" localSheetId="0">#REF!</definedName>
    <definedName name="SEGUETA_8">#REF!</definedName>
    <definedName name="SEGUETA_9" localSheetId="0">#REF!</definedName>
    <definedName name="SEGUETA_9">#REF!</definedName>
    <definedName name="SEGUROS" localSheetId="0">#REF!</definedName>
    <definedName name="SEGUROS">#REF!</definedName>
    <definedName name="senai" localSheetId="0">#REF!</definedName>
    <definedName name="senai">#REF!</definedName>
    <definedName name="senaii" localSheetId="0">#REF!</definedName>
    <definedName name="senaii">#REF!</definedName>
    <definedName name="senaiii" localSheetId="0">#REF!</definedName>
    <definedName name="senaiii">#REF!</definedName>
    <definedName name="senaiiii" localSheetId="0">#REF!</definedName>
    <definedName name="senaiiii">#REF!</definedName>
    <definedName name="SIERRA_ELECTRICA" localSheetId="0">#REF!</definedName>
    <definedName name="SIERRA_ELECTRICA">#REF!</definedName>
    <definedName name="SIERRA_ELECTRICA_10" localSheetId="0">#REF!</definedName>
    <definedName name="SIERRA_ELECTRICA_10">#REF!</definedName>
    <definedName name="SIERRA_ELECTRICA_11" localSheetId="0">#REF!</definedName>
    <definedName name="SIERRA_ELECTRICA_11">#REF!</definedName>
    <definedName name="SIERRA_ELECTRICA_6" localSheetId="0">#REF!</definedName>
    <definedName name="SIERRA_ELECTRICA_6">#REF!</definedName>
    <definedName name="SIERRA_ELECTRICA_7" localSheetId="0">#REF!</definedName>
    <definedName name="SIERRA_ELECTRICA_7">#REF!</definedName>
    <definedName name="SIERRA_ELECTRICA_8" localSheetId="0">#REF!</definedName>
    <definedName name="SIERRA_ELECTRICA_8">#REF!</definedName>
    <definedName name="SIERRA_ELECTRICA_9" localSheetId="0">#REF!</definedName>
    <definedName name="SIERRA_ELECTRICA_9">#REF!</definedName>
    <definedName name="SIFON_PVC_1_12" localSheetId="0">#REF!</definedName>
    <definedName name="SIFON_PVC_1_12">#REF!</definedName>
    <definedName name="SIFON_PVC_1_12_10" localSheetId="0">#REF!</definedName>
    <definedName name="SIFON_PVC_1_12_10">#REF!</definedName>
    <definedName name="SIFON_PVC_1_12_11" localSheetId="0">#REF!</definedName>
    <definedName name="SIFON_PVC_1_12_11">#REF!</definedName>
    <definedName name="SIFON_PVC_1_12_6" localSheetId="0">#REF!</definedName>
    <definedName name="SIFON_PVC_1_12_6">#REF!</definedName>
    <definedName name="SIFON_PVC_1_12_7" localSheetId="0">#REF!</definedName>
    <definedName name="SIFON_PVC_1_12_7">#REF!</definedName>
    <definedName name="SIFON_PVC_1_12_8" localSheetId="0">#REF!</definedName>
    <definedName name="SIFON_PVC_1_12_8">#REF!</definedName>
    <definedName name="SIFON_PVC_1_12_9" localSheetId="0">#REF!</definedName>
    <definedName name="SIFON_PVC_1_12_9">#REF!</definedName>
    <definedName name="SIFON_PVC_1_14" localSheetId="0">#REF!</definedName>
    <definedName name="SIFON_PVC_1_14">#REF!</definedName>
    <definedName name="SIFON_PVC_1_14_10" localSheetId="0">#REF!</definedName>
    <definedName name="SIFON_PVC_1_14_10">#REF!</definedName>
    <definedName name="SIFON_PVC_1_14_11" localSheetId="0">#REF!</definedName>
    <definedName name="SIFON_PVC_1_14_11">#REF!</definedName>
    <definedName name="SIFON_PVC_1_14_6" localSheetId="0">#REF!</definedName>
    <definedName name="SIFON_PVC_1_14_6">#REF!</definedName>
    <definedName name="SIFON_PVC_1_14_7" localSheetId="0">#REF!</definedName>
    <definedName name="SIFON_PVC_1_14_7">#REF!</definedName>
    <definedName name="SIFON_PVC_1_14_8" localSheetId="0">#REF!</definedName>
    <definedName name="SIFON_PVC_1_14_8">#REF!</definedName>
    <definedName name="SIFON_PVC_1_14_9" localSheetId="0">#REF!</definedName>
    <definedName name="SIFON_PVC_1_14_9">#REF!</definedName>
    <definedName name="SIFON_PVC_2" localSheetId="0">#REF!</definedName>
    <definedName name="SIFON_PVC_2">#REF!</definedName>
    <definedName name="SIFON_PVC_2_10" localSheetId="0">#REF!</definedName>
    <definedName name="SIFON_PVC_2_10">#REF!</definedName>
    <definedName name="SIFON_PVC_2_11" localSheetId="0">#REF!</definedName>
    <definedName name="SIFON_PVC_2_11">#REF!</definedName>
    <definedName name="SIFON_PVC_2_6" localSheetId="0">#REF!</definedName>
    <definedName name="SIFON_PVC_2_6">#REF!</definedName>
    <definedName name="SIFON_PVC_2_7" localSheetId="0">#REF!</definedName>
    <definedName name="SIFON_PVC_2_7">#REF!</definedName>
    <definedName name="SIFON_PVC_2_8" localSheetId="0">#REF!</definedName>
    <definedName name="SIFON_PVC_2_8">#REF!</definedName>
    <definedName name="SIFON_PVC_2_9" localSheetId="0">#REF!</definedName>
    <definedName name="SIFON_PVC_2_9">#REF!</definedName>
    <definedName name="SIFON_PVC_4" localSheetId="0">#REF!</definedName>
    <definedName name="SIFON_PVC_4">#REF!</definedName>
    <definedName name="SIFON_PVC_4_10" localSheetId="0">#REF!</definedName>
    <definedName name="SIFON_PVC_4_10">#REF!</definedName>
    <definedName name="SIFON_PVC_4_11" localSheetId="0">#REF!</definedName>
    <definedName name="SIFON_PVC_4_11">#REF!</definedName>
    <definedName name="SIFON_PVC_4_6" localSheetId="0">#REF!</definedName>
    <definedName name="SIFON_PVC_4_6">#REF!</definedName>
    <definedName name="SIFON_PVC_4_7" localSheetId="0">#REF!</definedName>
    <definedName name="SIFON_PVC_4_7">#REF!</definedName>
    <definedName name="SIFON_PVC_4_8" localSheetId="0">#REF!</definedName>
    <definedName name="SIFON_PVC_4_8">#REF!</definedName>
    <definedName name="SIFON_PVC_4_9" localSheetId="0">#REF!</definedName>
    <definedName name="SIFON_PVC_4_9">#REF!</definedName>
    <definedName name="SILICONE" localSheetId="0">#REF!</definedName>
    <definedName name="SILICONE">#REF!</definedName>
    <definedName name="SILICONE_10" localSheetId="0">#REF!</definedName>
    <definedName name="SILICONE_10">#REF!</definedName>
    <definedName name="SILICONE_11" localSheetId="0">#REF!</definedName>
    <definedName name="SILICONE_11">#REF!</definedName>
    <definedName name="SILICONE_6" localSheetId="0">#REF!</definedName>
    <definedName name="SILICONE_6">#REF!</definedName>
    <definedName name="SILICONE_7" localSheetId="0">#REF!</definedName>
    <definedName name="SILICONE_7">#REF!</definedName>
    <definedName name="SILICONE_8" localSheetId="0">#REF!</definedName>
    <definedName name="SILICONE_8">#REF!</definedName>
    <definedName name="SILICONE_9" localSheetId="0">#REF!</definedName>
    <definedName name="SILICONE_9">#REF!</definedName>
    <definedName name="SOLDADORA" localSheetId="0">#REF!</definedName>
    <definedName name="SOLDADORA">#REF!</definedName>
    <definedName name="SOLDADORA_10" localSheetId="0">#REF!</definedName>
    <definedName name="SOLDADORA_10">#REF!</definedName>
    <definedName name="SOLDADORA_11" localSheetId="0">#REF!</definedName>
    <definedName name="SOLDADORA_11">#REF!</definedName>
    <definedName name="SOLDADORA_6" localSheetId="0">#REF!</definedName>
    <definedName name="SOLDADORA_6">#REF!</definedName>
    <definedName name="SOLDADORA_7" localSheetId="0">#REF!</definedName>
    <definedName name="SOLDADORA_7">#REF!</definedName>
    <definedName name="SOLDADORA_8" localSheetId="0">#REF!</definedName>
    <definedName name="SOLDADORA_8">#REF!</definedName>
    <definedName name="SOLDADORA_9" localSheetId="0">#REF!</definedName>
    <definedName name="SOLDADORA_9">#REF!</definedName>
    <definedName name="solvente" localSheetId="0">#REF!</definedName>
    <definedName name="solvente">#REF!</definedName>
    <definedName name="spm" localSheetId="0">#REF!</definedName>
    <definedName name="spm">#REF!</definedName>
    <definedName name="SS">'[20]M.O.'!$C$12</definedName>
    <definedName name="SSSSSSS" localSheetId="0">#REF!</definedName>
    <definedName name="SSSSSSS">#REF!</definedName>
    <definedName name="SSSSSSSSSS" localSheetId="0">#REF!</definedName>
    <definedName name="SSSSSSSSSS">#REF!</definedName>
    <definedName name="SUB" localSheetId="0">[52]presupuesto!#REF!</definedName>
    <definedName name="SUB">[52]presupuesto!#REF!</definedName>
    <definedName name="SUB_3">#N/A</definedName>
    <definedName name="SUB_TOTAL" localSheetId="0">#REF!</definedName>
    <definedName name="SUB_TOTAL">#REF!</definedName>
    <definedName name="SUB_TOTAL_10" localSheetId="0">#REF!</definedName>
    <definedName name="SUB_TOTAL_10">#REF!</definedName>
    <definedName name="SUB_TOTAL_11" localSheetId="0">#REF!</definedName>
    <definedName name="SUB_TOTAL_11">#REF!</definedName>
    <definedName name="SUB_TOTAL_6" localSheetId="0">#REF!</definedName>
    <definedName name="SUB_TOTAL_6">#REF!</definedName>
    <definedName name="SUB_TOTAL_7" localSheetId="0">#REF!</definedName>
    <definedName name="SUB_TOTAL_7">#REF!</definedName>
    <definedName name="SUB_TOTAL_8" localSheetId="0">#REF!</definedName>
    <definedName name="SUB_TOTAL_8">#REF!</definedName>
    <definedName name="SUB_TOTAL_9" localSheetId="0">#REF!</definedName>
    <definedName name="SUB_TOTAL_9">#REF!</definedName>
    <definedName name="subbase" localSheetId="0">#REF!</definedName>
    <definedName name="subbase">#REF!</definedName>
    <definedName name="Subida__Bajada_y_Transporte_Cemento_3">#N/A</definedName>
    <definedName name="subtotal_3">"$#REF!.$H$59"</definedName>
    <definedName name="SUBTOTAL1_3">"$#REF!.$H$52"</definedName>
    <definedName name="SUBTOTALA_3">"$#REF!.$M$53"</definedName>
    <definedName name="SUBTOTALGASTOSGENERALES_3">"$#REF!.$H$67"</definedName>
    <definedName name="SUBTOTALGASTOSGENERALES1_3">"$#REF!.$H$59"</definedName>
    <definedName name="SUBTOTALPRESU_3">"$#REF!.$F$52"</definedName>
    <definedName name="SUELDO_3">"$#REF!.$#REF!$#REF!"</definedName>
    <definedName name="SUMINISTROS" localSheetId="0">#REF!</definedName>
    <definedName name="SUMINISTROS">#REF!</definedName>
    <definedName name="TABLETAS_3">#N/A</definedName>
    <definedName name="TANQUE_55Gls" localSheetId="0">#REF!</definedName>
    <definedName name="TANQUE_55Gls">#REF!</definedName>
    <definedName name="TANQUE_55Gls_10" localSheetId="0">#REF!</definedName>
    <definedName name="TANQUE_55Gls_10">#REF!</definedName>
    <definedName name="TANQUE_55Gls_11" localSheetId="0">#REF!</definedName>
    <definedName name="TANQUE_55Gls_11">#REF!</definedName>
    <definedName name="TANQUE_55Gls_6" localSheetId="0">#REF!</definedName>
    <definedName name="TANQUE_55Gls_6">#REF!</definedName>
    <definedName name="TANQUE_55Gls_7" localSheetId="0">#REF!</definedName>
    <definedName name="TANQUE_55Gls_7">#REF!</definedName>
    <definedName name="TANQUE_55Gls_8" localSheetId="0">#REF!</definedName>
    <definedName name="TANQUE_55Gls_8">#REF!</definedName>
    <definedName name="TANQUE_55Gls_9" localSheetId="0">#REF!</definedName>
    <definedName name="TANQUE_55Gls_9">#REF!</definedName>
    <definedName name="TAPA_ALUMINIO_1x1" localSheetId="0">#REF!</definedName>
    <definedName name="TAPA_ALUMINIO_1x1">#REF!</definedName>
    <definedName name="TAPA_ALUMINIO_1x1_10" localSheetId="0">#REF!</definedName>
    <definedName name="TAPA_ALUMINIO_1x1_10">#REF!</definedName>
    <definedName name="TAPA_ALUMINIO_1x1_11" localSheetId="0">#REF!</definedName>
    <definedName name="TAPA_ALUMINIO_1x1_11">#REF!</definedName>
    <definedName name="TAPA_ALUMINIO_1x1_6" localSheetId="0">#REF!</definedName>
    <definedName name="TAPA_ALUMINIO_1x1_6">#REF!</definedName>
    <definedName name="TAPA_ALUMINIO_1x1_7" localSheetId="0">#REF!</definedName>
    <definedName name="TAPA_ALUMINIO_1x1_7">#REF!</definedName>
    <definedName name="TAPA_ALUMINIO_1x1_8" localSheetId="0">#REF!</definedName>
    <definedName name="TAPA_ALUMINIO_1x1_8">#REF!</definedName>
    <definedName name="TAPA_ALUMINIO_1x1_9" localSheetId="0">#REF!</definedName>
    <definedName name="TAPA_ALUMINIO_1x1_9">#REF!</definedName>
    <definedName name="TAPA_REGISTRO_HF" localSheetId="0">#REF!</definedName>
    <definedName name="TAPA_REGISTRO_HF">#REF!</definedName>
    <definedName name="TAPA_REGISTRO_HF_10" localSheetId="0">#REF!</definedName>
    <definedName name="TAPA_REGISTRO_HF_10">#REF!</definedName>
    <definedName name="TAPA_REGISTRO_HF_11" localSheetId="0">#REF!</definedName>
    <definedName name="TAPA_REGISTRO_HF_11">#REF!</definedName>
    <definedName name="TAPA_REGISTRO_HF_6" localSheetId="0">#REF!</definedName>
    <definedName name="TAPA_REGISTRO_HF_6">#REF!</definedName>
    <definedName name="TAPA_REGISTRO_HF_7" localSheetId="0">#REF!</definedName>
    <definedName name="TAPA_REGISTRO_HF_7">#REF!</definedName>
    <definedName name="TAPA_REGISTRO_HF_8" localSheetId="0">#REF!</definedName>
    <definedName name="TAPA_REGISTRO_HF_8">#REF!</definedName>
    <definedName name="TAPA_REGISTRO_HF_9" localSheetId="0">#REF!</definedName>
    <definedName name="TAPA_REGISTRO_HF_9">#REF!</definedName>
    <definedName name="TAPA_REGISTRO_HF_LIVIANA" localSheetId="0">#REF!</definedName>
    <definedName name="TAPA_REGISTRO_HF_LIVIANA">#REF!</definedName>
    <definedName name="TAPA_REGISTRO_HF_LIVIANA_10" localSheetId="0">#REF!</definedName>
    <definedName name="TAPA_REGISTRO_HF_LIVIANA_10">#REF!</definedName>
    <definedName name="TAPA_REGISTRO_HF_LIVIANA_11" localSheetId="0">#REF!</definedName>
    <definedName name="TAPA_REGISTRO_HF_LIVIANA_11">#REF!</definedName>
    <definedName name="TAPA_REGISTRO_HF_LIVIANA_6" localSheetId="0">#REF!</definedName>
    <definedName name="TAPA_REGISTRO_HF_LIVIANA_6">#REF!</definedName>
    <definedName name="TAPA_REGISTRO_HF_LIVIANA_7" localSheetId="0">#REF!</definedName>
    <definedName name="TAPA_REGISTRO_HF_LIVIANA_7">#REF!</definedName>
    <definedName name="TAPA_REGISTRO_HF_LIVIANA_8" localSheetId="0">#REF!</definedName>
    <definedName name="TAPA_REGISTRO_HF_LIVIANA_8">#REF!</definedName>
    <definedName name="TAPA_REGISTRO_HF_LIVIANA_9" localSheetId="0">#REF!</definedName>
    <definedName name="TAPA_REGISTRO_HF_LIVIANA_9">#REF!</definedName>
    <definedName name="TAPE_3M" localSheetId="0">#REF!</definedName>
    <definedName name="TAPE_3M">#REF!</definedName>
    <definedName name="TAPE_3M_10" localSheetId="0">#REF!</definedName>
    <definedName name="TAPE_3M_10">#REF!</definedName>
    <definedName name="TAPE_3M_11" localSheetId="0">#REF!</definedName>
    <definedName name="TAPE_3M_11">#REF!</definedName>
    <definedName name="TAPE_3M_6" localSheetId="0">#REF!</definedName>
    <definedName name="TAPE_3M_6">#REF!</definedName>
    <definedName name="TAPE_3M_7" localSheetId="0">#REF!</definedName>
    <definedName name="TAPE_3M_7">#REF!</definedName>
    <definedName name="TAPE_3M_8" localSheetId="0">#REF!</definedName>
    <definedName name="TAPE_3M_8">#REF!</definedName>
    <definedName name="TAPE_3M_9" localSheetId="0">#REF!</definedName>
    <definedName name="TAPE_3M_9">#REF!</definedName>
    <definedName name="TC" localSheetId="0">#REF!</definedName>
    <definedName name="TC">#REF!</definedName>
    <definedName name="TCAL">[6]MOJornal!$D$63</definedName>
    <definedName name="TEE_ACERO_12x8" localSheetId="0">#REF!</definedName>
    <definedName name="TEE_ACERO_12x8">#REF!</definedName>
    <definedName name="TEE_ACERO_12x8_10" localSheetId="0">#REF!</definedName>
    <definedName name="TEE_ACERO_12x8_10">#REF!</definedName>
    <definedName name="TEE_ACERO_12x8_11" localSheetId="0">#REF!</definedName>
    <definedName name="TEE_ACERO_12x8_11">#REF!</definedName>
    <definedName name="TEE_ACERO_12x8_6" localSheetId="0">#REF!</definedName>
    <definedName name="TEE_ACERO_12x8_6">#REF!</definedName>
    <definedName name="TEE_ACERO_12x8_7" localSheetId="0">#REF!</definedName>
    <definedName name="TEE_ACERO_12x8_7">#REF!</definedName>
    <definedName name="TEE_ACERO_12x8_8" localSheetId="0">#REF!</definedName>
    <definedName name="TEE_ACERO_12x8_8">#REF!</definedName>
    <definedName name="TEE_ACERO_12x8_9" localSheetId="0">#REF!</definedName>
    <definedName name="TEE_ACERO_12x8_9">#REF!</definedName>
    <definedName name="TEE_ACERO_16x12" localSheetId="0">#REF!</definedName>
    <definedName name="TEE_ACERO_16x12">#REF!</definedName>
    <definedName name="TEE_ACERO_16x12_10" localSheetId="0">#REF!</definedName>
    <definedName name="TEE_ACERO_16x12_10">#REF!</definedName>
    <definedName name="TEE_ACERO_16x12_11" localSheetId="0">#REF!</definedName>
    <definedName name="TEE_ACERO_16x12_11">#REF!</definedName>
    <definedName name="TEE_ACERO_16x12_6" localSheetId="0">#REF!</definedName>
    <definedName name="TEE_ACERO_16x12_6">#REF!</definedName>
    <definedName name="TEE_ACERO_16x12_7" localSheetId="0">#REF!</definedName>
    <definedName name="TEE_ACERO_16x12_7">#REF!</definedName>
    <definedName name="TEE_ACERO_16x12_8" localSheetId="0">#REF!</definedName>
    <definedName name="TEE_ACERO_16x12_8">#REF!</definedName>
    <definedName name="TEE_ACERO_16x12_9" localSheetId="0">#REF!</definedName>
    <definedName name="TEE_ACERO_16x12_9">#REF!</definedName>
    <definedName name="TEE_ACERO_16x16" localSheetId="0">#REF!</definedName>
    <definedName name="TEE_ACERO_16x16">#REF!</definedName>
    <definedName name="TEE_ACERO_16x16_10" localSheetId="0">#REF!</definedName>
    <definedName name="TEE_ACERO_16x16_10">#REF!</definedName>
    <definedName name="TEE_ACERO_16x16_11" localSheetId="0">#REF!</definedName>
    <definedName name="TEE_ACERO_16x16_11">#REF!</definedName>
    <definedName name="TEE_ACERO_16x16_6" localSheetId="0">#REF!</definedName>
    <definedName name="TEE_ACERO_16x16_6">#REF!</definedName>
    <definedName name="TEE_ACERO_16x16_7" localSheetId="0">#REF!</definedName>
    <definedName name="TEE_ACERO_16x16_7">#REF!</definedName>
    <definedName name="TEE_ACERO_16x16_8" localSheetId="0">#REF!</definedName>
    <definedName name="TEE_ACERO_16x16_8">#REF!</definedName>
    <definedName name="TEE_ACERO_16x16_9" localSheetId="0">#REF!</definedName>
    <definedName name="TEE_ACERO_16x16_9">#REF!</definedName>
    <definedName name="TEE_ACERO_16x6" localSheetId="0">#REF!</definedName>
    <definedName name="TEE_ACERO_16x6">#REF!</definedName>
    <definedName name="TEE_ACERO_16x6_10" localSheetId="0">#REF!</definedName>
    <definedName name="TEE_ACERO_16x6_10">#REF!</definedName>
    <definedName name="TEE_ACERO_16x6_11" localSheetId="0">#REF!</definedName>
    <definedName name="TEE_ACERO_16x6_11">#REF!</definedName>
    <definedName name="TEE_ACERO_16x6_6" localSheetId="0">#REF!</definedName>
    <definedName name="TEE_ACERO_16x6_6">#REF!</definedName>
    <definedName name="TEE_ACERO_16x6_7" localSheetId="0">#REF!</definedName>
    <definedName name="TEE_ACERO_16x6_7">#REF!</definedName>
    <definedName name="TEE_ACERO_16x6_8" localSheetId="0">#REF!</definedName>
    <definedName name="TEE_ACERO_16x6_8">#REF!</definedName>
    <definedName name="TEE_ACERO_16x6_9" localSheetId="0">#REF!</definedName>
    <definedName name="TEE_ACERO_16x6_9">#REF!</definedName>
    <definedName name="TEE_ACERO_16x8" localSheetId="0">#REF!</definedName>
    <definedName name="TEE_ACERO_16x8">#REF!</definedName>
    <definedName name="TEE_ACERO_16x8_10" localSheetId="0">#REF!</definedName>
    <definedName name="TEE_ACERO_16x8_10">#REF!</definedName>
    <definedName name="TEE_ACERO_16x8_11" localSheetId="0">#REF!</definedName>
    <definedName name="TEE_ACERO_16x8_11">#REF!</definedName>
    <definedName name="TEE_ACERO_16x8_6" localSheetId="0">#REF!</definedName>
    <definedName name="TEE_ACERO_16x8_6">#REF!</definedName>
    <definedName name="TEE_ACERO_16x8_7" localSheetId="0">#REF!</definedName>
    <definedName name="TEE_ACERO_16x8_7">#REF!</definedName>
    <definedName name="TEE_ACERO_16x8_8" localSheetId="0">#REF!</definedName>
    <definedName name="TEE_ACERO_16x8_8">#REF!</definedName>
    <definedName name="TEE_ACERO_16x8_9" localSheetId="0">#REF!</definedName>
    <definedName name="TEE_ACERO_16x8_9">#REF!</definedName>
    <definedName name="TEE_ACERO_20x16" localSheetId="0">#REF!</definedName>
    <definedName name="TEE_ACERO_20x16">#REF!</definedName>
    <definedName name="TEE_ACERO_20x16_10" localSheetId="0">#REF!</definedName>
    <definedName name="TEE_ACERO_20x16_10">#REF!</definedName>
    <definedName name="TEE_ACERO_20x16_11" localSheetId="0">#REF!</definedName>
    <definedName name="TEE_ACERO_20x16_11">#REF!</definedName>
    <definedName name="TEE_ACERO_20x16_6" localSheetId="0">#REF!</definedName>
    <definedName name="TEE_ACERO_20x16_6">#REF!</definedName>
    <definedName name="TEE_ACERO_20x16_7" localSheetId="0">#REF!</definedName>
    <definedName name="TEE_ACERO_20x16_7">#REF!</definedName>
    <definedName name="TEE_ACERO_20x16_8" localSheetId="0">#REF!</definedName>
    <definedName name="TEE_ACERO_20x16_8">#REF!</definedName>
    <definedName name="TEE_ACERO_20x16_9" localSheetId="0">#REF!</definedName>
    <definedName name="TEE_ACERO_20x16_9">#REF!</definedName>
    <definedName name="TEE_CPVC_12" localSheetId="0">#REF!</definedName>
    <definedName name="TEE_CPVC_12">#REF!</definedName>
    <definedName name="TEE_CPVC_12_10" localSheetId="0">#REF!</definedName>
    <definedName name="TEE_CPVC_12_10">#REF!</definedName>
    <definedName name="TEE_CPVC_12_11" localSheetId="0">#REF!</definedName>
    <definedName name="TEE_CPVC_12_11">#REF!</definedName>
    <definedName name="TEE_CPVC_12_6" localSheetId="0">#REF!</definedName>
    <definedName name="TEE_CPVC_12_6">#REF!</definedName>
    <definedName name="TEE_CPVC_12_7" localSheetId="0">#REF!</definedName>
    <definedName name="TEE_CPVC_12_7">#REF!</definedName>
    <definedName name="TEE_CPVC_12_8" localSheetId="0">#REF!</definedName>
    <definedName name="TEE_CPVC_12_8">#REF!</definedName>
    <definedName name="TEE_CPVC_12_9" localSheetId="0">#REF!</definedName>
    <definedName name="TEE_CPVC_12_9">#REF!</definedName>
    <definedName name="TEE_HG_1" localSheetId="0">#REF!</definedName>
    <definedName name="TEE_HG_1">#REF!</definedName>
    <definedName name="TEE_HG_1_10" localSheetId="0">#REF!</definedName>
    <definedName name="TEE_HG_1_10">#REF!</definedName>
    <definedName name="TEE_HG_1_11" localSheetId="0">#REF!</definedName>
    <definedName name="TEE_HG_1_11">#REF!</definedName>
    <definedName name="TEE_HG_1_12" localSheetId="0">#REF!</definedName>
    <definedName name="TEE_HG_1_12">#REF!</definedName>
    <definedName name="TEE_HG_1_12_10" localSheetId="0">#REF!</definedName>
    <definedName name="TEE_HG_1_12_10">#REF!</definedName>
    <definedName name="TEE_HG_1_12_11" localSheetId="0">#REF!</definedName>
    <definedName name="TEE_HG_1_12_11">#REF!</definedName>
    <definedName name="TEE_HG_1_12_6" localSheetId="0">#REF!</definedName>
    <definedName name="TEE_HG_1_12_6">#REF!</definedName>
    <definedName name="TEE_HG_1_12_7" localSheetId="0">#REF!</definedName>
    <definedName name="TEE_HG_1_12_7">#REF!</definedName>
    <definedName name="TEE_HG_1_12_8" localSheetId="0">#REF!</definedName>
    <definedName name="TEE_HG_1_12_8">#REF!</definedName>
    <definedName name="TEE_HG_1_12_9" localSheetId="0">#REF!</definedName>
    <definedName name="TEE_HG_1_12_9">#REF!</definedName>
    <definedName name="TEE_HG_1_6" localSheetId="0">#REF!</definedName>
    <definedName name="TEE_HG_1_6">#REF!</definedName>
    <definedName name="TEE_HG_1_7" localSheetId="0">#REF!</definedName>
    <definedName name="TEE_HG_1_7">#REF!</definedName>
    <definedName name="TEE_HG_1_8" localSheetId="0">#REF!</definedName>
    <definedName name="TEE_HG_1_8">#REF!</definedName>
    <definedName name="TEE_HG_1_9" localSheetId="0">#REF!</definedName>
    <definedName name="TEE_HG_1_9">#REF!</definedName>
    <definedName name="TEE_HG_12" localSheetId="0">#REF!</definedName>
    <definedName name="TEE_HG_12">#REF!</definedName>
    <definedName name="TEE_HG_12_10" localSheetId="0">#REF!</definedName>
    <definedName name="TEE_HG_12_10">#REF!</definedName>
    <definedName name="TEE_HG_12_11" localSheetId="0">#REF!</definedName>
    <definedName name="TEE_HG_12_11">#REF!</definedName>
    <definedName name="TEE_HG_12_6" localSheetId="0">#REF!</definedName>
    <definedName name="TEE_HG_12_6">#REF!</definedName>
    <definedName name="TEE_HG_12_7" localSheetId="0">#REF!</definedName>
    <definedName name="TEE_HG_12_7">#REF!</definedName>
    <definedName name="TEE_HG_12_8" localSheetId="0">#REF!</definedName>
    <definedName name="TEE_HG_12_8">#REF!</definedName>
    <definedName name="TEE_HG_12_9" localSheetId="0">#REF!</definedName>
    <definedName name="TEE_HG_12_9">#REF!</definedName>
    <definedName name="TEE_HG_34" localSheetId="0">#REF!</definedName>
    <definedName name="TEE_HG_34">#REF!</definedName>
    <definedName name="TEE_HG_34_10" localSheetId="0">#REF!</definedName>
    <definedName name="TEE_HG_34_10">#REF!</definedName>
    <definedName name="TEE_HG_34_11" localSheetId="0">#REF!</definedName>
    <definedName name="TEE_HG_34_11">#REF!</definedName>
    <definedName name="TEE_HG_34_6" localSheetId="0">#REF!</definedName>
    <definedName name="TEE_HG_34_6">#REF!</definedName>
    <definedName name="TEE_HG_34_7" localSheetId="0">#REF!</definedName>
    <definedName name="TEE_HG_34_7">#REF!</definedName>
    <definedName name="TEE_HG_34_8" localSheetId="0">#REF!</definedName>
    <definedName name="TEE_HG_34_8">#REF!</definedName>
    <definedName name="TEE_HG_34_9" localSheetId="0">#REF!</definedName>
    <definedName name="TEE_HG_34_9">#REF!</definedName>
    <definedName name="TEE_PVC_PRES_1" localSheetId="0">#REF!</definedName>
    <definedName name="TEE_PVC_PRES_1">#REF!</definedName>
    <definedName name="TEE_PVC_PRES_1_10" localSheetId="0">#REF!</definedName>
    <definedName name="TEE_PVC_PRES_1_10">#REF!</definedName>
    <definedName name="TEE_PVC_PRES_1_11" localSheetId="0">#REF!</definedName>
    <definedName name="TEE_PVC_PRES_1_11">#REF!</definedName>
    <definedName name="TEE_PVC_PRES_1_6" localSheetId="0">#REF!</definedName>
    <definedName name="TEE_PVC_PRES_1_6">#REF!</definedName>
    <definedName name="TEE_PVC_PRES_1_7" localSheetId="0">#REF!</definedName>
    <definedName name="TEE_PVC_PRES_1_7">#REF!</definedName>
    <definedName name="TEE_PVC_PRES_1_8" localSheetId="0">#REF!</definedName>
    <definedName name="TEE_PVC_PRES_1_8">#REF!</definedName>
    <definedName name="TEE_PVC_PRES_1_9" localSheetId="0">#REF!</definedName>
    <definedName name="TEE_PVC_PRES_1_9">#REF!</definedName>
    <definedName name="TEE_PVC_PRES_12" localSheetId="0">#REF!</definedName>
    <definedName name="TEE_PVC_PRES_12">#REF!</definedName>
    <definedName name="TEE_PVC_PRES_12_10" localSheetId="0">#REF!</definedName>
    <definedName name="TEE_PVC_PRES_12_10">#REF!</definedName>
    <definedName name="TEE_PVC_PRES_12_11" localSheetId="0">#REF!</definedName>
    <definedName name="TEE_PVC_PRES_12_11">#REF!</definedName>
    <definedName name="TEE_PVC_PRES_12_6" localSheetId="0">#REF!</definedName>
    <definedName name="TEE_PVC_PRES_12_6">#REF!</definedName>
    <definedName name="TEE_PVC_PRES_12_7" localSheetId="0">#REF!</definedName>
    <definedName name="TEE_PVC_PRES_12_7">#REF!</definedName>
    <definedName name="TEE_PVC_PRES_12_8" localSheetId="0">#REF!</definedName>
    <definedName name="TEE_PVC_PRES_12_8">#REF!</definedName>
    <definedName name="TEE_PVC_PRES_12_9" localSheetId="0">#REF!</definedName>
    <definedName name="TEE_PVC_PRES_12_9">#REF!</definedName>
    <definedName name="TEE_PVC_PRES_34" localSheetId="0">#REF!</definedName>
    <definedName name="TEE_PVC_PRES_34">#REF!</definedName>
    <definedName name="TEE_PVC_PRES_34_10" localSheetId="0">#REF!</definedName>
    <definedName name="TEE_PVC_PRES_34_10">#REF!</definedName>
    <definedName name="TEE_PVC_PRES_34_11" localSheetId="0">#REF!</definedName>
    <definedName name="TEE_PVC_PRES_34_11">#REF!</definedName>
    <definedName name="TEE_PVC_PRES_34_6" localSheetId="0">#REF!</definedName>
    <definedName name="TEE_PVC_PRES_34_6">#REF!</definedName>
    <definedName name="TEE_PVC_PRES_34_7" localSheetId="0">#REF!</definedName>
    <definedName name="TEE_PVC_PRES_34_7">#REF!</definedName>
    <definedName name="TEE_PVC_PRES_34_8" localSheetId="0">#REF!</definedName>
    <definedName name="TEE_PVC_PRES_34_8">#REF!</definedName>
    <definedName name="TEE_PVC_PRES_34_9" localSheetId="0">#REF!</definedName>
    <definedName name="TEE_PVC_PRES_34_9">#REF!</definedName>
    <definedName name="TEFLON" localSheetId="0">#REF!</definedName>
    <definedName name="TEFLON">#REF!</definedName>
    <definedName name="TEFLON_10" localSheetId="0">#REF!</definedName>
    <definedName name="TEFLON_10">#REF!</definedName>
    <definedName name="TEFLON_11" localSheetId="0">#REF!</definedName>
    <definedName name="TEFLON_11">#REF!</definedName>
    <definedName name="TEFLON_6" localSheetId="0">#REF!</definedName>
    <definedName name="TEFLON_6">#REF!</definedName>
    <definedName name="TEFLON_7" localSheetId="0">#REF!</definedName>
    <definedName name="TEFLON_7">#REF!</definedName>
    <definedName name="TEFLON_8" localSheetId="0">#REF!</definedName>
    <definedName name="TEFLON_8">#REF!</definedName>
    <definedName name="TEFLON_9" localSheetId="0">#REF!</definedName>
    <definedName name="TEFLON_9">#REF!</definedName>
    <definedName name="tetuii" localSheetId="0">#REF!</definedName>
    <definedName name="tetuii">#REF!</definedName>
    <definedName name="THINNER" localSheetId="0">#REF!</definedName>
    <definedName name="THINNER">#REF!</definedName>
    <definedName name="THINNER_10" localSheetId="0">#REF!</definedName>
    <definedName name="THINNER_10">#REF!</definedName>
    <definedName name="THINNER_11" localSheetId="0">#REF!</definedName>
    <definedName name="THINNER_11">#REF!</definedName>
    <definedName name="THINNER_6" localSheetId="0">#REF!</definedName>
    <definedName name="THINNER_6">#REF!</definedName>
    <definedName name="THINNER_7" localSheetId="0">#REF!</definedName>
    <definedName name="THINNER_7">#REF!</definedName>
    <definedName name="THINNER_8" localSheetId="0">#REF!</definedName>
    <definedName name="THINNER_8">#REF!</definedName>
    <definedName name="THINNER_9" localSheetId="0">#REF!</definedName>
    <definedName name="THINNER_9">#REF!</definedName>
    <definedName name="_xlnm.Print_Titles" localSheetId="0">'PRES PERAVIA no.01'!$1:$5</definedName>
    <definedName name="_xlnm.Print_Titles">#N/A</definedName>
    <definedName name="tiza" localSheetId="0">#REF!</definedName>
    <definedName name="tiza">#REF!</definedName>
    <definedName name="TNC" localSheetId="0">#REF!</definedName>
    <definedName name="TNC">#REF!</definedName>
    <definedName name="TNCAL">[6]MOJornal!$D$73</definedName>
    <definedName name="Tolas" localSheetId="0">#REF!</definedName>
    <definedName name="Tolas">#REF!</definedName>
    <definedName name="Tolas_3">"$#REF!.$B$13"</definedName>
    <definedName name="Tolas_8" localSheetId="0">#REF!</definedName>
    <definedName name="Tolas_8">#REF!</definedName>
    <definedName name="TOMACORRIENTE_110V" localSheetId="0">#REF!</definedName>
    <definedName name="TOMACORRIENTE_110V">#REF!</definedName>
    <definedName name="TOMACORRIENTE_110V_10" localSheetId="0">#REF!</definedName>
    <definedName name="TOMACORRIENTE_110V_10">#REF!</definedName>
    <definedName name="TOMACORRIENTE_110V_11" localSheetId="0">#REF!</definedName>
    <definedName name="TOMACORRIENTE_110V_11">#REF!</definedName>
    <definedName name="TOMACORRIENTE_110V_6" localSheetId="0">#REF!</definedName>
    <definedName name="TOMACORRIENTE_110V_6">#REF!</definedName>
    <definedName name="TOMACORRIENTE_110V_7" localSheetId="0">#REF!</definedName>
    <definedName name="TOMACORRIENTE_110V_7">#REF!</definedName>
    <definedName name="TOMACORRIENTE_110V_8" localSheetId="0">#REF!</definedName>
    <definedName name="TOMACORRIENTE_110V_8">#REF!</definedName>
    <definedName name="TOMACORRIENTE_110V_9" localSheetId="0">#REF!</definedName>
    <definedName name="TOMACORRIENTE_110V_9">#REF!</definedName>
    <definedName name="TOMACORRIENTE_220V_SENC" localSheetId="0">#REF!</definedName>
    <definedName name="TOMACORRIENTE_220V_SENC">#REF!</definedName>
    <definedName name="TOMACORRIENTE_220V_SENC_10" localSheetId="0">#REF!</definedName>
    <definedName name="TOMACORRIENTE_220V_SENC_10">#REF!</definedName>
    <definedName name="TOMACORRIENTE_220V_SENC_11" localSheetId="0">#REF!</definedName>
    <definedName name="TOMACORRIENTE_220V_SENC_11">#REF!</definedName>
    <definedName name="TOMACORRIENTE_220V_SENC_6" localSheetId="0">#REF!</definedName>
    <definedName name="TOMACORRIENTE_220V_SENC_6">#REF!</definedName>
    <definedName name="TOMACORRIENTE_220V_SENC_7" localSheetId="0">#REF!</definedName>
    <definedName name="TOMACORRIENTE_220V_SENC_7">#REF!</definedName>
    <definedName name="TOMACORRIENTE_220V_SENC_8" localSheetId="0">#REF!</definedName>
    <definedName name="TOMACORRIENTE_220V_SENC_8">#REF!</definedName>
    <definedName name="TOMACORRIENTE_220V_SENC_9" localSheetId="0">#REF!</definedName>
    <definedName name="TOMACORRIENTE_220V_SENC_9">#REF!</definedName>
    <definedName name="TOMACORRIENTE_30a" localSheetId="0">#REF!</definedName>
    <definedName name="TOMACORRIENTE_30a">#REF!</definedName>
    <definedName name="TOMACORRIENTE_30a_10" localSheetId="0">#REF!</definedName>
    <definedName name="TOMACORRIENTE_30a_10">#REF!</definedName>
    <definedName name="TOMACORRIENTE_30a_11" localSheetId="0">#REF!</definedName>
    <definedName name="TOMACORRIENTE_30a_11">#REF!</definedName>
    <definedName name="TOMACORRIENTE_30a_6" localSheetId="0">#REF!</definedName>
    <definedName name="TOMACORRIENTE_30a_6">#REF!</definedName>
    <definedName name="TOMACORRIENTE_30a_7" localSheetId="0">#REF!</definedName>
    <definedName name="TOMACORRIENTE_30a_7">#REF!</definedName>
    <definedName name="TOMACORRIENTE_30a_8" localSheetId="0">#REF!</definedName>
    <definedName name="TOMACORRIENTE_30a_8">#REF!</definedName>
    <definedName name="TOMACORRIENTE_30a_9" localSheetId="0">#REF!</definedName>
    <definedName name="TOMACORRIENTE_30a_9">#REF!</definedName>
    <definedName name="TOPOGRAFIA_3">#N/A</definedName>
    <definedName name="Topografo" localSheetId="0">#REF!</definedName>
    <definedName name="Topografo">#REF!</definedName>
    <definedName name="Topografo_10" localSheetId="0">#REF!</definedName>
    <definedName name="Topografo_10">#REF!</definedName>
    <definedName name="Topografo_11" localSheetId="0">#REF!</definedName>
    <definedName name="Topografo_11">#REF!</definedName>
    <definedName name="Topografo_6" localSheetId="0">#REF!</definedName>
    <definedName name="Topografo_6">#REF!</definedName>
    <definedName name="Topografo_7" localSheetId="0">#REF!</definedName>
    <definedName name="Topografo_7">#REF!</definedName>
    <definedName name="Topografo_8" localSheetId="0">#REF!</definedName>
    <definedName name="Topografo_8">#REF!</definedName>
    <definedName name="Topografo_9" localSheetId="0">#REF!</definedName>
    <definedName name="Topografo_9">#REF!</definedName>
    <definedName name="TORNILLOS" localSheetId="0">#REF!</definedName>
    <definedName name="TORNILLOS">#REF!</definedName>
    <definedName name="TORNILLOS_3">"$#REF!.$B$#REF!"</definedName>
    <definedName name="Tornillos_5_x3_8_3">#N/A</definedName>
    <definedName name="TORNILLOS_8" localSheetId="0">#REF!</definedName>
    <definedName name="TORNILLOS_8">#REF!</definedName>
    <definedName name="TORNILLOS_INODORO" localSheetId="0">#REF!</definedName>
    <definedName name="TORNILLOS_INODORO">#REF!</definedName>
    <definedName name="TORNILLOS_INODORO_10" localSheetId="0">#REF!</definedName>
    <definedName name="TORNILLOS_INODORO_10">#REF!</definedName>
    <definedName name="TORNILLOS_INODORO_11" localSheetId="0">#REF!</definedName>
    <definedName name="TORNILLOS_INODORO_11">#REF!</definedName>
    <definedName name="TORNILLOS_INODORO_6" localSheetId="0">#REF!</definedName>
    <definedName name="TORNILLOS_INODORO_6">#REF!</definedName>
    <definedName name="TORNILLOS_INODORO_7" localSheetId="0">#REF!</definedName>
    <definedName name="TORNILLOS_INODORO_7">#REF!</definedName>
    <definedName name="TORNILLOS_INODORO_8" localSheetId="0">#REF!</definedName>
    <definedName name="TORNILLOS_INODORO_8">#REF!</definedName>
    <definedName name="TORNILLOS_INODORO_9" localSheetId="0">#REF!</definedName>
    <definedName name="TORNILLOS_INODORO_9">#REF!</definedName>
    <definedName name="tosi" localSheetId="0">#REF!</definedName>
    <definedName name="tosi">#REF!</definedName>
    <definedName name="tosii" localSheetId="0">#REF!</definedName>
    <definedName name="tosii">#REF!</definedName>
    <definedName name="tosiii" localSheetId="0">#REF!</definedName>
    <definedName name="tosiii">#REF!</definedName>
    <definedName name="tosiiii" localSheetId="0">#REF!</definedName>
    <definedName name="tosiiii">#REF!</definedName>
    <definedName name="totalgeneral_3">"$#REF!.$M$56"</definedName>
    <definedName name="TRACTOR_D8K" localSheetId="0">#REF!</definedName>
    <definedName name="TRACTOR_D8K">#REF!</definedName>
    <definedName name="TRACTOR_D8K_10" localSheetId="0">#REF!</definedName>
    <definedName name="TRACTOR_D8K_10">#REF!</definedName>
    <definedName name="TRACTOR_D8K_11" localSheetId="0">#REF!</definedName>
    <definedName name="TRACTOR_D8K_11">#REF!</definedName>
    <definedName name="TRACTOR_D8K_6" localSheetId="0">#REF!</definedName>
    <definedName name="TRACTOR_D8K_6">#REF!</definedName>
    <definedName name="TRACTOR_D8K_7" localSheetId="0">#REF!</definedName>
    <definedName name="TRACTOR_D8K_7">#REF!</definedName>
    <definedName name="TRACTOR_D8K_8" localSheetId="0">#REF!</definedName>
    <definedName name="TRACTOR_D8K_8">#REF!</definedName>
    <definedName name="TRACTOR_D8K_9" localSheetId="0">#REF!</definedName>
    <definedName name="TRACTOR_D8K_9">#REF!</definedName>
    <definedName name="TRACTORD">[32]EQUIPOS!$D$14</definedName>
    <definedName name="tractorm" localSheetId="0">'[13]Listado Equipos a utilizar'!#REF!</definedName>
    <definedName name="tractorm">'[13]Listado Equipos a utilizar'!#REF!</definedName>
    <definedName name="TRANSESC">[33]Ins!$E$660</definedName>
    <definedName name="TRANSFER_MANUAL_150_3AMPS" localSheetId="0">#REF!</definedName>
    <definedName name="TRANSFER_MANUAL_150_3AMPS">#REF!</definedName>
    <definedName name="TRANSFER_MANUAL_150_3AMPS_10" localSheetId="0">#REF!</definedName>
    <definedName name="TRANSFER_MANUAL_150_3AMPS_10">#REF!</definedName>
    <definedName name="TRANSFER_MANUAL_150_3AMPS_11" localSheetId="0">#REF!</definedName>
    <definedName name="TRANSFER_MANUAL_150_3AMPS_11">#REF!</definedName>
    <definedName name="TRANSFER_MANUAL_150_3AMPS_6" localSheetId="0">#REF!</definedName>
    <definedName name="TRANSFER_MANUAL_150_3AMPS_6">#REF!</definedName>
    <definedName name="TRANSFER_MANUAL_150_3AMPS_7" localSheetId="0">#REF!</definedName>
    <definedName name="TRANSFER_MANUAL_150_3AMPS_7">#REF!</definedName>
    <definedName name="TRANSFER_MANUAL_150_3AMPS_8" localSheetId="0">#REF!</definedName>
    <definedName name="TRANSFER_MANUAL_150_3AMPS_8">#REF!</definedName>
    <definedName name="TRANSFER_MANUAL_150_3AMPS_9" localSheetId="0">#REF!</definedName>
    <definedName name="TRANSFER_MANUAL_150_3AMPS_9">#REF!</definedName>
    <definedName name="TRANSFER_MANUAL_800_3AMPS" localSheetId="0">#REF!</definedName>
    <definedName name="TRANSFER_MANUAL_800_3AMPS">#REF!</definedName>
    <definedName name="TRANSFER_MANUAL_800_3AMPS_10" localSheetId="0">#REF!</definedName>
    <definedName name="TRANSFER_MANUAL_800_3AMPS_10">#REF!</definedName>
    <definedName name="TRANSFER_MANUAL_800_3AMPS_11" localSheetId="0">#REF!</definedName>
    <definedName name="TRANSFER_MANUAL_800_3AMPS_11">#REF!</definedName>
    <definedName name="TRANSFER_MANUAL_800_3AMPS_6" localSheetId="0">#REF!</definedName>
    <definedName name="TRANSFER_MANUAL_800_3AMPS_6">#REF!</definedName>
    <definedName name="TRANSFER_MANUAL_800_3AMPS_7" localSheetId="0">#REF!</definedName>
    <definedName name="TRANSFER_MANUAL_800_3AMPS_7">#REF!</definedName>
    <definedName name="TRANSFER_MANUAL_800_3AMPS_8" localSheetId="0">#REF!</definedName>
    <definedName name="TRANSFER_MANUAL_800_3AMPS_8">#REF!</definedName>
    <definedName name="TRANSFER_MANUAL_800_3AMPS_9" localSheetId="0">#REF!</definedName>
    <definedName name="TRANSFER_MANUAL_800_3AMPS_9">#REF!</definedName>
    <definedName name="TRANSFORMADOR_100KVA_240_480_POSTE" localSheetId="0">#REF!</definedName>
    <definedName name="TRANSFORMADOR_100KVA_240_480_POSTE">#REF!</definedName>
    <definedName name="TRANSFORMADOR_100KVA_240_480_POSTE_10" localSheetId="0">#REF!</definedName>
    <definedName name="TRANSFORMADOR_100KVA_240_480_POSTE_10">#REF!</definedName>
    <definedName name="TRANSFORMADOR_100KVA_240_480_POSTE_11" localSheetId="0">#REF!</definedName>
    <definedName name="TRANSFORMADOR_100KVA_240_480_POSTE_11">#REF!</definedName>
    <definedName name="TRANSFORMADOR_100KVA_240_480_POSTE_6" localSheetId="0">#REF!</definedName>
    <definedName name="TRANSFORMADOR_100KVA_240_480_POSTE_6">#REF!</definedName>
    <definedName name="TRANSFORMADOR_100KVA_240_480_POSTE_7" localSheetId="0">#REF!</definedName>
    <definedName name="TRANSFORMADOR_100KVA_240_480_POSTE_7">#REF!</definedName>
    <definedName name="TRANSFORMADOR_100KVA_240_480_POSTE_8" localSheetId="0">#REF!</definedName>
    <definedName name="TRANSFORMADOR_100KVA_240_480_POSTE_8">#REF!</definedName>
    <definedName name="TRANSFORMADOR_100KVA_240_480_POSTE_9" localSheetId="0">#REF!</definedName>
    <definedName name="TRANSFORMADOR_100KVA_240_480_POSTE_9">#REF!</definedName>
    <definedName name="TRANSFORMADOR_15KVA_120_240_POSTE" localSheetId="0">#REF!</definedName>
    <definedName name="TRANSFORMADOR_15KVA_120_240_POSTE">#REF!</definedName>
    <definedName name="TRANSFORMADOR_15KVA_120_240_POSTE_10" localSheetId="0">#REF!</definedName>
    <definedName name="TRANSFORMADOR_15KVA_120_240_POSTE_10">#REF!</definedName>
    <definedName name="TRANSFORMADOR_15KVA_120_240_POSTE_11" localSheetId="0">#REF!</definedName>
    <definedName name="TRANSFORMADOR_15KVA_120_240_POSTE_11">#REF!</definedName>
    <definedName name="TRANSFORMADOR_15KVA_120_240_POSTE_6" localSheetId="0">#REF!</definedName>
    <definedName name="TRANSFORMADOR_15KVA_120_240_POSTE_6">#REF!</definedName>
    <definedName name="TRANSFORMADOR_15KVA_120_240_POSTE_7" localSheetId="0">#REF!</definedName>
    <definedName name="TRANSFORMADOR_15KVA_120_240_POSTE_7">#REF!</definedName>
    <definedName name="TRANSFORMADOR_15KVA_120_240_POSTE_8" localSheetId="0">#REF!</definedName>
    <definedName name="TRANSFORMADOR_15KVA_120_240_POSTE_8">#REF!</definedName>
    <definedName name="TRANSFORMADOR_15KVA_120_240_POSTE_9" localSheetId="0">#REF!</definedName>
    <definedName name="TRANSFORMADOR_15KVA_120_240_POSTE_9">#REF!</definedName>
    <definedName name="TRANSFORMADOR_25KVA_240_480_POSTE" localSheetId="0">#REF!</definedName>
    <definedName name="TRANSFORMADOR_25KVA_240_480_POSTE">#REF!</definedName>
    <definedName name="TRANSFORMADOR_25KVA_240_480_POSTE_10" localSheetId="0">#REF!</definedName>
    <definedName name="TRANSFORMADOR_25KVA_240_480_POSTE_10">#REF!</definedName>
    <definedName name="TRANSFORMADOR_25KVA_240_480_POSTE_11" localSheetId="0">#REF!</definedName>
    <definedName name="TRANSFORMADOR_25KVA_240_480_POSTE_11">#REF!</definedName>
    <definedName name="TRANSFORMADOR_25KVA_240_480_POSTE_6" localSheetId="0">#REF!</definedName>
    <definedName name="TRANSFORMADOR_25KVA_240_480_POSTE_6">#REF!</definedName>
    <definedName name="TRANSFORMADOR_25KVA_240_480_POSTE_7" localSheetId="0">#REF!</definedName>
    <definedName name="TRANSFORMADOR_25KVA_240_480_POSTE_7">#REF!</definedName>
    <definedName name="TRANSFORMADOR_25KVA_240_480_POSTE_8" localSheetId="0">#REF!</definedName>
    <definedName name="TRANSFORMADOR_25KVA_240_480_POSTE_8">#REF!</definedName>
    <definedName name="TRANSFORMADOR_25KVA_240_480_POSTE_9" localSheetId="0">#REF!</definedName>
    <definedName name="TRANSFORMADOR_25KVA_240_480_POSTE_9">#REF!</definedName>
    <definedName name="transpasf" localSheetId="0">'[13]Listado Equipos a utilizar'!#REF!</definedName>
    <definedName name="transpasf">'[13]Listado Equipos a utilizar'!#REF!</definedName>
    <definedName name="transporte">'[19]Resumen Precio Equipos'!$C$30</definedName>
    <definedName name="Tratamiento_Moldes_para_Barandilla_3">#N/A</definedName>
    <definedName name="TRATARMADERA">'[53]Ins 2'!$E$51</definedName>
    <definedName name="Trompo" localSheetId="0">#REF!</definedName>
    <definedName name="Trompo">#REF!</definedName>
    <definedName name="Trompo_10" localSheetId="0">#REF!</definedName>
    <definedName name="Trompo_10">#REF!</definedName>
    <definedName name="Trompo_11" localSheetId="0">#REF!</definedName>
    <definedName name="Trompo_11">#REF!</definedName>
    <definedName name="Trompo_6" localSheetId="0">#REF!</definedName>
    <definedName name="Trompo_6">#REF!</definedName>
    <definedName name="Trompo_7" localSheetId="0">#REF!</definedName>
    <definedName name="Trompo_7">#REF!</definedName>
    <definedName name="Trompo_8" localSheetId="0">#REF!</definedName>
    <definedName name="Trompo_8">#REF!</definedName>
    <definedName name="Trompo_9" localSheetId="0">#REF!</definedName>
    <definedName name="Trompo_9">#REF!</definedName>
    <definedName name="truct" localSheetId="0">[19]Materiales!#REF!</definedName>
    <definedName name="truct">[19]Materiales!#REF!</definedName>
    <definedName name="tub8x12">[7]analisis!$G$2313</definedName>
    <definedName name="tub8x516">[7]analisis!$G$2322</definedName>
    <definedName name="tubai" localSheetId="0">#REF!</definedName>
    <definedName name="tubai">#REF!</definedName>
    <definedName name="tubaii" localSheetId="0">#REF!</definedName>
    <definedName name="tubaii">#REF!</definedName>
    <definedName name="tubaiii" localSheetId="0">#REF!</definedName>
    <definedName name="tubaiii">#REF!</definedName>
    <definedName name="tubaiiii" localSheetId="0">#REF!</definedName>
    <definedName name="tubaiiii">#REF!</definedName>
    <definedName name="tubei" localSheetId="0">#REF!</definedName>
    <definedName name="tubei">#REF!</definedName>
    <definedName name="tubeii" localSheetId="0">#REF!</definedName>
    <definedName name="tubeii">#REF!</definedName>
    <definedName name="tubeiii" localSheetId="0">#REF!</definedName>
    <definedName name="tubeiii">#REF!</definedName>
    <definedName name="tubeiiii" localSheetId="0">#REF!</definedName>
    <definedName name="tubeiiii">#REF!</definedName>
    <definedName name="tubi" localSheetId="0">#REF!</definedName>
    <definedName name="tubi">#REF!</definedName>
    <definedName name="tubii" localSheetId="0">#REF!</definedName>
    <definedName name="tubii">#REF!</definedName>
    <definedName name="tubiii" localSheetId="0">#REF!</definedName>
    <definedName name="tubiii">#REF!</definedName>
    <definedName name="tubiiii" localSheetId="0">#REF!</definedName>
    <definedName name="tubiiii">#REF!</definedName>
    <definedName name="TUBO_ACERO_16" localSheetId="0">#REF!</definedName>
    <definedName name="TUBO_ACERO_16">#REF!</definedName>
    <definedName name="TUBO_ACERO_16_10" localSheetId="0">#REF!</definedName>
    <definedName name="TUBO_ACERO_16_10">#REF!</definedName>
    <definedName name="TUBO_ACERO_16_11" localSheetId="0">#REF!</definedName>
    <definedName name="TUBO_ACERO_16_11">#REF!</definedName>
    <definedName name="TUBO_ACERO_16_6" localSheetId="0">#REF!</definedName>
    <definedName name="TUBO_ACERO_16_6">#REF!</definedName>
    <definedName name="TUBO_ACERO_16_7" localSheetId="0">#REF!</definedName>
    <definedName name="TUBO_ACERO_16_7">#REF!</definedName>
    <definedName name="TUBO_ACERO_16_8" localSheetId="0">#REF!</definedName>
    <definedName name="TUBO_ACERO_16_8">#REF!</definedName>
    <definedName name="TUBO_ACERO_16_9" localSheetId="0">#REF!</definedName>
    <definedName name="TUBO_ACERO_16_9">#REF!</definedName>
    <definedName name="TUBO_ACERO_20" localSheetId="0">#REF!</definedName>
    <definedName name="TUBO_ACERO_20">#REF!</definedName>
    <definedName name="TUBO_ACERO_20_10" localSheetId="0">#REF!</definedName>
    <definedName name="TUBO_ACERO_20_10">#REF!</definedName>
    <definedName name="TUBO_ACERO_20_11" localSheetId="0">#REF!</definedName>
    <definedName name="TUBO_ACERO_20_11">#REF!</definedName>
    <definedName name="TUBO_ACERO_20_6" localSheetId="0">#REF!</definedName>
    <definedName name="TUBO_ACERO_20_6">#REF!</definedName>
    <definedName name="TUBO_ACERO_20_7" localSheetId="0">#REF!</definedName>
    <definedName name="TUBO_ACERO_20_7">#REF!</definedName>
    <definedName name="TUBO_ACERO_20_8" localSheetId="0">#REF!</definedName>
    <definedName name="TUBO_ACERO_20_8">#REF!</definedName>
    <definedName name="TUBO_ACERO_20_9" localSheetId="0">#REF!</definedName>
    <definedName name="TUBO_ACERO_20_9">#REF!</definedName>
    <definedName name="TUBO_ACERO_20_e14" localSheetId="0">#REF!</definedName>
    <definedName name="TUBO_ACERO_20_e14">#REF!</definedName>
    <definedName name="TUBO_ACERO_20_e14_10" localSheetId="0">#REF!</definedName>
    <definedName name="TUBO_ACERO_20_e14_10">#REF!</definedName>
    <definedName name="TUBO_ACERO_20_e14_11" localSheetId="0">#REF!</definedName>
    <definedName name="TUBO_ACERO_20_e14_11">#REF!</definedName>
    <definedName name="TUBO_ACERO_20_e14_6" localSheetId="0">#REF!</definedName>
    <definedName name="TUBO_ACERO_20_e14_6">#REF!</definedName>
    <definedName name="TUBO_ACERO_20_e14_7" localSheetId="0">#REF!</definedName>
    <definedName name="TUBO_ACERO_20_e14_7">#REF!</definedName>
    <definedName name="TUBO_ACERO_20_e14_8" localSheetId="0">#REF!</definedName>
    <definedName name="TUBO_ACERO_20_e14_8">#REF!</definedName>
    <definedName name="TUBO_ACERO_20_e14_9" localSheetId="0">#REF!</definedName>
    <definedName name="TUBO_ACERO_20_e14_9">#REF!</definedName>
    <definedName name="TUBO_ACERO_3" localSheetId="0">#REF!</definedName>
    <definedName name="TUBO_ACERO_3">#REF!</definedName>
    <definedName name="TUBO_ACERO_3_10" localSheetId="0">#REF!</definedName>
    <definedName name="TUBO_ACERO_3_10">#REF!</definedName>
    <definedName name="TUBO_ACERO_3_11" localSheetId="0">#REF!</definedName>
    <definedName name="TUBO_ACERO_3_11">#REF!</definedName>
    <definedName name="TUBO_ACERO_3_6" localSheetId="0">#REF!</definedName>
    <definedName name="TUBO_ACERO_3_6">#REF!</definedName>
    <definedName name="TUBO_ACERO_3_7" localSheetId="0">#REF!</definedName>
    <definedName name="TUBO_ACERO_3_7">#REF!</definedName>
    <definedName name="TUBO_ACERO_3_8" localSheetId="0">#REF!</definedName>
    <definedName name="TUBO_ACERO_3_8">#REF!</definedName>
    <definedName name="TUBO_ACERO_3_9" localSheetId="0">#REF!</definedName>
    <definedName name="TUBO_ACERO_3_9">#REF!</definedName>
    <definedName name="TUBO_ACERO_4" localSheetId="0">#REF!</definedName>
    <definedName name="TUBO_ACERO_4">#REF!</definedName>
    <definedName name="TUBO_ACERO_4_10" localSheetId="0">#REF!</definedName>
    <definedName name="TUBO_ACERO_4_10">#REF!</definedName>
    <definedName name="TUBO_ACERO_4_11" localSheetId="0">#REF!</definedName>
    <definedName name="TUBO_ACERO_4_11">#REF!</definedName>
    <definedName name="TUBO_ACERO_4_6" localSheetId="0">#REF!</definedName>
    <definedName name="TUBO_ACERO_4_6">#REF!</definedName>
    <definedName name="TUBO_ACERO_4_7" localSheetId="0">#REF!</definedName>
    <definedName name="TUBO_ACERO_4_7">#REF!</definedName>
    <definedName name="TUBO_ACERO_4_8" localSheetId="0">#REF!</definedName>
    <definedName name="TUBO_ACERO_4_8">#REF!</definedName>
    <definedName name="TUBO_ACERO_4_9" localSheetId="0">#REF!</definedName>
    <definedName name="TUBO_ACERO_4_9">#REF!</definedName>
    <definedName name="TUBO_ACERO_6" localSheetId="0">#REF!</definedName>
    <definedName name="TUBO_ACERO_6">#REF!</definedName>
    <definedName name="TUBO_ACERO_6_10" localSheetId="0">#REF!</definedName>
    <definedName name="TUBO_ACERO_6_10">#REF!</definedName>
    <definedName name="TUBO_ACERO_6_11" localSheetId="0">#REF!</definedName>
    <definedName name="TUBO_ACERO_6_11">#REF!</definedName>
    <definedName name="TUBO_ACERO_6_6" localSheetId="0">#REF!</definedName>
    <definedName name="TUBO_ACERO_6_6">#REF!</definedName>
    <definedName name="TUBO_ACERO_6_7" localSheetId="0">#REF!</definedName>
    <definedName name="TUBO_ACERO_6_7">#REF!</definedName>
    <definedName name="TUBO_ACERO_6_8" localSheetId="0">#REF!</definedName>
    <definedName name="TUBO_ACERO_6_8">#REF!</definedName>
    <definedName name="TUBO_ACERO_6_9" localSheetId="0">#REF!</definedName>
    <definedName name="TUBO_ACERO_6_9">#REF!</definedName>
    <definedName name="TUBO_ACERO_8" localSheetId="0">#REF!</definedName>
    <definedName name="TUBO_ACERO_8">#REF!</definedName>
    <definedName name="TUBO_ACERO_8_10" localSheetId="0">#REF!</definedName>
    <definedName name="TUBO_ACERO_8_10">#REF!</definedName>
    <definedName name="TUBO_ACERO_8_11" localSheetId="0">#REF!</definedName>
    <definedName name="TUBO_ACERO_8_11">#REF!</definedName>
    <definedName name="TUBO_ACERO_8_6" localSheetId="0">#REF!</definedName>
    <definedName name="TUBO_ACERO_8_6">#REF!</definedName>
    <definedName name="TUBO_ACERO_8_7" localSheetId="0">#REF!</definedName>
    <definedName name="TUBO_ACERO_8_7">#REF!</definedName>
    <definedName name="TUBO_ACERO_8_8" localSheetId="0">#REF!</definedName>
    <definedName name="TUBO_ACERO_8_8">#REF!</definedName>
    <definedName name="TUBO_ACERO_8_9" localSheetId="0">#REF!</definedName>
    <definedName name="TUBO_ACERO_8_9">#REF!</definedName>
    <definedName name="TUBO_CPVC_12" localSheetId="0">#REF!</definedName>
    <definedName name="TUBO_CPVC_12">#REF!</definedName>
    <definedName name="TUBO_CPVC_12_10" localSheetId="0">#REF!</definedName>
    <definedName name="TUBO_CPVC_12_10">#REF!</definedName>
    <definedName name="TUBO_CPVC_12_11" localSheetId="0">#REF!</definedName>
    <definedName name="TUBO_CPVC_12_11">#REF!</definedName>
    <definedName name="TUBO_CPVC_12_6" localSheetId="0">#REF!</definedName>
    <definedName name="TUBO_CPVC_12_6">#REF!</definedName>
    <definedName name="TUBO_CPVC_12_7" localSheetId="0">#REF!</definedName>
    <definedName name="TUBO_CPVC_12_7">#REF!</definedName>
    <definedName name="TUBO_CPVC_12_8" localSheetId="0">#REF!</definedName>
    <definedName name="TUBO_CPVC_12_8">#REF!</definedName>
    <definedName name="TUBO_CPVC_12_9" localSheetId="0">#REF!</definedName>
    <definedName name="TUBO_CPVC_12_9">#REF!</definedName>
    <definedName name="TUBO_FLEXIBLE_INODORO_C_TUERCA" localSheetId="0">#REF!</definedName>
    <definedName name="TUBO_FLEXIBLE_INODORO_C_TUERCA">#REF!</definedName>
    <definedName name="TUBO_FLEXIBLE_INODORO_C_TUERCA_10" localSheetId="0">#REF!</definedName>
    <definedName name="TUBO_FLEXIBLE_INODORO_C_TUERCA_10">#REF!</definedName>
    <definedName name="TUBO_FLEXIBLE_INODORO_C_TUERCA_11" localSheetId="0">#REF!</definedName>
    <definedName name="TUBO_FLEXIBLE_INODORO_C_TUERCA_11">#REF!</definedName>
    <definedName name="TUBO_FLEXIBLE_INODORO_C_TUERCA_6" localSheetId="0">#REF!</definedName>
    <definedName name="TUBO_FLEXIBLE_INODORO_C_TUERCA_6">#REF!</definedName>
    <definedName name="TUBO_FLEXIBLE_INODORO_C_TUERCA_7" localSheetId="0">#REF!</definedName>
    <definedName name="TUBO_FLEXIBLE_INODORO_C_TUERCA_7">#REF!</definedName>
    <definedName name="TUBO_FLEXIBLE_INODORO_C_TUERCA_8" localSheetId="0">#REF!</definedName>
    <definedName name="TUBO_FLEXIBLE_INODORO_C_TUERCA_8">#REF!</definedName>
    <definedName name="TUBO_FLEXIBLE_INODORO_C_TUERCA_9" localSheetId="0">#REF!</definedName>
    <definedName name="TUBO_FLEXIBLE_INODORO_C_TUERCA_9">#REF!</definedName>
    <definedName name="TUBO_HA_36" localSheetId="0">#REF!</definedName>
    <definedName name="TUBO_HA_36">#REF!</definedName>
    <definedName name="TUBO_HA_36_10" localSheetId="0">#REF!</definedName>
    <definedName name="TUBO_HA_36_10">#REF!</definedName>
    <definedName name="TUBO_HA_36_11" localSheetId="0">#REF!</definedName>
    <definedName name="TUBO_HA_36_11">#REF!</definedName>
    <definedName name="TUBO_HA_36_6" localSheetId="0">#REF!</definedName>
    <definedName name="TUBO_HA_36_6">#REF!</definedName>
    <definedName name="TUBO_HA_36_7" localSheetId="0">#REF!</definedName>
    <definedName name="TUBO_HA_36_7">#REF!</definedName>
    <definedName name="TUBO_HA_36_8" localSheetId="0">#REF!</definedName>
    <definedName name="TUBO_HA_36_8">#REF!</definedName>
    <definedName name="TUBO_HA_36_9" localSheetId="0">#REF!</definedName>
    <definedName name="TUBO_HA_36_9">#REF!</definedName>
    <definedName name="TUBO_HG_1" localSheetId="0">#REF!</definedName>
    <definedName name="TUBO_HG_1">#REF!</definedName>
    <definedName name="TUBO_HG_1_10" localSheetId="0">#REF!</definedName>
    <definedName name="TUBO_HG_1_10">#REF!</definedName>
    <definedName name="TUBO_HG_1_11" localSheetId="0">#REF!</definedName>
    <definedName name="TUBO_HG_1_11">#REF!</definedName>
    <definedName name="TUBO_HG_1_12" localSheetId="0">#REF!</definedName>
    <definedName name="TUBO_HG_1_12">#REF!</definedName>
    <definedName name="TUBO_HG_1_12_10" localSheetId="0">#REF!</definedName>
    <definedName name="TUBO_HG_1_12_10">#REF!</definedName>
    <definedName name="TUBO_HG_1_12_11" localSheetId="0">#REF!</definedName>
    <definedName name="TUBO_HG_1_12_11">#REF!</definedName>
    <definedName name="TUBO_HG_1_12_6" localSheetId="0">#REF!</definedName>
    <definedName name="TUBO_HG_1_12_6">#REF!</definedName>
    <definedName name="TUBO_HG_1_12_7" localSheetId="0">#REF!</definedName>
    <definedName name="TUBO_HG_1_12_7">#REF!</definedName>
    <definedName name="TUBO_HG_1_12_8" localSheetId="0">#REF!</definedName>
    <definedName name="TUBO_HG_1_12_8">#REF!</definedName>
    <definedName name="TUBO_HG_1_12_9" localSheetId="0">#REF!</definedName>
    <definedName name="TUBO_HG_1_12_9">#REF!</definedName>
    <definedName name="TUBO_HG_1_6" localSheetId="0">#REF!</definedName>
    <definedName name="TUBO_HG_1_6">#REF!</definedName>
    <definedName name="TUBO_HG_1_7" localSheetId="0">#REF!</definedName>
    <definedName name="TUBO_HG_1_7">#REF!</definedName>
    <definedName name="TUBO_HG_1_8" localSheetId="0">#REF!</definedName>
    <definedName name="TUBO_HG_1_8">#REF!</definedName>
    <definedName name="TUBO_HG_1_9" localSheetId="0">#REF!</definedName>
    <definedName name="TUBO_HG_1_9">#REF!</definedName>
    <definedName name="TUBO_HG_12" localSheetId="0">#REF!</definedName>
    <definedName name="TUBO_HG_12">#REF!</definedName>
    <definedName name="TUBO_HG_12_10" localSheetId="0">#REF!</definedName>
    <definedName name="TUBO_HG_12_10">#REF!</definedName>
    <definedName name="TUBO_HG_12_11" localSheetId="0">#REF!</definedName>
    <definedName name="TUBO_HG_12_11">#REF!</definedName>
    <definedName name="TUBO_HG_12_6" localSheetId="0">#REF!</definedName>
    <definedName name="TUBO_HG_12_6">#REF!</definedName>
    <definedName name="TUBO_HG_12_7" localSheetId="0">#REF!</definedName>
    <definedName name="TUBO_HG_12_7">#REF!</definedName>
    <definedName name="TUBO_HG_12_8" localSheetId="0">#REF!</definedName>
    <definedName name="TUBO_HG_12_8">#REF!</definedName>
    <definedName name="TUBO_HG_12_9" localSheetId="0">#REF!</definedName>
    <definedName name="TUBO_HG_12_9">#REF!</definedName>
    <definedName name="TUBO_HG_34" localSheetId="0">#REF!</definedName>
    <definedName name="TUBO_HG_34">#REF!</definedName>
    <definedName name="TUBO_HG_34_10" localSheetId="0">#REF!</definedName>
    <definedName name="TUBO_HG_34_10">#REF!</definedName>
    <definedName name="TUBO_HG_34_11" localSheetId="0">#REF!</definedName>
    <definedName name="TUBO_HG_34_11">#REF!</definedName>
    <definedName name="TUBO_HG_34_6" localSheetId="0">#REF!</definedName>
    <definedName name="TUBO_HG_34_6">#REF!</definedName>
    <definedName name="TUBO_HG_34_7" localSheetId="0">#REF!</definedName>
    <definedName name="TUBO_HG_34_7">#REF!</definedName>
    <definedName name="TUBO_HG_34_8" localSheetId="0">#REF!</definedName>
    <definedName name="TUBO_HG_34_8">#REF!</definedName>
    <definedName name="TUBO_HG_34_9" localSheetId="0">#REF!</definedName>
    <definedName name="TUBO_HG_34_9">#REF!</definedName>
    <definedName name="TUBO_PVC_DRENAJE_1_12" localSheetId="0">#REF!</definedName>
    <definedName name="TUBO_PVC_DRENAJE_1_12">#REF!</definedName>
    <definedName name="TUBO_PVC_DRENAJE_1_12_10" localSheetId="0">#REF!</definedName>
    <definedName name="TUBO_PVC_DRENAJE_1_12_10">#REF!</definedName>
    <definedName name="TUBO_PVC_DRENAJE_1_12_11" localSheetId="0">#REF!</definedName>
    <definedName name="TUBO_PVC_DRENAJE_1_12_11">#REF!</definedName>
    <definedName name="TUBO_PVC_DRENAJE_1_12_6" localSheetId="0">#REF!</definedName>
    <definedName name="TUBO_PVC_DRENAJE_1_12_6">#REF!</definedName>
    <definedName name="TUBO_PVC_DRENAJE_1_12_7" localSheetId="0">#REF!</definedName>
    <definedName name="TUBO_PVC_DRENAJE_1_12_7">#REF!</definedName>
    <definedName name="TUBO_PVC_DRENAJE_1_12_8" localSheetId="0">#REF!</definedName>
    <definedName name="TUBO_PVC_DRENAJE_1_12_8">#REF!</definedName>
    <definedName name="TUBO_PVC_DRENAJE_1_12_9" localSheetId="0">#REF!</definedName>
    <definedName name="TUBO_PVC_DRENAJE_1_12_9">#REF!</definedName>
    <definedName name="TUBO_PVC_SCH40_12" localSheetId="0">#REF!</definedName>
    <definedName name="TUBO_PVC_SCH40_12">#REF!</definedName>
    <definedName name="TUBO_PVC_SCH40_12_10" localSheetId="0">#REF!</definedName>
    <definedName name="TUBO_PVC_SCH40_12_10">#REF!</definedName>
    <definedName name="TUBO_PVC_SCH40_12_11" localSheetId="0">#REF!</definedName>
    <definedName name="TUBO_PVC_SCH40_12_11">#REF!</definedName>
    <definedName name="TUBO_PVC_SCH40_12_6" localSheetId="0">#REF!</definedName>
    <definedName name="TUBO_PVC_SCH40_12_6">#REF!</definedName>
    <definedName name="TUBO_PVC_SCH40_12_7" localSheetId="0">#REF!</definedName>
    <definedName name="TUBO_PVC_SCH40_12_7">#REF!</definedName>
    <definedName name="TUBO_PVC_SCH40_12_8" localSheetId="0">#REF!</definedName>
    <definedName name="TUBO_PVC_SCH40_12_8">#REF!</definedName>
    <definedName name="TUBO_PVC_SCH40_12_9" localSheetId="0">#REF!</definedName>
    <definedName name="TUBO_PVC_SCH40_12_9">#REF!</definedName>
    <definedName name="TUBO_PVC_SCH40_34" localSheetId="0">#REF!</definedName>
    <definedName name="TUBO_PVC_SCH40_34">#REF!</definedName>
    <definedName name="TUBO_PVC_SCH40_34_10" localSheetId="0">#REF!</definedName>
    <definedName name="TUBO_PVC_SCH40_34_10">#REF!</definedName>
    <definedName name="TUBO_PVC_SCH40_34_11" localSheetId="0">#REF!</definedName>
    <definedName name="TUBO_PVC_SCH40_34_11">#REF!</definedName>
    <definedName name="TUBO_PVC_SCH40_34_6" localSheetId="0">#REF!</definedName>
    <definedName name="TUBO_PVC_SCH40_34_6">#REF!</definedName>
    <definedName name="TUBO_PVC_SCH40_34_7" localSheetId="0">#REF!</definedName>
    <definedName name="TUBO_PVC_SCH40_34_7">#REF!</definedName>
    <definedName name="TUBO_PVC_SCH40_34_8" localSheetId="0">#REF!</definedName>
    <definedName name="TUBO_PVC_SCH40_34_8">#REF!</definedName>
    <definedName name="TUBO_PVC_SCH40_34_9" localSheetId="0">#REF!</definedName>
    <definedName name="TUBO_PVC_SCH40_34_9">#REF!</definedName>
    <definedName name="TUBO_PVC_SDR21_2" localSheetId="0">#REF!</definedName>
    <definedName name="TUBO_PVC_SDR21_2">#REF!</definedName>
    <definedName name="TUBO_PVC_SDR21_2_10" localSheetId="0">#REF!</definedName>
    <definedName name="TUBO_PVC_SDR21_2_10">#REF!</definedName>
    <definedName name="TUBO_PVC_SDR21_2_11" localSheetId="0">#REF!</definedName>
    <definedName name="TUBO_PVC_SDR21_2_11">#REF!</definedName>
    <definedName name="TUBO_PVC_SDR21_2_6" localSheetId="0">#REF!</definedName>
    <definedName name="TUBO_PVC_SDR21_2_6">#REF!</definedName>
    <definedName name="TUBO_PVC_SDR21_2_7" localSheetId="0">#REF!</definedName>
    <definedName name="TUBO_PVC_SDR21_2_7">#REF!</definedName>
    <definedName name="TUBO_PVC_SDR21_2_8" localSheetId="0">#REF!</definedName>
    <definedName name="TUBO_PVC_SDR21_2_8">#REF!</definedName>
    <definedName name="TUBO_PVC_SDR21_2_9" localSheetId="0">#REF!</definedName>
    <definedName name="TUBO_PVC_SDR21_2_9">#REF!</definedName>
    <definedName name="TUBO_PVC_SDR21_JG_16" localSheetId="0">#REF!</definedName>
    <definedName name="TUBO_PVC_SDR21_JG_16">#REF!</definedName>
    <definedName name="TUBO_PVC_SDR21_JG_16_10" localSheetId="0">#REF!</definedName>
    <definedName name="TUBO_PVC_SDR21_JG_16_10">#REF!</definedName>
    <definedName name="TUBO_PVC_SDR21_JG_16_11" localSheetId="0">#REF!</definedName>
    <definedName name="TUBO_PVC_SDR21_JG_16_11">#REF!</definedName>
    <definedName name="TUBO_PVC_SDR21_JG_16_6" localSheetId="0">#REF!</definedName>
    <definedName name="TUBO_PVC_SDR21_JG_16_6">#REF!</definedName>
    <definedName name="TUBO_PVC_SDR21_JG_16_7" localSheetId="0">#REF!</definedName>
    <definedName name="TUBO_PVC_SDR21_JG_16_7">#REF!</definedName>
    <definedName name="TUBO_PVC_SDR21_JG_16_8" localSheetId="0">#REF!</definedName>
    <definedName name="TUBO_PVC_SDR21_JG_16_8">#REF!</definedName>
    <definedName name="TUBO_PVC_SDR21_JG_16_9" localSheetId="0">#REF!</definedName>
    <definedName name="TUBO_PVC_SDR21_JG_16_9">#REF!</definedName>
    <definedName name="TUBO_PVC_SDR21_JG_6" localSheetId="0">#REF!</definedName>
    <definedName name="TUBO_PVC_SDR21_JG_6">#REF!</definedName>
    <definedName name="TUBO_PVC_SDR21_JG_6_10" localSheetId="0">#REF!</definedName>
    <definedName name="TUBO_PVC_SDR21_JG_6_10">#REF!</definedName>
    <definedName name="TUBO_PVC_SDR21_JG_6_11" localSheetId="0">#REF!</definedName>
    <definedName name="TUBO_PVC_SDR21_JG_6_11">#REF!</definedName>
    <definedName name="TUBO_PVC_SDR21_JG_6_6" localSheetId="0">#REF!</definedName>
    <definedName name="TUBO_PVC_SDR21_JG_6_6">#REF!</definedName>
    <definedName name="TUBO_PVC_SDR21_JG_6_7" localSheetId="0">#REF!</definedName>
    <definedName name="TUBO_PVC_SDR21_JG_6_7">#REF!</definedName>
    <definedName name="TUBO_PVC_SDR21_JG_6_8" localSheetId="0">#REF!</definedName>
    <definedName name="TUBO_PVC_SDR21_JG_6_8">#REF!</definedName>
    <definedName name="TUBO_PVC_SDR21_JG_6_9" localSheetId="0">#REF!</definedName>
    <definedName name="TUBO_PVC_SDR21_JG_6_9">#REF!</definedName>
    <definedName name="TUBO_PVC_SDR21_JG_8" localSheetId="0">#REF!</definedName>
    <definedName name="TUBO_PVC_SDR21_JG_8">#REF!</definedName>
    <definedName name="TUBO_PVC_SDR21_JG_8_10" localSheetId="0">#REF!</definedName>
    <definedName name="TUBO_PVC_SDR21_JG_8_10">#REF!</definedName>
    <definedName name="TUBO_PVC_SDR21_JG_8_11" localSheetId="0">#REF!</definedName>
    <definedName name="TUBO_PVC_SDR21_JG_8_11">#REF!</definedName>
    <definedName name="TUBO_PVC_SDR21_JG_8_6" localSheetId="0">#REF!</definedName>
    <definedName name="TUBO_PVC_SDR21_JG_8_6">#REF!</definedName>
    <definedName name="TUBO_PVC_SDR21_JG_8_7" localSheetId="0">#REF!</definedName>
    <definedName name="TUBO_PVC_SDR21_JG_8_7">#REF!</definedName>
    <definedName name="TUBO_PVC_SDR21_JG_8_8" localSheetId="0">#REF!</definedName>
    <definedName name="TUBO_PVC_SDR21_JG_8_8">#REF!</definedName>
    <definedName name="TUBO_PVC_SDR21_JG_8_9" localSheetId="0">#REF!</definedName>
    <definedName name="TUBO_PVC_SDR21_JG_8_9">#REF!</definedName>
    <definedName name="TUBO_PVC_SDR26_12" localSheetId="0">#REF!</definedName>
    <definedName name="TUBO_PVC_SDR26_12">#REF!</definedName>
    <definedName name="TUBO_PVC_SDR26_12_10" localSheetId="0">#REF!</definedName>
    <definedName name="TUBO_PVC_SDR26_12_10">#REF!</definedName>
    <definedName name="TUBO_PVC_SDR26_12_11" localSheetId="0">#REF!</definedName>
    <definedName name="TUBO_PVC_SDR26_12_11">#REF!</definedName>
    <definedName name="TUBO_PVC_SDR26_12_6" localSheetId="0">#REF!</definedName>
    <definedName name="TUBO_PVC_SDR26_12_6">#REF!</definedName>
    <definedName name="TUBO_PVC_SDR26_12_7" localSheetId="0">#REF!</definedName>
    <definedName name="TUBO_PVC_SDR26_12_7">#REF!</definedName>
    <definedName name="TUBO_PVC_SDR26_12_8" localSheetId="0">#REF!</definedName>
    <definedName name="TUBO_PVC_SDR26_12_8">#REF!</definedName>
    <definedName name="TUBO_PVC_SDR26_12_9" localSheetId="0">#REF!</definedName>
    <definedName name="TUBO_PVC_SDR26_12_9">#REF!</definedName>
    <definedName name="TUBO_PVC_SDR26_2" localSheetId="0">#REF!</definedName>
    <definedName name="TUBO_PVC_SDR26_2">#REF!</definedName>
    <definedName name="TUBO_PVC_SDR26_2_10" localSheetId="0">#REF!</definedName>
    <definedName name="TUBO_PVC_SDR26_2_10">#REF!</definedName>
    <definedName name="TUBO_PVC_SDR26_2_11" localSheetId="0">#REF!</definedName>
    <definedName name="TUBO_PVC_SDR26_2_11">#REF!</definedName>
    <definedName name="TUBO_PVC_SDR26_2_6" localSheetId="0">#REF!</definedName>
    <definedName name="TUBO_PVC_SDR26_2_6">#REF!</definedName>
    <definedName name="TUBO_PVC_SDR26_2_7" localSheetId="0">#REF!</definedName>
    <definedName name="TUBO_PVC_SDR26_2_7">#REF!</definedName>
    <definedName name="TUBO_PVC_SDR26_2_8" localSheetId="0">#REF!</definedName>
    <definedName name="TUBO_PVC_SDR26_2_8">#REF!</definedName>
    <definedName name="TUBO_PVC_SDR26_2_9" localSheetId="0">#REF!</definedName>
    <definedName name="TUBO_PVC_SDR26_2_9">#REF!</definedName>
    <definedName name="TUBO_PVC_SDR26_34" localSheetId="0">#REF!</definedName>
    <definedName name="TUBO_PVC_SDR26_34">#REF!</definedName>
    <definedName name="TUBO_PVC_SDR26_34_10" localSheetId="0">#REF!</definedName>
    <definedName name="TUBO_PVC_SDR26_34_10">#REF!</definedName>
    <definedName name="TUBO_PVC_SDR26_34_11" localSheetId="0">#REF!</definedName>
    <definedName name="TUBO_PVC_SDR26_34_11">#REF!</definedName>
    <definedName name="TUBO_PVC_SDR26_34_6" localSheetId="0">#REF!</definedName>
    <definedName name="TUBO_PVC_SDR26_34_6">#REF!</definedName>
    <definedName name="TUBO_PVC_SDR26_34_7" localSheetId="0">#REF!</definedName>
    <definedName name="TUBO_PVC_SDR26_34_7">#REF!</definedName>
    <definedName name="TUBO_PVC_SDR26_34_8" localSheetId="0">#REF!</definedName>
    <definedName name="TUBO_PVC_SDR26_34_8">#REF!</definedName>
    <definedName name="TUBO_PVC_SDR26_34_9" localSheetId="0">#REF!</definedName>
    <definedName name="TUBO_PVC_SDR26_34_9">#REF!</definedName>
    <definedName name="TUBO_PVC_SDR26_JG_16" localSheetId="0">#REF!</definedName>
    <definedName name="TUBO_PVC_SDR26_JG_16">#REF!</definedName>
    <definedName name="TUBO_PVC_SDR26_JG_16_10" localSheetId="0">#REF!</definedName>
    <definedName name="TUBO_PVC_SDR26_JG_16_10">#REF!</definedName>
    <definedName name="TUBO_PVC_SDR26_JG_16_11" localSheetId="0">#REF!</definedName>
    <definedName name="TUBO_PVC_SDR26_JG_16_11">#REF!</definedName>
    <definedName name="TUBO_PVC_SDR26_JG_16_6" localSheetId="0">#REF!</definedName>
    <definedName name="TUBO_PVC_SDR26_JG_16_6">#REF!</definedName>
    <definedName name="TUBO_PVC_SDR26_JG_16_7" localSheetId="0">#REF!</definedName>
    <definedName name="TUBO_PVC_SDR26_JG_16_7">#REF!</definedName>
    <definedName name="TUBO_PVC_SDR26_JG_16_8" localSheetId="0">#REF!</definedName>
    <definedName name="TUBO_PVC_SDR26_JG_16_8">#REF!</definedName>
    <definedName name="TUBO_PVC_SDR26_JG_16_9" localSheetId="0">#REF!</definedName>
    <definedName name="TUBO_PVC_SDR26_JG_16_9">#REF!</definedName>
    <definedName name="TUBO_PVC_SDR26_JG_3" localSheetId="0">#REF!</definedName>
    <definedName name="TUBO_PVC_SDR26_JG_3">#REF!</definedName>
    <definedName name="TUBO_PVC_SDR26_JG_3_10" localSheetId="0">#REF!</definedName>
    <definedName name="TUBO_PVC_SDR26_JG_3_10">#REF!</definedName>
    <definedName name="TUBO_PVC_SDR26_JG_3_11" localSheetId="0">#REF!</definedName>
    <definedName name="TUBO_PVC_SDR26_JG_3_11">#REF!</definedName>
    <definedName name="TUBO_PVC_SDR26_JG_3_6" localSheetId="0">#REF!</definedName>
    <definedName name="TUBO_PVC_SDR26_JG_3_6">#REF!</definedName>
    <definedName name="TUBO_PVC_SDR26_JG_3_7" localSheetId="0">#REF!</definedName>
    <definedName name="TUBO_PVC_SDR26_JG_3_7">#REF!</definedName>
    <definedName name="TUBO_PVC_SDR26_JG_3_8" localSheetId="0">#REF!</definedName>
    <definedName name="TUBO_PVC_SDR26_JG_3_8">#REF!</definedName>
    <definedName name="TUBO_PVC_SDR26_JG_3_9" localSheetId="0">#REF!</definedName>
    <definedName name="TUBO_PVC_SDR26_JG_3_9">#REF!</definedName>
    <definedName name="TUBO_PVC_SDR26_JG_4" localSheetId="0">#REF!</definedName>
    <definedName name="TUBO_PVC_SDR26_JG_4">#REF!</definedName>
    <definedName name="TUBO_PVC_SDR26_JG_4_10" localSheetId="0">#REF!</definedName>
    <definedName name="TUBO_PVC_SDR26_JG_4_10">#REF!</definedName>
    <definedName name="TUBO_PVC_SDR26_JG_4_11" localSheetId="0">#REF!</definedName>
    <definedName name="TUBO_PVC_SDR26_JG_4_11">#REF!</definedName>
    <definedName name="TUBO_PVC_SDR26_JG_4_6" localSheetId="0">#REF!</definedName>
    <definedName name="TUBO_PVC_SDR26_JG_4_6">#REF!</definedName>
    <definedName name="TUBO_PVC_SDR26_JG_4_7" localSheetId="0">#REF!</definedName>
    <definedName name="TUBO_PVC_SDR26_JG_4_7">#REF!</definedName>
    <definedName name="TUBO_PVC_SDR26_JG_4_8" localSheetId="0">#REF!</definedName>
    <definedName name="TUBO_PVC_SDR26_JG_4_8">#REF!</definedName>
    <definedName name="TUBO_PVC_SDR26_JG_4_9" localSheetId="0">#REF!</definedName>
    <definedName name="TUBO_PVC_SDR26_JG_4_9">#REF!</definedName>
    <definedName name="TUBO_PVC_SDR26_JG_6" localSheetId="0">#REF!</definedName>
    <definedName name="TUBO_PVC_SDR26_JG_6">#REF!</definedName>
    <definedName name="TUBO_PVC_SDR26_JG_6_10" localSheetId="0">#REF!</definedName>
    <definedName name="TUBO_PVC_SDR26_JG_6_10">#REF!</definedName>
    <definedName name="TUBO_PVC_SDR26_JG_6_11" localSheetId="0">#REF!</definedName>
    <definedName name="TUBO_PVC_SDR26_JG_6_11">#REF!</definedName>
    <definedName name="TUBO_PVC_SDR26_JG_6_6" localSheetId="0">#REF!</definedName>
    <definedName name="TUBO_PVC_SDR26_JG_6_6">#REF!</definedName>
    <definedName name="TUBO_PVC_SDR26_JG_6_7" localSheetId="0">#REF!</definedName>
    <definedName name="TUBO_PVC_SDR26_JG_6_7">#REF!</definedName>
    <definedName name="TUBO_PVC_SDR26_JG_6_8" localSheetId="0">#REF!</definedName>
    <definedName name="TUBO_PVC_SDR26_JG_6_8">#REF!</definedName>
    <definedName name="TUBO_PVC_SDR26_JG_6_9" localSheetId="0">#REF!</definedName>
    <definedName name="TUBO_PVC_SDR26_JG_6_9">#REF!</definedName>
    <definedName name="TUBO_PVC_SDR26_JG_8" localSheetId="0">#REF!</definedName>
    <definedName name="TUBO_PVC_SDR26_JG_8">#REF!</definedName>
    <definedName name="TUBO_PVC_SDR26_JG_8_10" localSheetId="0">#REF!</definedName>
    <definedName name="TUBO_PVC_SDR26_JG_8_10">#REF!</definedName>
    <definedName name="TUBO_PVC_SDR26_JG_8_11" localSheetId="0">#REF!</definedName>
    <definedName name="TUBO_PVC_SDR26_JG_8_11">#REF!</definedName>
    <definedName name="TUBO_PVC_SDR26_JG_8_6" localSheetId="0">#REF!</definedName>
    <definedName name="TUBO_PVC_SDR26_JG_8_6">#REF!</definedName>
    <definedName name="TUBO_PVC_SDR26_JG_8_7" localSheetId="0">#REF!</definedName>
    <definedName name="TUBO_PVC_SDR26_JG_8_7">#REF!</definedName>
    <definedName name="TUBO_PVC_SDR26_JG_8_8" localSheetId="0">#REF!</definedName>
    <definedName name="TUBO_PVC_SDR26_JG_8_8">#REF!</definedName>
    <definedName name="TUBO_PVC_SDR26_JG_8_9" localSheetId="0">#REF!</definedName>
    <definedName name="TUBO_PVC_SDR26_JG_8_9">#REF!</definedName>
    <definedName name="TUBO_PVC_SDR325_JG_16" localSheetId="0">#REF!</definedName>
    <definedName name="TUBO_PVC_SDR325_JG_16">#REF!</definedName>
    <definedName name="TUBO_PVC_SDR325_JG_16_10" localSheetId="0">#REF!</definedName>
    <definedName name="TUBO_PVC_SDR325_JG_16_10">#REF!</definedName>
    <definedName name="TUBO_PVC_SDR325_JG_16_11" localSheetId="0">#REF!</definedName>
    <definedName name="TUBO_PVC_SDR325_JG_16_11">#REF!</definedName>
    <definedName name="TUBO_PVC_SDR325_JG_16_6" localSheetId="0">#REF!</definedName>
    <definedName name="TUBO_PVC_SDR325_JG_16_6">#REF!</definedName>
    <definedName name="TUBO_PVC_SDR325_JG_16_7" localSheetId="0">#REF!</definedName>
    <definedName name="TUBO_PVC_SDR325_JG_16_7">#REF!</definedName>
    <definedName name="TUBO_PVC_SDR325_JG_16_8" localSheetId="0">#REF!</definedName>
    <definedName name="TUBO_PVC_SDR325_JG_16_8">#REF!</definedName>
    <definedName name="TUBO_PVC_SDR325_JG_16_9" localSheetId="0">#REF!</definedName>
    <definedName name="TUBO_PVC_SDR325_JG_16_9">#REF!</definedName>
    <definedName name="TUBO_PVC_SDR325_JG_20" localSheetId="0">#REF!</definedName>
    <definedName name="TUBO_PVC_SDR325_JG_20">#REF!</definedName>
    <definedName name="TUBO_PVC_SDR325_JG_20_10" localSheetId="0">#REF!</definedName>
    <definedName name="TUBO_PVC_SDR325_JG_20_10">#REF!</definedName>
    <definedName name="TUBO_PVC_SDR325_JG_20_11" localSheetId="0">#REF!</definedName>
    <definedName name="TUBO_PVC_SDR325_JG_20_11">#REF!</definedName>
    <definedName name="TUBO_PVC_SDR325_JG_20_6" localSheetId="0">#REF!</definedName>
    <definedName name="TUBO_PVC_SDR325_JG_20_6">#REF!</definedName>
    <definedName name="TUBO_PVC_SDR325_JG_20_7" localSheetId="0">#REF!</definedName>
    <definedName name="TUBO_PVC_SDR325_JG_20_7">#REF!</definedName>
    <definedName name="TUBO_PVC_SDR325_JG_20_8" localSheetId="0">#REF!</definedName>
    <definedName name="TUBO_PVC_SDR325_JG_20_8">#REF!</definedName>
    <definedName name="TUBO_PVC_SDR325_JG_20_9" localSheetId="0">#REF!</definedName>
    <definedName name="TUBO_PVC_SDR325_JG_20_9">#REF!</definedName>
    <definedName name="TUBO_PVC_SDR325_JG_8" localSheetId="0">#REF!</definedName>
    <definedName name="TUBO_PVC_SDR325_JG_8">#REF!</definedName>
    <definedName name="TUBO_PVC_SDR325_JG_8_10" localSheetId="0">#REF!</definedName>
    <definedName name="TUBO_PVC_SDR325_JG_8_10">#REF!</definedName>
    <definedName name="TUBO_PVC_SDR325_JG_8_11" localSheetId="0">#REF!</definedName>
    <definedName name="TUBO_PVC_SDR325_JG_8_11">#REF!</definedName>
    <definedName name="TUBO_PVC_SDR325_JG_8_6" localSheetId="0">#REF!</definedName>
    <definedName name="TUBO_PVC_SDR325_JG_8_6">#REF!</definedName>
    <definedName name="TUBO_PVC_SDR325_JG_8_7" localSheetId="0">#REF!</definedName>
    <definedName name="TUBO_PVC_SDR325_JG_8_7">#REF!</definedName>
    <definedName name="TUBO_PVC_SDR325_JG_8_8" localSheetId="0">#REF!</definedName>
    <definedName name="TUBO_PVC_SDR325_JG_8_8">#REF!</definedName>
    <definedName name="TUBO_PVC_SDR325_JG_8_9" localSheetId="0">#REF!</definedName>
    <definedName name="TUBO_PVC_SDR325_JG_8_9">#REF!</definedName>
    <definedName name="TUBO_PVC_SDR41_2" localSheetId="0">#REF!</definedName>
    <definedName name="TUBO_PVC_SDR41_2">#REF!</definedName>
    <definedName name="TUBO_PVC_SDR41_2_10" localSheetId="0">#REF!</definedName>
    <definedName name="TUBO_PVC_SDR41_2_10">#REF!</definedName>
    <definedName name="TUBO_PVC_SDR41_2_11" localSheetId="0">#REF!</definedName>
    <definedName name="TUBO_PVC_SDR41_2_11">#REF!</definedName>
    <definedName name="TUBO_PVC_SDR41_2_6" localSheetId="0">#REF!</definedName>
    <definedName name="TUBO_PVC_SDR41_2_6">#REF!</definedName>
    <definedName name="TUBO_PVC_SDR41_2_7" localSheetId="0">#REF!</definedName>
    <definedName name="TUBO_PVC_SDR41_2_7">#REF!</definedName>
    <definedName name="TUBO_PVC_SDR41_2_8" localSheetId="0">#REF!</definedName>
    <definedName name="TUBO_PVC_SDR41_2_8">#REF!</definedName>
    <definedName name="TUBO_PVC_SDR41_2_9" localSheetId="0">#REF!</definedName>
    <definedName name="TUBO_PVC_SDR41_2_9">#REF!</definedName>
    <definedName name="TUBO_PVC_SDR41_3" localSheetId="0">#REF!</definedName>
    <definedName name="TUBO_PVC_SDR41_3">#REF!</definedName>
    <definedName name="TUBO_PVC_SDR41_3_10" localSheetId="0">#REF!</definedName>
    <definedName name="TUBO_PVC_SDR41_3_10">#REF!</definedName>
    <definedName name="TUBO_PVC_SDR41_3_11" localSheetId="0">#REF!</definedName>
    <definedName name="TUBO_PVC_SDR41_3_11">#REF!</definedName>
    <definedName name="TUBO_PVC_SDR41_3_6" localSheetId="0">#REF!</definedName>
    <definedName name="TUBO_PVC_SDR41_3_6">#REF!</definedName>
    <definedName name="TUBO_PVC_SDR41_3_7" localSheetId="0">#REF!</definedName>
    <definedName name="TUBO_PVC_SDR41_3_7">#REF!</definedName>
    <definedName name="TUBO_PVC_SDR41_3_8" localSheetId="0">#REF!</definedName>
    <definedName name="TUBO_PVC_SDR41_3_8">#REF!</definedName>
    <definedName name="TUBO_PVC_SDR41_3_9" localSheetId="0">#REF!</definedName>
    <definedName name="TUBO_PVC_SDR41_3_9">#REF!</definedName>
    <definedName name="TUBO_PVC_SDR41_4" localSheetId="0">#REF!</definedName>
    <definedName name="TUBO_PVC_SDR41_4">#REF!</definedName>
    <definedName name="TUBO_PVC_SDR41_4_10" localSheetId="0">#REF!</definedName>
    <definedName name="TUBO_PVC_SDR41_4_10">#REF!</definedName>
    <definedName name="TUBO_PVC_SDR41_4_11" localSheetId="0">#REF!</definedName>
    <definedName name="TUBO_PVC_SDR41_4_11">#REF!</definedName>
    <definedName name="TUBO_PVC_SDR41_4_6" localSheetId="0">#REF!</definedName>
    <definedName name="TUBO_PVC_SDR41_4_6">#REF!</definedName>
    <definedName name="TUBO_PVC_SDR41_4_7" localSheetId="0">#REF!</definedName>
    <definedName name="TUBO_PVC_SDR41_4_7">#REF!</definedName>
    <definedName name="TUBO_PVC_SDR41_4_8" localSheetId="0">#REF!</definedName>
    <definedName name="TUBO_PVC_SDR41_4_8">#REF!</definedName>
    <definedName name="TUBO_PVC_SDR41_4_9" localSheetId="0">#REF!</definedName>
    <definedName name="TUBO_PVC_SDR41_4_9">#REF!</definedName>
    <definedName name="tuboi" localSheetId="0">#REF!</definedName>
    <definedName name="tuboi">#REF!</definedName>
    <definedName name="tuboii" localSheetId="0">#REF!</definedName>
    <definedName name="tuboii">#REF!</definedName>
    <definedName name="tuboiii" localSheetId="0">#REF!</definedName>
    <definedName name="tuboiii">#REF!</definedName>
    <definedName name="tuboiiii" localSheetId="0">#REF!</definedName>
    <definedName name="tuboiiii">#REF!</definedName>
    <definedName name="tubui" localSheetId="0">#REF!</definedName>
    <definedName name="tubui">#REF!</definedName>
    <definedName name="tubuii" localSheetId="0">#REF!</definedName>
    <definedName name="tubuii">#REF!</definedName>
    <definedName name="tubuiii" localSheetId="0">#REF!</definedName>
    <definedName name="tubuiii">#REF!</definedName>
    <definedName name="tubuiiii" localSheetId="0">#REF!</definedName>
    <definedName name="tubuiiii">#REF!</definedName>
    <definedName name="TYPE_3M" localSheetId="0">#REF!</definedName>
    <definedName name="TYPE_3M">#REF!</definedName>
    <definedName name="TYPE_3M_10" localSheetId="0">#REF!</definedName>
    <definedName name="TYPE_3M_10">#REF!</definedName>
    <definedName name="TYPE_3M_11" localSheetId="0">#REF!</definedName>
    <definedName name="TYPE_3M_11">#REF!</definedName>
    <definedName name="TYPE_3M_6" localSheetId="0">#REF!</definedName>
    <definedName name="TYPE_3M_6">#REF!</definedName>
    <definedName name="TYPE_3M_7" localSheetId="0">#REF!</definedName>
    <definedName name="TYPE_3M_7">#REF!</definedName>
    <definedName name="TYPE_3M_8" localSheetId="0">#REF!</definedName>
    <definedName name="TYPE_3M_8">#REF!</definedName>
    <definedName name="TYPE_3M_9" localSheetId="0">#REF!</definedName>
    <definedName name="TYPE_3M_9">#REF!</definedName>
    <definedName name="UND">#N/A</definedName>
    <definedName name="UND_6">NA()</definedName>
    <definedName name="UNION_HG_1" localSheetId="0">#REF!</definedName>
    <definedName name="UNION_HG_1">#REF!</definedName>
    <definedName name="UNION_HG_1_10" localSheetId="0">#REF!</definedName>
    <definedName name="UNION_HG_1_10">#REF!</definedName>
    <definedName name="UNION_HG_1_11" localSheetId="0">#REF!</definedName>
    <definedName name="UNION_HG_1_11">#REF!</definedName>
    <definedName name="UNION_HG_1_6" localSheetId="0">#REF!</definedName>
    <definedName name="UNION_HG_1_6">#REF!</definedName>
    <definedName name="UNION_HG_1_7" localSheetId="0">#REF!</definedName>
    <definedName name="UNION_HG_1_7">#REF!</definedName>
    <definedName name="UNION_HG_1_8" localSheetId="0">#REF!</definedName>
    <definedName name="UNION_HG_1_8">#REF!</definedName>
    <definedName name="UNION_HG_1_9" localSheetId="0">#REF!</definedName>
    <definedName name="UNION_HG_1_9">#REF!</definedName>
    <definedName name="UNION_HG_12" localSheetId="0">#REF!</definedName>
    <definedName name="UNION_HG_12">#REF!</definedName>
    <definedName name="UNION_HG_12_10" localSheetId="0">#REF!</definedName>
    <definedName name="UNION_HG_12_10">#REF!</definedName>
    <definedName name="UNION_HG_12_11" localSheetId="0">#REF!</definedName>
    <definedName name="UNION_HG_12_11">#REF!</definedName>
    <definedName name="UNION_HG_12_6" localSheetId="0">#REF!</definedName>
    <definedName name="UNION_HG_12_6">#REF!</definedName>
    <definedName name="UNION_HG_12_7" localSheetId="0">#REF!</definedName>
    <definedName name="UNION_HG_12_7">#REF!</definedName>
    <definedName name="UNION_HG_12_8" localSheetId="0">#REF!</definedName>
    <definedName name="UNION_HG_12_8">#REF!</definedName>
    <definedName name="UNION_HG_12_9" localSheetId="0">#REF!</definedName>
    <definedName name="UNION_HG_12_9">#REF!</definedName>
    <definedName name="UNION_HG_34" localSheetId="0">#REF!</definedName>
    <definedName name="UNION_HG_34">#REF!</definedName>
    <definedName name="UNION_HG_34_10" localSheetId="0">#REF!</definedName>
    <definedName name="UNION_HG_34_10">#REF!</definedName>
    <definedName name="UNION_HG_34_11" localSheetId="0">#REF!</definedName>
    <definedName name="UNION_HG_34_11">#REF!</definedName>
    <definedName name="UNION_HG_34_6" localSheetId="0">#REF!</definedName>
    <definedName name="UNION_HG_34_6">#REF!</definedName>
    <definedName name="UNION_HG_34_7" localSheetId="0">#REF!</definedName>
    <definedName name="UNION_HG_34_7">#REF!</definedName>
    <definedName name="UNION_HG_34_8" localSheetId="0">#REF!</definedName>
    <definedName name="UNION_HG_34_8">#REF!</definedName>
    <definedName name="UNION_HG_34_9" localSheetId="0">#REF!</definedName>
    <definedName name="UNION_HG_34_9">#REF!</definedName>
    <definedName name="UNION_PVC_PRES_12" localSheetId="0">#REF!</definedName>
    <definedName name="UNION_PVC_PRES_12">#REF!</definedName>
    <definedName name="UNION_PVC_PRES_12_10" localSheetId="0">#REF!</definedName>
    <definedName name="UNION_PVC_PRES_12_10">#REF!</definedName>
    <definedName name="UNION_PVC_PRES_12_11" localSheetId="0">#REF!</definedName>
    <definedName name="UNION_PVC_PRES_12_11">#REF!</definedName>
    <definedName name="UNION_PVC_PRES_12_6" localSheetId="0">#REF!</definedName>
    <definedName name="UNION_PVC_PRES_12_6">#REF!</definedName>
    <definedName name="UNION_PVC_PRES_12_7" localSheetId="0">#REF!</definedName>
    <definedName name="UNION_PVC_PRES_12_7">#REF!</definedName>
    <definedName name="UNION_PVC_PRES_12_8" localSheetId="0">#REF!</definedName>
    <definedName name="UNION_PVC_PRES_12_8">#REF!</definedName>
    <definedName name="UNION_PVC_PRES_12_9" localSheetId="0">#REF!</definedName>
    <definedName name="UNION_PVC_PRES_12_9">#REF!</definedName>
    <definedName name="UNION_PVC_PRES_34" localSheetId="0">#REF!</definedName>
    <definedName name="UNION_PVC_PRES_34">#REF!</definedName>
    <definedName name="UNION_PVC_PRES_34_10" localSheetId="0">#REF!</definedName>
    <definedName name="UNION_PVC_PRES_34_10">#REF!</definedName>
    <definedName name="UNION_PVC_PRES_34_11" localSheetId="0">#REF!</definedName>
    <definedName name="UNION_PVC_PRES_34_11">#REF!</definedName>
    <definedName name="UNION_PVC_PRES_34_6" localSheetId="0">#REF!</definedName>
    <definedName name="UNION_PVC_PRES_34_6">#REF!</definedName>
    <definedName name="UNION_PVC_PRES_34_7" localSheetId="0">#REF!</definedName>
    <definedName name="UNION_PVC_PRES_34_7">#REF!</definedName>
    <definedName name="UNION_PVC_PRES_34_8" localSheetId="0">#REF!</definedName>
    <definedName name="UNION_PVC_PRES_34_8">#REF!</definedName>
    <definedName name="UNION_PVC_PRES_34_9" localSheetId="0">#REF!</definedName>
    <definedName name="UNION_PVC_PRES_34_9">#REF!</definedName>
    <definedName name="uso.vibrador">'[36]Costos Mano de Obra'!$O$42</definedName>
    <definedName name="VACC">[9]Precio!$F$31</definedName>
    <definedName name="vaciadohormigonindustrial" localSheetId="0">#REF!</definedName>
    <definedName name="vaciadohormigonindustrial">#REF!</definedName>
    <definedName name="vaciadohormigonindustrial_8" localSheetId="0">#REF!</definedName>
    <definedName name="vaciadohormigonindustrial_8">#REF!</definedName>
    <definedName name="vaciadozapata" localSheetId="0">#REF!</definedName>
    <definedName name="vaciadozapata">#REF!</definedName>
    <definedName name="vaciadozapata_8" localSheetId="0">#REF!</definedName>
    <definedName name="vaciadozapata_8">#REF!</definedName>
    <definedName name="valor2_2">#N/A</definedName>
    <definedName name="valor2_3">#N/A</definedName>
    <definedName name="valora_3">"$#REF!.$I$1:$I$65534"</definedName>
    <definedName name="valorp_3">"$#REF!.$K$1:$K$65534"</definedName>
    <definedName name="VALORPRESUPUESTO_3">"$#REF!.$F$1:$F$65534"</definedName>
    <definedName name="VALVULA_AIRE_1_HF_ROSCADA" localSheetId="0">#REF!</definedName>
    <definedName name="VALVULA_AIRE_1_HF_ROSCADA">#REF!</definedName>
    <definedName name="VALVULA_AIRE_1_HF_ROSCADA_10" localSheetId="0">#REF!</definedName>
    <definedName name="VALVULA_AIRE_1_HF_ROSCADA_10">#REF!</definedName>
    <definedName name="VALVULA_AIRE_1_HF_ROSCADA_11" localSheetId="0">#REF!</definedName>
    <definedName name="VALVULA_AIRE_1_HF_ROSCADA_11">#REF!</definedName>
    <definedName name="VALVULA_AIRE_1_HF_ROSCADA_6" localSheetId="0">#REF!</definedName>
    <definedName name="VALVULA_AIRE_1_HF_ROSCADA_6">#REF!</definedName>
    <definedName name="VALVULA_AIRE_1_HF_ROSCADA_7" localSheetId="0">#REF!</definedName>
    <definedName name="VALVULA_AIRE_1_HF_ROSCADA_7">#REF!</definedName>
    <definedName name="VALVULA_AIRE_1_HF_ROSCADA_8" localSheetId="0">#REF!</definedName>
    <definedName name="VALVULA_AIRE_1_HF_ROSCADA_8">#REF!</definedName>
    <definedName name="VALVULA_AIRE_1_HF_ROSCADA_9" localSheetId="0">#REF!</definedName>
    <definedName name="VALVULA_AIRE_1_HF_ROSCADA_9">#REF!</definedName>
    <definedName name="VALVULA_AIRE_3_HF_ROSCADA" localSheetId="0">#REF!</definedName>
    <definedName name="VALVULA_AIRE_3_HF_ROSCADA">#REF!</definedName>
    <definedName name="VALVULA_AIRE_3_HF_ROSCADA_10" localSheetId="0">#REF!</definedName>
    <definedName name="VALVULA_AIRE_3_HF_ROSCADA_10">#REF!</definedName>
    <definedName name="VALVULA_AIRE_3_HF_ROSCADA_11" localSheetId="0">#REF!</definedName>
    <definedName name="VALVULA_AIRE_3_HF_ROSCADA_11">#REF!</definedName>
    <definedName name="VALVULA_AIRE_3_HF_ROSCADA_6" localSheetId="0">#REF!</definedName>
    <definedName name="VALVULA_AIRE_3_HF_ROSCADA_6">#REF!</definedName>
    <definedName name="VALVULA_AIRE_3_HF_ROSCADA_7" localSheetId="0">#REF!</definedName>
    <definedName name="VALVULA_AIRE_3_HF_ROSCADA_7">#REF!</definedName>
    <definedName name="VALVULA_AIRE_3_HF_ROSCADA_8" localSheetId="0">#REF!</definedName>
    <definedName name="VALVULA_AIRE_3_HF_ROSCADA_8">#REF!</definedName>
    <definedName name="VALVULA_AIRE_3_HF_ROSCADA_9" localSheetId="0">#REF!</definedName>
    <definedName name="VALVULA_AIRE_3_HF_ROSCADA_9">#REF!</definedName>
    <definedName name="VALVULA_AIRE_34_HF_ROSCADA" localSheetId="0">#REF!</definedName>
    <definedName name="VALVULA_AIRE_34_HF_ROSCADA">#REF!</definedName>
    <definedName name="VALVULA_AIRE_34_HF_ROSCADA_10" localSheetId="0">#REF!</definedName>
    <definedName name="VALVULA_AIRE_34_HF_ROSCADA_10">#REF!</definedName>
    <definedName name="VALVULA_AIRE_34_HF_ROSCADA_11" localSheetId="0">#REF!</definedName>
    <definedName name="VALVULA_AIRE_34_HF_ROSCADA_11">#REF!</definedName>
    <definedName name="VALVULA_AIRE_34_HF_ROSCADA_6" localSheetId="0">#REF!</definedName>
    <definedName name="VALVULA_AIRE_34_HF_ROSCADA_6">#REF!</definedName>
    <definedName name="VALVULA_AIRE_34_HF_ROSCADA_7" localSheetId="0">#REF!</definedName>
    <definedName name="VALVULA_AIRE_34_HF_ROSCADA_7">#REF!</definedName>
    <definedName name="VALVULA_AIRE_34_HF_ROSCADA_8" localSheetId="0">#REF!</definedName>
    <definedName name="VALVULA_AIRE_34_HF_ROSCADA_8">#REF!</definedName>
    <definedName name="VALVULA_AIRE_34_HF_ROSCADA_9" localSheetId="0">#REF!</definedName>
    <definedName name="VALVULA_AIRE_34_HF_ROSCADA_9">#REF!</definedName>
    <definedName name="VALVULA_COMP_12_HF_PLATILLADA" localSheetId="0">#REF!</definedName>
    <definedName name="VALVULA_COMP_12_HF_PLATILLADA">#REF!</definedName>
    <definedName name="VALVULA_COMP_12_HF_PLATILLADA_10" localSheetId="0">#REF!</definedName>
    <definedName name="VALVULA_COMP_12_HF_PLATILLADA_10">#REF!</definedName>
    <definedName name="VALVULA_COMP_12_HF_PLATILLADA_11" localSheetId="0">#REF!</definedName>
    <definedName name="VALVULA_COMP_12_HF_PLATILLADA_11">#REF!</definedName>
    <definedName name="VALVULA_COMP_12_HF_PLATILLADA_6" localSheetId="0">#REF!</definedName>
    <definedName name="VALVULA_COMP_12_HF_PLATILLADA_6">#REF!</definedName>
    <definedName name="VALVULA_COMP_12_HF_PLATILLADA_7" localSheetId="0">#REF!</definedName>
    <definedName name="VALVULA_COMP_12_HF_PLATILLADA_7">#REF!</definedName>
    <definedName name="VALVULA_COMP_12_HF_PLATILLADA_8" localSheetId="0">#REF!</definedName>
    <definedName name="VALVULA_COMP_12_HF_PLATILLADA_8">#REF!</definedName>
    <definedName name="VALVULA_COMP_12_HF_PLATILLADA_9" localSheetId="0">#REF!</definedName>
    <definedName name="VALVULA_COMP_12_HF_PLATILLADA_9">#REF!</definedName>
    <definedName name="VALVULA_COMP_16_HF_PLATILLADA" localSheetId="0">#REF!</definedName>
    <definedName name="VALVULA_COMP_16_HF_PLATILLADA">#REF!</definedName>
    <definedName name="VALVULA_COMP_16_HF_PLATILLADA_10" localSheetId="0">#REF!</definedName>
    <definedName name="VALVULA_COMP_16_HF_PLATILLADA_10">#REF!</definedName>
    <definedName name="VALVULA_COMP_16_HF_PLATILLADA_11" localSheetId="0">#REF!</definedName>
    <definedName name="VALVULA_COMP_16_HF_PLATILLADA_11">#REF!</definedName>
    <definedName name="VALVULA_COMP_16_HF_PLATILLADA_6" localSheetId="0">#REF!</definedName>
    <definedName name="VALVULA_COMP_16_HF_PLATILLADA_6">#REF!</definedName>
    <definedName name="VALVULA_COMP_16_HF_PLATILLADA_7" localSheetId="0">#REF!</definedName>
    <definedName name="VALVULA_COMP_16_HF_PLATILLADA_7">#REF!</definedName>
    <definedName name="VALVULA_COMP_16_HF_PLATILLADA_8" localSheetId="0">#REF!</definedName>
    <definedName name="VALVULA_COMP_16_HF_PLATILLADA_8">#REF!</definedName>
    <definedName name="VALVULA_COMP_16_HF_PLATILLADA_9" localSheetId="0">#REF!</definedName>
    <definedName name="VALVULA_COMP_16_HF_PLATILLADA_9">#REF!</definedName>
    <definedName name="VALVULA_COMP_2_12_HF_ROSCADA" localSheetId="0">#REF!</definedName>
    <definedName name="VALVULA_COMP_2_12_HF_ROSCADA">#REF!</definedName>
    <definedName name="VALVULA_COMP_2_12_HF_ROSCADA_10" localSheetId="0">#REF!</definedName>
    <definedName name="VALVULA_COMP_2_12_HF_ROSCADA_10">#REF!</definedName>
    <definedName name="VALVULA_COMP_2_12_HF_ROSCADA_11" localSheetId="0">#REF!</definedName>
    <definedName name="VALVULA_COMP_2_12_HF_ROSCADA_11">#REF!</definedName>
    <definedName name="VALVULA_COMP_2_12_HF_ROSCADA_6" localSheetId="0">#REF!</definedName>
    <definedName name="VALVULA_COMP_2_12_HF_ROSCADA_6">#REF!</definedName>
    <definedName name="VALVULA_COMP_2_12_HF_ROSCADA_7" localSheetId="0">#REF!</definedName>
    <definedName name="VALVULA_COMP_2_12_HF_ROSCADA_7">#REF!</definedName>
    <definedName name="VALVULA_COMP_2_12_HF_ROSCADA_8" localSheetId="0">#REF!</definedName>
    <definedName name="VALVULA_COMP_2_12_HF_ROSCADA_8">#REF!</definedName>
    <definedName name="VALVULA_COMP_2_12_HF_ROSCADA_9" localSheetId="0">#REF!</definedName>
    <definedName name="VALVULA_COMP_2_12_HF_ROSCADA_9">#REF!</definedName>
    <definedName name="VALVULA_COMP_2_HF_ROSCADA" localSheetId="0">#REF!</definedName>
    <definedName name="VALVULA_COMP_2_HF_ROSCADA">#REF!</definedName>
    <definedName name="VALVULA_COMP_2_HF_ROSCADA_10" localSheetId="0">#REF!</definedName>
    <definedName name="VALVULA_COMP_2_HF_ROSCADA_10">#REF!</definedName>
    <definedName name="VALVULA_COMP_2_HF_ROSCADA_11" localSheetId="0">#REF!</definedName>
    <definedName name="VALVULA_COMP_2_HF_ROSCADA_11">#REF!</definedName>
    <definedName name="VALVULA_COMP_2_HF_ROSCADA_6" localSheetId="0">#REF!</definedName>
    <definedName name="VALVULA_COMP_2_HF_ROSCADA_6">#REF!</definedName>
    <definedName name="VALVULA_COMP_2_HF_ROSCADA_7" localSheetId="0">#REF!</definedName>
    <definedName name="VALVULA_COMP_2_HF_ROSCADA_7">#REF!</definedName>
    <definedName name="VALVULA_COMP_2_HF_ROSCADA_8" localSheetId="0">#REF!</definedName>
    <definedName name="VALVULA_COMP_2_HF_ROSCADA_8">#REF!</definedName>
    <definedName name="VALVULA_COMP_2_HF_ROSCADA_9" localSheetId="0">#REF!</definedName>
    <definedName name="VALVULA_COMP_2_HF_ROSCADA_9">#REF!</definedName>
    <definedName name="VALVULA_COMP_20_HF_PLATILLADA" localSheetId="0">#REF!</definedName>
    <definedName name="VALVULA_COMP_20_HF_PLATILLADA">#REF!</definedName>
    <definedName name="VALVULA_COMP_20_HF_PLATILLADA_10" localSheetId="0">#REF!</definedName>
    <definedName name="VALVULA_COMP_20_HF_PLATILLADA_10">#REF!</definedName>
    <definedName name="VALVULA_COMP_20_HF_PLATILLADA_11" localSheetId="0">#REF!</definedName>
    <definedName name="VALVULA_COMP_20_HF_PLATILLADA_11">#REF!</definedName>
    <definedName name="VALVULA_COMP_20_HF_PLATILLADA_6" localSheetId="0">#REF!</definedName>
    <definedName name="VALVULA_COMP_20_HF_PLATILLADA_6">#REF!</definedName>
    <definedName name="VALVULA_COMP_20_HF_PLATILLADA_7" localSheetId="0">#REF!</definedName>
    <definedName name="VALVULA_COMP_20_HF_PLATILLADA_7">#REF!</definedName>
    <definedName name="VALVULA_COMP_20_HF_PLATILLADA_8" localSheetId="0">#REF!</definedName>
    <definedName name="VALVULA_COMP_20_HF_PLATILLADA_8">#REF!</definedName>
    <definedName name="VALVULA_COMP_20_HF_PLATILLADA_9" localSheetId="0">#REF!</definedName>
    <definedName name="VALVULA_COMP_20_HF_PLATILLADA_9">#REF!</definedName>
    <definedName name="VALVULA_COMP_3_HF_ROSCADA" localSheetId="0">#REF!</definedName>
    <definedName name="VALVULA_COMP_3_HF_ROSCADA">#REF!</definedName>
    <definedName name="VALVULA_COMP_3_HF_ROSCADA_10" localSheetId="0">#REF!</definedName>
    <definedName name="VALVULA_COMP_3_HF_ROSCADA_10">#REF!</definedName>
    <definedName name="VALVULA_COMP_3_HF_ROSCADA_11" localSheetId="0">#REF!</definedName>
    <definedName name="VALVULA_COMP_3_HF_ROSCADA_11">#REF!</definedName>
    <definedName name="VALVULA_COMP_3_HF_ROSCADA_6" localSheetId="0">#REF!</definedName>
    <definedName name="VALVULA_COMP_3_HF_ROSCADA_6">#REF!</definedName>
    <definedName name="VALVULA_COMP_3_HF_ROSCADA_7" localSheetId="0">#REF!</definedName>
    <definedName name="VALVULA_COMP_3_HF_ROSCADA_7">#REF!</definedName>
    <definedName name="VALVULA_COMP_3_HF_ROSCADA_8" localSheetId="0">#REF!</definedName>
    <definedName name="VALVULA_COMP_3_HF_ROSCADA_8">#REF!</definedName>
    <definedName name="VALVULA_COMP_3_HF_ROSCADA_9" localSheetId="0">#REF!</definedName>
    <definedName name="VALVULA_COMP_3_HF_ROSCADA_9">#REF!</definedName>
    <definedName name="VALVULA_COMP_4_HF_PLATILLADA" localSheetId="0">#REF!</definedName>
    <definedName name="VALVULA_COMP_4_HF_PLATILLADA">#REF!</definedName>
    <definedName name="VALVULA_COMP_4_HF_PLATILLADA_10" localSheetId="0">#REF!</definedName>
    <definedName name="VALVULA_COMP_4_HF_PLATILLADA_10">#REF!</definedName>
    <definedName name="VALVULA_COMP_4_HF_PLATILLADA_11" localSheetId="0">#REF!</definedName>
    <definedName name="VALVULA_COMP_4_HF_PLATILLADA_11">#REF!</definedName>
    <definedName name="VALVULA_COMP_4_HF_PLATILLADA_6" localSheetId="0">#REF!</definedName>
    <definedName name="VALVULA_COMP_4_HF_PLATILLADA_6">#REF!</definedName>
    <definedName name="VALVULA_COMP_4_HF_PLATILLADA_7" localSheetId="0">#REF!</definedName>
    <definedName name="VALVULA_COMP_4_HF_PLATILLADA_7">#REF!</definedName>
    <definedName name="VALVULA_COMP_4_HF_PLATILLADA_8" localSheetId="0">#REF!</definedName>
    <definedName name="VALVULA_COMP_4_HF_PLATILLADA_8">#REF!</definedName>
    <definedName name="VALVULA_COMP_4_HF_PLATILLADA_9" localSheetId="0">#REF!</definedName>
    <definedName name="VALVULA_COMP_4_HF_PLATILLADA_9">#REF!</definedName>
    <definedName name="VALVULA_COMP_4_HF_ROSCADA" localSheetId="0">#REF!</definedName>
    <definedName name="VALVULA_COMP_4_HF_ROSCADA">#REF!</definedName>
    <definedName name="VALVULA_COMP_4_HF_ROSCADA_10" localSheetId="0">#REF!</definedName>
    <definedName name="VALVULA_COMP_4_HF_ROSCADA_10">#REF!</definedName>
    <definedName name="VALVULA_COMP_4_HF_ROSCADA_11" localSheetId="0">#REF!</definedName>
    <definedName name="VALVULA_COMP_4_HF_ROSCADA_11">#REF!</definedName>
    <definedName name="VALVULA_COMP_4_HF_ROSCADA_6" localSheetId="0">#REF!</definedName>
    <definedName name="VALVULA_COMP_4_HF_ROSCADA_6">#REF!</definedName>
    <definedName name="VALVULA_COMP_4_HF_ROSCADA_7" localSheetId="0">#REF!</definedName>
    <definedName name="VALVULA_COMP_4_HF_ROSCADA_7">#REF!</definedName>
    <definedName name="VALVULA_COMP_4_HF_ROSCADA_8" localSheetId="0">#REF!</definedName>
    <definedName name="VALVULA_COMP_4_HF_ROSCADA_8">#REF!</definedName>
    <definedName name="VALVULA_COMP_4_HF_ROSCADA_9" localSheetId="0">#REF!</definedName>
    <definedName name="VALVULA_COMP_4_HF_ROSCADA_9">#REF!</definedName>
    <definedName name="VALVULA_COMP_6_HF_PLATILLADA" localSheetId="0">#REF!</definedName>
    <definedName name="VALVULA_COMP_6_HF_PLATILLADA">#REF!</definedName>
    <definedName name="VALVULA_COMP_6_HF_PLATILLADA_10" localSheetId="0">#REF!</definedName>
    <definedName name="VALVULA_COMP_6_HF_PLATILLADA_10">#REF!</definedName>
    <definedName name="VALVULA_COMP_6_HF_PLATILLADA_11" localSheetId="0">#REF!</definedName>
    <definedName name="VALVULA_COMP_6_HF_PLATILLADA_11">#REF!</definedName>
    <definedName name="VALVULA_COMP_6_HF_PLATILLADA_6" localSheetId="0">#REF!</definedName>
    <definedName name="VALVULA_COMP_6_HF_PLATILLADA_6">#REF!</definedName>
    <definedName name="VALVULA_COMP_6_HF_PLATILLADA_7" localSheetId="0">#REF!</definedName>
    <definedName name="VALVULA_COMP_6_HF_PLATILLADA_7">#REF!</definedName>
    <definedName name="VALVULA_COMP_6_HF_PLATILLADA_8" localSheetId="0">#REF!</definedName>
    <definedName name="VALVULA_COMP_6_HF_PLATILLADA_8">#REF!</definedName>
    <definedName name="VALVULA_COMP_6_HF_PLATILLADA_9" localSheetId="0">#REF!</definedName>
    <definedName name="VALVULA_COMP_6_HF_PLATILLADA_9">#REF!</definedName>
    <definedName name="VALVULA_COMP_8_HF_PLATILLADA" localSheetId="0">#REF!</definedName>
    <definedName name="VALVULA_COMP_8_HF_PLATILLADA">#REF!</definedName>
    <definedName name="VALVULA_COMP_8_HF_PLATILLADA_10" localSheetId="0">#REF!</definedName>
    <definedName name="VALVULA_COMP_8_HF_PLATILLADA_10">#REF!</definedName>
    <definedName name="VALVULA_COMP_8_HF_PLATILLADA_11" localSheetId="0">#REF!</definedName>
    <definedName name="VALVULA_COMP_8_HF_PLATILLADA_11">#REF!</definedName>
    <definedName name="VALVULA_COMP_8_HF_PLATILLADA_6" localSheetId="0">#REF!</definedName>
    <definedName name="VALVULA_COMP_8_HF_PLATILLADA_6">#REF!</definedName>
    <definedName name="VALVULA_COMP_8_HF_PLATILLADA_7" localSheetId="0">#REF!</definedName>
    <definedName name="VALVULA_COMP_8_HF_PLATILLADA_7">#REF!</definedName>
    <definedName name="VALVULA_COMP_8_HF_PLATILLADA_8" localSheetId="0">#REF!</definedName>
    <definedName name="VALVULA_COMP_8_HF_PLATILLADA_8">#REF!</definedName>
    <definedName name="VALVULA_COMP_8_HF_PLATILLADA_9" localSheetId="0">#REF!</definedName>
    <definedName name="VALVULA_COMP_8_HF_PLATILLADA_9">#REF!</definedName>
    <definedName name="VARILLA" localSheetId="0">#REF!</definedName>
    <definedName name="VARILLA">#REF!</definedName>
    <definedName name="VARILLA_BLOQUES_20" localSheetId="0">#REF!</definedName>
    <definedName name="VARILLA_BLOQUES_20">#REF!</definedName>
    <definedName name="VARILLA_BLOQUES_20_10" localSheetId="0">#REF!</definedName>
    <definedName name="VARILLA_BLOQUES_20_10">#REF!</definedName>
    <definedName name="VARILLA_BLOQUES_20_11" localSheetId="0">#REF!</definedName>
    <definedName name="VARILLA_BLOQUES_20_11">#REF!</definedName>
    <definedName name="VARILLA_BLOQUES_20_6" localSheetId="0">#REF!</definedName>
    <definedName name="VARILLA_BLOQUES_20_6">#REF!</definedName>
    <definedName name="VARILLA_BLOQUES_20_7" localSheetId="0">#REF!</definedName>
    <definedName name="VARILLA_BLOQUES_20_7">#REF!</definedName>
    <definedName name="VARILLA_BLOQUES_20_8" localSheetId="0">#REF!</definedName>
    <definedName name="VARILLA_BLOQUES_20_8">#REF!</definedName>
    <definedName name="VARILLA_BLOQUES_20_9" localSheetId="0">#REF!</definedName>
    <definedName name="VARILLA_BLOQUES_20_9">#REF!</definedName>
    <definedName name="VARILLA_BLOQUES_40" localSheetId="0">#REF!</definedName>
    <definedName name="VARILLA_BLOQUES_40">#REF!</definedName>
    <definedName name="VARILLA_BLOQUES_40_10" localSheetId="0">#REF!</definedName>
    <definedName name="VARILLA_BLOQUES_40_10">#REF!</definedName>
    <definedName name="VARILLA_BLOQUES_40_11" localSheetId="0">#REF!</definedName>
    <definedName name="VARILLA_BLOQUES_40_11">#REF!</definedName>
    <definedName name="VARILLA_BLOQUES_40_6" localSheetId="0">#REF!</definedName>
    <definedName name="VARILLA_BLOQUES_40_6">#REF!</definedName>
    <definedName name="VARILLA_BLOQUES_40_7" localSheetId="0">#REF!</definedName>
    <definedName name="VARILLA_BLOQUES_40_7">#REF!</definedName>
    <definedName name="VARILLA_BLOQUES_40_8" localSheetId="0">#REF!</definedName>
    <definedName name="VARILLA_BLOQUES_40_8">#REF!</definedName>
    <definedName name="VARILLA_BLOQUES_40_9" localSheetId="0">#REF!</definedName>
    <definedName name="VARILLA_BLOQUES_40_9">#REF!</definedName>
    <definedName name="VARILLA_BLOQUES_60" localSheetId="0">#REF!</definedName>
    <definedName name="VARILLA_BLOQUES_60">#REF!</definedName>
    <definedName name="VARILLA_BLOQUES_60_10" localSheetId="0">#REF!</definedName>
    <definedName name="VARILLA_BLOQUES_60_10">#REF!</definedName>
    <definedName name="VARILLA_BLOQUES_60_11" localSheetId="0">#REF!</definedName>
    <definedName name="VARILLA_BLOQUES_60_11">#REF!</definedName>
    <definedName name="VARILLA_BLOQUES_60_6" localSheetId="0">#REF!</definedName>
    <definedName name="VARILLA_BLOQUES_60_6">#REF!</definedName>
    <definedName name="VARILLA_BLOQUES_60_7" localSheetId="0">#REF!</definedName>
    <definedName name="VARILLA_BLOQUES_60_7">#REF!</definedName>
    <definedName name="VARILLA_BLOQUES_60_8" localSheetId="0">#REF!</definedName>
    <definedName name="VARILLA_BLOQUES_60_8">#REF!</definedName>
    <definedName name="VARILLA_BLOQUES_60_9" localSheetId="0">#REF!</definedName>
    <definedName name="VARILLA_BLOQUES_60_9">#REF!</definedName>
    <definedName name="VARILLA_BLOQUES_80" localSheetId="0">#REF!</definedName>
    <definedName name="VARILLA_BLOQUES_80">#REF!</definedName>
    <definedName name="VARILLA_BLOQUES_80_10" localSheetId="0">#REF!</definedName>
    <definedName name="VARILLA_BLOQUES_80_10">#REF!</definedName>
    <definedName name="VARILLA_BLOQUES_80_11" localSheetId="0">#REF!</definedName>
    <definedName name="VARILLA_BLOQUES_80_11">#REF!</definedName>
    <definedName name="VARILLA_BLOQUES_80_6" localSheetId="0">#REF!</definedName>
    <definedName name="VARILLA_BLOQUES_80_6">#REF!</definedName>
    <definedName name="VARILLA_BLOQUES_80_7" localSheetId="0">#REF!</definedName>
    <definedName name="VARILLA_BLOQUES_80_7">#REF!</definedName>
    <definedName name="VARILLA_BLOQUES_80_8" localSheetId="0">#REF!</definedName>
    <definedName name="VARILLA_BLOQUES_80_8">#REF!</definedName>
    <definedName name="VARILLA_BLOQUES_80_9" localSheetId="0">#REF!</definedName>
    <definedName name="VARILLA_BLOQUES_80_9">#REF!</definedName>
    <definedName name="varillas_3">#N/A</definedName>
    <definedName name="VCOLGANTE1590" localSheetId="0">#REF!</definedName>
    <definedName name="VCOLGANTE1590">#REF!</definedName>
    <definedName name="VCOLGANTE1590_6" localSheetId="0">#REF!</definedName>
    <definedName name="VCOLGANTE1590_6">#REF!</definedName>
    <definedName name="verja" localSheetId="0">#REF!</definedName>
    <definedName name="verja">#REF!</definedName>
    <definedName name="VIBRADO" localSheetId="0">#REF!</definedName>
    <definedName name="VIBRADO">#REF!</definedName>
    <definedName name="VIBRADO_10" localSheetId="0">#REF!</definedName>
    <definedName name="VIBRADO_10">#REF!</definedName>
    <definedName name="VIBRADO_11" localSheetId="0">#REF!</definedName>
    <definedName name="VIBRADO_11">#REF!</definedName>
    <definedName name="VIBRADO_6" localSheetId="0">#REF!</definedName>
    <definedName name="VIBRADO_6">#REF!</definedName>
    <definedName name="VIBRADO_7" localSheetId="0">#REF!</definedName>
    <definedName name="VIBRADO_7">#REF!</definedName>
    <definedName name="VIBRADO_8" localSheetId="0">#REF!</definedName>
    <definedName name="VIBRADO_8">#REF!</definedName>
    <definedName name="VIBRADO_9" localSheetId="0">#REF!</definedName>
    <definedName name="VIBRADO_9">#REF!</definedName>
    <definedName name="VIGASHP" localSheetId="0">#REF!</definedName>
    <definedName name="VIGASHP">#REF!</definedName>
    <definedName name="VIGASHP_3">"$#REF!.$B$109"</definedName>
    <definedName name="VIGASHP_8" localSheetId="0">#REF!</definedName>
    <definedName name="VIGASHP_8">#REF!</definedName>
    <definedName name="VIOLINADO" localSheetId="0">#REF!</definedName>
    <definedName name="VIOLINADO">#REF!</definedName>
    <definedName name="VIOLINADO_10" localSheetId="0">#REF!</definedName>
    <definedName name="VIOLINADO_10">#REF!</definedName>
    <definedName name="VIOLINADO_11" localSheetId="0">#REF!</definedName>
    <definedName name="VIOLINADO_11">#REF!</definedName>
    <definedName name="VIOLINADO_6" localSheetId="0">#REF!</definedName>
    <definedName name="VIOLINADO_6">#REF!</definedName>
    <definedName name="VIOLINADO_7" localSheetId="0">#REF!</definedName>
    <definedName name="VIOLINADO_7">#REF!</definedName>
    <definedName name="VIOLINADO_8" localSheetId="0">#REF!</definedName>
    <definedName name="VIOLINADO_8">#REF!</definedName>
    <definedName name="VIOLINADO_9" localSheetId="0">#REF!</definedName>
    <definedName name="VIOLINADO_9">#REF!</definedName>
    <definedName name="volteobote" localSheetId="0">'[13]Listado Equipos a utilizar'!#REF!</definedName>
    <definedName name="volteobote">'[13]Listado Equipos a utilizar'!#REF!</definedName>
    <definedName name="volteobotela" localSheetId="0">'[13]Listado Equipos a utilizar'!#REF!</definedName>
    <definedName name="volteobotela">'[13]Listado Equipos a utilizar'!#REF!</definedName>
    <definedName name="volteobotelargo" localSheetId="0">'[13]Listado Equipos a utilizar'!#REF!</definedName>
    <definedName name="volteobotelargo">'[13]Listado Equipos a utilizar'!#REF!</definedName>
    <definedName name="VUELO10" localSheetId="0">#REF!</definedName>
    <definedName name="VUELO10">#REF!</definedName>
    <definedName name="VUELO10_6" localSheetId="0">#REF!</definedName>
    <definedName name="VUELO10_6">#REF!</definedName>
    <definedName name="VXCSD" localSheetId="0">#REF!</definedName>
    <definedName name="VXCSD">#REF!</definedName>
    <definedName name="w" localSheetId="0">#REF!</definedName>
    <definedName name="w">#REF!</definedName>
    <definedName name="W14X22">[7]analisis!$G$1637</definedName>
    <definedName name="W16X26">[7]analisis!$G$1814</definedName>
    <definedName name="W18X40">[7]analisis!$G$1872</definedName>
    <definedName name="W27X84">[7]analisis!$G$1977</definedName>
    <definedName name="w6x9">[7]analisis!$G$1453</definedName>
    <definedName name="Winche" localSheetId="0">#REF!</definedName>
    <definedName name="Winche">#REF!</definedName>
    <definedName name="Winche_10" localSheetId="0">#REF!</definedName>
    <definedName name="Winche_10">#REF!</definedName>
    <definedName name="Winche_11" localSheetId="0">#REF!</definedName>
    <definedName name="Winche_11">#REF!</definedName>
    <definedName name="Winche_6" localSheetId="0">#REF!</definedName>
    <definedName name="Winche_6">#REF!</definedName>
    <definedName name="Winche_7" localSheetId="0">#REF!</definedName>
    <definedName name="Winche_7">#REF!</definedName>
    <definedName name="Winche_8" localSheetId="0">#REF!</definedName>
    <definedName name="Winche_8">#REF!</definedName>
    <definedName name="Winche_9" localSheetId="0">#REF!</definedName>
    <definedName name="Winche_9">#REF!</definedName>
    <definedName name="WWW">[48]INS!$D$561</definedName>
    <definedName name="XXX" localSheetId="0">#REF!</definedName>
    <definedName name="XXX">#REF!</definedName>
    <definedName name="YEE_PVC_DREN_2" localSheetId="0">#REF!</definedName>
    <definedName name="YEE_PVC_DREN_2">#REF!</definedName>
    <definedName name="YEE_PVC_DREN_2_10" localSheetId="0">#REF!</definedName>
    <definedName name="YEE_PVC_DREN_2_10">#REF!</definedName>
    <definedName name="YEE_PVC_DREN_2_11" localSheetId="0">#REF!</definedName>
    <definedName name="YEE_PVC_DREN_2_11">#REF!</definedName>
    <definedName name="YEE_PVC_DREN_2_6" localSheetId="0">#REF!</definedName>
    <definedName name="YEE_PVC_DREN_2_6">#REF!</definedName>
    <definedName name="YEE_PVC_DREN_2_7" localSheetId="0">#REF!</definedName>
    <definedName name="YEE_PVC_DREN_2_7">#REF!</definedName>
    <definedName name="YEE_PVC_DREN_2_8" localSheetId="0">#REF!</definedName>
    <definedName name="YEE_PVC_DREN_2_8">#REF!</definedName>
    <definedName name="YEE_PVC_DREN_2_9" localSheetId="0">#REF!</definedName>
    <definedName name="YEE_PVC_DREN_2_9">#REF!</definedName>
    <definedName name="YEE_PVC_DREN_3" localSheetId="0">#REF!</definedName>
    <definedName name="YEE_PVC_DREN_3">#REF!</definedName>
    <definedName name="YEE_PVC_DREN_3_10" localSheetId="0">#REF!</definedName>
    <definedName name="YEE_PVC_DREN_3_10">#REF!</definedName>
    <definedName name="YEE_PVC_DREN_3_11" localSheetId="0">#REF!</definedName>
    <definedName name="YEE_PVC_DREN_3_11">#REF!</definedName>
    <definedName name="YEE_PVC_DREN_3_6" localSheetId="0">#REF!</definedName>
    <definedName name="YEE_PVC_DREN_3_6">#REF!</definedName>
    <definedName name="YEE_PVC_DREN_3_7" localSheetId="0">#REF!</definedName>
    <definedName name="YEE_PVC_DREN_3_7">#REF!</definedName>
    <definedName name="YEE_PVC_DREN_3_8" localSheetId="0">#REF!</definedName>
    <definedName name="YEE_PVC_DREN_3_8">#REF!</definedName>
    <definedName name="YEE_PVC_DREN_3_9" localSheetId="0">#REF!</definedName>
    <definedName name="YEE_PVC_DREN_3_9">#REF!</definedName>
    <definedName name="YEE_PVC_DREN_4" localSheetId="0">#REF!</definedName>
    <definedName name="YEE_PVC_DREN_4">#REF!</definedName>
    <definedName name="YEE_PVC_DREN_4_10" localSheetId="0">#REF!</definedName>
    <definedName name="YEE_PVC_DREN_4_10">#REF!</definedName>
    <definedName name="YEE_PVC_DREN_4_11" localSheetId="0">#REF!</definedName>
    <definedName name="YEE_PVC_DREN_4_11">#REF!</definedName>
    <definedName name="YEE_PVC_DREN_4_6" localSheetId="0">#REF!</definedName>
    <definedName name="YEE_PVC_DREN_4_6">#REF!</definedName>
    <definedName name="YEE_PVC_DREN_4_7" localSheetId="0">#REF!</definedName>
    <definedName name="YEE_PVC_DREN_4_7">#REF!</definedName>
    <definedName name="YEE_PVC_DREN_4_8" localSheetId="0">#REF!</definedName>
    <definedName name="YEE_PVC_DREN_4_8">#REF!</definedName>
    <definedName name="YEE_PVC_DREN_4_9" localSheetId="0">#REF!</definedName>
    <definedName name="YEE_PVC_DREN_4_9">#REF!</definedName>
    <definedName name="YEE_PVC_DREN_4x2" localSheetId="0">#REF!</definedName>
    <definedName name="YEE_PVC_DREN_4x2">#REF!</definedName>
    <definedName name="YEE_PVC_DREN_4x2_10" localSheetId="0">#REF!</definedName>
    <definedName name="YEE_PVC_DREN_4x2_10">#REF!</definedName>
    <definedName name="YEE_PVC_DREN_4x2_11" localSheetId="0">#REF!</definedName>
    <definedName name="YEE_PVC_DREN_4x2_11">#REF!</definedName>
    <definedName name="YEE_PVC_DREN_4x2_6" localSheetId="0">#REF!</definedName>
    <definedName name="YEE_PVC_DREN_4x2_6">#REF!</definedName>
    <definedName name="YEE_PVC_DREN_4x2_7" localSheetId="0">#REF!</definedName>
    <definedName name="YEE_PVC_DREN_4x2_7">#REF!</definedName>
    <definedName name="YEE_PVC_DREN_4x2_8" localSheetId="0">#REF!</definedName>
    <definedName name="YEE_PVC_DREN_4x2_8">#REF!</definedName>
    <definedName name="YEE_PVC_DREN_4x2_9" localSheetId="0">#REF!</definedName>
    <definedName name="YEE_PVC_DREN_4x2_9">#REF!</definedName>
    <definedName name="YYYY" localSheetId="0">#REF!</definedName>
    <definedName name="YYYY">#REF!</definedName>
    <definedName name="zapata">'[4]caseta de planta'!$C:$C</definedName>
    <definedName name="ZC1_6" localSheetId="0">#REF!</definedName>
    <definedName name="ZC1_6">#REF!</definedName>
    <definedName name="ZE1_6" localSheetId="0">#REF!</definedName>
    <definedName name="ZE1_6">#REF!</definedName>
    <definedName name="ZE2_6" localSheetId="0">#REF!</definedName>
    <definedName name="ZE2_6">#REF!</definedName>
    <definedName name="ZE3_6" localSheetId="0">#REF!</definedName>
    <definedName name="ZE3_6">#REF!</definedName>
    <definedName name="ZE4_6" localSheetId="0">#REF!</definedName>
    <definedName name="ZE4_6">#REF!</definedName>
    <definedName name="ZE5_6" localSheetId="0">#REF!</definedName>
    <definedName name="ZE5_6">#REF!</definedName>
    <definedName name="ZE6_6" localSheetId="0">#REF!</definedName>
    <definedName name="ZE6_6">#REF!</definedName>
    <definedName name="ZINC_CAL26_3x6" localSheetId="0">#REF!</definedName>
    <definedName name="ZINC_CAL26_3x6">#REF!</definedName>
    <definedName name="ZINC_CAL26_3x6_10" localSheetId="0">#REF!</definedName>
    <definedName name="ZINC_CAL26_3x6_10">#REF!</definedName>
    <definedName name="ZINC_CAL26_3x6_11" localSheetId="0">#REF!</definedName>
    <definedName name="ZINC_CAL26_3x6_11">#REF!</definedName>
    <definedName name="ZINC_CAL26_3x6_6" localSheetId="0">#REF!</definedName>
    <definedName name="ZINC_CAL26_3x6_6">#REF!</definedName>
    <definedName name="ZINC_CAL26_3x6_7" localSheetId="0">#REF!</definedName>
    <definedName name="ZINC_CAL26_3x6_7">#REF!</definedName>
    <definedName name="ZINC_CAL26_3x6_8" localSheetId="0">#REF!</definedName>
    <definedName name="ZINC_CAL26_3x6_8">#REF!</definedName>
    <definedName name="ZINC_CAL26_3x6_9" localSheetId="0">#REF!</definedName>
    <definedName name="ZINC_CAL26_3x6_9">#REF!</definedName>
    <definedName name="ZOCALO_8x34" localSheetId="0">#REF!</definedName>
    <definedName name="ZOCALO_8x34">#REF!</definedName>
    <definedName name="ZOCALO_8x34_10" localSheetId="0">#REF!</definedName>
    <definedName name="ZOCALO_8x34_10">#REF!</definedName>
    <definedName name="ZOCALO_8x34_11" localSheetId="0">#REF!</definedName>
    <definedName name="ZOCALO_8x34_11">#REF!</definedName>
    <definedName name="ZOCALO_8x34_6" localSheetId="0">#REF!</definedName>
    <definedName name="ZOCALO_8x34_6">#REF!</definedName>
    <definedName name="ZOCALO_8x34_7" localSheetId="0">#REF!</definedName>
    <definedName name="ZOCALO_8x34_7">#REF!</definedName>
    <definedName name="ZOCALO_8x34_8" localSheetId="0">#REF!</definedName>
    <definedName name="ZOCALO_8x34_8">#REF!</definedName>
    <definedName name="ZOCALO_8x34_9" localSheetId="0">#REF!</definedName>
    <definedName name="ZOCALO_8x34_9">#REF!</definedName>
  </definedNames>
  <calcPr calcId="191029" iterateDelta="0.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92" i="27" l="1"/>
  <c r="F191" i="27"/>
  <c r="F190" i="27"/>
  <c r="F189" i="27"/>
  <c r="F188" i="27"/>
  <c r="F187" i="27"/>
  <c r="F186" i="27"/>
  <c r="F185" i="27"/>
  <c r="F184" i="27"/>
  <c r="F183" i="27"/>
  <c r="F182" i="27"/>
  <c r="F181" i="27"/>
  <c r="F180" i="27"/>
  <c r="F179" i="27"/>
  <c r="F178" i="27"/>
  <c r="F177" i="27"/>
  <c r="F176" i="27"/>
  <c r="F175" i="27"/>
  <c r="F174" i="27"/>
  <c r="F173" i="27"/>
  <c r="F172" i="27"/>
  <c r="F171" i="27"/>
  <c r="F170" i="27"/>
  <c r="F169" i="27"/>
  <c r="F168" i="27"/>
  <c r="F167" i="27"/>
  <c r="F166" i="27"/>
  <c r="F162" i="27"/>
  <c r="F161" i="27"/>
  <c r="F160" i="27"/>
  <c r="F159" i="27"/>
  <c r="F158" i="27"/>
  <c r="F157" i="27"/>
  <c r="F156" i="27"/>
  <c r="F155" i="27"/>
  <c r="F154" i="27"/>
  <c r="F153" i="27"/>
  <c r="F152" i="27"/>
  <c r="F151" i="27"/>
  <c r="F150" i="27"/>
  <c r="F149" i="27"/>
  <c r="F145" i="27"/>
  <c r="F144" i="27"/>
  <c r="F143" i="27"/>
  <c r="F142" i="27"/>
  <c r="F141" i="27"/>
  <c r="F140" i="27"/>
  <c r="F139" i="27"/>
  <c r="F138" i="27"/>
  <c r="F137" i="27"/>
  <c r="F136" i="27"/>
  <c r="F135" i="27"/>
  <c r="F134" i="27"/>
  <c r="F133" i="27"/>
  <c r="F132" i="27"/>
  <c r="F131" i="27"/>
  <c r="F130" i="27"/>
  <c r="F288" i="27" l="1"/>
  <c r="F239" i="27"/>
  <c r="P482" i="27" l="1"/>
  <c r="J731" i="27"/>
  <c r="J732" i="27"/>
  <c r="J733" i="27"/>
  <c r="J734" i="27"/>
  <c r="J735" i="27"/>
  <c r="J736" i="27"/>
  <c r="J737" i="27"/>
  <c r="J738" i="27"/>
  <c r="S567" i="27" l="1"/>
  <c r="X565" i="27"/>
  <c r="Z565" i="27" s="1"/>
  <c r="V565" i="27"/>
  <c r="T565" i="27"/>
  <c r="AB564" i="27"/>
  <c r="X564" i="27"/>
  <c r="Z564" i="27" s="1"/>
  <c r="V564" i="27"/>
  <c r="Z563" i="27"/>
  <c r="V563" i="27"/>
  <c r="T563" i="27"/>
  <c r="F562" i="27"/>
  <c r="AB561" i="27"/>
  <c r="AB562" i="27" s="1"/>
  <c r="X561" i="27"/>
  <c r="X562" i="27" s="1"/>
  <c r="F561" i="27"/>
  <c r="V559" i="27"/>
  <c r="T559" i="27"/>
  <c r="F557" i="27"/>
  <c r="F556" i="27"/>
  <c r="F555" i="27"/>
  <c r="F554" i="27"/>
  <c r="F553" i="27"/>
  <c r="F552" i="27"/>
  <c r="F551" i="27"/>
  <c r="F550" i="27"/>
  <c r="F549" i="27"/>
  <c r="F548" i="27"/>
  <c r="F547" i="27"/>
  <c r="F546" i="27"/>
  <c r="F545" i="27"/>
  <c r="F544" i="27"/>
  <c r="F543" i="27"/>
  <c r="F540" i="27"/>
  <c r="F539" i="27"/>
  <c r="F538" i="27"/>
  <c r="F537" i="27"/>
  <c r="F536" i="27"/>
  <c r="F535" i="27"/>
  <c r="F534" i="27"/>
  <c r="F533" i="27"/>
  <c r="F532" i="27"/>
  <c r="F531" i="27"/>
  <c r="F530" i="27"/>
  <c r="F529" i="27"/>
  <c r="F528" i="27"/>
  <c r="F527" i="27"/>
  <c r="F526" i="27"/>
  <c r="F519" i="27"/>
  <c r="F518" i="27"/>
  <c r="F516" i="27"/>
  <c r="F515" i="27"/>
  <c r="F514" i="27"/>
  <c r="F513" i="27"/>
  <c r="F512" i="27"/>
  <c r="F511" i="27"/>
  <c r="F510" i="27"/>
  <c r="F509" i="27"/>
  <c r="F508" i="27"/>
  <c r="F507" i="27"/>
  <c r="F506" i="27"/>
  <c r="F505" i="27"/>
  <c r="F504" i="27"/>
  <c r="F503" i="27"/>
  <c r="F502" i="27"/>
  <c r="F501" i="27"/>
  <c r="F500" i="27"/>
  <c r="F499" i="27"/>
  <c r="F498" i="27"/>
  <c r="F497" i="27"/>
  <c r="F496" i="27"/>
  <c r="F493" i="27"/>
  <c r="F490" i="27"/>
  <c r="F489" i="27"/>
  <c r="F488" i="27"/>
  <c r="F487" i="27"/>
  <c r="F486" i="27"/>
  <c r="F484" i="27"/>
  <c r="F483" i="27"/>
  <c r="F482" i="27"/>
  <c r="F481" i="27"/>
  <c r="F480" i="27"/>
  <c r="F479" i="27"/>
  <c r="F478" i="27"/>
  <c r="F477" i="27"/>
  <c r="F476" i="27"/>
  <c r="F475" i="27"/>
  <c r="F474" i="27"/>
  <c r="F473" i="27"/>
  <c r="F472" i="27"/>
  <c r="F471" i="27"/>
  <c r="F470" i="27"/>
  <c r="F469" i="27"/>
  <c r="F468" i="27"/>
  <c r="F467" i="27"/>
  <c r="F466" i="27"/>
  <c r="F465" i="27"/>
  <c r="F464" i="27"/>
  <c r="F463" i="27"/>
  <c r="F462" i="27"/>
  <c r="F460" i="27"/>
  <c r="F459" i="27"/>
  <c r="X454" i="27"/>
  <c r="V454" i="27"/>
  <c r="T454" i="27"/>
  <c r="F453" i="27"/>
  <c r="F452" i="27"/>
  <c r="F451" i="27"/>
  <c r="X450" i="27"/>
  <c r="V450" i="27"/>
  <c r="T450" i="27"/>
  <c r="F450" i="27"/>
  <c r="F449" i="27"/>
  <c r="F448" i="27"/>
  <c r="F447" i="27"/>
  <c r="F446" i="27"/>
  <c r="F444" i="27"/>
  <c r="F443" i="27"/>
  <c r="F442" i="27"/>
  <c r="F441" i="27"/>
  <c r="F440" i="27"/>
  <c r="F439" i="27"/>
  <c r="F438" i="27"/>
  <c r="F437" i="27"/>
  <c r="F436" i="27"/>
  <c r="F435" i="27"/>
  <c r="F434" i="27"/>
  <c r="F433" i="27"/>
  <c r="F432" i="27"/>
  <c r="F431" i="27"/>
  <c r="F430" i="27"/>
  <c r="F429" i="27"/>
  <c r="F426" i="27"/>
  <c r="F425" i="27"/>
  <c r="F424" i="27"/>
  <c r="F423" i="27"/>
  <c r="F422" i="27"/>
  <c r="F421" i="27"/>
  <c r="F420" i="27"/>
  <c r="F419" i="27"/>
  <c r="F416" i="27"/>
  <c r="F415" i="27"/>
  <c r="F414" i="27"/>
  <c r="F413" i="27"/>
  <c r="F412" i="27"/>
  <c r="F411" i="27"/>
  <c r="F410" i="27"/>
  <c r="F409" i="27"/>
  <c r="F406" i="27"/>
  <c r="F405" i="27"/>
  <c r="F404" i="27"/>
  <c r="F403" i="27"/>
  <c r="F402" i="27"/>
  <c r="F401" i="27"/>
  <c r="F400" i="27"/>
  <c r="F399" i="27"/>
  <c r="F398" i="27"/>
  <c r="F397" i="27"/>
  <c r="F396" i="27"/>
  <c r="F395" i="27"/>
  <c r="F394" i="27"/>
  <c r="F393" i="27"/>
  <c r="F392" i="27"/>
  <c r="F391" i="27"/>
  <c r="F390" i="27"/>
  <c r="F389" i="27"/>
  <c r="F388" i="27"/>
  <c r="F387" i="27"/>
  <c r="F386" i="27"/>
  <c r="F385" i="27"/>
  <c r="F384" i="27"/>
  <c r="F383" i="27"/>
  <c r="F382" i="27"/>
  <c r="F381" i="27"/>
  <c r="F380" i="27"/>
  <c r="F379" i="27"/>
  <c r="F378" i="27"/>
  <c r="F377" i="27"/>
  <c r="F376" i="27"/>
  <c r="F375" i="27"/>
  <c r="F374" i="27"/>
  <c r="F373" i="27"/>
  <c r="F372" i="27"/>
  <c r="F371" i="27"/>
  <c r="F370" i="27"/>
  <c r="F369" i="27"/>
  <c r="F366" i="27"/>
  <c r="F365" i="27"/>
  <c r="F364" i="27"/>
  <c r="F361" i="27"/>
  <c r="F360" i="27"/>
  <c r="F359" i="27"/>
  <c r="F358" i="27"/>
  <c r="X357" i="27"/>
  <c r="V357" i="27"/>
  <c r="T357" i="27"/>
  <c r="F357" i="27"/>
  <c r="X355" i="27"/>
  <c r="V355" i="27"/>
  <c r="T355" i="27"/>
  <c r="F354" i="27"/>
  <c r="F353" i="27"/>
  <c r="F352" i="27"/>
  <c r="X349" i="27"/>
  <c r="V349" i="27"/>
  <c r="T349" i="27"/>
  <c r="F349" i="27"/>
  <c r="X347" i="27"/>
  <c r="X348" i="27" s="1"/>
  <c r="V347" i="27"/>
  <c r="V348" i="27" s="1"/>
  <c r="T347" i="27"/>
  <c r="T348" i="27" s="1"/>
  <c r="X346" i="27"/>
  <c r="V346" i="27"/>
  <c r="T346" i="27"/>
  <c r="F344" i="27"/>
  <c r="F343" i="27"/>
  <c r="F342" i="27"/>
  <c r="F341" i="27"/>
  <c r="F340" i="27"/>
  <c r="F339" i="27"/>
  <c r="F338" i="27"/>
  <c r="F336" i="27"/>
  <c r="F335" i="27"/>
  <c r="F334" i="27"/>
  <c r="F333" i="27"/>
  <c r="F332" i="27"/>
  <c r="F331" i="27"/>
  <c r="F330" i="27"/>
  <c r="F329" i="27"/>
  <c r="F326" i="27"/>
  <c r="F325" i="27"/>
  <c r="F324" i="27"/>
  <c r="F323" i="27"/>
  <c r="F322" i="27"/>
  <c r="F321" i="27"/>
  <c r="F320" i="27"/>
  <c r="F319" i="27"/>
  <c r="F316" i="27"/>
  <c r="F315" i="27"/>
  <c r="F314" i="27"/>
  <c r="F313" i="27"/>
  <c r="F312" i="27"/>
  <c r="F311" i="27"/>
  <c r="F310" i="27"/>
  <c r="F309" i="27"/>
  <c r="F308" i="27"/>
  <c r="F307" i="27"/>
  <c r="F306" i="27"/>
  <c r="F305" i="27"/>
  <c r="F304" i="27"/>
  <c r="F303" i="27"/>
  <c r="F302" i="27"/>
  <c r="F301" i="27"/>
  <c r="F300" i="27"/>
  <c r="F299" i="27"/>
  <c r="F298" i="27"/>
  <c r="F297" i="27"/>
  <c r="F296" i="27"/>
  <c r="F295" i="27"/>
  <c r="F294" i="27"/>
  <c r="F293" i="27"/>
  <c r="F292" i="27"/>
  <c r="F291" i="27"/>
  <c r="F290" i="27"/>
  <c r="F289" i="27"/>
  <c r="F287" i="27"/>
  <c r="F285" i="27"/>
  <c r="F284" i="27"/>
  <c r="F283" i="27"/>
  <c r="F282" i="27"/>
  <c r="F281" i="27"/>
  <c r="F280" i="27"/>
  <c r="F279" i="27"/>
  <c r="F278" i="27"/>
  <c r="F277" i="27"/>
  <c r="F276" i="27"/>
  <c r="F273" i="27"/>
  <c r="F272" i="27"/>
  <c r="S271" i="27"/>
  <c r="S272" i="27" s="1"/>
  <c r="U272" i="27" s="1"/>
  <c r="F271" i="27"/>
  <c r="S270" i="27"/>
  <c r="U270" i="27" s="1"/>
  <c r="F268" i="27"/>
  <c r="F261" i="27"/>
  <c r="T259" i="27"/>
  <c r="F259" i="27"/>
  <c r="X258" i="27"/>
  <c r="V258" i="27"/>
  <c r="X257" i="27"/>
  <c r="V257" i="27"/>
  <c r="F257" i="27"/>
  <c r="X256" i="27"/>
  <c r="V256" i="27"/>
  <c r="F256" i="27"/>
  <c r="F255" i="27"/>
  <c r="X254" i="27"/>
  <c r="X255" i="27" s="1"/>
  <c r="V254" i="27"/>
  <c r="V255" i="27" s="1"/>
  <c r="F254" i="27"/>
  <c r="X253" i="27"/>
  <c r="V253" i="27"/>
  <c r="F253" i="27"/>
  <c r="F250" i="27"/>
  <c r="F249" i="27"/>
  <c r="F246" i="27"/>
  <c r="F243" i="27"/>
  <c r="F242" i="27"/>
  <c r="F241" i="27"/>
  <c r="F240" i="27"/>
  <c r="F238" i="27"/>
  <c r="F237" i="27"/>
  <c r="F236" i="27"/>
  <c r="F235" i="27"/>
  <c r="F234" i="27"/>
  <c r="F233" i="27"/>
  <c r="F230" i="27"/>
  <c r="F228" i="27"/>
  <c r="F226" i="27"/>
  <c r="F225" i="27"/>
  <c r="F224" i="27"/>
  <c r="F223" i="27"/>
  <c r="F222" i="27"/>
  <c r="F221" i="27"/>
  <c r="F220" i="27"/>
  <c r="F217" i="27"/>
  <c r="F216" i="27"/>
  <c r="F215" i="27"/>
  <c r="F212" i="27"/>
  <c r="F211" i="27"/>
  <c r="F210" i="27"/>
  <c r="F207" i="27"/>
  <c r="F206" i="27"/>
  <c r="F200" i="27"/>
  <c r="F199" i="27"/>
  <c r="F198" i="27"/>
  <c r="F197" i="27"/>
  <c r="F196" i="27"/>
  <c r="F195" i="27"/>
  <c r="F148" i="27"/>
  <c r="F125" i="27"/>
  <c r="F123" i="27"/>
  <c r="F122" i="27"/>
  <c r="F121" i="27"/>
  <c r="F120" i="27"/>
  <c r="F119" i="27"/>
  <c r="F118" i="27"/>
  <c r="F117" i="27"/>
  <c r="F114" i="27"/>
  <c r="F113" i="27"/>
  <c r="F111" i="27"/>
  <c r="F110" i="27"/>
  <c r="F109" i="27"/>
  <c r="F108" i="27"/>
  <c r="F107" i="27"/>
  <c r="F106" i="27"/>
  <c r="F105" i="27"/>
  <c r="F104" i="27"/>
  <c r="F103" i="27"/>
  <c r="F102" i="27"/>
  <c r="F101" i="27"/>
  <c r="F100" i="27"/>
  <c r="F99" i="27"/>
  <c r="F98" i="27"/>
  <c r="F97" i="27"/>
  <c r="F96" i="27"/>
  <c r="F95" i="27"/>
  <c r="F94" i="27"/>
  <c r="F93" i="27"/>
  <c r="F92" i="27"/>
  <c r="F91" i="27"/>
  <c r="F90" i="27"/>
  <c r="F89" i="27"/>
  <c r="F87" i="27"/>
  <c r="F79" i="27"/>
  <c r="F78" i="27"/>
  <c r="F76" i="27"/>
  <c r="F75" i="27"/>
  <c r="F74" i="27"/>
  <c r="F72" i="27"/>
  <c r="F71" i="27"/>
  <c r="F70" i="27"/>
  <c r="F69" i="27"/>
  <c r="F68" i="27"/>
  <c r="F67" i="27"/>
  <c r="F66" i="27"/>
  <c r="F65" i="27"/>
  <c r="A65" i="27"/>
  <c r="A66" i="27" s="1"/>
  <c r="A67" i="27" s="1"/>
  <c r="A68" i="27" s="1"/>
  <c r="F62" i="27"/>
  <c r="F61" i="27"/>
  <c r="F60" i="27"/>
  <c r="F59" i="27"/>
  <c r="A59" i="27"/>
  <c r="A60" i="27" s="1"/>
  <c r="A61" i="27" s="1"/>
  <c r="A62" i="27" s="1"/>
  <c r="F58" i="27"/>
  <c r="F57" i="27"/>
  <c r="F56" i="27"/>
  <c r="F55" i="27"/>
  <c r="F54" i="27"/>
  <c r="A54" i="27"/>
  <c r="F53" i="27"/>
  <c r="F52" i="27"/>
  <c r="F51" i="27"/>
  <c r="F50" i="27"/>
  <c r="F49" i="27"/>
  <c r="F48" i="27"/>
  <c r="F47" i="27"/>
  <c r="F46" i="27"/>
  <c r="F44" i="27"/>
  <c r="F43" i="27"/>
  <c r="F42" i="27"/>
  <c r="F40" i="27"/>
  <c r="F37" i="27"/>
  <c r="F34" i="27"/>
  <c r="F33" i="27"/>
  <c r="F32" i="27"/>
  <c r="F31" i="27"/>
  <c r="F30" i="27"/>
  <c r="F27" i="27"/>
  <c r="F26" i="27"/>
  <c r="U26" i="27"/>
  <c r="F25" i="27"/>
  <c r="U24" i="27"/>
  <c r="F22" i="27"/>
  <c r="F20" i="27"/>
  <c r="F19" i="27"/>
  <c r="F18" i="27"/>
  <c r="F17" i="27"/>
  <c r="F16" i="27"/>
  <c r="F15" i="27"/>
  <c r="F14" i="27"/>
  <c r="F13" i="27"/>
  <c r="F12" i="27"/>
  <c r="F11" i="27"/>
  <c r="F10" i="27"/>
  <c r="F262" i="27" l="1"/>
  <c r="Z357" i="27"/>
  <c r="F163" i="27"/>
  <c r="F146" i="27"/>
  <c r="F558" i="27"/>
  <c r="F563" i="27"/>
  <c r="F126" i="27"/>
  <c r="Z256" i="27"/>
  <c r="Z255" i="27"/>
  <c r="Z257" i="27"/>
  <c r="Z349" i="27"/>
  <c r="Z454" i="27"/>
  <c r="Z258" i="27"/>
  <c r="U271" i="27"/>
  <c r="Z450" i="27"/>
  <c r="Z254" i="27"/>
  <c r="Z253" i="27"/>
  <c r="Z346" i="27"/>
  <c r="Z355" i="27"/>
  <c r="Z561" i="27"/>
  <c r="Z562" i="27" s="1"/>
  <c r="Z348" i="27"/>
  <c r="X559" i="27"/>
  <c r="Z559" i="27" s="1"/>
  <c r="F45" i="27"/>
  <c r="Z347" i="27"/>
  <c r="U25" i="27"/>
  <c r="F80" i="27" l="1"/>
  <c r="F193" i="27" l="1"/>
  <c r="F201" i="27" l="1"/>
  <c r="T359" i="27" l="1"/>
  <c r="F264" i="27" l="1"/>
  <c r="F345" i="27" l="1"/>
  <c r="F454" i="27" s="1"/>
  <c r="F520" i="27" l="1"/>
  <c r="F565" i="27" s="1"/>
  <c r="F566" i="27" l="1"/>
  <c r="F580" i="27" l="1"/>
  <c r="F579" i="27"/>
  <c r="F571" i="27"/>
  <c r="F578" i="27"/>
  <c r="F574" i="27"/>
  <c r="F570" i="27"/>
  <c r="F577" i="27"/>
  <c r="F573" i="27"/>
  <c r="F569" i="27"/>
  <c r="E575" i="27" s="1"/>
  <c r="F575" i="27" s="1"/>
  <c r="F576" i="27"/>
  <c r="F572" i="27"/>
  <c r="F581" i="27" l="1"/>
  <c r="F583" i="27" s="1"/>
</calcChain>
</file>

<file path=xl/sharedStrings.xml><?xml version="1.0" encoding="utf-8"?>
<sst xmlns="http://schemas.openxmlformats.org/spreadsheetml/2006/main" count="940" uniqueCount="471">
  <si>
    <t>ZONA: IV</t>
  </si>
  <si>
    <t>No</t>
  </si>
  <si>
    <t>P A R T I D A S</t>
  </si>
  <si>
    <t>CANTIDAD</t>
  </si>
  <si>
    <t>U</t>
  </si>
  <si>
    <t>P.U. (RD$)</t>
  </si>
  <si>
    <t xml:space="preserve"> VALOR (RD$)</t>
  </si>
  <si>
    <t>A</t>
  </si>
  <si>
    <t>PRELIMINARES</t>
  </si>
  <si>
    <t>REPLANTEO</t>
  </si>
  <si>
    <t>M</t>
  </si>
  <si>
    <t>MOVIMIENTO DE TIERRA</t>
  </si>
  <si>
    <t>M3</t>
  </si>
  <si>
    <t>ASIENTO DE ARENA</t>
  </si>
  <si>
    <t>ML</t>
  </si>
  <si>
    <t>M2</t>
  </si>
  <si>
    <t>REPARACION DE SERVICIOS EXISTENTES</t>
  </si>
  <si>
    <t>B</t>
  </si>
  <si>
    <t>C</t>
  </si>
  <si>
    <t>D</t>
  </si>
  <si>
    <t>VARIOS</t>
  </si>
  <si>
    <t>GASTOS INDIRECTOS</t>
  </si>
  <si>
    <t>HONORARIOS PROFESIONALES</t>
  </si>
  <si>
    <t>GASTOS ADMINISTRATIVOS</t>
  </si>
  <si>
    <t>TRANSPORTE</t>
  </si>
  <si>
    <t>LEY 6-86</t>
  </si>
  <si>
    <t>IMPREVISTOS</t>
  </si>
  <si>
    <t>PROVINCIA:PERAVIA</t>
  </si>
  <si>
    <t>MOVIMIENTO DE TIERRA:</t>
  </si>
  <si>
    <t>EXCAVACION MATERIAL COMPACTADO</t>
  </si>
  <si>
    <t>SUMINISTRO DE TUBERIA:</t>
  </si>
  <si>
    <t>COLOCACIÓN DE TUBERIA:</t>
  </si>
  <si>
    <t>SUMINISTRO Y COLOCACIÓN DE PIEZAS ESPECIALES:</t>
  </si>
  <si>
    <t xml:space="preserve">CAJA TELESCOPICA </t>
  </si>
  <si>
    <t>JUNTA DRESSER 4"</t>
  </si>
  <si>
    <t>ANCLAJE DE H.S.</t>
  </si>
  <si>
    <t>MANO DE OBRA</t>
  </si>
  <si>
    <t xml:space="preserve">DE Ø6" PVC SDR-26 C/J.G.+ 3% PERD. </t>
  </si>
  <si>
    <t xml:space="preserve">VALVULA DE AIRE  Ø 1" H.F. </t>
  </si>
  <si>
    <t xml:space="preserve">VALVULA DE AIRE COMBINADO Ø 1" H.F. </t>
  </si>
  <si>
    <t>REGISTRO P/VALVULAS DE AIRE</t>
  </si>
  <si>
    <t>PRUEBAS HIDROSTATICAS</t>
  </si>
  <si>
    <t>MANO DE OBRA (INCLUYE CORTE DE TUBERIA EXISTENTE)</t>
  </si>
  <si>
    <t>HR</t>
  </si>
  <si>
    <t>SUMINISTRO Y COLOCACIÓN DE VÁLVULAS EN LA LINEA</t>
  </si>
  <si>
    <t>SUMINISTRO Y COLOCACIÓN DE VÁLVULAS PARA CRUCES</t>
  </si>
  <si>
    <t xml:space="preserve">VALVULA DE AIRE  Ø 1" H.F, 200 PSI </t>
  </si>
  <si>
    <r>
      <t xml:space="preserve">LINEA DE IMPULSION EN TUBERIA DE </t>
    </r>
    <r>
      <rPr>
        <b/>
        <sz val="10"/>
        <rFont val="Calibri"/>
        <family val="2"/>
      </rPr>
      <t>Ø</t>
    </r>
    <r>
      <rPr>
        <b/>
        <sz val="10"/>
        <rFont val="Arial"/>
        <family val="2"/>
      </rPr>
      <t xml:space="preserve">8" DESDE ESTACION DE BOMBEO HACIA LOS DEPOSITOS LAS TABLAS Y GALEON Y EN TUBERIA DE </t>
    </r>
    <r>
      <rPr>
        <b/>
        <sz val="10"/>
        <rFont val="Calibri"/>
        <family val="2"/>
      </rPr>
      <t>Ø</t>
    </r>
    <r>
      <rPr>
        <b/>
        <sz val="10"/>
        <rFont val="Arial"/>
        <family val="2"/>
      </rPr>
      <t>6" DESDE EL NUDO No. 9, HASTA DEPOSITO REGULADOR H.A 150 M3 ELEVADO A CONSTRUIR COMUNIDAD DE GALEON</t>
    </r>
  </si>
  <si>
    <t>ANDAMIAJE</t>
  </si>
  <si>
    <t>CASETA P/MATERIALES</t>
  </si>
  <si>
    <t>MOV.DE TIERRA</t>
  </si>
  <si>
    <t>TERMINACION DE SUPERFICIE</t>
  </si>
  <si>
    <t>PAÑETE EXTERIOR</t>
  </si>
  <si>
    <t>PAÑETE INTERIOR PULIDO</t>
  </si>
  <si>
    <t>FINO CUPULA SUPERIOR</t>
  </si>
  <si>
    <t>PINTURA</t>
  </si>
  <si>
    <t>CANTOS</t>
  </si>
  <si>
    <t>VENTILACION</t>
  </si>
  <si>
    <t>GLS</t>
  </si>
  <si>
    <t>LOGO INAPA</t>
  </si>
  <si>
    <t>ABRAZADERA P/TUBERIA 6''</t>
  </si>
  <si>
    <t>MANO DE OBRA PLOMERO Y SOLDADOR</t>
  </si>
  <si>
    <t>PUNTALES P/CUPULA</t>
  </si>
  <si>
    <t>SUB.TOTAL FASE D</t>
  </si>
  <si>
    <t>SUB.TOTAL FASE A</t>
  </si>
  <si>
    <t>REPLANTEO Y CONTROL TOPOGRAFICO</t>
  </si>
  <si>
    <t>LIMPIEZA FINAL</t>
  </si>
  <si>
    <t>SUMI. Y COLOC. DE VÁLVULAS EN LA LINEA</t>
  </si>
  <si>
    <t xml:space="preserve">DE Ø3" PVC SDR-26 C/J.G.+ 2% PERD. </t>
  </si>
  <si>
    <t xml:space="preserve">DE Ø4" PVC SDR-26 C/J.G.+ 2% PERD. </t>
  </si>
  <si>
    <t>SUB.TOTAL FASE C</t>
  </si>
  <si>
    <t>REDES DE DISTRIBUCION COMUNIDAD DE LAS TABLAS</t>
  </si>
  <si>
    <t>ANCLAJES PARA TAPON H.S</t>
  </si>
  <si>
    <t>DE Ø3" PVC SDR-26 C/J.G.</t>
  </si>
  <si>
    <t>DE Ø6" PVC SDR-26 C/J.G.</t>
  </si>
  <si>
    <t>DE Ø4" PVC SDR-26 C/J.G.</t>
  </si>
  <si>
    <t>SUB-TOTAL GENERAL</t>
  </si>
  <si>
    <t xml:space="preserve"> SUPERVISION</t>
  </si>
  <si>
    <t>SEGURO, POLIZAS Y FIANZAS</t>
  </si>
  <si>
    <t>ITEBIS ( LEY 07-2007)</t>
  </si>
  <si>
    <t>TOTAL INDIRECTOS</t>
  </si>
  <si>
    <t>TOTAL A CONTRATAR  RD$</t>
  </si>
  <si>
    <t>HORMIGÓN ARMADO</t>
  </si>
  <si>
    <t>MANTENIMIENTO Y OPERACION DE SISTEMA INAPA</t>
  </si>
  <si>
    <t>DEPOSITO REGULADOR 200M3 ELEV.A 10.00MTS. A CONSTRUIR PARA LA COMUNIDAD DE LAS TABLAS</t>
  </si>
  <si>
    <t>UD</t>
  </si>
  <si>
    <t>INSTALACION SANITARIA</t>
  </si>
  <si>
    <t>P</t>
  </si>
  <si>
    <t>RELLENO COMPACTADO</t>
  </si>
  <si>
    <t>JUNTAS MECANICAS TIPO DRESSER</t>
  </si>
  <si>
    <t>JUNTAS MECANICAS TIPO DRESSER Ø6"</t>
  </si>
  <si>
    <t>ADAPTADOR  MACHO Ø1/2" ROSCADO A MANGUERA</t>
  </si>
  <si>
    <t>CEMENTO SOLVENTE Y TEFLON</t>
  </si>
  <si>
    <t>MANO DE OBRA PLOMERO</t>
  </si>
  <si>
    <t>TUBERIA DE POLIETILENO DE ALTA DENSIDAD Ø1/2" INTERNO L=6.00M (PROMEDIO)</t>
  </si>
  <si>
    <t>ADAPTADOR  HEMBRA Ø1/2" ROSCADO A MANGUERA</t>
  </si>
  <si>
    <t>LLAVE DE PASO DE 1/2"</t>
  </si>
  <si>
    <t>CAJA DE ACOMETIDA PLASTICA EN POLIETILENO 10"</t>
  </si>
  <si>
    <t>TUBERIA 1/2"  SCH-40  PVC LONGITUD PROMEDIO</t>
  </si>
  <si>
    <t>CHECK 1/2" HG</t>
  </si>
  <si>
    <t>ANCLAJES DE H.S.</t>
  </si>
  <si>
    <t>TAPON HEMBRA 1/2" PVC</t>
  </si>
  <si>
    <t>EXCAVACION Y TAPADO (240.23+70.16)</t>
  </si>
  <si>
    <t>ACOMETIDAS  URBANAS  (362 U)</t>
  </si>
  <si>
    <t>SUMI. DE MATERIAL DE MINA PARA RELLENO (SUJETO APROBACION DE SUPERVISION)</t>
  </si>
  <si>
    <t xml:space="preserve">BOTE DE ASFALTO e=35% ESPONJAMIENTO (0.41 M3) </t>
  </si>
  <si>
    <t>REPOSICION DE ASFALTO 2"</t>
  </si>
  <si>
    <t>COMPACTACION MATERIAL DE BASE</t>
  </si>
  <si>
    <t>EMPALME EN TUBERIA EXISTENTE DE Ø20"H.D</t>
  </si>
  <si>
    <t>longitudes que no hay asfalto en tub.3"</t>
  </si>
  <si>
    <t>las tablas</t>
  </si>
  <si>
    <t>VALVULA DE AIRE COMBINADO Ø 1" H.F,200 PSI, TUBERIA DE 6"</t>
  </si>
  <si>
    <t>VALVULA DE AIRE COMBINADO Ø 1" H.F,200 PSI, TUBERIA DE 8"</t>
  </si>
  <si>
    <t>VALVULA DE AIRE  Ø 1" H.F, 200 PSI, EN TUBERIA DE 6"</t>
  </si>
  <si>
    <t>VALVULA DE AIRE  Ø 1" H.F, 200 PSI , EN TUBERIA DE 8"</t>
  </si>
  <si>
    <t>en tuberia de 3"</t>
  </si>
  <si>
    <t>en tuberia de 4"</t>
  </si>
  <si>
    <t>en tuberia de 6"</t>
  </si>
  <si>
    <t>total asfalto red las tablas</t>
  </si>
  <si>
    <t>total asfalto red de galeon</t>
  </si>
  <si>
    <t>m3/km</t>
  </si>
  <si>
    <t>en tuberia de 8"</t>
  </si>
  <si>
    <t>TRANSPORTE DE ASFALTO +25% DE EXPONJAMIENTO, DISTANCIA =30KMS.</t>
  </si>
  <si>
    <t>IMPERMEABILIZANTE</t>
  </si>
  <si>
    <t>visita</t>
  </si>
  <si>
    <t>G</t>
  </si>
  <si>
    <t xml:space="preserve">MOVIMIENTO DE TIERRA </t>
  </si>
  <si>
    <t xml:space="preserve">MURO DE BLOCKS </t>
  </si>
  <si>
    <t xml:space="preserve">BLOCK CALADO </t>
  </si>
  <si>
    <t>TERMINACIÓN DE SUPERFICIE</t>
  </si>
  <si>
    <t xml:space="preserve">FRAGUACHE EN TECHO </t>
  </si>
  <si>
    <t>ACERA PERIMETRAL 0.80M</t>
  </si>
  <si>
    <t xml:space="preserve">CANTOS Y MOCHETAS </t>
  </si>
  <si>
    <t>IMPERMEABILIZANTE DE TECHO</t>
  </si>
  <si>
    <t>PISOS H.S PULIDO</t>
  </si>
  <si>
    <t>ZABALETA</t>
  </si>
  <si>
    <t>INODORO BLANCO SENCILLO</t>
  </si>
  <si>
    <t>LAVAMANO BLANCO PEQUEÑO</t>
  </si>
  <si>
    <t>CAMARA DE INSPECCION</t>
  </si>
  <si>
    <t>CAMARA SEPTICA</t>
  </si>
  <si>
    <t>FILTRANTE 4"</t>
  </si>
  <si>
    <t>TUBERIAS Y PIEZAS AGUAS RESIDUALES</t>
  </si>
  <si>
    <t>PINTURA ACRÍLICA</t>
  </si>
  <si>
    <t>PUERTAS Y VENTANAS</t>
  </si>
  <si>
    <t>INSTALACIONES ELÉCTRICAS</t>
  </si>
  <si>
    <t>SALIDA CENITAL</t>
  </si>
  <si>
    <t>PANEL DE DISTRIBUCION 4/8 CIRCUITOS (INC. BREAKERS)</t>
  </si>
  <si>
    <t>SUB-TOTAL I</t>
  </si>
  <si>
    <t xml:space="preserve">BLOCK 6" S.N.P  </t>
  </si>
  <si>
    <t>BLOCK 6" B.N.P; 2 LINEAS</t>
  </si>
  <si>
    <t>PAÑETE INTERIOR (INCLUYE PAÑETE DE TECHO)</t>
  </si>
  <si>
    <t xml:space="preserve">FINO DE TECHO </t>
  </si>
  <si>
    <t>CONTRUCCION GARITA PARA OPERADOR</t>
  </si>
  <si>
    <t>PIE</t>
  </si>
  <si>
    <t>TUBERIAS Y PIEZAS AGUAS POTABLE</t>
  </si>
  <si>
    <t>REVESTIMIENTO PARED BAÑO</t>
  </si>
  <si>
    <t>SUM. E INSTALACION TINACO 264GLS (INCL.PIEZAS)</t>
  </si>
  <si>
    <t>ESTACION DE BOMBEO</t>
  </si>
  <si>
    <t>I</t>
  </si>
  <si>
    <t>CASETA DE BOMBEO</t>
  </si>
  <si>
    <t>II</t>
  </si>
  <si>
    <t>ELECTRIFICACION Y EQUIPAMIENTO</t>
  </si>
  <si>
    <t>SUB-TOTAL II</t>
  </si>
  <si>
    <t>E</t>
  </si>
  <si>
    <t>SUB.TOTAL FASE E</t>
  </si>
  <si>
    <t>III</t>
  </si>
  <si>
    <t>SUB-TOTAL III</t>
  </si>
  <si>
    <t>F</t>
  </si>
  <si>
    <t>SUB-FASE B</t>
  </si>
  <si>
    <t>SALIDA INTERRUPTOR SENCILLO</t>
  </si>
  <si>
    <t>SALIDA TOMACORRIENTES DOBLE, 120V</t>
  </si>
  <si>
    <t>SALIDA INTERRUPTOR DOBLE</t>
  </si>
  <si>
    <t>COLUMNA DE VENTILACION 2"</t>
  </si>
  <si>
    <t>ZAPATA DE MUROS 0.45 X 0 .25 (0.77 QQ)</t>
  </si>
  <si>
    <t>H.A. VIGA DE AMARRE 0.15 X 0.20 (4.69 QQ)</t>
  </si>
  <si>
    <t>H.A. LOSA DE TECHO , E= 0.10 (1.93 QQ)</t>
  </si>
  <si>
    <t>PAÑETE INTERIOR (INCL. PAÑETE DE TECHO Y VUELO)</t>
  </si>
  <si>
    <r>
      <t xml:space="preserve">PUERTAS DE DOS (2) HOJAS EN BARRAS CUADRADAS DE </t>
    </r>
    <r>
      <rPr>
        <sz val="10"/>
        <rFont val="Calibri"/>
        <family val="2"/>
      </rPr>
      <t>Ø</t>
    </r>
    <r>
      <rPr>
        <sz val="10"/>
        <rFont val="Arial"/>
        <family val="2"/>
      </rPr>
      <t xml:space="preserve"> 1/2" Y PERFILES </t>
    </r>
    <r>
      <rPr>
        <sz val="10"/>
        <rFont val="Calibri"/>
        <family val="2"/>
      </rPr>
      <t>Ø</t>
    </r>
    <r>
      <rPr>
        <sz val="10"/>
        <rFont val="Arial"/>
        <family val="2"/>
      </rPr>
      <t xml:space="preserve"> 1/2" ( INCL. LLAVIN E INSTALACION ) ( 2.10 X 1.50 M)</t>
    </r>
  </si>
  <si>
    <t>PAÑETE EXTERIOR, INCL. MOCHETAS</t>
  </si>
  <si>
    <t>PUERTA</t>
  </si>
  <si>
    <t>BLOCK CALADO P/  HUECOS</t>
  </si>
  <si>
    <r>
      <t xml:space="preserve">JUNTAS TAPON </t>
    </r>
    <r>
      <rPr>
        <sz val="10"/>
        <rFont val="Calibri"/>
        <family val="2"/>
      </rPr>
      <t>Ø4</t>
    </r>
    <r>
      <rPr>
        <sz val="10"/>
        <rFont val="Arial"/>
        <family val="2"/>
      </rPr>
      <t xml:space="preserve">" ACERO SCH-80 CON PROTECCION ANTICORROSIVA    </t>
    </r>
  </si>
  <si>
    <r>
      <t xml:space="preserve">JUNTAS TAPON </t>
    </r>
    <r>
      <rPr>
        <sz val="10"/>
        <rFont val="Calibri"/>
        <family val="2"/>
      </rPr>
      <t>Ø</t>
    </r>
    <r>
      <rPr>
        <sz val="10"/>
        <rFont val="Arial"/>
        <family val="2"/>
      </rPr>
      <t xml:space="preserve">3" ACERO SCH-80 CON PROTECCION ANTICORROSIVA    </t>
    </r>
  </si>
  <si>
    <t xml:space="preserve">TEE 4X4 ACERO SCH-80 CON PROTECCION ANTICORROSIVA    </t>
  </si>
  <si>
    <t xml:space="preserve">TEE 4X3 ACERO SCH-80 CON PROTECCION ANTICORROSIVA   </t>
  </si>
  <si>
    <t xml:space="preserve">TEE 3X3 ACERO SCH-80 CON PROTECCION ANTICORROSIVA    </t>
  </si>
  <si>
    <t xml:space="preserve">YEE 3X3 ACERO SCH-80 CON PROTECCION ANTICORROSIVA    </t>
  </si>
  <si>
    <t xml:space="preserve">MANO DE OBRA </t>
  </si>
  <si>
    <t>PANEL DE DISTRIBUCION 2/4CIRCUITOS (INC. BREAKERS)</t>
  </si>
  <si>
    <t>ZAPATAS 1.35 QQ/M3</t>
  </si>
  <si>
    <t>VIGA H.A ANILLO SUPERIOR 0.40X0.30-3.06-Q/M3</t>
  </si>
  <si>
    <t>VIGA H.A ANILLO INFERIOR 0.40X0.30-5.92-QQ/M3</t>
  </si>
  <si>
    <t>COLUMNAS 0.40X0.70-8.00 QQ/M3</t>
  </si>
  <si>
    <t>CUPULA SUPERIOR E=0.10-1.20QQ/M3</t>
  </si>
  <si>
    <t>PINTURA ACRILICA CON ANDAMIOS:</t>
  </si>
  <si>
    <r>
      <t xml:space="preserve">ESCALERA INTERIOR </t>
    </r>
    <r>
      <rPr>
        <sz val="10"/>
        <rFont val="Calibri"/>
        <family val="2"/>
      </rPr>
      <t>Ø</t>
    </r>
    <r>
      <rPr>
        <sz val="10"/>
        <rFont val="Arial"/>
        <family val="2"/>
      </rPr>
      <t xml:space="preserve"> 3/4"</t>
    </r>
  </si>
  <si>
    <t>JUNTA HIDROFILICA</t>
  </si>
  <si>
    <t>PINTURA ANTICORROSIVA</t>
  </si>
  <si>
    <t>SUMINISTRO TUBERIA DE Ø6" ACERO SCH-40  SIN COSTURA INC. PROTECCION ANTICORROSIVA</t>
  </si>
  <si>
    <t>SUMINISTRO TUBERIA DE Ø8" ACERO SCH-40 SIN COSTURA INC. PROTECCION ANTICORROSIVA</t>
  </si>
  <si>
    <t xml:space="preserve">SUMINISTRO TUBERIA DE Ø6" ACERO SCH-40 SIN COSTURA INC. PROTECCION ANTICORROSIVA </t>
  </si>
  <si>
    <t>SUMI. TUBERIA DE Ø6" ACERO SCH-40 SIN COSTURA CON PROTECCION ANTICORROSIVA</t>
  </si>
  <si>
    <t xml:space="preserve">SUMI. TUBERIA DE Ø4" ACERO SCH-80 SIN COSTURA CON PROTECCION ANTICORROSIVA </t>
  </si>
  <si>
    <t>HORMIGON ARMADO FC' 280KG/CM2 (INDUSTRIAL)</t>
  </si>
  <si>
    <t>MURO PARED-2.20 QQ/M3</t>
  </si>
  <si>
    <t>CUPULA DE FONDO E=0.20-3.11 QQ/M3</t>
  </si>
  <si>
    <t xml:space="preserve">FINO PULIDO, LOSA DE FONDO </t>
  </si>
  <si>
    <t xml:space="preserve">APLICACION DE </t>
  </si>
  <si>
    <t xml:space="preserve">LBS </t>
  </si>
  <si>
    <t>SUMINISTRO E INSTALACION DE LAMPARA H.P.S TIPO COBRA DE 250 W, 220 V.</t>
  </si>
  <si>
    <t>POSTES H.A. 30´ 300 DAN</t>
  </si>
  <si>
    <t>ALIMENTADOR ELECTRICO PARA ILUMINACION CON ALAMBRE DE VINIL No. 10/2</t>
  </si>
  <si>
    <t>HOYO PARA POSTES</t>
  </si>
  <si>
    <t>INSTALACION DE POSTES</t>
  </si>
  <si>
    <t>ELECTRIFICACION PRIMARIA (ESTACION DE BOMBEO)</t>
  </si>
  <si>
    <t>POSTES EN H.A,V 35´ 800 DAM</t>
  </si>
  <si>
    <t>POSTES EN H.A,V 35´ 500 DAM</t>
  </si>
  <si>
    <t>ALAMBRE AAAC No. 2/0</t>
  </si>
  <si>
    <t>ESTRUCTURA MT-301</t>
  </si>
  <si>
    <t>ESTRUCTURA MT-302</t>
  </si>
  <si>
    <t>ESTRUCTURA MT-305</t>
  </si>
  <si>
    <t>ESTRUCTURA MT-307</t>
  </si>
  <si>
    <t>ESTRUCTURA MT-316</t>
  </si>
  <si>
    <t>ESTRUCTURA HA-100B</t>
  </si>
  <si>
    <t>ESTRUCTURA PR-101</t>
  </si>
  <si>
    <t>ESTRUCTURA PR-205</t>
  </si>
  <si>
    <t>ESTRUCTURA TR-306 (3 X 15 KVA)</t>
  </si>
  <si>
    <t>HOYO PARA VIENTOS</t>
  </si>
  <si>
    <t>ELECTRIFICACION SECUNDARIA</t>
  </si>
  <si>
    <t xml:space="preserve">ALIMENTADOR ELECTRICO DESDE TRANSFORMADORES HASTA MAIN BREAKER CON 3 CONDUCTORES THW No.4 Y 2 CONDUCTORES THW No.6 IMC DE 2". </t>
  </si>
  <si>
    <t xml:space="preserve">ALIMENTADOR ELECTRICO DESDE MAIN BREAKER HASTA REGISTRO DEBAJO DEL POSTE CON 3 CONDUCTORES THW No.4 Y 2 CONDUCTORES THW No.6 IMC DE 2". </t>
  </si>
  <si>
    <t xml:space="preserve">ALIMENTADOR ELECTRICO DESDE REGISTRO DEBAJO DE POSTE HASTA EL CCM CON ARRANCADORES, CON 3 CONDUCTORES THW No.4 Y 2 CONDUCTORES THW No.6 EN TUBERIAS PVC DE 2". </t>
  </si>
  <si>
    <t xml:space="preserve">ALIMENTADOR ELECTRICO DESDE CCM CON ARRANCADORES HASTA GARITA DE OPERADOR CON 3 CONDUCTORES THW No.10 EN TUBERIAS PVC DE 1/2". </t>
  </si>
  <si>
    <t xml:space="preserve">ALIMENTADOR ELECTRICO DESDE CCM CON ARRANCADORES HASTA TRANSFORMADOR SECO CON 2 CONDUCTORES THW No.10  </t>
  </si>
  <si>
    <t>ALIMENTADOR ELECTRICO DESDE TRANSFORMADOR SECO HASTA PANEL DE BREAKERS 4/8 CIRCUITOS CON 2 CONDUCTORES THW No.8  Y 1 CONDUCTOR THW No.10</t>
  </si>
  <si>
    <t xml:space="preserve">ALIMENTADOR ELECTRICO DESDE PANEL CCM CON ARRANCADORES HASTA ELECTROBOMBAS CON 3 CONDUCTORES THW No.8 Y 1 CONDUCTORES THW No.10 PARA CADA BOMBAS (2), EN TUBERIA L. T. DE 3/4". </t>
  </si>
  <si>
    <t>MAIN BREAKER 70 AMP, 460 VOLTS, 3Ø, ENCLOSURE</t>
  </si>
  <si>
    <t xml:space="preserve">CENTRO DE CONTROL DE MOTORES, EN BARRA DE 100 AMP. 460 VOLTS, 3Ø, CON 2 ARRANCADORES VDF, INC. 2 BREAKER 70/3 AMP. Y 1 BREAKER 50/2 AMP. </t>
  </si>
  <si>
    <t>TRANSFORMADOR SECO DE 5 KVA, 480/120-240V</t>
  </si>
  <si>
    <t>PANEL DE DISTRIBUCION, (4/8C) (INC. BREAKERS)</t>
  </si>
  <si>
    <t>SUMINISTRO E INSTALACION DE ELECTROBOMBA</t>
  </si>
  <si>
    <t>INSTALACION DE ELECTROBOMBA</t>
  </si>
  <si>
    <t>NIPLE DE 4" X 12" PLATILLADO EN UN EXTREMO</t>
  </si>
  <si>
    <t>NIPLE DE 4" X 16" PLATILLADO EN UN EXTREMO</t>
  </si>
  <si>
    <t>NIPLE DE 4" X 28" PLATILLADO EN UN EXTREMO</t>
  </si>
  <si>
    <t>NIPLE DE 3" X 12" PLATILLADO EN UN EXTREMO</t>
  </si>
  <si>
    <t>VALVULA DE COMPUERTA CON VASTAGO ASCENDENTE DE 4" PLATILLADA A 250 PSI</t>
  </si>
  <si>
    <t>VALVULA DE COMPUERTA CON VASTAGO ASCENDENTE DE 3" PLATILLADA A 250 PSI</t>
  </si>
  <si>
    <t>VALVULA CHECK HORIZONTAL CON REGULADORA DE CAUDAL DE 4" A 250 PSI</t>
  </si>
  <si>
    <t>VALVULA DE AIRE DE 1", 250 PSI</t>
  </si>
  <si>
    <t xml:space="preserve">INSTALACION MANOMETRICA COMPLETA </t>
  </si>
  <si>
    <t>ZETA DE 4" EN ACERO</t>
  </si>
  <si>
    <t xml:space="preserve">CODO DE 4" X 90, CONSTRUIDO CON DOS CODOS DE 4" X 45, PLATILLADOS </t>
  </si>
  <si>
    <t>INTERRUPTOR DE FLUJO</t>
  </si>
  <si>
    <t xml:space="preserve">MEDIDOR DE FLUJO DE 4" </t>
  </si>
  <si>
    <t>TRANDUCTOR DE PRESION</t>
  </si>
  <si>
    <t>REDUCCION DE 6" A 4" EN ACERO</t>
  </si>
  <si>
    <t>REDUCCION DE 8" A 4" EN ACERO</t>
  </si>
  <si>
    <t xml:space="preserve">ANCLAJES PARA VALVULAS Y CHECK </t>
  </si>
  <si>
    <t xml:space="preserve">BASE PARA EQUIPOS DE BOMBEO </t>
  </si>
  <si>
    <t xml:space="preserve">TUBO DE ACERO DE 6" PARA LA SUCCION </t>
  </si>
  <si>
    <t>TUBO DE ACERO DE 8" PARA LA DESCARGA</t>
  </si>
  <si>
    <t>CONSTRUCCION DE SUCCION DE 4"</t>
  </si>
  <si>
    <t>PINTURA AZUL PARA DESCARGA (OXIDO)</t>
  </si>
  <si>
    <t>IV</t>
  </si>
  <si>
    <t xml:space="preserve"> ZAPATA DE MUROS 0.60 X 0.25 (0.65 QQ)</t>
  </si>
  <si>
    <t>H.A. LOSA DE TECHO, E= 0.12 (1.97 QQ)</t>
  </si>
  <si>
    <t>H.A.VIGA DE AMARRE 0.20 X 0.20 (3.65 QQ)</t>
  </si>
  <si>
    <t>V</t>
  </si>
  <si>
    <t>SUB-TOTAL IV</t>
  </si>
  <si>
    <t>SUB-TOTAL V</t>
  </si>
  <si>
    <t>VI</t>
  </si>
  <si>
    <t>SUB-TOTAL VI</t>
  </si>
  <si>
    <t>4.1</t>
  </si>
  <si>
    <t>4.5</t>
  </si>
  <si>
    <t>4.6</t>
  </si>
  <si>
    <t>ORNAMENTACION EXTERIOR</t>
  </si>
  <si>
    <t>LIMPIEZA Y BOTE DE ESCOMBROS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</si>
  <si>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</si>
  <si>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</si>
  <si>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</si>
  <si>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</si>
  <si>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</si>
  <si>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</si>
  <si>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</si>
  <si>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</si>
  <si>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</si>
  <si>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</si>
  <si>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</si>
  <si>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</si>
  <si>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</si>
  <si>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CODO 6"X 45 ACERO SCH-40 CON PROTECCION ANTICORROSIVA</t>
  </si>
  <si>
    <t>CODO 8"X 45 ACERO SCH-40 CON PROTECCION ANTICORROSIVA</t>
  </si>
  <si>
    <t>CODO 4"X 45 ACERO SCH-40 CON PROTECCION ANTICORROSIVA</t>
  </si>
  <si>
    <t xml:space="preserve">CRUCE DE ALCANTARILLA EN TUBERIA DE Ø4" ACERO L=6.00 M (INCLUYE 2.00 M DE LADOS) (3U) </t>
  </si>
  <si>
    <t>TEE DE 4" X 3" EN ACERO SCH-40 CON PROTECCION ANTICORROSIVA</t>
  </si>
  <si>
    <t>TEE DE 4" X 4" EN ACERO SCH-40 CON PROTECCION ANTICORROSIVA</t>
  </si>
  <si>
    <t>TUBERIA 6'' ACERO SCH-40 SIN COSTURA CON PROTECCION ANTICORROSIVA</t>
  </si>
  <si>
    <t>TUBERIA 4'' ACERO SCH-80 SIN COSTURA CON PROTECCION ANTICORROSIVA</t>
  </si>
  <si>
    <t>TAPA, EN HIERRO FUNDIDO (0.70x0.70)</t>
  </si>
  <si>
    <t>ESCALERA EXTERIOR (MONACA) CON PROTECCION</t>
  </si>
  <si>
    <t>VIGA RIOSTRA 0.30X0.60-3.65 QQ/M3</t>
  </si>
  <si>
    <t>VIGA RIOSTRA DE FUNDACION 0.30X0.60-3.65 QQ/M3</t>
  </si>
  <si>
    <t>4.7</t>
  </si>
  <si>
    <t>9.1</t>
  </si>
  <si>
    <r>
      <t xml:space="preserve">CAJA TELESCOPICA P/ VALVULAS DE COMPUERTA </t>
    </r>
    <r>
      <rPr>
        <sz val="10"/>
        <rFont val="Calibri"/>
        <family val="2"/>
      </rPr>
      <t>Ø</t>
    </r>
    <r>
      <rPr>
        <sz val="10"/>
        <rFont val="Arial"/>
        <family val="2"/>
      </rPr>
      <t>2"</t>
    </r>
  </si>
  <si>
    <t>SUMINISTRO Y COLOCACIÓN DE PIEZAS ESPECIALES</t>
  </si>
  <si>
    <t xml:space="preserve">MANO DE OBRA PROMERO </t>
  </si>
  <si>
    <t>TEE 20"X 8" ACERO SCH-40 CON PROTECCION ANTICORROSIVA</t>
  </si>
  <si>
    <t>JUNTAS MECANICAS TIPO DRESSER Ø20"(150 PSI)</t>
  </si>
  <si>
    <t xml:space="preserve">REDUCCION DE 8" A 6" ACERO SCH-40 CON PROTECCION ANTICORROSIVA  </t>
  </si>
  <si>
    <t>JUNTAS MECANICAS TIPO DRESSER Ø6"(150 PSI)</t>
  </si>
  <si>
    <t xml:space="preserve">NIPLE DE Ø8" ACERO SCH-40 CON PROTECCION ANTICORROSIVA </t>
  </si>
  <si>
    <t>VALVULA DE COMPUERTA DE Ø8" COMPLETA (150PSI)</t>
  </si>
  <si>
    <t xml:space="preserve">DE Ø6" PVC SDR-21 C/J.G.+ 3% PERD. </t>
  </si>
  <si>
    <t>CODO 6"X 45" ACERO SCH-40 CON PROTECCION ANTICORROSIVA</t>
  </si>
  <si>
    <t xml:space="preserve"> SUMINSTRO Y COLOCACION DE</t>
  </si>
  <si>
    <t>JUNTAS MECANICA TIPO DRESSER 4"</t>
  </si>
  <si>
    <t>JUNTAS MECANICAS TIPO DRESSER Ø6" (150PSI)</t>
  </si>
  <si>
    <t>JUNTAS MECANICAS TIPO DRESSER Ø8" (150PSI)</t>
  </si>
  <si>
    <t>JUNTAS MECANICAS TIPO DRESSER Ø4" (150PSI)</t>
  </si>
  <si>
    <t>JUNTAS MECANICAS TIPO DRESSER Ø3" (150PSI)</t>
  </si>
  <si>
    <t>CORTE DE ASFALTO E=2" (AMBOS LADOS)</t>
  </si>
  <si>
    <t>EXTRACCION DE ASFALTO C/EQUIPO E=2"</t>
  </si>
  <si>
    <t>DE Ø6" PVC SDR-21 C/J.G.</t>
  </si>
  <si>
    <t>VENTANA DE ALUMINIO 0.60" X 0.60"</t>
  </si>
  <si>
    <t>CODO 4" X 90 ACERO SCH-80 CON PROTECCION ANTICORROSIVA</t>
  </si>
  <si>
    <t>RED 6"X4 ACERO SCH-40 CON PROTECCION ANTICORROSIVA</t>
  </si>
  <si>
    <t>TEE 6"X3 ACERO SCH-40 CON PROTECCION ANTICORROSIVA</t>
  </si>
  <si>
    <t>CODO 6"X 90 ACERO SCH-40 CON PROTECCION ANTICORROSIVA</t>
  </si>
  <si>
    <t>CODO 6"X45 ACERO SCH-40 CON PROTECCION ANTICORROSIVA</t>
  </si>
  <si>
    <t xml:space="preserve">CODO 3"X45 ACERO SCH-80 CON PROTECCION ANTICORROSIVA </t>
  </si>
  <si>
    <t xml:space="preserve">CRUZ 4"X3 ACERO SCH-80 CON PROTECCION ANTICORROSIVA  </t>
  </si>
  <si>
    <t xml:space="preserve">CRUZ 3"X3 ACERO SCH-80 CON PROTECCION ANTICORROSIVA   </t>
  </si>
  <si>
    <t>USO DE EQUIPO EXCAVADORA 80 HP PARA MANEJO DE AGUAS, EXCAVACION MATERIAL GRANULAR EN PRESENCIA DE AGUA, TAPADO EXCAVACION Y BOTE EN SITIO</t>
  </si>
  <si>
    <t>VALLA ANUNCIANDO OBRA 16' X 10' IMPRESION FULL COLOR CONTENIENDO LOGO DE INAPA, NOMBRE DE PROYECTO Y CONTRATISTA. ESTRUCTURA EN TUBOS GALVANIZADOS 1 1/2"X 1 1/2" Y SOPORTES EN TUBO CUAD. 4" X 4"</t>
  </si>
  <si>
    <t xml:space="preserve">CAMPAMENTO ( INCLUYE ALQUILER DEL SOLAR CON O SIN CASA, BAÑOS MOVILES Y CASETA DE MATERIALES) </t>
  </si>
  <si>
    <t>MESES</t>
  </si>
  <si>
    <t xml:space="preserve">CODIA </t>
  </si>
  <si>
    <t xml:space="preserve">ANCLAJE PARA PIEZAS  (VER DETALLE Y ESPECIFICACIONES EN EL PLANO)  FC'= 210 KG/CM2 </t>
  </si>
  <si>
    <t xml:space="preserve">ANCLAJE PARA PIEZAS (VER DETALLE Y ESPECIFICACIONES EN EL PLANO)  FC'= 210 KG/CM2 </t>
  </si>
  <si>
    <t>1.1.1</t>
  </si>
  <si>
    <t xml:space="preserve">DEMOLICION: </t>
  </si>
  <si>
    <t>DE CONTENES Y ACERAS</t>
  </si>
  <si>
    <t>1.1.2</t>
  </si>
  <si>
    <t>REPOSICION DE:</t>
  </si>
  <si>
    <t>ACERA PERIMETRAL 0.80 M</t>
  </si>
  <si>
    <t>CONTENES</t>
  </si>
  <si>
    <t>REPARACION DE AVERIAS EN TUBERIAS EXIST.</t>
  </si>
  <si>
    <t>1.2.1</t>
  </si>
  <si>
    <t>SUMINISTRO TUBERIAS</t>
  </si>
  <si>
    <t xml:space="preserve">DE Ø1/2" PVC  (SCH-40)  </t>
  </si>
  <si>
    <t>DE Ø3/4" PVC  (SCH-40)</t>
  </si>
  <si>
    <t xml:space="preserve">DE Ø1" PVC  (SCH-40) </t>
  </si>
  <si>
    <t xml:space="preserve">DE Ø2" PVC  (SCH-40) </t>
  </si>
  <si>
    <t>DE Ø3" PVC SDR-26 C/ JG</t>
  </si>
  <si>
    <t>DE Ø4" PVC SDR-26 C/ JG</t>
  </si>
  <si>
    <t>1.2.2</t>
  </si>
  <si>
    <t>SUMINISTRO DE:</t>
  </si>
  <si>
    <t>COUPLING  Ø1/2" PVC</t>
  </si>
  <si>
    <t>COUPLING 3/4" PVC</t>
  </si>
  <si>
    <t>COUPLING 1" PVC</t>
  </si>
  <si>
    <t>COUPLING Ø2" PVC</t>
  </si>
  <si>
    <t>JUNTA MECANICA TIPO DRESSER 3" 150 PSI</t>
  </si>
  <si>
    <t>JUNTA MECANICA TIPO DRESSER 4" 150 PSI</t>
  </si>
  <si>
    <t>MAESTRO PLOMERO (1H)</t>
  </si>
  <si>
    <t>PEON (2H)</t>
  </si>
  <si>
    <t>BOMBA DE ACHIQUE</t>
  </si>
  <si>
    <t>BOMBA DE ACHIQUE Ø3" (5,5 HP)</t>
  </si>
  <si>
    <t>BOMBA DE ACHIQUE DE 4" (HP 9 )</t>
  </si>
  <si>
    <t>BOMBA DE ACHIQUE DE 6" (HP 18 )</t>
  </si>
  <si>
    <t>CODO 6"X45" ACERO SCH-40 CON PROTECCION ANTICORROSIVA</t>
  </si>
  <si>
    <t>TEE 6"X4" A CERO SCH-40 CON PROTECCION ANTICORROSIVA</t>
  </si>
  <si>
    <t>JUNTAS MECANICAS TIPO DRESSER Ø6"(150PSI)</t>
  </si>
  <si>
    <t>JUNTAS MECANICAS TIPO DRESSER Ø8"(150PSI)</t>
  </si>
  <si>
    <t xml:space="preserve">HORMIGÓN ARMADO FC' 210KG/CM2 </t>
  </si>
  <si>
    <t>CONTROL Y MANEJO DE TRANSITO</t>
  </si>
  <si>
    <t xml:space="preserve">SEÑALIZACION, CONTROL Y SEGURIDAD EN LA OBRA </t>
  </si>
  <si>
    <t xml:space="preserve">LIMPIEZA FINAL Y CONTIUNUA </t>
  </si>
  <si>
    <t xml:space="preserve">MANO DE OBRA ELECTRICA PRIMARIA </t>
  </si>
  <si>
    <t>PUERTAS POLIMETAL ( INCLUYE LLAVIN E INSTALACION ) ( 2.10 X 1.00 M)</t>
  </si>
  <si>
    <t>MANO DE OBRA ELECTRICA  SECUNDARIA</t>
  </si>
  <si>
    <t xml:space="preserve">CRUCE DE ALCANTARILLA EN TUBERIA DE Ø6" ACERO L=6.00 M   (INCLUYE 2.00 M DE LADOS) (4U) </t>
  </si>
  <si>
    <t>5.1</t>
  </si>
  <si>
    <t>5.5</t>
  </si>
  <si>
    <t>5.6</t>
  </si>
  <si>
    <t>REGISTRO P/VALVULAS 8"(SEGÚN DISEÑO)</t>
  </si>
  <si>
    <t xml:space="preserve">CODO 6"X90" ACERO SCH-40 CON PROTECCION ANTICORROSIVA </t>
  </si>
  <si>
    <t xml:space="preserve">CODO 6"X45" ACERO SCH-40 CON PROTECCION ANTICORROSIVA </t>
  </si>
  <si>
    <t xml:space="preserve">SUMINISTRO Y COLOCACION DE HIDRANTE (INCLUYE HIDRANTE, JUNTAS DRESSER, VALVULA DE COMPUERTA, NIPLE, TEE, CODO, MOVIMIENTO DE TIERRA, ANCLAJE Y MANO DE OBRA) </t>
  </si>
  <si>
    <t xml:space="preserve"> COMPUERTA Ø 4" H.F.  (INCLUYE: CUERPO DE LA VALVULA, TORNILLOS 5/8" X 3", JUNTA DE GOMA, NIPLE PLATILLADO DE Ø X 12", JUNTA DRESSER Ø,  MOVIMIENTO DE TIERRA Y MANO DE OBRA) 150 PSI PLATILLADA COMPLETA </t>
  </si>
  <si>
    <t xml:space="preserve">DE Ø8" PVC SDR-21 C/J.G.+ 3% PERD. </t>
  </si>
  <si>
    <t>VALVULA DE COMPUERTA Ø 6" H.F.   (INCLUYE: CUERPO DE LA VALVULA, TORNILLOS 5/8" X 3", JUNTA DE GOMA, NIPLE PLATILLADO DE Ø X 12", JUNTA DRESSER Ø,  MOVIMIENTO DE TIERRA Y MANO DE OBRA) 150 PSI PLATILLADA COMPLETA</t>
  </si>
  <si>
    <t>VALVULA COMPUERTA Ø 2" H.F.(INCLUYE: CUERPO DE LA VALVULA, TORNILLOS 5/8" X 3", JUNTA DE GOMA, NIPLE PLATILLADO DE Ø X 12", JUNTA DRESSER Ø,  MOVIMIENTO DE TIERRA Y MANO DE OBRA) 150 PSI PLATILLADA COMPLETA</t>
  </si>
  <si>
    <t>REGISTRO P/VALVULAS 6"( SEGÚN DISEÑO)</t>
  </si>
  <si>
    <t>REGISTRO P/VALVULAS DE AIRE(SEGÚN DISEÑO)</t>
  </si>
  <si>
    <t xml:space="preserve">CRUCE DE ALCANTARILLA EN TUBERIA DE Ø8" ACERO L=6.00 M ( INCLUYE 2.00 M DE LADOS ) (4U) </t>
  </si>
  <si>
    <t xml:space="preserve">CRUCE DE ALCANTARILLA EN TUBERIA DE Ø6" ACERO L=6.00 M ( INCLUYE 2.00 M DE LADOS ) (8U) </t>
  </si>
  <si>
    <t xml:space="preserve">CRUCE DE ALCANTARILLA EN TUBERIA DE Ø6" ACERO L=6.00 M (INCLUYE 2.00 M DE LADOS) (2U) </t>
  </si>
  <si>
    <t>CODO 8"X45 ACERO SCH-40 CON PROTECCION ANTICORROSIVA</t>
  </si>
  <si>
    <t>RED 8"X6 ACERO SCH-40 CON PROTECCION ANTICORROSIVA</t>
  </si>
  <si>
    <t>TEE 6"X6 ACERO SCH-40 CON PROTECCION ANTICORROSIVA</t>
  </si>
  <si>
    <t xml:space="preserve">ANCLAJES PARA PIEZAS  (VER DETALLE Y ESPECIFICACIONES EN EL PLANO)  FC'= 210 KG/CM2 </t>
  </si>
  <si>
    <t>DE COMPUERTA Ø 4" H.F.  (INCLUYE: CUERPO DE LA VALVULA, TORNILLOS 5/8" X 3", JUNTA DE GOMA, NIPLE PLATILLADO DE Ø X 12", JUNTA DRESSER Ø,  MOVIMIENTO DE TIERRA Y MANO DE OBRA) 150 PSI PLATILLADA COMPLETA</t>
  </si>
  <si>
    <t>DE COMPUERTA Ø 3" H.F.  (INCLUYE: CUERPO DE LA VALVULA, TORNILLOS 5/8" X 3", JUNTA DE GOMA, NIPLE PLATILLADO DE Ø X 12", JUNTA DRESSER Ø,  MOVIMIENTO DE TIERRA Y MANO DE OBRA) 150 PSI PLATILLADA COMPLETA</t>
  </si>
  <si>
    <t>HIDRANTE H.F EN TUBERIA DE Ø4"</t>
  </si>
  <si>
    <t>DE Ø8" PVC SDR-21 C/J.G.</t>
  </si>
  <si>
    <t xml:space="preserve">TEE 6"X6 ACERO SCH-40 CON PROTECCION ANTICORROSIVA </t>
  </si>
  <si>
    <t xml:space="preserve">TEE 6"X4" ACERO SCH-40 CON PROTECCION ANTICORROSIVA </t>
  </si>
  <si>
    <t xml:space="preserve">NIPLE 4"X3" ACERO SCH-40 CON PROTECCION ANTICORROSIVA </t>
  </si>
  <si>
    <t xml:space="preserve">NIPLE 6"X3" ACERO SCH-40 CON PROTECCION ANTICORROSIVA </t>
  </si>
  <si>
    <t>LINEA DE CONDUCCION DESDE  TUBERIA EXISTENTE 20 H.D ESTACION (00+000) HASTA  ESTACION DE BOMBEO A CONSTRUIR ESTACION (APROX. 01+675.00)</t>
  </si>
  <si>
    <t>ILUMINACION PERIFERICA (LUCES EXTERIORES)</t>
  </si>
  <si>
    <t>SUMINISTRO Y COLOCACION DE VÁLVULAS EN LA LINEA</t>
  </si>
  <si>
    <t>SUMINISTRO Y COLOCACION DE VÁLVULAS PARA CRUCES</t>
  </si>
  <si>
    <t xml:space="preserve">VALVULA DE DESAGÜE Ø 3" H.F, COMPLETA  </t>
  </si>
  <si>
    <t>DESAGÜE DE PISO</t>
  </si>
  <si>
    <t xml:space="preserve">VALVULA DE DESAGÜE Ø 3" H.F, COMPLETA, EN TUBERIA DE 6"  </t>
  </si>
  <si>
    <t>VALVULA DE DESAGÜE Ø 3" H.F, COMPLETA, EN TUBERIA DE 8"</t>
  </si>
  <si>
    <t>CAJA TELESCOPICA P/ VALVULAS DE DESAGÜE</t>
  </si>
  <si>
    <t>SUM. DE PIEZAS ESPECIALES, TUBERIAS DE REBOSE Y DESAGÜE, ENTRADA, SALIDA, BY PASS</t>
  </si>
  <si>
    <t>IMPRIMACION SENCILLA</t>
  </si>
  <si>
    <t>EXCAVACION MATERIAL COMPACTO C/ EQUIPO</t>
  </si>
  <si>
    <t>BOTE MAT. C/CAMI. (D=5KMS INCL CARGUIO</t>
  </si>
  <si>
    <t>1.3.1</t>
  </si>
  <si>
    <t>1.3.2</t>
  </si>
  <si>
    <t>1.3.3</t>
  </si>
  <si>
    <t>1.3.4</t>
  </si>
  <si>
    <t>1.3.5</t>
  </si>
  <si>
    <t>1.3.6</t>
  </si>
  <si>
    <t>1.3.7</t>
  </si>
  <si>
    <t>1.4.1</t>
  </si>
  <si>
    <t>1.4.2</t>
  </si>
  <si>
    <t>1.4.3</t>
  </si>
  <si>
    <t>1.4.4</t>
  </si>
  <si>
    <t>1.4.5</t>
  </si>
  <si>
    <t>1.4.6</t>
  </si>
  <si>
    <t>1.5.1</t>
  </si>
  <si>
    <t>1.5.2</t>
  </si>
  <si>
    <t>1.6.1</t>
  </si>
  <si>
    <t>1.6.2</t>
  </si>
  <si>
    <t>1.6.3</t>
  </si>
  <si>
    <t>COLLARIN EN POLIETILENO Ø3" (ABRAZADERA)</t>
  </si>
  <si>
    <t xml:space="preserve">LIMPIEZA FINAL Y CONTINUA </t>
  </si>
  <si>
    <t>BOTE DE MATERIAL C/CAMON (D= 5 KM) INCL. ESPARCIMIENTO EN BOTADERO</t>
  </si>
  <si>
    <t>BOTE DE MATERIAL SOBRANTE (D= 5 KM) INCL. ESPARCIMIENTO EN BOTADERO</t>
  </si>
  <si>
    <t>BOTE DE MATERIAL  C/CAMION (D= DE 5 KM) INCL. ESPARCIMIENTO EN BOTADERO</t>
  </si>
  <si>
    <t>BOTE DE MATERIAL  C/CAMION (D= 5 KM) INCL. ESPARCIMIENTO EN BOTADERO</t>
  </si>
  <si>
    <t>BOTE  DE ESCOMBROS C/CAMION (D= 5 KM) INCL. ESPARCIMIENTO EN BOTADERO</t>
  </si>
  <si>
    <t>CORTE Y EXTRACCION DE ASFALTO L=6,721.08M</t>
  </si>
  <si>
    <t>CORTE Y EXTRACCION DE ASFALTO L=1620.35M</t>
  </si>
  <si>
    <t>CORTE Y EXTRACCION DE ASFALTO L=8,527.14M</t>
  </si>
  <si>
    <t>REGISTRO P/VALVULAS DE AIRE SEGUN DETALLE</t>
  </si>
  <si>
    <t>ANCLAJE (SEGUN DISEÑO)</t>
  </si>
  <si>
    <t xml:space="preserve">TAPE PLASTICO </t>
  </si>
  <si>
    <t xml:space="preserve">TAPE DE GOMA </t>
  </si>
  <si>
    <t>JUNTA MECANICA TIPO DRESSER 8"</t>
  </si>
  <si>
    <t>JUNTA MECANICA TIPO DRESSER 6"</t>
  </si>
  <si>
    <t>ANCLAJES PARA PIEZA EN ACERO, SEGUN DISEÑO</t>
  </si>
  <si>
    <t>ALQUILER ANDAMIOS TUBULARES, (INCL. 6 PUNTOS DE ESCALERA INTERNA), TODO COSTO:ALQUILER, TRANSPORTE, ARMADO Y DESARMADO</t>
  </si>
  <si>
    <t xml:space="preserve">SUMI. TUBERIA DE Ø6" ACERO SCH-40 SIN COSTURA  CON PROTECCION ANTICORROSIVA </t>
  </si>
  <si>
    <t xml:space="preserve">SUMI. TUBERIA DE Ø6" PVC SDR-26 REBOSE Y DESAGÜE, ENTRADA Y SALIDA  </t>
  </si>
  <si>
    <t>ANCLAJE SEGUN DISEÑO</t>
  </si>
  <si>
    <t xml:space="preserve">MEDIDA DE COMPENSACION AMBIENTAL </t>
  </si>
  <si>
    <t>RELLENO COMPACTADO C/COMPACTADOR MECANICO EN CAPAS DE 0.20M</t>
  </si>
  <si>
    <t>ESTUDIOS (SOCIALES, AMBIENTALES, GEOTECNICO, TOPOGRAFICO,DE CALIDAD, ECT)</t>
  </si>
  <si>
    <t>SUMINISTRO ELECTROBOMBAS CENTRIFUGA EN LINEA CON MOTOR VERTICAL DE 25 HP TIPO CR-45, 000 GPM</t>
  </si>
  <si>
    <t>CUERPO/
MES</t>
  </si>
  <si>
    <t>SUB-TOTAL F</t>
  </si>
  <si>
    <t>SUB TOTAL FASE G</t>
  </si>
  <si>
    <t>OBRA: RECONSTRUCCIÓN SISTEMAS DE ABASTECIMIENTO LAS TABLAS GALEON (PARTE LAS TABLAS), ACUEDUCTO PERAVIA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</si>
</sst>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7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#,##0.00\ &quot;€&quot;;\-#,##0.00\ &quot;€&quot;"/>
    <numFmt numFmtId="166" formatCode="#,##0.00\ &quot;€&quot;;[Red]\-#,##0.00\ &quot;€&quot;"/>
    <numFmt numFmtId="167" formatCode="_-* #,##0\ &quot;€&quot;_-;\-* #,##0\ &quot;€&quot;_-;_-* &quot;-&quot;\ &quot;€&quot;_-;_-@_-"/>
    <numFmt numFmtId="168" formatCode="_-* #,##0\ _€_-;\-* #,##0\ _€_-;_-* &quot;-&quot;\ _€_-;_-@_-"/>
    <numFmt numFmtId="169" formatCode="_-* #,##0.00\ &quot;€&quot;_-;\-* #,##0.00\ &quot;€&quot;_-;_-* &quot;-&quot;??\ &quot;€&quot;_-;_-@_-"/>
    <numFmt numFmtId="170" formatCode="_-* #,##0.00\ _€_-;\-* #,##0.00\ _€_-;_-* &quot;-&quot;??\ _€_-;_-@_-"/>
    <numFmt numFmtId="171" formatCode="General_)"/>
    <numFmt numFmtId="172" formatCode="#,##0.0;\-#,##0.0"/>
    <numFmt numFmtId="173" formatCode="#,##0;\-#,##0"/>
    <numFmt numFmtId="174" formatCode="#,##0.00;[Red]#,##0.00"/>
    <numFmt numFmtId="175" formatCode="0.00_)"/>
    <numFmt numFmtId="176" formatCode="_-* #,##0.00\ _P_t_s_-;\-* #,##0.00\ _P_t_s_-;_-* &quot;-&quot;??\ _P_t_s_-;_-@_-"/>
    <numFmt numFmtId="177" formatCode="0.0%"/>
    <numFmt numFmtId="178" formatCode="#,##0.0_);\(#,##0.0\)"/>
    <numFmt numFmtId="179" formatCode="_-* #,##0.00\ _R_D_$_-;\-* #,##0.00\ _R_D_$_-;_-* &quot;-&quot;??\ _R_D_$_-;_-@_-"/>
    <numFmt numFmtId="180" formatCode="_-[$€]* #,##0.00_-;\-[$€]* #,##0.00_-;_-[$€]* &quot;-&quot;??_-;_-@_-"/>
    <numFmt numFmtId="181" formatCode="#."/>
    <numFmt numFmtId="182" formatCode="_-* #,##0.00\ &quot;Pts&quot;_-;\-* #,##0.00\ &quot;Pts&quot;_-;_-* &quot;-&quot;??\ &quot;Pts&quot;_-;_-@_-"/>
    <numFmt numFmtId="183" formatCode="_-* #,##0.00_-;\-* #,##0.00_-;_-* &quot;-&quot;??_-;_-@_-"/>
    <numFmt numFmtId="184" formatCode="#,##0.0"/>
    <numFmt numFmtId="185" formatCode="&quot;Sí&quot;;&quot;Sí&quot;;&quot;No&quot;"/>
    <numFmt numFmtId="186" formatCode="#.0"/>
    <numFmt numFmtId="187" formatCode="#.00"/>
    <numFmt numFmtId="188" formatCode="_([$€]* #,##0.00_);_([$€]* \(#,##0.00\);_([$€]* &quot;-&quot;??_);_(@_)"/>
    <numFmt numFmtId="189" formatCode="[$€]#,##0.00;[Red]\-[$€]#,##0.00"/>
    <numFmt numFmtId="190" formatCode="&quot;RD$ &quot;#,#00.00"/>
    <numFmt numFmtId="191" formatCode="_-[$€-2]* #,##0.00_-;\-[$€-2]* #,##0.00_-;_-[$€-2]* &quot;-&quot;??_-"/>
    <numFmt numFmtId="192" formatCode="0.000"/>
    <numFmt numFmtId="193" formatCode="#,##0.00_ ;\-#,##0.00\ "/>
    <numFmt numFmtId="194" formatCode="0.0"/>
    <numFmt numFmtId="195" formatCode="0.00000"/>
    <numFmt numFmtId="196" formatCode="[$$-409]#,##0.00"/>
    <numFmt numFmtId="197" formatCode="0_)"/>
    <numFmt numFmtId="198" formatCode="#,##0.00\ _€"/>
    <numFmt numFmtId="199" formatCode="#,##0.00\ &quot;/m3&quot;"/>
    <numFmt numFmtId="200" formatCode="&quot; &quot;#,##0.00&quot; &quot;;&quot; (&quot;#,##0.00&quot;)&quot;;&quot; -&quot;#&quot; &quot;;&quot; &quot;@&quot; &quot;"/>
    <numFmt numFmtId="201" formatCode="[$-409]General"/>
    <numFmt numFmtId="202" formatCode="_-* #,##0.0000_-;\-* #,##0.0000_-;_-* &quot;-&quot;??_-;_-@_-"/>
    <numFmt numFmtId="203" formatCode="#,##0.00\ &quot;M³S&quot;"/>
    <numFmt numFmtId="204" formatCode="#,##0.00\ &quot;KM&quot;"/>
    <numFmt numFmtId="205" formatCode="#,##0.00&quot; pta &quot;;\-#,##0.00&quot; pta &quot;;&quot; -&quot;#&quot; pta &quot;;@\ "/>
    <numFmt numFmtId="206" formatCode="_-&quot;RD$&quot;* #,##0.00_-;\-&quot;RD$&quot;* #,##0.00_-;_-&quot;RD$&quot;* &quot;-&quot;??_-;_-@_-"/>
    <numFmt numFmtId="207" formatCode="_(* #,##0\ &quot;pta&quot;_);_(* \(#,##0\ &quot;pta&quot;\);_(* &quot;-&quot;??\ &quot;pta&quot;_);_(@_)"/>
    <numFmt numFmtId="208" formatCode="&quot;$&quot;#,##0.00"/>
    <numFmt numFmtId="209" formatCode="&quot;$&quot;#,##0.00;[Red]\-&quot;$&quot;#,##0.00"/>
    <numFmt numFmtId="210" formatCode="0.000%"/>
    <numFmt numFmtId="211" formatCode="_ * #,##0.00_ ;_ * \-#,##0.00_ ;_ * &quot;-&quot;??_ ;_ @_ "/>
    <numFmt numFmtId="212" formatCode="0.00;[Red]0.00"/>
    <numFmt numFmtId="213" formatCode="#,##0.0\ _€;\-#,##0.0\ _€"/>
    <numFmt numFmtId="214" formatCode="#,##0.0_ ;\-#,##0.0\ "/>
    <numFmt numFmtId="215" formatCode="_(* #,##0.0_);_(* \(#,##0.0\);_(* &quot;-&quot;??_);_(@_)"/>
  </numFmts>
  <fonts count="6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sz val="12"/>
      <name val="Courier"/>
      <family val="3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0"/>
      <name val="Courier"/>
      <family val="3"/>
    </font>
    <font>
      <b/>
      <i/>
      <sz val="16"/>
      <name val="Helv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0"/>
      <name val="Tms Rmn"/>
    </font>
    <font>
      <sz val="10"/>
      <color indexed="14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9" tint="-0.499984740745262"/>
      <name val="Arial"/>
      <family val="2"/>
    </font>
    <font>
      <sz val="10"/>
      <color theme="5" tint="0.39997558519241921"/>
      <name val="Arial"/>
      <family val="2"/>
    </font>
    <font>
      <b/>
      <sz val="10"/>
      <color theme="1"/>
      <name val="Arial"/>
      <family val="2"/>
    </font>
    <font>
      <sz val="10"/>
      <color theme="5" tint="0.59999389629810485"/>
      <name val="Arial"/>
      <family val="2"/>
    </font>
    <font>
      <sz val="10"/>
      <color indexed="8"/>
      <name val="Verdana"/>
      <family val="2"/>
    </font>
    <font>
      <sz val="10"/>
      <color indexed="9"/>
      <name val="Verdana"/>
      <family val="2"/>
    </font>
    <font>
      <b/>
      <sz val="10"/>
      <color indexed="8"/>
      <name val="Verdana"/>
      <family val="2"/>
    </font>
    <font>
      <sz val="10"/>
      <color theme="1"/>
      <name val="Arial1"/>
    </font>
    <font>
      <u/>
      <sz val="10"/>
      <color indexed="36"/>
      <name val="Arial"/>
      <family val="2"/>
    </font>
    <font>
      <sz val="10"/>
      <color indexed="36"/>
      <name val="MS Sans Serif"/>
      <family val="2"/>
    </font>
    <font>
      <u/>
      <sz val="10"/>
      <color indexed="12"/>
      <name val="Arial"/>
      <family val="2"/>
    </font>
    <font>
      <sz val="11"/>
      <color indexed="19"/>
      <name val="Calibri"/>
      <family val="2"/>
    </font>
    <font>
      <b/>
      <sz val="11"/>
      <color indexed="19"/>
      <name val="Calibri"/>
      <family val="2"/>
    </font>
    <font>
      <u/>
      <sz val="11"/>
      <color indexed="12"/>
      <name val="Calibri"/>
      <family val="2"/>
    </font>
    <font>
      <sz val="11"/>
      <color indexed="63"/>
      <name val="Calibri"/>
      <family val="2"/>
    </font>
    <font>
      <sz val="10"/>
      <color indexed="64"/>
      <name val="Arial"/>
      <family val="2"/>
    </font>
    <font>
      <sz val="11"/>
      <color rgb="FF000000"/>
      <name val="Calibri"/>
      <family val="2"/>
      <charset val="204"/>
    </font>
    <font>
      <sz val="10"/>
      <color rgb="FFFF0000"/>
      <name val="Times New Roman"/>
      <family val="1"/>
    </font>
    <font>
      <sz val="8"/>
      <color rgb="FFFF0000"/>
      <name val="Arial"/>
      <family val="2"/>
    </font>
  </fonts>
  <fills count="6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FFFFCC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mediumGray">
        <fgColor indexed="9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mediumGray">
        <fgColor indexed="9"/>
        <bgColor theme="0" tint="-0.14999847407452621"/>
      </patternFill>
    </fill>
    <fill>
      <patternFill patternType="solid">
        <fgColor theme="6" tint="0.79998168889431442"/>
        <bgColor indexed="64"/>
      </patternFill>
    </fill>
    <fill>
      <patternFill patternType="mediumGray">
        <fgColor indexed="9"/>
        <bgColor theme="5" tint="0.5999938962981048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7"/>
        <bgColor indexed="27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53"/>
      </patternFill>
    </fill>
    <fill>
      <patternFill patternType="lightUp">
        <fgColor indexed="9"/>
        <bgColor indexed="22"/>
      </patternFill>
    </fill>
    <fill>
      <patternFill patternType="lightUp">
        <fgColor indexed="9"/>
        <bgColor indexed="29"/>
      </patternFill>
    </fill>
    <fill>
      <patternFill patternType="solid">
        <fgColor indexed="31"/>
        <bgColor indexed="31"/>
      </patternFill>
    </fill>
    <fill>
      <patternFill patternType="solid">
        <fgColor indexed="42"/>
        <bgColor indexed="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9"/>
      </patternFill>
    </fill>
    <fill>
      <patternFill patternType="mediumGray">
        <fgColor indexed="9"/>
        <bgColor theme="0" tint="-4.9989318521683403E-2"/>
      </patternFill>
    </fill>
    <fill>
      <patternFill patternType="solid">
        <fgColor theme="0"/>
        <bgColor rgb="FFFFFFCC"/>
      </patternFill>
    </fill>
    <fill>
      <patternFill patternType="solid">
        <fgColor theme="2" tint="-0.249977111117893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21">
    <xf numFmtId="0" fontId="0" fillId="0" borderId="0"/>
    <xf numFmtId="170" fontId="8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171" fontId="12" fillId="0" borderId="0"/>
    <xf numFmtId="0" fontId="5" fillId="0" borderId="0"/>
    <xf numFmtId="39" fontId="13" fillId="0" borderId="0"/>
    <xf numFmtId="43" fontId="5" fillId="0" borderId="0" applyFont="0" applyFill="0" applyBorder="0" applyAlignment="0" applyProtection="0"/>
    <xf numFmtId="0" fontId="5" fillId="0" borderId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7" borderId="0" applyNumberFormat="0" applyBorder="0" applyAlignment="0" applyProtection="0"/>
    <xf numFmtId="0" fontId="15" fillId="9" borderId="0" applyNumberFormat="0" applyBorder="0" applyAlignment="0" applyProtection="0"/>
    <xf numFmtId="0" fontId="15" fillId="6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9" borderId="0" applyNumberFormat="0" applyBorder="0" applyAlignment="0" applyProtection="0"/>
    <xf numFmtId="0" fontId="15" fillId="7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1" borderId="0" applyNumberFormat="0" applyBorder="0" applyAlignment="0" applyProtection="0"/>
    <xf numFmtId="0" fontId="16" fillId="9" borderId="0" applyNumberFormat="0" applyBorder="0" applyAlignment="0" applyProtection="0"/>
    <xf numFmtId="0" fontId="16" fillId="6" borderId="0" applyNumberFormat="0" applyBorder="0" applyAlignment="0" applyProtection="0"/>
    <xf numFmtId="0" fontId="16" fillId="14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7" fillId="18" borderId="0" applyNumberFormat="0" applyBorder="0" applyAlignment="0" applyProtection="0"/>
    <xf numFmtId="0" fontId="18" fillId="19" borderId="8" applyNumberFormat="0" applyAlignment="0" applyProtection="0"/>
    <xf numFmtId="0" fontId="19" fillId="20" borderId="9" applyNumberFormat="0" applyAlignment="0" applyProtection="0"/>
    <xf numFmtId="43" fontId="1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180" fontId="5" fillId="0" borderId="0" applyFont="0" applyFill="0" applyBorder="0" applyAlignment="0" applyProtection="0"/>
    <xf numFmtId="0" fontId="20" fillId="0" borderId="0" applyNumberFormat="0" applyFill="0" applyBorder="0" applyAlignment="0" applyProtection="0"/>
    <xf numFmtId="181" fontId="21" fillId="0" borderId="0">
      <protection locked="0"/>
    </xf>
    <xf numFmtId="181" fontId="22" fillId="0" borderId="0">
      <protection locked="0"/>
    </xf>
    <xf numFmtId="181" fontId="22" fillId="0" borderId="0">
      <protection locked="0"/>
    </xf>
    <xf numFmtId="181" fontId="22" fillId="0" borderId="0">
      <protection locked="0"/>
    </xf>
    <xf numFmtId="181" fontId="22" fillId="0" borderId="0">
      <protection locked="0"/>
    </xf>
    <xf numFmtId="181" fontId="22" fillId="0" borderId="0">
      <protection locked="0"/>
    </xf>
    <xf numFmtId="181" fontId="22" fillId="0" borderId="0">
      <protection locked="0"/>
    </xf>
    <xf numFmtId="0" fontId="23" fillId="9" borderId="0" applyNumberFormat="0" applyBorder="0" applyAlignment="0" applyProtection="0"/>
    <xf numFmtId="0" fontId="24" fillId="0" borderId="10" applyNumberFormat="0" applyFill="0" applyAlignment="0" applyProtection="0"/>
    <xf numFmtId="0" fontId="25" fillId="0" borderId="11" applyNumberFormat="0" applyFill="0" applyAlignment="0" applyProtection="0"/>
    <xf numFmtId="0" fontId="26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7" fillId="10" borderId="8" applyNumberFormat="0" applyAlignment="0" applyProtection="0"/>
    <xf numFmtId="0" fontId="28" fillId="0" borderId="13" applyNumberFormat="0" applyFill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18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9" fillId="0" borderId="0"/>
    <xf numFmtId="175" fontId="30" fillId="0" borderId="0"/>
    <xf numFmtId="0" fontId="5" fillId="0" borderId="0"/>
    <xf numFmtId="0" fontId="5" fillId="0" borderId="0"/>
    <xf numFmtId="171" fontId="12" fillId="0" borderId="0"/>
    <xf numFmtId="186" fontId="29" fillId="0" borderId="0"/>
    <xf numFmtId="177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186" fontId="29" fillId="0" borderId="0"/>
    <xf numFmtId="187" fontId="29" fillId="0" borderId="0"/>
    <xf numFmtId="0" fontId="5" fillId="7" borderId="14" applyNumberFormat="0" applyFont="0" applyAlignment="0" applyProtection="0"/>
    <xf numFmtId="0" fontId="31" fillId="19" borderId="15" applyNumberFormat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83" fontId="5" fillId="0" borderId="0" applyFont="0" applyFill="0" applyBorder="0" applyAlignment="0" applyProtection="0"/>
    <xf numFmtId="39" fontId="33" fillId="0" borderId="0"/>
    <xf numFmtId="0" fontId="15" fillId="25" borderId="0" applyNumberFormat="0" applyBorder="0" applyAlignment="0" applyProtection="0"/>
    <xf numFmtId="0" fontId="15" fillId="11" borderId="0" applyNumberFormat="0" applyBorder="0" applyAlignment="0" applyProtection="0"/>
    <xf numFmtId="0" fontId="15" fillId="26" borderId="0" applyNumberFormat="0" applyBorder="0" applyAlignment="0" applyProtection="0"/>
    <xf numFmtId="0" fontId="15" fillId="18" borderId="0" applyNumberFormat="0" applyBorder="0" applyAlignment="0" applyProtection="0"/>
    <xf numFmtId="0" fontId="15" fillId="9" borderId="0" applyNumberFormat="0" applyBorder="0" applyAlignment="0" applyProtection="0"/>
    <xf numFmtId="0" fontId="15" fillId="8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27" borderId="0" applyNumberFormat="0" applyBorder="0" applyAlignment="0" applyProtection="0"/>
    <xf numFmtId="0" fontId="15" fillId="18" borderId="0" applyNumberFormat="0" applyBorder="0" applyAlignment="0" applyProtection="0"/>
    <xf numFmtId="0" fontId="15" fillId="5" borderId="0" applyNumberFormat="0" applyBorder="0" applyAlignment="0" applyProtection="0"/>
    <xf numFmtId="0" fontId="15" fillId="13" borderId="0" applyNumberFormat="0" applyBorder="0" applyAlignment="0" applyProtection="0"/>
    <xf numFmtId="0" fontId="16" fillId="28" borderId="0" applyNumberFormat="0" applyBorder="0" applyAlignment="0" applyProtection="0"/>
    <xf numFmtId="0" fontId="16" fillId="6" borderId="0" applyNumberFormat="0" applyBorder="0" applyAlignment="0" applyProtection="0"/>
    <xf numFmtId="0" fontId="16" fillId="27" borderId="0" applyNumberFormat="0" applyBorder="0" applyAlignment="0" applyProtection="0"/>
    <xf numFmtId="0" fontId="16" fillId="29" borderId="0" applyNumberFormat="0" applyBorder="0" applyAlignment="0" applyProtection="0"/>
    <xf numFmtId="0" fontId="16" fillId="16" borderId="0" applyNumberFormat="0" applyBorder="0" applyAlignment="0" applyProtection="0"/>
    <xf numFmtId="0" fontId="16" fillId="30" borderId="0" applyNumberFormat="0" applyBorder="0" applyAlignment="0" applyProtection="0"/>
    <xf numFmtId="0" fontId="23" fillId="26" borderId="0" applyNumberFormat="0" applyBorder="0" applyAlignment="0" applyProtection="0"/>
    <xf numFmtId="0" fontId="37" fillId="31" borderId="8" applyNumberFormat="0" applyAlignment="0" applyProtection="0"/>
    <xf numFmtId="0" fontId="19" fillId="20" borderId="9" applyNumberFormat="0" applyAlignment="0" applyProtection="0"/>
    <xf numFmtId="0" fontId="38" fillId="0" borderId="17" applyNumberFormat="0" applyFill="0" applyAlignment="0" applyProtection="0"/>
    <xf numFmtId="0" fontId="39" fillId="0" borderId="0" applyNumberFormat="0" applyFill="0" applyBorder="0" applyAlignment="0" applyProtection="0"/>
    <xf numFmtId="0" fontId="16" fillId="32" borderId="0" applyNumberFormat="0" applyBorder="0" applyAlignment="0" applyProtection="0"/>
    <xf numFmtId="0" fontId="16" fillId="17" borderId="0" applyNumberFormat="0" applyBorder="0" applyAlignment="0" applyProtection="0"/>
    <xf numFmtId="0" fontId="16" fillId="33" borderId="0" applyNumberFormat="0" applyBorder="0" applyAlignment="0" applyProtection="0"/>
    <xf numFmtId="0" fontId="16" fillId="29" borderId="0" applyNumberFormat="0" applyBorder="0" applyAlignment="0" applyProtection="0"/>
    <xf numFmtId="0" fontId="16" fillId="16" borderId="0" applyNumberFormat="0" applyBorder="0" applyAlignment="0" applyProtection="0"/>
    <xf numFmtId="0" fontId="16" fillId="12" borderId="0" applyNumberFormat="0" applyBorder="0" applyAlignment="0" applyProtection="0"/>
    <xf numFmtId="0" fontId="27" fillId="8" borderId="8" applyNumberFormat="0" applyAlignment="0" applyProtection="0"/>
    <xf numFmtId="188" fontId="5" fillId="0" borderId="0" applyFont="0" applyFill="0" applyBorder="0" applyAlignment="0" applyProtection="0"/>
    <xf numFmtId="181" fontId="21" fillId="0" borderId="0">
      <protection locked="0"/>
    </xf>
    <xf numFmtId="181" fontId="21" fillId="0" borderId="0">
      <protection locked="0"/>
    </xf>
    <xf numFmtId="181" fontId="22" fillId="0" borderId="0">
      <protection locked="0"/>
    </xf>
    <xf numFmtId="181" fontId="22" fillId="0" borderId="0">
      <protection locked="0"/>
    </xf>
    <xf numFmtId="181" fontId="22" fillId="0" borderId="0">
      <protection locked="0"/>
    </xf>
    <xf numFmtId="181" fontId="22" fillId="0" borderId="0">
      <protection locked="0"/>
    </xf>
    <xf numFmtId="181" fontId="22" fillId="0" borderId="0">
      <protection locked="0"/>
    </xf>
    <xf numFmtId="181" fontId="22" fillId="0" borderId="0">
      <protection locked="0"/>
    </xf>
    <xf numFmtId="181" fontId="22" fillId="0" borderId="0">
      <protection locked="0"/>
    </xf>
    <xf numFmtId="181" fontId="22" fillId="0" borderId="0">
      <protection locked="0"/>
    </xf>
    <xf numFmtId="181" fontId="22" fillId="0" borderId="0">
      <protection locked="0"/>
    </xf>
    <xf numFmtId="181" fontId="22" fillId="0" borderId="0">
      <protection locked="0"/>
    </xf>
    <xf numFmtId="181" fontId="22" fillId="0" borderId="0">
      <protection locked="0"/>
    </xf>
    <xf numFmtId="181" fontId="22" fillId="0" borderId="0">
      <protection locked="0"/>
    </xf>
    <xf numFmtId="0" fontId="17" fillId="11" borderId="0" applyNumberFormat="0" applyBorder="0" applyAlignment="0" applyProtection="0"/>
    <xf numFmtId="19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41" fillId="10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7" borderId="14" applyNumberFormat="0" applyFont="0" applyAlignment="0" applyProtection="0"/>
    <xf numFmtId="9" fontId="5" fillId="0" borderId="0" applyFont="0" applyFill="0" applyBorder="0" applyAlignment="0" applyProtection="0"/>
    <xf numFmtId="0" fontId="31" fillId="31" borderId="15" applyNumberFormat="0" applyAlignment="0" applyProtection="0"/>
    <xf numFmtId="0" fontId="28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2" fillId="0" borderId="18" applyNumberFormat="0" applyFill="0" applyAlignment="0" applyProtection="0"/>
    <xf numFmtId="0" fontId="43" fillId="0" borderId="19" applyNumberFormat="0" applyFill="0" applyAlignment="0" applyProtection="0"/>
    <xf numFmtId="0" fontId="39" fillId="0" borderId="20" applyNumberFormat="0" applyFill="0" applyAlignment="0" applyProtection="0"/>
    <xf numFmtId="0" fontId="44" fillId="0" borderId="0" applyNumberFormat="0" applyFill="0" applyBorder="0" applyAlignment="0" applyProtection="0"/>
    <xf numFmtId="0" fontId="45" fillId="0" borderId="21" applyNumberFormat="0" applyFill="0" applyAlignment="0" applyProtection="0"/>
    <xf numFmtId="6" fontId="5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0" fontId="15" fillId="25" borderId="0" applyNumberFormat="0" applyBorder="0" applyAlignment="0" applyProtection="0"/>
    <xf numFmtId="0" fontId="15" fillId="11" borderId="0" applyNumberFormat="0" applyBorder="0" applyAlignment="0" applyProtection="0"/>
    <xf numFmtId="0" fontId="15" fillId="26" borderId="0" applyNumberFormat="0" applyBorder="0" applyAlignment="0" applyProtection="0"/>
    <xf numFmtId="0" fontId="15" fillId="18" borderId="0" applyNumberFormat="0" applyBorder="0" applyAlignment="0" applyProtection="0"/>
    <xf numFmtId="0" fontId="15" fillId="9" borderId="0" applyNumberFormat="0" applyBorder="0" applyAlignment="0" applyProtection="0"/>
    <xf numFmtId="0" fontId="15" fillId="8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27" borderId="0" applyNumberFormat="0" applyBorder="0" applyAlignment="0" applyProtection="0"/>
    <xf numFmtId="0" fontId="15" fillId="18" borderId="0" applyNumberFormat="0" applyBorder="0" applyAlignment="0" applyProtection="0"/>
    <xf numFmtId="0" fontId="15" fillId="5" borderId="0" applyNumberFormat="0" applyBorder="0" applyAlignment="0" applyProtection="0"/>
    <xf numFmtId="0" fontId="15" fillId="13" borderId="0" applyNumberFormat="0" applyBorder="0" applyAlignment="0" applyProtection="0"/>
    <xf numFmtId="0" fontId="16" fillId="28" borderId="0" applyNumberFormat="0" applyBorder="0" applyAlignment="0" applyProtection="0"/>
    <xf numFmtId="0" fontId="16" fillId="6" borderId="0" applyNumberFormat="0" applyBorder="0" applyAlignment="0" applyProtection="0"/>
    <xf numFmtId="0" fontId="16" fillId="27" borderId="0" applyNumberFormat="0" applyBorder="0" applyAlignment="0" applyProtection="0"/>
    <xf numFmtId="0" fontId="16" fillId="29" borderId="0" applyNumberFormat="0" applyBorder="0" applyAlignment="0" applyProtection="0"/>
    <xf numFmtId="0" fontId="16" fillId="16" borderId="0" applyNumberFormat="0" applyBorder="0" applyAlignment="0" applyProtection="0"/>
    <xf numFmtId="0" fontId="16" fillId="30" borderId="0" applyNumberFormat="0" applyBorder="0" applyAlignment="0" applyProtection="0"/>
    <xf numFmtId="0" fontId="16" fillId="32" borderId="0" applyNumberFormat="0" applyBorder="0" applyAlignment="0" applyProtection="0"/>
    <xf numFmtId="0" fontId="16" fillId="17" borderId="0" applyNumberFormat="0" applyBorder="0" applyAlignment="0" applyProtection="0"/>
    <xf numFmtId="0" fontId="16" fillId="33" borderId="0" applyNumberFormat="0" applyBorder="0" applyAlignment="0" applyProtection="0"/>
    <xf numFmtId="0" fontId="16" fillId="29" borderId="0" applyNumberFormat="0" applyBorder="0" applyAlignment="0" applyProtection="0"/>
    <xf numFmtId="0" fontId="16" fillId="16" borderId="0" applyNumberFormat="0" applyBorder="0" applyAlignment="0" applyProtection="0"/>
    <xf numFmtId="0" fontId="16" fillId="12" borderId="0" applyNumberFormat="0" applyBorder="0" applyAlignment="0" applyProtection="0"/>
    <xf numFmtId="0" fontId="17" fillId="11" borderId="0" applyNumberFormat="0" applyBorder="0" applyAlignment="0" applyProtection="0"/>
    <xf numFmtId="0" fontId="37" fillId="31" borderId="8" applyNumberFormat="0" applyAlignment="0" applyProtection="0"/>
    <xf numFmtId="0" fontId="19" fillId="20" borderId="9" applyNumberFormat="0" applyAlignment="0" applyProtection="0"/>
    <xf numFmtId="168" fontId="5" fillId="0" borderId="0" applyFont="0" applyFill="0" applyBorder="0" applyAlignment="0" applyProtection="0"/>
    <xf numFmtId="191" fontId="5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3" fillId="26" borderId="0" applyNumberFormat="0" applyBorder="0" applyAlignment="0" applyProtection="0"/>
    <xf numFmtId="0" fontId="42" fillId="0" borderId="18" applyNumberFormat="0" applyFill="0" applyAlignment="0" applyProtection="0"/>
    <xf numFmtId="0" fontId="43" fillId="0" borderId="19" applyNumberFormat="0" applyFill="0" applyAlignment="0" applyProtection="0"/>
    <xf numFmtId="0" fontId="39" fillId="0" borderId="20" applyNumberFormat="0" applyFill="0" applyAlignment="0" applyProtection="0"/>
    <xf numFmtId="0" fontId="39" fillId="0" borderId="0" applyNumberFormat="0" applyFill="0" applyBorder="0" applyAlignment="0" applyProtection="0"/>
    <xf numFmtId="0" fontId="27" fillId="8" borderId="8" applyNumberFormat="0" applyAlignment="0" applyProtection="0"/>
    <xf numFmtId="0" fontId="38" fillId="0" borderId="17" applyNumberFormat="0" applyFill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3" fontId="4" fillId="0" borderId="0" applyFont="0" applyFill="0" applyBorder="0" applyAlignment="0" applyProtection="0"/>
    <xf numFmtId="170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7" borderId="14" applyNumberFormat="0" applyFont="0" applyAlignment="0" applyProtection="0"/>
    <xf numFmtId="0" fontId="5" fillId="7" borderId="14" applyNumberFormat="0" applyFont="0" applyAlignment="0" applyProtection="0"/>
    <xf numFmtId="0" fontId="31" fillId="31" borderId="15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48" fillId="0" borderId="0"/>
    <xf numFmtId="39" fontId="13" fillId="0" borderId="0"/>
    <xf numFmtId="43" fontId="5" fillId="0" borderId="0" applyFont="0" applyFill="0" applyBorder="0" applyAlignment="0" applyProtection="0"/>
    <xf numFmtId="0" fontId="5" fillId="0" borderId="0"/>
    <xf numFmtId="0" fontId="36" fillId="0" borderId="0"/>
    <xf numFmtId="0" fontId="5" fillId="0" borderId="0"/>
    <xf numFmtId="0" fontId="36" fillId="0" borderId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170" fontId="5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196" fontId="15" fillId="5" borderId="0" applyNumberFormat="0" applyBorder="0" applyAlignment="0" applyProtection="0"/>
    <xf numFmtId="196" fontId="15" fillId="5" borderId="0" applyNumberFormat="0" applyBorder="0" applyAlignment="0" applyProtection="0"/>
    <xf numFmtId="196" fontId="15" fillId="6" borderId="0" applyNumberFormat="0" applyBorder="0" applyAlignment="0" applyProtection="0"/>
    <xf numFmtId="196" fontId="15" fillId="6" borderId="0" applyNumberFormat="0" applyBorder="0" applyAlignment="0" applyProtection="0"/>
    <xf numFmtId="196" fontId="15" fillId="7" borderId="0" applyNumberFormat="0" applyBorder="0" applyAlignment="0" applyProtection="0"/>
    <xf numFmtId="196" fontId="15" fillId="7" borderId="0" applyNumberFormat="0" applyBorder="0" applyAlignment="0" applyProtection="0"/>
    <xf numFmtId="196" fontId="15" fillId="8" borderId="0" applyNumberFormat="0" applyBorder="0" applyAlignment="0" applyProtection="0"/>
    <xf numFmtId="196" fontId="15" fillId="8" borderId="0" applyNumberFormat="0" applyBorder="0" applyAlignment="0" applyProtection="0"/>
    <xf numFmtId="196" fontId="15" fillId="9" borderId="0" applyNumberFormat="0" applyBorder="0" applyAlignment="0" applyProtection="0"/>
    <xf numFmtId="196" fontId="15" fillId="9" borderId="0" applyNumberFormat="0" applyBorder="0" applyAlignment="0" applyProtection="0"/>
    <xf numFmtId="196" fontId="15" fillId="7" borderId="0" applyNumberFormat="0" applyBorder="0" applyAlignment="0" applyProtection="0"/>
    <xf numFmtId="196" fontId="15" fillId="7" borderId="0" applyNumberFormat="0" applyBorder="0" applyAlignment="0" applyProtection="0"/>
    <xf numFmtId="196" fontId="15" fillId="9" borderId="0" applyNumberFormat="0" applyBorder="0" applyAlignment="0" applyProtection="0"/>
    <xf numFmtId="196" fontId="15" fillId="9" borderId="0" applyNumberFormat="0" applyBorder="0" applyAlignment="0" applyProtection="0"/>
    <xf numFmtId="196" fontId="15" fillId="6" borderId="0" applyNumberFormat="0" applyBorder="0" applyAlignment="0" applyProtection="0"/>
    <xf numFmtId="196" fontId="15" fillId="6" borderId="0" applyNumberFormat="0" applyBorder="0" applyAlignment="0" applyProtection="0"/>
    <xf numFmtId="196" fontId="15" fillId="10" borderId="0" applyNumberFormat="0" applyBorder="0" applyAlignment="0" applyProtection="0"/>
    <xf numFmtId="196" fontId="15" fillId="10" borderId="0" applyNumberFormat="0" applyBorder="0" applyAlignment="0" applyProtection="0"/>
    <xf numFmtId="196" fontId="15" fillId="11" borderId="0" applyNumberFormat="0" applyBorder="0" applyAlignment="0" applyProtection="0"/>
    <xf numFmtId="196" fontId="15" fillId="11" borderId="0" applyNumberFormat="0" applyBorder="0" applyAlignment="0" applyProtection="0"/>
    <xf numFmtId="196" fontId="15" fillId="9" borderId="0" applyNumberFormat="0" applyBorder="0" applyAlignment="0" applyProtection="0"/>
    <xf numFmtId="196" fontId="15" fillId="9" borderId="0" applyNumberFormat="0" applyBorder="0" applyAlignment="0" applyProtection="0"/>
    <xf numFmtId="196" fontId="15" fillId="7" borderId="0" applyNumberFormat="0" applyBorder="0" applyAlignment="0" applyProtection="0"/>
    <xf numFmtId="196" fontId="15" fillId="7" borderId="0" applyNumberFormat="0" applyBorder="0" applyAlignment="0" applyProtection="0"/>
    <xf numFmtId="196" fontId="16" fillId="9" borderId="0" applyNumberFormat="0" applyBorder="0" applyAlignment="0" applyProtection="0"/>
    <xf numFmtId="196" fontId="16" fillId="9" borderId="0" applyNumberFormat="0" applyBorder="0" applyAlignment="0" applyProtection="0"/>
    <xf numFmtId="196" fontId="16" fillId="12" borderId="0" applyNumberFormat="0" applyBorder="0" applyAlignment="0" applyProtection="0"/>
    <xf numFmtId="196" fontId="16" fillId="12" borderId="0" applyNumberFormat="0" applyBorder="0" applyAlignment="0" applyProtection="0"/>
    <xf numFmtId="196" fontId="16" fillId="13" borderId="0" applyNumberFormat="0" applyBorder="0" applyAlignment="0" applyProtection="0"/>
    <xf numFmtId="196" fontId="16" fillId="13" borderId="0" applyNumberFormat="0" applyBorder="0" applyAlignment="0" applyProtection="0"/>
    <xf numFmtId="196" fontId="16" fillId="11" borderId="0" applyNumberFormat="0" applyBorder="0" applyAlignment="0" applyProtection="0"/>
    <xf numFmtId="196" fontId="16" fillId="11" borderId="0" applyNumberFormat="0" applyBorder="0" applyAlignment="0" applyProtection="0"/>
    <xf numFmtId="196" fontId="16" fillId="9" borderId="0" applyNumberFormat="0" applyBorder="0" applyAlignment="0" applyProtection="0"/>
    <xf numFmtId="196" fontId="16" fillId="9" borderId="0" applyNumberFormat="0" applyBorder="0" applyAlignment="0" applyProtection="0"/>
    <xf numFmtId="196" fontId="16" fillId="6" borderId="0" applyNumberFormat="0" applyBorder="0" applyAlignment="0" applyProtection="0"/>
    <xf numFmtId="196" fontId="16" fillId="6" borderId="0" applyNumberFormat="0" applyBorder="0" applyAlignment="0" applyProtection="0"/>
    <xf numFmtId="0" fontId="54" fillId="48" borderId="0" applyNumberFormat="0" applyBorder="0" applyAlignment="0" applyProtection="0"/>
    <xf numFmtId="0" fontId="54" fillId="49" borderId="0" applyNumberFormat="0" applyBorder="0" applyAlignment="0" applyProtection="0"/>
    <xf numFmtId="0" fontId="55" fillId="50" borderId="0" applyNumberFormat="0" applyBorder="0" applyAlignment="0" applyProtection="0"/>
    <xf numFmtId="0" fontId="16" fillId="32" borderId="0" applyNumberFormat="0" applyBorder="0" applyAlignment="0" applyProtection="0"/>
    <xf numFmtId="0" fontId="54" fillId="48" borderId="0" applyNumberFormat="0" applyBorder="0" applyAlignment="0" applyProtection="0"/>
    <xf numFmtId="0" fontId="54" fillId="51" borderId="0" applyNumberFormat="0" applyBorder="0" applyAlignment="0" applyProtection="0"/>
    <xf numFmtId="0" fontId="55" fillId="52" borderId="0" applyNumberFormat="0" applyBorder="0" applyAlignment="0" applyProtection="0"/>
    <xf numFmtId="0" fontId="16" fillId="17" borderId="0" applyNumberFormat="0" applyBorder="0" applyAlignment="0" applyProtection="0"/>
    <xf numFmtId="0" fontId="54" fillId="48" borderId="0" applyNumberFormat="0" applyBorder="0" applyAlignment="0" applyProtection="0"/>
    <xf numFmtId="0" fontId="54" fillId="48" borderId="0" applyNumberFormat="0" applyBorder="0" applyAlignment="0" applyProtection="0"/>
    <xf numFmtId="0" fontId="55" fillId="51" borderId="0" applyNumberFormat="0" applyBorder="0" applyAlignment="0" applyProtection="0"/>
    <xf numFmtId="0" fontId="16" fillId="33" borderId="0" applyNumberFormat="0" applyBorder="0" applyAlignment="0" applyProtection="0"/>
    <xf numFmtId="0" fontId="54" fillId="48" borderId="0" applyNumberFormat="0" applyBorder="0" applyAlignment="0" applyProtection="0"/>
    <xf numFmtId="0" fontId="54" fillId="51" borderId="0" applyNumberFormat="0" applyBorder="0" applyAlignment="0" applyProtection="0"/>
    <xf numFmtId="0" fontId="55" fillId="53" borderId="0" applyNumberFormat="0" applyBorder="0" applyAlignment="0" applyProtection="0"/>
    <xf numFmtId="0" fontId="16" fillId="29" borderId="0" applyNumberFormat="0" applyBorder="0" applyAlignment="0" applyProtection="0"/>
    <xf numFmtId="0" fontId="54" fillId="48" borderId="0" applyNumberFormat="0" applyBorder="0" applyAlignment="0" applyProtection="0"/>
    <xf numFmtId="0" fontId="54" fillId="50" borderId="0" applyNumberFormat="0" applyBorder="0" applyAlignment="0" applyProtection="0"/>
    <xf numFmtId="0" fontId="55" fillId="50" borderId="0" applyNumberFormat="0" applyBorder="0" applyAlignment="0" applyProtection="0"/>
    <xf numFmtId="0" fontId="16" fillId="16" borderId="0" applyNumberFormat="0" applyBorder="0" applyAlignment="0" applyProtection="0"/>
    <xf numFmtId="0" fontId="54" fillId="48" borderId="0" applyNumberFormat="0" applyBorder="0" applyAlignment="0" applyProtection="0"/>
    <xf numFmtId="0" fontId="54" fillId="54" borderId="0" applyNumberFormat="0" applyBorder="0" applyAlignment="0" applyProtection="0"/>
    <xf numFmtId="0" fontId="55" fillId="55" borderId="0" applyNumberFormat="0" applyBorder="0" applyAlignment="0" applyProtection="0"/>
    <xf numFmtId="0" fontId="16" fillId="12" borderId="0" applyNumberFormat="0" applyBorder="0" applyAlignment="0" applyProtection="0"/>
    <xf numFmtId="196" fontId="23" fillId="9" borderId="0" applyNumberFormat="0" applyBorder="0" applyAlignment="0" applyProtection="0"/>
    <xf numFmtId="196" fontId="23" fillId="9" borderId="0" applyNumberFormat="0" applyBorder="0" applyAlignment="0" applyProtection="0"/>
    <xf numFmtId="196" fontId="18" fillId="19" borderId="29" applyNumberFormat="0" applyAlignment="0" applyProtection="0"/>
    <xf numFmtId="196" fontId="18" fillId="19" borderId="29" applyNumberFormat="0" applyAlignment="0" applyProtection="0"/>
    <xf numFmtId="196" fontId="19" fillId="20" borderId="30" applyNumberFormat="0" applyAlignment="0" applyProtection="0"/>
    <xf numFmtId="196" fontId="19" fillId="20" borderId="30" applyNumberFormat="0" applyAlignment="0" applyProtection="0"/>
    <xf numFmtId="196" fontId="28" fillId="0" borderId="31" applyNumberFormat="0" applyFill="0" applyAlignment="0" applyProtection="0"/>
    <xf numFmtId="196" fontId="28" fillId="0" borderId="31" applyNumberFormat="0" applyFill="0" applyAlignment="0" applyProtection="0"/>
    <xf numFmtId="197" fontId="5" fillId="0" borderId="0" applyFont="0" applyFill="0" applyBorder="0" applyAlignment="0" applyProtection="0"/>
    <xf numFmtId="197" fontId="5" fillId="0" borderId="0" applyFont="0" applyFill="0" applyBorder="0" applyAlignment="0" applyProtection="0"/>
    <xf numFmtId="198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4" fontId="5" fillId="0" borderId="0" applyFont="0" applyFill="0" applyAlignment="0" applyProtection="0"/>
    <xf numFmtId="197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4" fontId="5" fillId="0" borderId="0" applyFont="0" applyFill="0" applyAlignment="0" applyProtection="0"/>
    <xf numFmtId="44" fontId="5" fillId="0" borderId="0" applyFont="0" applyFill="0" applyAlignment="0" applyProtection="0"/>
    <xf numFmtId="195" fontId="5" fillId="0" borderId="0" applyFont="0" applyFill="0" applyBorder="0" applyAlignment="0" applyProtection="0"/>
    <xf numFmtId="198" fontId="5" fillId="0" borderId="0" applyFont="0" applyFill="0" applyBorder="0" applyAlignment="0" applyProtection="0"/>
    <xf numFmtId="198" fontId="5" fillId="0" borderId="0" applyFont="0" applyFill="0" applyBorder="0" applyAlignment="0" applyProtection="0"/>
    <xf numFmtId="175" fontId="40" fillId="0" borderId="0" applyFont="0" applyFill="0" applyBorder="0" applyAlignment="0" applyProtection="0"/>
    <xf numFmtId="8" fontId="40" fillId="0" borderId="0" applyFont="0" applyFill="0" applyBorder="0" applyAlignment="0" applyProtection="0"/>
    <xf numFmtId="0" fontId="56" fillId="56" borderId="0" applyNumberFormat="0" applyBorder="0" applyAlignment="0" applyProtection="0"/>
    <xf numFmtId="0" fontId="56" fillId="57" borderId="0" applyNumberFormat="0" applyBorder="0" applyAlignment="0" applyProtection="0"/>
    <xf numFmtId="0" fontId="56" fillId="58" borderId="0" applyNumberFormat="0" applyBorder="0" applyAlignment="0" applyProtection="0"/>
    <xf numFmtId="196" fontId="26" fillId="0" borderId="0" applyNumberFormat="0" applyFill="0" applyBorder="0" applyAlignment="0" applyProtection="0"/>
    <xf numFmtId="196" fontId="26" fillId="0" borderId="0" applyNumberFormat="0" applyFill="0" applyBorder="0" applyAlignment="0" applyProtection="0"/>
    <xf numFmtId="0" fontId="45" fillId="56" borderId="0" applyNumberFormat="0" applyBorder="0" applyAlignment="0" applyProtection="0"/>
    <xf numFmtId="0" fontId="45" fillId="59" borderId="0" applyNumberFormat="0" applyBorder="0" applyAlignment="0" applyProtection="0"/>
    <xf numFmtId="0" fontId="45" fillId="58" borderId="0" applyNumberFormat="0" applyBorder="0" applyAlignment="0" applyProtection="0"/>
    <xf numFmtId="0" fontId="15" fillId="60" borderId="0" applyNumberFormat="0" applyBorder="0" applyAlignment="0" applyProtection="0"/>
    <xf numFmtId="0" fontId="15" fillId="60" borderId="0" applyNumberFormat="0" applyBorder="0" applyAlignment="0" applyProtection="0"/>
    <xf numFmtId="0" fontId="16" fillId="49" borderId="0" applyNumberFormat="0" applyBorder="0" applyAlignment="0" applyProtection="0"/>
    <xf numFmtId="196" fontId="16" fillId="14" borderId="0" applyNumberFormat="0" applyBorder="0" applyAlignment="0" applyProtection="0"/>
    <xf numFmtId="196" fontId="16" fillId="14" borderId="0" applyNumberFormat="0" applyBorder="0" applyAlignment="0" applyProtection="0"/>
    <xf numFmtId="0" fontId="15" fillId="54" borderId="0" applyNumberFormat="0" applyBorder="0" applyAlignment="0" applyProtection="0"/>
    <xf numFmtId="0" fontId="15" fillId="51" borderId="0" applyNumberFormat="0" applyBorder="0" applyAlignment="0" applyProtection="0"/>
    <xf numFmtId="0" fontId="16" fillId="52" borderId="0" applyNumberFormat="0" applyBorder="0" applyAlignment="0" applyProtection="0"/>
    <xf numFmtId="196" fontId="16" fillId="12" borderId="0" applyNumberFormat="0" applyBorder="0" applyAlignment="0" applyProtection="0"/>
    <xf numFmtId="196" fontId="16" fillId="12" borderId="0" applyNumberFormat="0" applyBorder="0" applyAlignment="0" applyProtection="0"/>
    <xf numFmtId="0" fontId="15" fillId="54" borderId="0" applyNumberFormat="0" applyBorder="0" applyAlignment="0" applyProtection="0"/>
    <xf numFmtId="0" fontId="15" fillId="61" borderId="0" applyNumberFormat="0" applyBorder="0" applyAlignment="0" applyProtection="0"/>
    <xf numFmtId="0" fontId="16" fillId="51" borderId="0" applyNumberFormat="0" applyBorder="0" applyAlignment="0" applyProtection="0"/>
    <xf numFmtId="196" fontId="16" fillId="13" borderId="0" applyNumberFormat="0" applyBorder="0" applyAlignment="0" applyProtection="0"/>
    <xf numFmtId="196" fontId="16" fillId="13" borderId="0" applyNumberFormat="0" applyBorder="0" applyAlignment="0" applyProtection="0"/>
    <xf numFmtId="0" fontId="15" fillId="60" borderId="0" applyNumberFormat="0" applyBorder="0" applyAlignment="0" applyProtection="0"/>
    <xf numFmtId="0" fontId="15" fillId="51" borderId="0" applyNumberFormat="0" applyBorder="0" applyAlignment="0" applyProtection="0"/>
    <xf numFmtId="0" fontId="16" fillId="51" borderId="0" applyNumberFormat="0" applyBorder="0" applyAlignment="0" applyProtection="0"/>
    <xf numFmtId="196" fontId="16" fillId="15" borderId="0" applyNumberFormat="0" applyBorder="0" applyAlignment="0" applyProtection="0"/>
    <xf numFmtId="196" fontId="16" fillId="15" borderId="0" applyNumberFormat="0" applyBorder="0" applyAlignment="0" applyProtection="0"/>
    <xf numFmtId="0" fontId="15" fillId="50" borderId="0" applyNumberFormat="0" applyBorder="0" applyAlignment="0" applyProtection="0"/>
    <xf numFmtId="0" fontId="15" fillId="60" borderId="0" applyNumberFormat="0" applyBorder="0" applyAlignment="0" applyProtection="0"/>
    <xf numFmtId="0" fontId="16" fillId="49" borderId="0" applyNumberFormat="0" applyBorder="0" applyAlignment="0" applyProtection="0"/>
    <xf numFmtId="196" fontId="16" fillId="16" borderId="0" applyNumberFormat="0" applyBorder="0" applyAlignment="0" applyProtection="0"/>
    <xf numFmtId="196" fontId="16" fillId="16" borderId="0" applyNumberFormat="0" applyBorder="0" applyAlignment="0" applyProtection="0"/>
    <xf numFmtId="0" fontId="15" fillId="54" borderId="0" applyNumberFormat="0" applyBorder="0" applyAlignment="0" applyProtection="0"/>
    <xf numFmtId="0" fontId="15" fillId="48" borderId="0" applyNumberFormat="0" applyBorder="0" applyAlignment="0" applyProtection="0"/>
    <xf numFmtId="0" fontId="16" fillId="48" borderId="0" applyNumberFormat="0" applyBorder="0" applyAlignment="0" applyProtection="0"/>
    <xf numFmtId="196" fontId="16" fillId="17" borderId="0" applyNumberFormat="0" applyBorder="0" applyAlignment="0" applyProtection="0"/>
    <xf numFmtId="196" fontId="16" fillId="17" borderId="0" applyNumberFormat="0" applyBorder="0" applyAlignment="0" applyProtection="0"/>
    <xf numFmtId="196" fontId="27" fillId="10" borderId="29" applyNumberFormat="0" applyAlignment="0" applyProtection="0"/>
    <xf numFmtId="196" fontId="27" fillId="10" borderId="29" applyNumberFormat="0" applyAlignment="0" applyProtection="0"/>
    <xf numFmtId="164" fontId="5" fillId="0" borderId="0" applyFont="0" applyFill="0" applyBorder="0" applyAlignment="0" applyProtection="0"/>
    <xf numFmtId="200" fontId="57" fillId="0" borderId="0"/>
    <xf numFmtId="201" fontId="57" fillId="0" borderId="0"/>
    <xf numFmtId="0" fontId="58" fillId="0" borderId="0" applyNumberFormat="0" applyFill="0" applyBorder="0" applyAlignment="0" applyProtection="0">
      <alignment vertical="top"/>
      <protection locked="0"/>
    </xf>
    <xf numFmtId="196" fontId="59" fillId="0" borderId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196" fontId="17" fillId="18" borderId="0" applyNumberFormat="0" applyBorder="0" applyAlignment="0" applyProtection="0"/>
    <xf numFmtId="196" fontId="17" fillId="18" borderId="0" applyNumberFormat="0" applyBorder="0" applyAlignment="0" applyProtection="0"/>
    <xf numFmtId="43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" fillId="0" borderId="0" applyFont="0" applyFill="0" applyBorder="0" applyAlignment="0" applyProtection="0"/>
    <xf numFmtId="183" fontId="3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40" fontId="4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1" fontId="5" fillId="0" borderId="0" applyFont="0" applyFill="0" applyBorder="0" applyAlignment="0" applyProtection="0"/>
    <xf numFmtId="203" fontId="40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204" fontId="40" fillId="0" borderId="0" applyFont="0" applyFill="0" applyBorder="0" applyAlignment="0" applyProtection="0"/>
    <xf numFmtId="204" fontId="40" fillId="0" borderId="0" applyFont="0" applyFill="0" applyBorder="0" applyAlignment="0" applyProtection="0"/>
    <xf numFmtId="205" fontId="5" fillId="0" borderId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206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5" fillId="0" borderId="0" applyFont="0" applyFill="0" applyBorder="0" applyAlignment="0" applyProtection="0"/>
    <xf numFmtId="207" fontId="5" fillId="0" borderId="0" applyFont="0" applyFill="0" applyBorder="0" applyAlignment="0" applyProtection="0"/>
    <xf numFmtId="196" fontId="61" fillId="10" borderId="0" applyNumberFormat="0" applyBorder="0" applyAlignment="0" applyProtection="0"/>
    <xf numFmtId="196" fontId="61" fillId="10" borderId="0" applyNumberFormat="0" applyBorder="0" applyAlignment="0" applyProtection="0"/>
    <xf numFmtId="196" fontId="15" fillId="0" borderId="0"/>
    <xf numFmtId="196" fontId="15" fillId="0" borderId="0"/>
    <xf numFmtId="196" fontId="15" fillId="0" borderId="0"/>
    <xf numFmtId="0" fontId="40" fillId="0" borderId="0"/>
    <xf numFmtId="196" fontId="15" fillId="0" borderId="0"/>
    <xf numFmtId="0" fontId="3" fillId="0" borderId="0"/>
    <xf numFmtId="0" fontId="5" fillId="0" borderId="0"/>
    <xf numFmtId="0" fontId="5" fillId="0" borderId="0"/>
    <xf numFmtId="196" fontId="3" fillId="0" borderId="0"/>
    <xf numFmtId="196" fontId="5" fillId="0" borderId="0"/>
    <xf numFmtId="0" fontId="5" fillId="0" borderId="0"/>
    <xf numFmtId="0" fontId="5" fillId="0" borderId="0"/>
    <xf numFmtId="0" fontId="40" fillId="0" borderId="0"/>
    <xf numFmtId="0" fontId="3" fillId="0" borderId="0"/>
    <xf numFmtId="0" fontId="3" fillId="0" borderId="0"/>
    <xf numFmtId="175" fontId="12" fillId="0" borderId="0"/>
    <xf numFmtId="0" fontId="36" fillId="0" borderId="0"/>
    <xf numFmtId="0" fontId="5" fillId="0" borderId="0"/>
    <xf numFmtId="0" fontId="3" fillId="0" borderId="0"/>
    <xf numFmtId="0" fontId="3" fillId="0" borderId="0"/>
    <xf numFmtId="0" fontId="5" fillId="0" borderId="0"/>
    <xf numFmtId="196" fontId="40" fillId="0" borderId="0"/>
    <xf numFmtId="196" fontId="40" fillId="0" borderId="0"/>
    <xf numFmtId="196" fontId="40" fillId="0" borderId="0"/>
    <xf numFmtId="196" fontId="40" fillId="0" borderId="0"/>
    <xf numFmtId="196" fontId="40" fillId="0" borderId="0"/>
    <xf numFmtId="0" fontId="5" fillId="0" borderId="0"/>
    <xf numFmtId="196" fontId="40" fillId="0" borderId="0"/>
    <xf numFmtId="196" fontId="40" fillId="0" borderId="0"/>
    <xf numFmtId="196" fontId="40" fillId="0" borderId="0"/>
    <xf numFmtId="196" fontId="40" fillId="0" borderId="0"/>
    <xf numFmtId="196" fontId="40" fillId="0" borderId="0"/>
    <xf numFmtId="196" fontId="40" fillId="0" borderId="0"/>
    <xf numFmtId="196" fontId="40" fillId="0" borderId="0"/>
    <xf numFmtId="196" fontId="40" fillId="0" borderId="0"/>
    <xf numFmtId="0" fontId="5" fillId="0" borderId="0"/>
    <xf numFmtId="196" fontId="40" fillId="0" borderId="0"/>
    <xf numFmtId="196" fontId="40" fillId="0" borderId="0"/>
    <xf numFmtId="196" fontId="40" fillId="0" borderId="0"/>
    <xf numFmtId="196" fontId="40" fillId="0" borderId="0"/>
    <xf numFmtId="196" fontId="40" fillId="0" borderId="0"/>
    <xf numFmtId="202" fontId="12" fillId="0" borderId="0"/>
    <xf numFmtId="196" fontId="40" fillId="0" borderId="0"/>
    <xf numFmtId="196" fontId="40" fillId="0" borderId="0"/>
    <xf numFmtId="196" fontId="40" fillId="0" borderId="0"/>
    <xf numFmtId="196" fontId="40" fillId="0" borderId="0"/>
    <xf numFmtId="196" fontId="40" fillId="0" borderId="0"/>
    <xf numFmtId="196" fontId="40" fillId="0" borderId="0"/>
    <xf numFmtId="196" fontId="40" fillId="0" borderId="0"/>
    <xf numFmtId="196" fontId="40" fillId="0" borderId="0"/>
    <xf numFmtId="196" fontId="40" fillId="7" borderId="32" applyNumberFormat="0" applyFont="0" applyAlignment="0" applyProtection="0"/>
    <xf numFmtId="196" fontId="40" fillId="7" borderId="32" applyNumberFormat="0" applyFont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5" fillId="0" borderId="0" applyFont="0" applyFill="0" applyBorder="0" applyAlignment="0" applyProtection="0"/>
    <xf numFmtId="196" fontId="31" fillId="19" borderId="33" applyNumberFormat="0" applyAlignment="0" applyProtection="0"/>
    <xf numFmtId="196" fontId="31" fillId="19" borderId="33" applyNumberFormat="0" applyAlignment="0" applyProtection="0"/>
    <xf numFmtId="0" fontId="32" fillId="0" borderId="0" applyNumberFormat="0" applyFill="0" applyBorder="0" applyAlignment="0" applyProtection="0"/>
    <xf numFmtId="196" fontId="28" fillId="0" borderId="0" applyNumberFormat="0" applyFill="0" applyBorder="0" applyAlignment="0" applyProtection="0"/>
    <xf numFmtId="196" fontId="28" fillId="0" borderId="0" applyNumberFormat="0" applyFill="0" applyBorder="0" applyAlignment="0" applyProtection="0"/>
    <xf numFmtId="196" fontId="20" fillId="0" borderId="0" applyNumberFormat="0" applyFill="0" applyBorder="0" applyAlignment="0" applyProtection="0"/>
    <xf numFmtId="196" fontId="20" fillId="0" borderId="0" applyNumberFormat="0" applyFill="0" applyBorder="0" applyAlignment="0" applyProtection="0"/>
    <xf numFmtId="196" fontId="24" fillId="0" borderId="10" applyNumberFormat="0" applyFill="0" applyAlignment="0" applyProtection="0"/>
    <xf numFmtId="196" fontId="24" fillId="0" borderId="10" applyNumberFormat="0" applyFill="0" applyAlignment="0" applyProtection="0"/>
    <xf numFmtId="196" fontId="25" fillId="0" borderId="11" applyNumberFormat="0" applyFill="0" applyAlignment="0" applyProtection="0"/>
    <xf numFmtId="196" fontId="25" fillId="0" borderId="11" applyNumberFormat="0" applyFill="0" applyAlignment="0" applyProtection="0"/>
    <xf numFmtId="196" fontId="26" fillId="0" borderId="12" applyNumberFormat="0" applyFill="0" applyAlignment="0" applyProtection="0"/>
    <xf numFmtId="196" fontId="26" fillId="0" borderId="12" applyNumberFormat="0" applyFill="0" applyAlignment="0" applyProtection="0"/>
    <xf numFmtId="196" fontId="32" fillId="0" borderId="0" applyNumberFormat="0" applyFill="0" applyBorder="0" applyAlignment="0" applyProtection="0"/>
    <xf numFmtId="196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96" fontId="45" fillId="0" borderId="34" applyNumberFormat="0" applyFill="0" applyAlignment="0" applyProtection="0"/>
    <xf numFmtId="196" fontId="45" fillId="0" borderId="34" applyNumberFormat="0" applyFill="0" applyAlignment="0" applyProtection="0"/>
    <xf numFmtId="207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0" fontId="5" fillId="0" borderId="0"/>
    <xf numFmtId="0" fontId="15" fillId="25" borderId="0" applyNumberFormat="0" applyBorder="0" applyAlignment="0" applyProtection="0"/>
    <xf numFmtId="0" fontId="15" fillId="11" borderId="0" applyNumberFormat="0" applyBorder="0" applyAlignment="0" applyProtection="0"/>
    <xf numFmtId="0" fontId="15" fillId="26" borderId="0" applyNumberFormat="0" applyBorder="0" applyAlignment="0" applyProtection="0"/>
    <xf numFmtId="0" fontId="15" fillId="18" borderId="0" applyNumberFormat="0" applyBorder="0" applyAlignment="0" applyProtection="0"/>
    <xf numFmtId="0" fontId="15" fillId="9" borderId="0" applyNumberFormat="0" applyBorder="0" applyAlignment="0" applyProtection="0"/>
    <xf numFmtId="0" fontId="15" fillId="8" borderId="0" applyNumberFormat="0" applyBorder="0" applyAlignment="0" applyProtection="0"/>
    <xf numFmtId="0" fontId="15" fillId="25" borderId="0" applyNumberFormat="0" applyBorder="0" applyAlignment="0" applyProtection="0"/>
    <xf numFmtId="0" fontId="15" fillId="11" borderId="0" applyNumberFormat="0" applyBorder="0" applyAlignment="0" applyProtection="0"/>
    <xf numFmtId="0" fontId="15" fillId="26" borderId="0" applyNumberFormat="0" applyBorder="0" applyAlignment="0" applyProtection="0"/>
    <xf numFmtId="0" fontId="15" fillId="18" borderId="0" applyNumberFormat="0" applyBorder="0" applyAlignment="0" applyProtection="0"/>
    <xf numFmtId="0" fontId="15" fillId="8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27" borderId="0" applyNumberFormat="0" applyBorder="0" applyAlignment="0" applyProtection="0"/>
    <xf numFmtId="0" fontId="15" fillId="18" borderId="0" applyNumberFormat="0" applyBorder="0" applyAlignment="0" applyProtection="0"/>
    <xf numFmtId="0" fontId="15" fillId="5" borderId="0" applyNumberFormat="0" applyBorder="0" applyAlignment="0" applyProtection="0"/>
    <xf numFmtId="0" fontId="15" fillId="13" borderId="0" applyNumberFormat="0" applyBorder="0" applyAlignment="0" applyProtection="0"/>
    <xf numFmtId="0" fontId="15" fillId="5" borderId="0" applyNumberFormat="0" applyBorder="0" applyAlignment="0" applyProtection="0"/>
    <xf numFmtId="0" fontId="15" fillId="27" borderId="0" applyNumberFormat="0" applyBorder="0" applyAlignment="0" applyProtection="0"/>
    <xf numFmtId="0" fontId="15" fillId="18" borderId="0" applyNumberFormat="0" applyBorder="0" applyAlignment="0" applyProtection="0"/>
    <xf numFmtId="0" fontId="15" fillId="5" borderId="0" applyNumberFormat="0" applyBorder="0" applyAlignment="0" applyProtection="0"/>
    <xf numFmtId="0" fontId="15" fillId="13" borderId="0" applyNumberFormat="0" applyBorder="0" applyAlignment="0" applyProtection="0"/>
    <xf numFmtId="0" fontId="16" fillId="28" borderId="0" applyNumberFormat="0" applyBorder="0" applyAlignment="0" applyProtection="0"/>
    <xf numFmtId="0" fontId="16" fillId="6" borderId="0" applyNumberFormat="0" applyBorder="0" applyAlignment="0" applyProtection="0"/>
    <xf numFmtId="0" fontId="16" fillId="27" borderId="0" applyNumberFormat="0" applyBorder="0" applyAlignment="0" applyProtection="0"/>
    <xf numFmtId="0" fontId="16" fillId="29" borderId="0" applyNumberFormat="0" applyBorder="0" applyAlignment="0" applyProtection="0"/>
    <xf numFmtId="0" fontId="16" fillId="16" borderId="0" applyNumberFormat="0" applyBorder="0" applyAlignment="0" applyProtection="0"/>
    <xf numFmtId="0" fontId="16" fillId="30" borderId="0" applyNumberFormat="0" applyBorder="0" applyAlignment="0" applyProtection="0"/>
    <xf numFmtId="0" fontId="16" fillId="28" borderId="0" applyNumberFormat="0" applyBorder="0" applyAlignment="0" applyProtection="0"/>
    <xf numFmtId="0" fontId="16" fillId="6" borderId="0" applyNumberFormat="0" applyBorder="0" applyAlignment="0" applyProtection="0"/>
    <xf numFmtId="0" fontId="16" fillId="27" borderId="0" applyNumberFormat="0" applyBorder="0" applyAlignment="0" applyProtection="0"/>
    <xf numFmtId="0" fontId="16" fillId="29" borderId="0" applyNumberFormat="0" applyBorder="0" applyAlignment="0" applyProtection="0"/>
    <xf numFmtId="0" fontId="16" fillId="16" borderId="0" applyNumberFormat="0" applyBorder="0" applyAlignment="0" applyProtection="0"/>
    <xf numFmtId="0" fontId="16" fillId="30" borderId="0" applyNumberFormat="0" applyBorder="0" applyAlignment="0" applyProtection="0"/>
    <xf numFmtId="0" fontId="16" fillId="32" borderId="0" applyNumberFormat="0" applyBorder="0" applyAlignment="0" applyProtection="0"/>
    <xf numFmtId="0" fontId="16" fillId="17" borderId="0" applyNumberFormat="0" applyBorder="0" applyAlignment="0" applyProtection="0"/>
    <xf numFmtId="0" fontId="16" fillId="33" borderId="0" applyNumberFormat="0" applyBorder="0" applyAlignment="0" applyProtection="0"/>
    <xf numFmtId="0" fontId="16" fillId="29" borderId="0" applyNumberFormat="0" applyBorder="0" applyAlignment="0" applyProtection="0"/>
    <xf numFmtId="0" fontId="16" fillId="12" borderId="0" applyNumberFormat="0" applyBorder="0" applyAlignment="0" applyProtection="0"/>
    <xf numFmtId="0" fontId="28" fillId="0" borderId="0" applyNumberFormat="0" applyFill="0" applyBorder="0" applyAlignment="0" applyProtection="0"/>
    <xf numFmtId="0" fontId="17" fillId="11" borderId="0" applyNumberFormat="0" applyBorder="0" applyAlignment="0" applyProtection="0"/>
    <xf numFmtId="0" fontId="37" fillId="31" borderId="37" applyNumberFormat="0" applyAlignment="0" applyProtection="0"/>
    <xf numFmtId="0" fontId="37" fillId="31" borderId="37" applyNumberFormat="0" applyAlignment="0" applyProtection="0"/>
    <xf numFmtId="0" fontId="37" fillId="31" borderId="37" applyNumberFormat="0" applyAlignment="0" applyProtection="0"/>
    <xf numFmtId="0" fontId="62" fillId="64" borderId="37" applyNumberFormat="0" applyAlignment="0" applyProtection="0"/>
    <xf numFmtId="0" fontId="62" fillId="64" borderId="37" applyNumberFormat="0" applyAlignment="0" applyProtection="0"/>
    <xf numFmtId="0" fontId="37" fillId="31" borderId="37" applyNumberFormat="0" applyAlignment="0" applyProtection="0"/>
    <xf numFmtId="0" fontId="37" fillId="31" borderId="37" applyNumberFormat="0" applyAlignment="0" applyProtection="0"/>
    <xf numFmtId="0" fontId="37" fillId="31" borderId="37" applyNumberFormat="0" applyAlignment="0" applyProtection="0"/>
    <xf numFmtId="0" fontId="18" fillId="19" borderId="37" applyNumberFormat="0" applyAlignment="0" applyProtection="0"/>
    <xf numFmtId="0" fontId="18" fillId="19" borderId="37" applyNumberFormat="0" applyAlignment="0" applyProtection="0"/>
    <xf numFmtId="0" fontId="37" fillId="31" borderId="37" applyNumberFormat="0" applyAlignment="0" applyProtection="0"/>
    <xf numFmtId="0" fontId="37" fillId="31" borderId="37" applyNumberFormat="0" applyAlignment="0" applyProtection="0"/>
    <xf numFmtId="0" fontId="37" fillId="31" borderId="37" applyNumberFormat="0" applyAlignment="0" applyProtection="0"/>
    <xf numFmtId="0" fontId="37" fillId="31" borderId="37" applyNumberFormat="0" applyAlignment="0" applyProtection="0"/>
    <xf numFmtId="0" fontId="18" fillId="19" borderId="37" applyNumberFormat="0" applyAlignment="0" applyProtection="0"/>
    <xf numFmtId="0" fontId="18" fillId="19" borderId="37" applyNumberFormat="0" applyAlignment="0" applyProtection="0"/>
    <xf numFmtId="0" fontId="38" fillId="0" borderId="38" applyNumberFormat="0" applyFill="0" applyAlignment="0" applyProtection="0"/>
    <xf numFmtId="43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0" fontId="15" fillId="7" borderId="39" applyNumberFormat="0" applyFont="0" applyAlignment="0" applyProtection="0"/>
    <xf numFmtId="0" fontId="15" fillId="7" borderId="39" applyNumberFormat="0" applyFont="0" applyAlignment="0" applyProtection="0"/>
    <xf numFmtId="0" fontId="15" fillId="7" borderId="39" applyNumberFormat="0" applyFont="0" applyAlignment="0" applyProtection="0"/>
    <xf numFmtId="206" fontId="5" fillId="0" borderId="0" applyFont="0" applyFill="0" applyBorder="0" applyAlignment="0" applyProtection="0"/>
    <xf numFmtId="206" fontId="5" fillId="0" borderId="0" applyFont="0" applyFill="0" applyBorder="0" applyAlignment="0" applyProtection="0"/>
    <xf numFmtId="208" fontId="15" fillId="0" borderId="0" applyFont="0" applyFill="0" applyBorder="0" applyAlignment="0" applyProtection="0"/>
    <xf numFmtId="206" fontId="5" fillId="0" borderId="0" applyFont="0" applyFill="0" applyBorder="0" applyAlignment="0" applyProtection="0"/>
    <xf numFmtId="209" fontId="40" fillId="0" borderId="0" applyFont="0" applyFill="0" applyBorder="0" applyAlignment="0" applyProtection="0"/>
    <xf numFmtId="206" fontId="5" fillId="0" borderId="0" applyFont="0" applyFill="0" applyBorder="0" applyAlignment="0" applyProtection="0"/>
    <xf numFmtId="206" fontId="5" fillId="0" borderId="0" applyFont="0" applyFill="0" applyBorder="0" applyAlignment="0" applyProtection="0"/>
    <xf numFmtId="0" fontId="27" fillId="8" borderId="37" applyNumberFormat="0" applyAlignment="0" applyProtection="0"/>
    <xf numFmtId="0" fontId="27" fillId="8" borderId="37" applyNumberFormat="0" applyAlignment="0" applyProtection="0"/>
    <xf numFmtId="0" fontId="27" fillId="8" borderId="37" applyNumberFormat="0" applyAlignment="0" applyProtection="0"/>
    <xf numFmtId="0" fontId="27" fillId="8" borderId="37" applyNumberFormat="0" applyAlignment="0" applyProtection="0"/>
    <xf numFmtId="0" fontId="27" fillId="10" borderId="37" applyNumberFormat="0" applyAlignment="0" applyProtection="0"/>
    <xf numFmtId="0" fontId="27" fillId="10" borderId="37" applyNumberFormat="0" applyAlignment="0" applyProtection="0"/>
    <xf numFmtId="0" fontId="27" fillId="8" borderId="37" applyNumberFormat="0" applyAlignment="0" applyProtection="0"/>
    <xf numFmtId="0" fontId="27" fillId="8" borderId="37" applyNumberFormat="0" applyAlignment="0" applyProtection="0"/>
    <xf numFmtId="0" fontId="27" fillId="8" borderId="37" applyNumberFormat="0" applyAlignment="0" applyProtection="0"/>
    <xf numFmtId="169" fontId="5" fillId="0" borderId="0" applyFont="0" applyFill="0" applyBorder="0" applyAlignment="0" applyProtection="0"/>
    <xf numFmtId="191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9" fontId="40" fillId="0" borderId="0" applyFont="0" applyFill="0" applyBorder="0" applyAlignment="0" applyProtection="0"/>
    <xf numFmtId="0" fontId="42" fillId="0" borderId="18" applyNumberFormat="0" applyFill="0" applyAlignment="0" applyProtection="0"/>
    <xf numFmtId="0" fontId="43" fillId="0" borderId="19" applyNumberFormat="0" applyFill="0" applyAlignment="0" applyProtection="0"/>
    <xf numFmtId="0" fontId="39" fillId="0" borderId="20" applyNumberFormat="0" applyFill="0" applyAlignment="0" applyProtection="0"/>
    <xf numFmtId="0" fontId="63" fillId="0" borderId="0" applyNumberFormat="0" applyFill="0" applyBorder="0" applyAlignment="0" applyProtection="0">
      <alignment vertical="top"/>
      <protection locked="0"/>
    </xf>
    <xf numFmtId="0" fontId="64" fillId="55" borderId="37" applyNumberFormat="0" applyAlignment="0" applyProtection="0"/>
    <xf numFmtId="0" fontId="64" fillId="55" borderId="37" applyNumberFormat="0" applyAlignment="0" applyProtection="0"/>
    <xf numFmtId="0" fontId="27" fillId="10" borderId="37" applyNumberFormat="0" applyAlignment="0" applyProtection="0"/>
    <xf numFmtId="0" fontId="27" fillId="10" borderId="37" applyNumberFormat="0" applyAlignment="0" applyProtection="0"/>
    <xf numFmtId="0" fontId="17" fillId="11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11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41" fillId="10" borderId="0" applyNumberFormat="0" applyBorder="0" applyAlignment="0" applyProtection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39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0" borderId="0"/>
    <xf numFmtId="186" fontId="29" fillId="0" borderId="0"/>
    <xf numFmtId="0" fontId="5" fillId="7" borderId="39" applyNumberFormat="0" applyFont="0" applyAlignment="0" applyProtection="0"/>
    <xf numFmtId="0" fontId="5" fillId="7" borderId="39" applyNumberFormat="0" applyFont="0" applyAlignment="0" applyProtection="0"/>
    <xf numFmtId="0" fontId="5" fillId="7" borderId="39" applyNumberFormat="0" applyFont="0" applyAlignment="0" applyProtection="0"/>
    <xf numFmtId="0" fontId="5" fillId="7" borderId="39" applyNumberFormat="0" applyFont="0" applyAlignment="0" applyProtection="0"/>
    <xf numFmtId="0" fontId="13" fillId="7" borderId="39" applyNumberFormat="0" applyFont="0" applyAlignment="0" applyProtection="0"/>
    <xf numFmtId="0" fontId="13" fillId="7" borderId="39" applyNumberFormat="0" applyFont="0" applyAlignment="0" applyProtection="0"/>
    <xf numFmtId="0" fontId="5" fillId="54" borderId="39" applyNumberFormat="0" applyFont="0" applyAlignment="0" applyProtection="0"/>
    <xf numFmtId="0" fontId="5" fillId="54" borderId="39" applyNumberFormat="0" applyFont="0" applyAlignment="0" applyProtection="0"/>
    <xf numFmtId="0" fontId="5" fillId="7" borderId="39" applyNumberFormat="0" applyFont="0" applyAlignment="0" applyProtection="0"/>
    <xf numFmtId="0" fontId="31" fillId="64" borderId="40" applyNumberFormat="0" applyAlignment="0" applyProtection="0"/>
    <xf numFmtId="0" fontId="31" fillId="64" borderId="40" applyNumberFormat="0" applyAlignment="0" applyProtection="0"/>
    <xf numFmtId="0" fontId="31" fillId="31" borderId="40" applyNumberFormat="0" applyAlignment="0" applyProtection="0"/>
    <xf numFmtId="0" fontId="31" fillId="31" borderId="40" applyNumberFormat="0" applyAlignment="0" applyProtection="0"/>
    <xf numFmtId="0" fontId="31" fillId="31" borderId="40" applyNumberFormat="0" applyAlignment="0" applyProtection="0"/>
    <xf numFmtId="0" fontId="31" fillId="19" borderId="40" applyNumberFormat="0" applyAlignment="0" applyProtection="0"/>
    <xf numFmtId="0" fontId="31" fillId="19" borderId="40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1" fillId="31" borderId="40" applyNumberFormat="0" applyAlignment="0" applyProtection="0"/>
    <xf numFmtId="0" fontId="31" fillId="31" borderId="40" applyNumberFormat="0" applyAlignment="0" applyProtection="0"/>
    <xf numFmtId="0" fontId="31" fillId="31" borderId="40" applyNumberFormat="0" applyAlignment="0" applyProtection="0"/>
    <xf numFmtId="0" fontId="31" fillId="31" borderId="40" applyNumberFormat="0" applyAlignment="0" applyProtection="0"/>
    <xf numFmtId="0" fontId="31" fillId="19" borderId="40" applyNumberFormat="0" applyAlignment="0" applyProtection="0"/>
    <xf numFmtId="0" fontId="31" fillId="19" borderId="40" applyNumberFormat="0" applyAlignment="0" applyProtection="0"/>
    <xf numFmtId="0" fontId="23" fillId="26" borderId="0" applyNumberFormat="0" applyBorder="0" applyAlignment="0" applyProtection="0"/>
    <xf numFmtId="0" fontId="31" fillId="31" borderId="40" applyNumberFormat="0" applyAlignment="0" applyProtection="0"/>
    <xf numFmtId="0" fontId="31" fillId="31" borderId="40" applyNumberFormat="0" applyAlignment="0" applyProtection="0"/>
    <xf numFmtId="0" fontId="31" fillId="31" borderId="40" applyNumberFormat="0" applyAlignment="0" applyProtection="0"/>
    <xf numFmtId="0" fontId="20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2" fillId="0" borderId="18" applyNumberFormat="0" applyFill="0" applyAlignment="0" applyProtection="0"/>
    <xf numFmtId="0" fontId="43" fillId="0" borderId="19" applyNumberFormat="0" applyFill="0" applyAlignment="0" applyProtection="0"/>
    <xf numFmtId="0" fontId="39" fillId="0" borderId="20" applyNumberFormat="0" applyFill="0" applyAlignment="0" applyProtection="0"/>
    <xf numFmtId="0" fontId="39" fillId="0" borderId="0" applyNumberFormat="0" applyFill="0" applyBorder="0" applyAlignment="0" applyProtection="0"/>
    <xf numFmtId="0" fontId="45" fillId="0" borderId="41" applyNumberFormat="0" applyFill="0" applyAlignment="0" applyProtection="0"/>
    <xf numFmtId="0" fontId="45" fillId="0" borderId="41" applyNumberFormat="0" applyFill="0" applyAlignment="0" applyProtection="0"/>
    <xf numFmtId="0" fontId="45" fillId="0" borderId="42" applyNumberFormat="0" applyFill="0" applyAlignment="0" applyProtection="0"/>
    <xf numFmtId="0" fontId="45" fillId="0" borderId="42" applyNumberFormat="0" applyFill="0" applyAlignment="0" applyProtection="0"/>
    <xf numFmtId="0" fontId="19" fillId="20" borderId="30" applyNumberFormat="0" applyAlignment="0" applyProtection="0"/>
    <xf numFmtId="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39" fontId="13" fillId="0" borderId="0"/>
    <xf numFmtId="0" fontId="5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65" fillId="0" borderId="0"/>
    <xf numFmtId="0" fontId="66" fillId="0" borderId="0"/>
    <xf numFmtId="43" fontId="1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36" fillId="0" borderId="0" applyFont="0" applyFill="0" applyBorder="0" applyAlignment="0" applyProtection="0"/>
  </cellStyleXfs>
  <cellXfs count="1181">
    <xf numFmtId="0" fontId="0" fillId="0" borderId="0" xfId="0"/>
    <xf numFmtId="4" fontId="5" fillId="2" borderId="0" xfId="1" applyNumberFormat="1" applyFont="1" applyFill="1" applyBorder="1" applyAlignment="1">
      <alignment wrapText="1"/>
    </xf>
    <xf numFmtId="4" fontId="5" fillId="2" borderId="0" xfId="2" applyNumberFormat="1" applyFont="1" applyFill="1" applyBorder="1" applyAlignment="1">
      <alignment horizontal="right" wrapText="1"/>
    </xf>
    <xf numFmtId="0" fontId="5" fillId="2" borderId="2" xfId="3" applyFont="1" applyFill="1" applyBorder="1" applyAlignment="1">
      <alignment vertical="top" wrapText="1"/>
    </xf>
    <xf numFmtId="4" fontId="10" fillId="2" borderId="2" xfId="1" applyNumberFormat="1" applyFont="1" applyFill="1" applyBorder="1" applyAlignment="1">
      <alignment wrapText="1"/>
    </xf>
    <xf numFmtId="4" fontId="10" fillId="2" borderId="2" xfId="1" applyNumberFormat="1" applyFont="1" applyFill="1" applyBorder="1" applyAlignment="1">
      <alignment horizontal="center" wrapText="1"/>
    </xf>
    <xf numFmtId="170" fontId="5" fillId="2" borderId="0" xfId="2" applyNumberFormat="1" applyFont="1" applyFill="1" applyAlignment="1">
      <alignment vertical="top" wrapText="1"/>
    </xf>
    <xf numFmtId="0" fontId="5" fillId="2" borderId="0" xfId="3" applyFont="1" applyFill="1" applyAlignment="1">
      <alignment vertical="top" wrapText="1"/>
    </xf>
    <xf numFmtId="0" fontId="5" fillId="2" borderId="0" xfId="4" applyFont="1" applyFill="1"/>
    <xf numFmtId="43" fontId="5" fillId="2" borderId="0" xfId="4" applyNumberFormat="1" applyFont="1" applyFill="1" applyBorder="1"/>
    <xf numFmtId="43" fontId="5" fillId="2" borderId="0" xfId="4" applyNumberFormat="1" applyFont="1" applyFill="1"/>
    <xf numFmtId="0" fontId="5" fillId="2" borderId="0" xfId="4" applyFont="1" applyFill="1" applyBorder="1" applyAlignment="1">
      <alignment vertical="top" wrapText="1"/>
    </xf>
    <xf numFmtId="0" fontId="5" fillId="2" borderId="0" xfId="0" applyFont="1" applyFill="1"/>
    <xf numFmtId="0" fontId="5" fillId="2" borderId="3" xfId="0" applyFont="1" applyFill="1" applyBorder="1" applyAlignment="1">
      <alignment wrapText="1"/>
    </xf>
    <xf numFmtId="4" fontId="5" fillId="2" borderId="3" xfId="0" applyNumberFormat="1" applyFont="1" applyFill="1" applyBorder="1"/>
    <xf numFmtId="0" fontId="5" fillId="2" borderId="3" xfId="0" applyFont="1" applyFill="1" applyBorder="1" applyAlignment="1">
      <alignment horizontal="center" vertical="top"/>
    </xf>
    <xf numFmtId="4" fontId="5" fillId="2" borderId="3" xfId="0" applyNumberFormat="1" applyFont="1" applyFill="1" applyBorder="1" applyAlignment="1">
      <alignment vertical="top"/>
    </xf>
    <xf numFmtId="0" fontId="5" fillId="2" borderId="3" xfId="0" applyFont="1" applyFill="1" applyBorder="1"/>
    <xf numFmtId="0" fontId="5" fillId="2" borderId="3" xfId="0" applyFont="1" applyFill="1" applyBorder="1" applyAlignment="1">
      <alignment horizontal="center"/>
    </xf>
    <xf numFmtId="0" fontId="5" fillId="2" borderId="0" xfId="0" applyFont="1" applyFill="1" applyBorder="1"/>
    <xf numFmtId="0" fontId="6" fillId="2" borderId="3" xfId="0" applyFont="1" applyFill="1" applyBorder="1" applyAlignment="1">
      <alignment horizontal="left"/>
    </xf>
    <xf numFmtId="174" fontId="5" fillId="2" borderId="3" xfId="0" applyNumberFormat="1" applyFont="1" applyFill="1" applyBorder="1"/>
    <xf numFmtId="0" fontId="5" fillId="0" borderId="0" xfId="0" applyFont="1" applyFill="1" applyBorder="1"/>
    <xf numFmtId="0" fontId="5" fillId="2" borderId="6" xfId="0" applyFont="1" applyFill="1" applyBorder="1" applyAlignment="1">
      <alignment horizontal="right"/>
    </xf>
    <xf numFmtId="0" fontId="5" fillId="2" borderId="3" xfId="0" applyFont="1" applyFill="1" applyBorder="1" applyAlignment="1">
      <alignment horizontal="left"/>
    </xf>
    <xf numFmtId="4" fontId="5" fillId="0" borderId="0" xfId="0" applyNumberFormat="1" applyFont="1" applyFill="1" applyBorder="1"/>
    <xf numFmtId="4" fontId="5" fillId="2" borderId="3" xfId="0" applyNumberFormat="1" applyFont="1" applyFill="1" applyBorder="1" applyAlignment="1">
      <alignment horizontal="right"/>
    </xf>
    <xf numFmtId="174" fontId="5" fillId="2" borderId="3" xfId="0" applyNumberFormat="1" applyFont="1" applyFill="1" applyBorder="1" applyAlignment="1">
      <alignment horizontal="right"/>
    </xf>
    <xf numFmtId="4" fontId="5" fillId="2" borderId="0" xfId="3" applyNumberFormat="1" applyFont="1" applyFill="1" applyAlignment="1">
      <alignment vertical="top" wrapText="1"/>
    </xf>
    <xf numFmtId="4" fontId="5" fillId="2" borderId="0" xfId="1" applyNumberFormat="1" applyFont="1" applyFill="1" applyAlignment="1">
      <alignment horizontal="center" wrapText="1"/>
    </xf>
    <xf numFmtId="4" fontId="5" fillId="2" borderId="0" xfId="1" applyNumberFormat="1" applyFont="1" applyFill="1" applyBorder="1" applyAlignment="1">
      <alignment horizontal="center" wrapText="1"/>
    </xf>
    <xf numFmtId="0" fontId="5" fillId="2" borderId="0" xfId="3" applyFont="1" applyFill="1" applyAlignment="1">
      <alignment horizontal="right" vertical="top" wrapText="1"/>
    </xf>
    <xf numFmtId="4" fontId="5" fillId="2" borderId="0" xfId="1" applyNumberFormat="1" applyFont="1" applyFill="1" applyAlignment="1">
      <alignment wrapText="1"/>
    </xf>
    <xf numFmtId="4" fontId="5" fillId="2" borderId="0" xfId="2" applyNumberFormat="1" applyFont="1" applyFill="1" applyAlignment="1">
      <alignment horizontal="right" wrapText="1"/>
    </xf>
    <xf numFmtId="0" fontId="5" fillId="21" borderId="0" xfId="0" applyFont="1" applyFill="1" applyBorder="1" applyAlignment="1">
      <alignment vertical="top"/>
    </xf>
    <xf numFmtId="4" fontId="5" fillId="21" borderId="0" xfId="92" applyNumberFormat="1" applyFont="1" applyFill="1" applyBorder="1" applyAlignment="1">
      <alignment vertical="top"/>
    </xf>
    <xf numFmtId="0" fontId="5" fillId="22" borderId="0" xfId="3" applyFont="1" applyFill="1" applyAlignment="1">
      <alignment horizontal="center"/>
    </xf>
    <xf numFmtId="39" fontId="34" fillId="2" borderId="3" xfId="93" applyFont="1" applyFill="1" applyBorder="1"/>
    <xf numFmtId="39" fontId="34" fillId="2" borderId="16" xfId="93" applyFont="1" applyFill="1" applyBorder="1"/>
    <xf numFmtId="0" fontId="5" fillId="21" borderId="3" xfId="0" applyFont="1" applyFill="1" applyBorder="1" applyAlignment="1">
      <alignment vertical="top"/>
    </xf>
    <xf numFmtId="0" fontId="5" fillId="21" borderId="0" xfId="0" applyFont="1" applyFill="1" applyAlignment="1">
      <alignment vertical="top"/>
    </xf>
    <xf numFmtId="0" fontId="5" fillId="0" borderId="0" xfId="7" applyFont="1" applyFill="1" applyBorder="1" applyAlignment="1">
      <alignment vertical="top" wrapText="1"/>
    </xf>
    <xf numFmtId="4" fontId="5" fillId="2" borderId="3" xfId="9" applyNumberFormat="1" applyFont="1" applyFill="1" applyBorder="1" applyAlignment="1">
      <alignment vertical="top"/>
    </xf>
    <xf numFmtId="4" fontId="5" fillId="2" borderId="3" xfId="9" applyNumberFormat="1" applyFont="1" applyFill="1" applyBorder="1" applyAlignment="1">
      <alignment horizontal="right" vertical="top"/>
    </xf>
    <xf numFmtId="0" fontId="5" fillId="23" borderId="0" xfId="3" applyFont="1" applyFill="1" applyAlignment="1">
      <alignment vertical="top" wrapText="1"/>
    </xf>
    <xf numFmtId="0" fontId="5" fillId="23" borderId="0" xfId="0" applyFont="1" applyFill="1" applyBorder="1" applyAlignment="1">
      <alignment vertical="top"/>
    </xf>
    <xf numFmtId="4" fontId="5" fillId="23" borderId="0" xfId="9" applyNumberFormat="1" applyFont="1" applyFill="1" applyBorder="1" applyAlignment="1">
      <alignment vertical="top"/>
    </xf>
    <xf numFmtId="43" fontId="5" fillId="21" borderId="0" xfId="0" applyNumberFormat="1" applyFont="1" applyFill="1" applyBorder="1" applyAlignment="1">
      <alignment vertical="top"/>
    </xf>
    <xf numFmtId="0" fontId="5" fillId="23" borderId="0" xfId="0" applyFont="1" applyFill="1" applyAlignment="1">
      <alignment vertical="top"/>
    </xf>
    <xf numFmtId="170" fontId="5" fillId="22" borderId="0" xfId="2" applyNumberFormat="1" applyFont="1" applyFill="1" applyAlignment="1">
      <alignment vertical="top" wrapText="1"/>
    </xf>
    <xf numFmtId="0" fontId="5" fillId="22" borderId="0" xfId="4" applyFont="1" applyFill="1"/>
    <xf numFmtId="0" fontId="5" fillId="38" borderId="0" xfId="4" applyFont="1" applyFill="1"/>
    <xf numFmtId="170" fontId="5" fillId="37" borderId="0" xfId="2" applyNumberFormat="1" applyFont="1" applyFill="1" applyAlignment="1">
      <alignment vertical="top" wrapText="1"/>
    </xf>
    <xf numFmtId="0" fontId="5" fillId="37" borderId="0" xfId="4" applyFont="1" applyFill="1"/>
    <xf numFmtId="170" fontId="5" fillId="3" borderId="0" xfId="2" applyNumberFormat="1" applyFont="1" applyFill="1" applyAlignment="1">
      <alignment vertical="top" wrapText="1"/>
    </xf>
    <xf numFmtId="0" fontId="5" fillId="3" borderId="0" xfId="4" applyFont="1" applyFill="1"/>
    <xf numFmtId="170" fontId="5" fillId="23" borderId="0" xfId="2" applyNumberFormat="1" applyFont="1" applyFill="1" applyAlignment="1">
      <alignment vertical="top" wrapText="1"/>
    </xf>
    <xf numFmtId="0" fontId="5" fillId="23" borderId="0" xfId="4" applyFont="1" applyFill="1"/>
    <xf numFmtId="4" fontId="5" fillId="40" borderId="0" xfId="0" applyNumberFormat="1" applyFont="1" applyFill="1" applyBorder="1" applyAlignment="1"/>
    <xf numFmtId="0" fontId="6" fillId="40" borderId="0" xfId="0" applyFont="1" applyFill="1" applyBorder="1" applyAlignment="1"/>
    <xf numFmtId="4" fontId="5" fillId="41" borderId="0" xfId="0" applyNumberFormat="1" applyFont="1" applyFill="1" applyBorder="1" applyAlignment="1">
      <alignment vertical="top" wrapText="1"/>
    </xf>
    <xf numFmtId="0" fontId="35" fillId="22" borderId="0" xfId="4" applyFont="1" applyFill="1"/>
    <xf numFmtId="0" fontId="6" fillId="3" borderId="0" xfId="0" applyFont="1" applyFill="1" applyBorder="1"/>
    <xf numFmtId="4" fontId="5" fillId="3" borderId="0" xfId="0" applyNumberFormat="1" applyFont="1" applyFill="1" applyBorder="1" applyAlignment="1">
      <alignment vertical="top"/>
    </xf>
    <xf numFmtId="4" fontId="6" fillId="43" borderId="0" xfId="0" applyNumberFormat="1" applyFont="1" applyFill="1" applyBorder="1"/>
    <xf numFmtId="39" fontId="6" fillId="0" borderId="0" xfId="0" applyNumberFormat="1" applyFont="1" applyBorder="1" applyAlignment="1">
      <alignment wrapText="1"/>
    </xf>
    <xf numFmtId="0" fontId="34" fillId="0" borderId="0" xfId="0" applyFont="1" applyBorder="1"/>
    <xf numFmtId="39" fontId="5" fillId="0" borderId="0" xfId="0" applyNumberFormat="1" applyFont="1" applyBorder="1" applyAlignment="1">
      <alignment wrapText="1"/>
    </xf>
    <xf numFmtId="1" fontId="5" fillId="2" borderId="6" xfId="227" applyNumberFormat="1" applyFont="1" applyFill="1" applyBorder="1" applyAlignment="1">
      <alignment horizontal="right" vertical="center"/>
    </xf>
    <xf numFmtId="0" fontId="5" fillId="2" borderId="3" xfId="228" applyFont="1" applyFill="1" applyBorder="1" applyAlignment="1">
      <alignment horizontal="right" vertical="center"/>
    </xf>
    <xf numFmtId="4" fontId="5" fillId="2" borderId="0" xfId="228" applyNumberFormat="1" applyFont="1" applyFill="1" applyBorder="1" applyAlignment="1">
      <alignment horizontal="right" vertical="center"/>
    </xf>
    <xf numFmtId="0" fontId="5" fillId="2" borderId="3" xfId="228" applyFont="1" applyFill="1" applyBorder="1" applyAlignment="1">
      <alignment horizontal="center" vertical="center"/>
    </xf>
    <xf numFmtId="174" fontId="5" fillId="2" borderId="3" xfId="229" applyNumberFormat="1" applyFont="1" applyFill="1" applyBorder="1" applyAlignment="1">
      <alignment horizontal="right" vertical="top" wrapText="1"/>
    </xf>
    <xf numFmtId="174" fontId="6" fillId="2" borderId="16" xfId="229" applyNumberFormat="1" applyFont="1" applyFill="1" applyBorder="1" applyAlignment="1">
      <alignment horizontal="right" vertical="top" wrapText="1"/>
    </xf>
    <xf numFmtId="0" fontId="5" fillId="2" borderId="0" xfId="0" applyFont="1" applyFill="1" applyBorder="1" applyAlignment="1"/>
    <xf numFmtId="0" fontId="5" fillId="2" borderId="0" xfId="0" applyFont="1" applyFill="1" applyBorder="1" applyAlignment="1">
      <alignment vertical="top" wrapText="1"/>
    </xf>
    <xf numFmtId="0" fontId="5" fillId="2" borderId="0" xfId="0" applyFont="1" applyFill="1" applyAlignment="1">
      <alignment vertical="top"/>
    </xf>
    <xf numFmtId="0" fontId="5" fillId="2" borderId="0" xfId="0" applyFont="1" applyFill="1" applyAlignment="1"/>
    <xf numFmtId="4" fontId="5" fillId="2" borderId="0" xfId="0" applyNumberFormat="1" applyFont="1" applyFill="1" applyBorder="1"/>
    <xf numFmtId="0" fontId="6" fillId="2" borderId="0" xfId="0" applyFont="1" applyFill="1"/>
    <xf numFmtId="0" fontId="5" fillId="2" borderId="0" xfId="4" applyFont="1" applyFill="1" applyAlignment="1">
      <alignment vertical="top" wrapText="1"/>
    </xf>
    <xf numFmtId="0" fontId="5" fillId="42" borderId="0" xfId="3" applyFont="1" applyFill="1" applyAlignment="1">
      <alignment vertical="top" wrapText="1"/>
    </xf>
    <xf numFmtId="0" fontId="5" fillId="23" borderId="0" xfId="7" applyFont="1" applyFill="1" applyBorder="1" applyAlignment="1">
      <alignment vertical="top" wrapText="1"/>
    </xf>
    <xf numFmtId="43" fontId="5" fillId="3" borderId="0" xfId="4" applyNumberFormat="1" applyFont="1" applyFill="1"/>
    <xf numFmtId="174" fontId="6" fillId="22" borderId="0" xfId="0" applyNumberFormat="1" applyFont="1" applyFill="1" applyBorder="1"/>
    <xf numFmtId="4" fontId="5" fillId="2" borderId="0" xfId="9" applyNumberFormat="1" applyFont="1" applyFill="1" applyBorder="1" applyAlignment="1">
      <alignment vertical="top"/>
    </xf>
    <xf numFmtId="4" fontId="35" fillId="2" borderId="0" xfId="0" applyNumberFormat="1" applyFont="1" applyFill="1" applyBorder="1"/>
    <xf numFmtId="0" fontId="5" fillId="37" borderId="0" xfId="4" applyFont="1" applyFill="1" applyBorder="1"/>
    <xf numFmtId="4" fontId="5" fillId="37" borderId="0" xfId="9" applyNumberFormat="1" applyFont="1" applyFill="1" applyBorder="1" applyAlignment="1">
      <alignment vertical="top"/>
    </xf>
    <xf numFmtId="0" fontId="5" fillId="3" borderId="0" xfId="4" applyFont="1" applyFill="1" applyBorder="1"/>
    <xf numFmtId="0" fontId="35" fillId="2" borderId="0" xfId="0" applyFont="1" applyFill="1" applyBorder="1"/>
    <xf numFmtId="174" fontId="5" fillId="37" borderId="0" xfId="0" applyNumberFormat="1" applyFont="1" applyFill="1" applyBorder="1"/>
    <xf numFmtId="174" fontId="35" fillId="36" borderId="0" xfId="0" applyNumberFormat="1" applyFont="1" applyFill="1" applyBorder="1"/>
    <xf numFmtId="174" fontId="5" fillId="36" borderId="0" xfId="0" applyNumberFormat="1" applyFont="1" applyFill="1" applyBorder="1"/>
    <xf numFmtId="174" fontId="35" fillId="38" borderId="0" xfId="0" applyNumberFormat="1" applyFont="1" applyFill="1" applyBorder="1"/>
    <xf numFmtId="174" fontId="6" fillId="42" borderId="0" xfId="0" applyNumberFormat="1" applyFont="1" applyFill="1" applyBorder="1"/>
    <xf numFmtId="43" fontId="5" fillId="2" borderId="0" xfId="0" applyNumberFormat="1" applyFont="1" applyFill="1" applyBorder="1"/>
    <xf numFmtId="4" fontId="5" fillId="21" borderId="0" xfId="0" applyNumberFormat="1" applyFont="1" applyFill="1" applyBorder="1" applyAlignment="1">
      <alignment vertical="top"/>
    </xf>
    <xf numFmtId="0" fontId="49" fillId="3" borderId="3" xfId="0" applyFont="1" applyFill="1" applyBorder="1"/>
    <xf numFmtId="2" fontId="49" fillId="3" borderId="3" xfId="0" applyNumberFormat="1" applyFont="1" applyFill="1" applyBorder="1"/>
    <xf numFmtId="0" fontId="49" fillId="3" borderId="0" xfId="0" applyFont="1" applyFill="1" applyBorder="1"/>
    <xf numFmtId="0" fontId="35" fillId="22" borderId="0" xfId="0" applyFont="1" applyFill="1" applyBorder="1"/>
    <xf numFmtId="2" fontId="5" fillId="2" borderId="0" xfId="4" applyNumberFormat="1" applyFont="1" applyFill="1" applyAlignment="1">
      <alignment vertical="top" wrapText="1"/>
    </xf>
    <xf numFmtId="0" fontId="35" fillId="3" borderId="0" xfId="4" applyFont="1" applyFill="1"/>
    <xf numFmtId="0" fontId="5" fillId="37" borderId="0" xfId="0" applyFont="1" applyFill="1" applyBorder="1"/>
    <xf numFmtId="0" fontId="34" fillId="37" borderId="0" xfId="0" applyFont="1" applyFill="1" applyBorder="1"/>
    <xf numFmtId="0" fontId="34" fillId="37" borderId="0" xfId="0" applyFont="1" applyFill="1"/>
    <xf numFmtId="0" fontId="5" fillId="37" borderId="16" xfId="0" applyFont="1" applyFill="1" applyBorder="1"/>
    <xf numFmtId="0" fontId="35" fillId="37" borderId="0" xfId="0" applyFont="1" applyFill="1" applyBorder="1"/>
    <xf numFmtId="171" fontId="11" fillId="2" borderId="0" xfId="0" applyNumberFormat="1" applyFont="1" applyFill="1" applyBorder="1" applyAlignment="1">
      <alignment horizontal="center" vertical="center"/>
    </xf>
    <xf numFmtId="4" fontId="5" fillId="3" borderId="0" xfId="0" applyNumberFormat="1" applyFont="1" applyFill="1" applyBorder="1" applyAlignment="1"/>
    <xf numFmtId="0" fontId="6" fillId="3" borderId="0" xfId="0" applyFont="1" applyFill="1" applyBorder="1" applyAlignment="1"/>
    <xf numFmtId="4" fontId="5" fillId="45" borderId="0" xfId="0" applyNumberFormat="1" applyFont="1" applyFill="1" applyBorder="1" applyAlignment="1">
      <alignment vertical="top" wrapText="1"/>
    </xf>
    <xf numFmtId="4" fontId="5" fillId="37" borderId="0" xfId="0" applyNumberFormat="1" applyFont="1" applyFill="1" applyBorder="1" applyAlignment="1"/>
    <xf numFmtId="0" fontId="6" fillId="37" borderId="0" xfId="0" applyFont="1" applyFill="1" applyBorder="1" applyAlignment="1"/>
    <xf numFmtId="0" fontId="35" fillId="21" borderId="0" xfId="0" applyFont="1" applyFill="1" applyBorder="1" applyAlignment="1">
      <alignment vertical="top"/>
    </xf>
    <xf numFmtId="2" fontId="5" fillId="2" borderId="0" xfId="0" applyNumberFormat="1" applyFont="1" applyFill="1" applyBorder="1"/>
    <xf numFmtId="4" fontId="35" fillId="0" borderId="0" xfId="0" applyNumberFormat="1" applyFont="1" applyFill="1" applyBorder="1" applyAlignment="1"/>
    <xf numFmtId="4" fontId="35" fillId="2" borderId="0" xfId="0" applyNumberFormat="1" applyFont="1" applyFill="1" applyBorder="1" applyAlignment="1"/>
    <xf numFmtId="2" fontId="50" fillId="2" borderId="0" xfId="0" applyNumberFormat="1" applyFont="1" applyFill="1" applyBorder="1"/>
    <xf numFmtId="4" fontId="50" fillId="2" borderId="3" xfId="63" applyNumberFormat="1" applyFont="1" applyFill="1" applyBorder="1" applyAlignment="1"/>
    <xf numFmtId="4" fontId="35" fillId="34" borderId="0" xfId="0" applyNumberFormat="1" applyFont="1" applyFill="1" applyBorder="1" applyAlignment="1"/>
    <xf numFmtId="4" fontId="35" fillId="34" borderId="0" xfId="0" applyNumberFormat="1" applyFont="1" applyFill="1" applyBorder="1"/>
    <xf numFmtId="0" fontId="5" fillId="34" borderId="0" xfId="0" applyFont="1" applyFill="1" applyBorder="1"/>
    <xf numFmtId="4" fontId="50" fillId="34" borderId="3" xfId="63" applyNumberFormat="1" applyFont="1" applyFill="1" applyBorder="1" applyAlignment="1"/>
    <xf numFmtId="4" fontId="5" fillId="34" borderId="0" xfId="0" applyNumberFormat="1" applyFont="1" applyFill="1" applyBorder="1"/>
    <xf numFmtId="4" fontId="35" fillId="3" borderId="0" xfId="0" applyNumberFormat="1" applyFont="1" applyFill="1" applyBorder="1" applyAlignment="1"/>
    <xf numFmtId="4" fontId="5" fillId="3" borderId="0" xfId="0" applyNumberFormat="1" applyFont="1" applyFill="1" applyBorder="1"/>
    <xf numFmtId="0" fontId="5" fillId="3" borderId="0" xfId="0" applyFont="1" applyFill="1" applyBorder="1"/>
    <xf numFmtId="4" fontId="35" fillId="46" borderId="0" xfId="0" applyNumberFormat="1" applyFont="1" applyFill="1" applyBorder="1" applyAlignment="1"/>
    <xf numFmtId="4" fontId="5" fillId="46" borderId="0" xfId="0" applyNumberFormat="1" applyFont="1" applyFill="1" applyBorder="1"/>
    <xf numFmtId="0" fontId="5" fillId="46" borderId="0" xfId="0" applyFont="1" applyFill="1" applyBorder="1"/>
    <xf numFmtId="4" fontId="35" fillId="40" borderId="0" xfId="157" applyNumberFormat="1" applyFont="1" applyFill="1" applyBorder="1" applyAlignment="1">
      <alignment horizontal="right" wrapText="1"/>
    </xf>
    <xf numFmtId="4" fontId="35" fillId="40" borderId="0" xfId="0" applyNumberFormat="1" applyFont="1" applyFill="1" applyBorder="1" applyAlignment="1"/>
    <xf numFmtId="0" fontId="7" fillId="40" borderId="0" xfId="0" applyFont="1" applyFill="1" applyBorder="1" applyAlignment="1"/>
    <xf numFmtId="0" fontId="6" fillId="2" borderId="0" xfId="4" applyFont="1" applyFill="1"/>
    <xf numFmtId="0" fontId="5" fillId="21" borderId="0" xfId="0" applyFont="1" applyFill="1" applyBorder="1" applyAlignment="1">
      <alignment horizontal="left" vertical="top"/>
    </xf>
    <xf numFmtId="0" fontId="5" fillId="21" borderId="16" xfId="0" applyFont="1" applyFill="1" applyBorder="1" applyAlignment="1">
      <alignment vertical="top"/>
    </xf>
    <xf numFmtId="174" fontId="5" fillId="23" borderId="0" xfId="0" applyNumberFormat="1" applyFont="1" applyFill="1" applyBorder="1" applyAlignment="1">
      <alignment horizontal="right" vertical="center"/>
    </xf>
    <xf numFmtId="0" fontId="5" fillId="2" borderId="0" xfId="4" applyFont="1" applyFill="1" applyBorder="1"/>
    <xf numFmtId="4" fontId="7" fillId="3" borderId="0" xfId="0" applyNumberFormat="1" applyFont="1" applyFill="1" applyBorder="1"/>
    <xf numFmtId="171" fontId="11" fillId="3" borderId="0" xfId="0" applyNumberFormat="1" applyFont="1" applyFill="1" applyBorder="1" applyAlignment="1">
      <alignment horizontal="center" vertical="center"/>
    </xf>
    <xf numFmtId="43" fontId="35" fillId="23" borderId="0" xfId="0" applyNumberFormat="1" applyFont="1" applyFill="1" applyBorder="1" applyAlignment="1">
      <alignment vertical="top"/>
    </xf>
    <xf numFmtId="2" fontId="5" fillId="2" borderId="26" xfId="4" applyNumberFormat="1" applyFont="1" applyFill="1" applyBorder="1"/>
    <xf numFmtId="2" fontId="5" fillId="2" borderId="27" xfId="4" applyNumberFormat="1" applyFont="1" applyFill="1" applyBorder="1"/>
    <xf numFmtId="2" fontId="5" fillId="2" borderId="28" xfId="4" applyNumberFormat="1" applyFont="1" applyFill="1" applyBorder="1"/>
    <xf numFmtId="2" fontId="5" fillId="2" borderId="0" xfId="4" applyNumberFormat="1" applyFont="1" applyFill="1" applyBorder="1"/>
    <xf numFmtId="2" fontId="5" fillId="2" borderId="16" xfId="4" applyNumberFormat="1" applyFont="1" applyFill="1" applyBorder="1"/>
    <xf numFmtId="0" fontId="5" fillId="0" borderId="0" xfId="0" applyFont="1"/>
    <xf numFmtId="0" fontId="35" fillId="37" borderId="0" xfId="4" applyFont="1" applyFill="1"/>
    <xf numFmtId="4" fontId="5" fillId="37" borderId="0" xfId="0" applyNumberFormat="1" applyFont="1" applyFill="1" applyBorder="1"/>
    <xf numFmtId="0" fontId="5" fillId="37" borderId="0" xfId="0" applyFont="1" applyFill="1"/>
    <xf numFmtId="2" fontId="50" fillId="37" borderId="0" xfId="0" applyNumberFormat="1" applyFont="1" applyFill="1" applyBorder="1"/>
    <xf numFmtId="2" fontId="51" fillId="47" borderId="0" xfId="0" applyNumberFormat="1" applyFont="1" applyFill="1" applyBorder="1"/>
    <xf numFmtId="4" fontId="50" fillId="2" borderId="0" xfId="63" applyNumberFormat="1" applyFont="1" applyFill="1" applyBorder="1" applyAlignment="1"/>
    <xf numFmtId="170" fontId="35" fillId="22" borderId="0" xfId="2" applyNumberFormat="1" applyFont="1" applyFill="1" applyAlignment="1">
      <alignment vertical="top" wrapText="1"/>
    </xf>
    <xf numFmtId="174" fontId="35" fillId="37" borderId="0" xfId="0" applyNumberFormat="1" applyFont="1" applyFill="1" applyBorder="1"/>
    <xf numFmtId="0" fontId="6" fillId="23" borderId="0" xfId="0" applyFont="1" applyFill="1"/>
    <xf numFmtId="4" fontId="5" fillId="23" borderId="6" xfId="9" applyNumberFormat="1" applyFont="1" applyFill="1" applyBorder="1" applyAlignment="1">
      <alignment vertical="top"/>
    </xf>
    <xf numFmtId="39" fontId="34" fillId="2" borderId="0" xfId="93" applyFont="1" applyFill="1" applyBorder="1"/>
    <xf numFmtId="4" fontId="5" fillId="23" borderId="0" xfId="0" applyNumberFormat="1" applyFont="1" applyFill="1" applyBorder="1"/>
    <xf numFmtId="0" fontId="5" fillId="37" borderId="0" xfId="3" applyFont="1" applyFill="1" applyAlignment="1">
      <alignment vertical="top" wrapText="1"/>
    </xf>
    <xf numFmtId="0" fontId="35" fillId="0" borderId="0" xfId="0" applyFont="1" applyFill="1" applyBorder="1"/>
    <xf numFmtId="4" fontId="7" fillId="45" borderId="0" xfId="0" applyNumberFormat="1" applyFont="1" applyFill="1" applyBorder="1"/>
    <xf numFmtId="39" fontId="5" fillId="37" borderId="0" xfId="0" applyNumberFormat="1" applyFont="1" applyFill="1" applyBorder="1" applyAlignment="1">
      <alignment wrapText="1"/>
    </xf>
    <xf numFmtId="0" fontId="6" fillId="37" borderId="0" xfId="0" applyFont="1" applyFill="1" applyBorder="1"/>
    <xf numFmtId="4" fontId="6" fillId="37" borderId="0" xfId="4" applyNumberFormat="1" applyFont="1" applyFill="1" applyBorder="1" applyAlignment="1">
      <alignment horizontal="center"/>
    </xf>
    <xf numFmtId="0" fontId="5" fillId="37" borderId="0" xfId="3" applyFont="1" applyFill="1" applyBorder="1" applyAlignment="1">
      <alignment vertical="top" wrapText="1"/>
    </xf>
    <xf numFmtId="2" fontId="35" fillId="37" borderId="0" xfId="0" applyNumberFormat="1" applyFont="1" applyFill="1" applyBorder="1" applyAlignment="1">
      <alignment horizontal="right"/>
    </xf>
    <xf numFmtId="39" fontId="5" fillId="2" borderId="0" xfId="0" applyNumberFormat="1" applyFont="1" applyFill="1"/>
    <xf numFmtId="4" fontId="35" fillId="21" borderId="0" xfId="0" applyNumberFormat="1" applyFont="1" applyFill="1" applyBorder="1" applyAlignment="1">
      <alignment vertical="top"/>
    </xf>
    <xf numFmtId="4" fontId="35" fillId="2" borderId="3" xfId="9" applyNumberFormat="1" applyFont="1" applyFill="1" applyBorder="1" applyAlignment="1">
      <alignment vertical="top"/>
    </xf>
    <xf numFmtId="0" fontId="35" fillId="23" borderId="0" xfId="0" applyFont="1" applyFill="1"/>
    <xf numFmtId="174" fontId="5" fillId="2" borderId="3" xfId="0" applyNumberFormat="1" applyFont="1" applyFill="1" applyBorder="1" applyAlignment="1">
      <alignment horizontal="right" vertical="center"/>
    </xf>
    <xf numFmtId="174" fontId="5" fillId="2" borderId="3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left" vertical="center"/>
    </xf>
    <xf numFmtId="171" fontId="11" fillId="22" borderId="0" xfId="0" applyNumberFormat="1" applyFont="1" applyFill="1" applyBorder="1" applyAlignment="1">
      <alignment horizontal="center" vertical="center"/>
    </xf>
    <xf numFmtId="174" fontId="5" fillId="2" borderId="0" xfId="0" applyNumberFormat="1" applyFont="1" applyFill="1" applyBorder="1"/>
    <xf numFmtId="0" fontId="6" fillId="2" borderId="0" xfId="0" applyFont="1" applyFill="1" applyBorder="1" applyAlignment="1">
      <alignment vertical="top"/>
    </xf>
    <xf numFmtId="4" fontId="35" fillId="2" borderId="3" xfId="9" applyNumberFormat="1" applyFont="1" applyFill="1" applyBorder="1" applyAlignment="1">
      <alignment horizontal="right" vertical="top"/>
    </xf>
    <xf numFmtId="0" fontId="5" fillId="23" borderId="0" xfId="0" applyFont="1" applyFill="1"/>
    <xf numFmtId="0" fontId="35" fillId="23" borderId="0" xfId="0" applyFont="1" applyFill="1" applyBorder="1" applyAlignment="1">
      <alignment vertical="top"/>
    </xf>
    <xf numFmtId="0" fontId="6" fillId="41" borderId="27" xfId="0" applyFont="1" applyFill="1" applyBorder="1" applyAlignment="1">
      <alignment horizontal="right" vertical="center" wrapText="1"/>
    </xf>
    <xf numFmtId="4" fontId="5" fillId="41" borderId="27" xfId="0" applyNumberFormat="1" applyFont="1" applyFill="1" applyBorder="1" applyAlignment="1"/>
    <xf numFmtId="0" fontId="5" fillId="41" borderId="27" xfId="0" applyFont="1" applyFill="1" applyBorder="1" applyAlignment="1">
      <alignment horizontal="center"/>
    </xf>
    <xf numFmtId="0" fontId="6" fillId="2" borderId="0" xfId="4" applyFont="1" applyFill="1" applyBorder="1"/>
    <xf numFmtId="0" fontId="5" fillId="39" borderId="0" xfId="4" applyFont="1" applyFill="1"/>
    <xf numFmtId="4" fontId="5" fillId="0" borderId="0" xfId="0" applyNumberFormat="1" applyFont="1"/>
    <xf numFmtId="0" fontId="5" fillId="0" borderId="0" xfId="0" applyFont="1" applyBorder="1"/>
    <xf numFmtId="0" fontId="35" fillId="40" borderId="0" xfId="0" applyFont="1" applyFill="1" applyBorder="1" applyAlignment="1"/>
    <xf numFmtId="0" fontId="49" fillId="2" borderId="3" xfId="0" applyFont="1" applyFill="1" applyBorder="1"/>
    <xf numFmtId="0" fontId="49" fillId="2" borderId="0" xfId="0" applyFont="1" applyFill="1" applyBorder="1"/>
    <xf numFmtId="170" fontId="5" fillId="22" borderId="0" xfId="2" applyNumberFormat="1" applyFont="1" applyFill="1" applyBorder="1" applyAlignment="1">
      <alignment vertical="top" wrapText="1"/>
    </xf>
    <xf numFmtId="0" fontId="5" fillId="22" borderId="0" xfId="4" applyFont="1" applyFill="1" applyBorder="1"/>
    <xf numFmtId="0" fontId="35" fillId="0" borderId="0" xfId="7" applyFont="1" applyFill="1" applyBorder="1" applyAlignment="1">
      <alignment vertical="top" wrapText="1"/>
    </xf>
    <xf numFmtId="2" fontId="5" fillId="2" borderId="3" xfId="4" applyNumberFormat="1" applyFont="1" applyFill="1" applyBorder="1"/>
    <xf numFmtId="2" fontId="5" fillId="2" borderId="7" xfId="4" applyNumberFormat="1" applyFont="1" applyFill="1" applyBorder="1"/>
    <xf numFmtId="170" fontId="5" fillId="2" borderId="0" xfId="2" applyNumberFormat="1" applyFont="1" applyFill="1" applyBorder="1" applyAlignment="1">
      <alignment vertical="top" wrapText="1"/>
    </xf>
    <xf numFmtId="2" fontId="35" fillId="37" borderId="0" xfId="0" applyNumberFormat="1" applyFont="1" applyFill="1" applyBorder="1" applyAlignment="1">
      <alignment horizontal="right" vertical="top" wrapText="1"/>
    </xf>
    <xf numFmtId="0" fontId="5" fillId="3" borderId="0" xfId="3" applyFont="1" applyFill="1" applyAlignment="1">
      <alignment vertical="top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top" wrapText="1"/>
    </xf>
    <xf numFmtId="0" fontId="5" fillId="21" borderId="0" xfId="0" applyFont="1" applyFill="1" applyBorder="1" applyAlignment="1">
      <alignment horizontal="left" vertical="top" wrapText="1"/>
    </xf>
    <xf numFmtId="0" fontId="5" fillId="21" borderId="0" xfId="0" applyFont="1" applyFill="1" applyBorder="1" applyAlignment="1">
      <alignment vertical="top" wrapText="1"/>
    </xf>
    <xf numFmtId="170" fontId="5" fillId="2" borderId="0" xfId="2" applyNumberFormat="1" applyFont="1" applyFill="1" applyAlignment="1">
      <alignment vertical="center" wrapText="1"/>
    </xf>
    <xf numFmtId="43" fontId="5" fillId="2" borderId="0" xfId="4" applyNumberFormat="1" applyFont="1" applyFill="1" applyAlignment="1">
      <alignment vertical="center" wrapText="1"/>
    </xf>
    <xf numFmtId="0" fontId="5" fillId="21" borderId="0" xfId="0" applyFont="1" applyFill="1" applyBorder="1" applyAlignment="1">
      <alignment vertical="center" wrapText="1"/>
    </xf>
    <xf numFmtId="0" fontId="5" fillId="2" borderId="0" xfId="4" applyFont="1" applyFill="1" applyAlignment="1">
      <alignment vertical="center" wrapText="1"/>
    </xf>
    <xf numFmtId="0" fontId="6" fillId="2" borderId="0" xfId="4" applyFont="1" applyFill="1" applyAlignment="1">
      <alignment vertical="top" wrapText="1"/>
    </xf>
    <xf numFmtId="171" fontId="11" fillId="2" borderId="0" xfId="0" applyNumberFormat="1" applyFont="1" applyFill="1" applyBorder="1" applyAlignment="1">
      <alignment horizontal="center" vertical="top" wrapText="1"/>
    </xf>
    <xf numFmtId="2" fontId="5" fillId="2" borderId="0" xfId="4" applyNumberFormat="1" applyFont="1" applyFill="1" applyBorder="1" applyAlignment="1">
      <alignment vertical="top" wrapText="1"/>
    </xf>
    <xf numFmtId="0" fontId="35" fillId="22" borderId="0" xfId="0" applyFont="1" applyFill="1" applyBorder="1" applyAlignment="1">
      <alignment vertical="top" wrapText="1"/>
    </xf>
    <xf numFmtId="43" fontId="35" fillId="2" borderId="0" xfId="4" applyNumberFormat="1" applyFont="1" applyFill="1" applyAlignment="1">
      <alignment vertical="top" wrapText="1"/>
    </xf>
    <xf numFmtId="0" fontId="35" fillId="2" borderId="3" xfId="0" applyFont="1" applyFill="1" applyBorder="1" applyAlignment="1">
      <alignment vertical="top" wrapText="1"/>
    </xf>
    <xf numFmtId="0" fontId="5" fillId="2" borderId="3" xfId="0" applyFont="1" applyFill="1" applyBorder="1" applyAlignment="1">
      <alignment vertical="top" wrapText="1"/>
    </xf>
    <xf numFmtId="2" fontId="5" fillId="2" borderId="35" xfId="4" applyNumberFormat="1" applyFont="1" applyFill="1" applyBorder="1" applyAlignment="1">
      <alignment vertical="top" wrapText="1"/>
    </xf>
    <xf numFmtId="39" fontId="5" fillId="3" borderId="0" xfId="0" applyNumberFormat="1" applyFont="1" applyFill="1" applyBorder="1" applyAlignment="1">
      <alignment wrapText="1"/>
    </xf>
    <xf numFmtId="0" fontId="35" fillId="2" borderId="36" xfId="0" applyNumberFormat="1" applyFont="1" applyFill="1" applyBorder="1" applyAlignment="1">
      <alignment horizontal="center"/>
    </xf>
    <xf numFmtId="174" fontId="35" fillId="2" borderId="36" xfId="0" applyNumberFormat="1" applyFont="1" applyFill="1" applyBorder="1" applyAlignment="1">
      <alignment horizontal="right"/>
    </xf>
    <xf numFmtId="0" fontId="7" fillId="2" borderId="36" xfId="0" applyNumberFormat="1" applyFont="1" applyFill="1" applyBorder="1" applyAlignment="1">
      <alignment horizontal="center" vertical="top"/>
    </xf>
    <xf numFmtId="0" fontId="7" fillId="2" borderId="36" xfId="0" applyNumberFormat="1" applyFont="1" applyFill="1" applyBorder="1" applyAlignment="1">
      <alignment horizontal="left" vertical="top"/>
    </xf>
    <xf numFmtId="0" fontId="7" fillId="2" borderId="6" xfId="0" applyNumberFormat="1" applyFont="1" applyFill="1" applyBorder="1" applyAlignment="1">
      <alignment horizontal="center" vertical="top"/>
    </xf>
    <xf numFmtId="174" fontId="35" fillId="2" borderId="6" xfId="0" applyNumberFormat="1" applyFont="1" applyFill="1" applyBorder="1" applyAlignment="1">
      <alignment horizontal="center"/>
    </xf>
    <xf numFmtId="0" fontId="35" fillId="2" borderId="6" xfId="0" applyNumberFormat="1" applyFont="1" applyFill="1" applyBorder="1" applyAlignment="1">
      <alignment horizontal="center"/>
    </xf>
    <xf numFmtId="174" fontId="35" fillId="2" borderId="6" xfId="0" applyNumberFormat="1" applyFont="1" applyFill="1" applyBorder="1" applyAlignment="1">
      <alignment horizontal="right"/>
    </xf>
    <xf numFmtId="4" fontId="5" fillId="35" borderId="0" xfId="0" applyNumberFormat="1" applyFont="1" applyFill="1" applyBorder="1" applyAlignment="1">
      <alignment vertical="center" wrapText="1"/>
    </xf>
    <xf numFmtId="0" fontId="5" fillId="35" borderId="0" xfId="0" applyFont="1" applyFill="1" applyBorder="1" applyAlignment="1">
      <alignment horizontal="center" vertical="center" wrapText="1"/>
    </xf>
    <xf numFmtId="0" fontId="5" fillId="35" borderId="0" xfId="0" applyFont="1" applyFill="1" applyBorder="1" applyAlignment="1">
      <alignment vertical="center" wrapText="1"/>
    </xf>
    <xf numFmtId="0" fontId="5" fillId="35" borderId="0" xfId="0" applyFont="1" applyFill="1" applyAlignment="1">
      <alignment vertical="center" wrapText="1"/>
    </xf>
    <xf numFmtId="0" fontId="6" fillId="2" borderId="0" xfId="0" applyFont="1" applyFill="1" applyBorder="1"/>
    <xf numFmtId="4" fontId="6" fillId="2" borderId="0" xfId="0" applyNumberFormat="1" applyFont="1" applyFill="1" applyBorder="1"/>
    <xf numFmtId="174" fontId="5" fillId="2" borderId="36" xfId="0" applyNumberFormat="1" applyFont="1" applyFill="1" applyBorder="1" applyAlignment="1">
      <alignment horizontal="right" vertical="center"/>
    </xf>
    <xf numFmtId="4" fontId="35" fillId="37" borderId="0" xfId="0" applyNumberFormat="1" applyFont="1" applyFill="1" applyBorder="1"/>
    <xf numFmtId="43" fontId="35" fillId="37" borderId="0" xfId="0" applyNumberFormat="1" applyFont="1" applyFill="1"/>
    <xf numFmtId="4" fontId="35" fillId="37" borderId="0" xfId="0" applyNumberFormat="1" applyFont="1" applyFill="1"/>
    <xf numFmtId="0" fontId="5" fillId="2" borderId="36" xfId="0" applyFont="1" applyFill="1" applyBorder="1" applyAlignment="1">
      <alignment horizontal="left" vertical="top" wrapText="1"/>
    </xf>
    <xf numFmtId="0" fontId="6" fillId="2" borderId="36" xfId="0" applyNumberFormat="1" applyFont="1" applyFill="1" applyBorder="1" applyAlignment="1">
      <alignment horizontal="center" vertical="top"/>
    </xf>
    <xf numFmtId="174" fontId="5" fillId="2" borderId="36" xfId="0" applyNumberFormat="1" applyFont="1" applyFill="1" applyBorder="1" applyAlignment="1">
      <alignment horizontal="center"/>
    </xf>
    <xf numFmtId="0" fontId="5" fillId="2" borderId="36" xfId="0" applyNumberFormat="1" applyFont="1" applyFill="1" applyBorder="1" applyAlignment="1">
      <alignment horizontal="center"/>
    </xf>
    <xf numFmtId="174" fontId="5" fillId="2" borderId="36" xfId="0" applyNumberFormat="1" applyFont="1" applyFill="1" applyBorder="1" applyAlignment="1">
      <alignment horizontal="right"/>
    </xf>
    <xf numFmtId="174" fontId="5" fillId="2" borderId="36" xfId="0" applyNumberFormat="1" applyFont="1" applyFill="1" applyBorder="1" applyAlignment="1"/>
    <xf numFmtId="0" fontId="5" fillId="2" borderId="36" xfId="0" applyNumberFormat="1" applyFont="1" applyFill="1" applyBorder="1" applyAlignment="1">
      <alignment horizontal="left" vertical="top"/>
    </xf>
    <xf numFmtId="174" fontId="5" fillId="2" borderId="36" xfId="0" applyNumberFormat="1" applyFont="1" applyFill="1" applyBorder="1" applyAlignment="1">
      <alignment vertical="top"/>
    </xf>
    <xf numFmtId="0" fontId="5" fillId="2" borderId="36" xfId="0" applyNumberFormat="1" applyFont="1" applyFill="1" applyBorder="1" applyAlignment="1">
      <alignment horizontal="center" vertical="top"/>
    </xf>
    <xf numFmtId="174" fontId="5" fillId="2" borderId="36" xfId="0" applyNumberFormat="1" applyFont="1" applyFill="1" applyBorder="1" applyAlignment="1">
      <alignment horizontal="right" vertical="top"/>
    </xf>
    <xf numFmtId="0" fontId="5" fillId="2" borderId="36" xfId="0" applyNumberFormat="1" applyFont="1" applyFill="1" applyBorder="1" applyAlignment="1">
      <alignment horizontal="left" vertical="top" wrapText="1"/>
    </xf>
    <xf numFmtId="4" fontId="5" fillId="2" borderId="36" xfId="0" applyNumberFormat="1" applyFont="1" applyFill="1" applyBorder="1" applyAlignment="1">
      <alignment vertical="center"/>
    </xf>
    <xf numFmtId="4" fontId="5" fillId="2" borderId="0" xfId="0" applyNumberFormat="1" applyFont="1" applyFill="1"/>
    <xf numFmtId="4" fontId="5" fillId="2" borderId="36" xfId="0" applyNumberFormat="1" applyFont="1" applyFill="1" applyBorder="1" applyAlignment="1">
      <alignment horizontal="right" wrapText="1"/>
    </xf>
    <xf numFmtId="4" fontId="5" fillId="2" borderId="36" xfId="0" applyNumberFormat="1" applyFont="1" applyFill="1" applyBorder="1" applyAlignment="1">
      <alignment horizontal="right" vertical="top" wrapText="1"/>
    </xf>
    <xf numFmtId="39" fontId="5" fillId="2" borderId="36" xfId="0" applyNumberFormat="1" applyFont="1" applyFill="1" applyBorder="1" applyAlignment="1" applyProtection="1">
      <alignment horizontal="right" wrapText="1"/>
      <protection locked="0"/>
    </xf>
    <xf numFmtId="2" fontId="5" fillId="2" borderId="36" xfId="0" applyNumberFormat="1" applyFont="1" applyFill="1" applyBorder="1" applyAlignment="1">
      <alignment vertical="center"/>
    </xf>
    <xf numFmtId="4" fontId="5" fillId="2" borderId="36" xfId="142" applyNumberFormat="1" applyFont="1" applyFill="1" applyBorder="1" applyAlignment="1">
      <alignment horizontal="right"/>
    </xf>
    <xf numFmtId="2" fontId="5" fillId="2" borderId="36" xfId="0" applyNumberFormat="1" applyFont="1" applyFill="1" applyBorder="1" applyAlignment="1"/>
    <xf numFmtId="0" fontId="5" fillId="2" borderId="0" xfId="0" applyFont="1" applyFill="1" applyBorder="1" applyAlignment="1">
      <alignment horizontal="center"/>
    </xf>
    <xf numFmtId="4" fontId="5" fillId="2" borderId="36" xfId="0" applyNumberFormat="1" applyFont="1" applyFill="1" applyBorder="1" applyAlignment="1"/>
    <xf numFmtId="49" fontId="5" fillId="21" borderId="36" xfId="0" applyNumberFormat="1" applyFont="1" applyFill="1" applyBorder="1" applyAlignment="1">
      <alignment horizontal="right" vertical="center" wrapText="1"/>
    </xf>
    <xf numFmtId="0" fontId="6" fillId="2" borderId="36" xfId="0" applyNumberFormat="1" applyFont="1" applyFill="1" applyBorder="1" applyAlignment="1">
      <alignment horizontal="left" vertical="top"/>
    </xf>
    <xf numFmtId="0" fontId="5" fillId="2" borderId="36" xfId="7" applyFont="1" applyFill="1" applyBorder="1" applyAlignment="1">
      <alignment horizontal="left" vertical="top" wrapText="1"/>
    </xf>
    <xf numFmtId="4" fontId="5" fillId="2" borderId="36" xfId="382" applyNumberFormat="1" applyFont="1" applyFill="1" applyBorder="1" applyAlignment="1">
      <alignment horizontal="right" wrapText="1"/>
    </xf>
    <xf numFmtId="174" fontId="5" fillId="2" borderId="36" xfId="7" applyNumberFormat="1" applyFont="1" applyFill="1" applyBorder="1" applyAlignment="1">
      <alignment horizontal="center" wrapText="1"/>
    </xf>
    <xf numFmtId="0" fontId="5" fillId="2" borderId="36" xfId="7" applyFont="1" applyFill="1" applyBorder="1" applyAlignment="1">
      <alignment vertical="top" wrapText="1"/>
    </xf>
    <xf numFmtId="4" fontId="5" fillId="2" borderId="36" xfId="382" applyNumberFormat="1" applyFont="1" applyFill="1" applyBorder="1" applyAlignment="1">
      <alignment horizontal="right" vertical="top" wrapText="1"/>
    </xf>
    <xf numFmtId="174" fontId="5" fillId="2" borderId="36" xfId="7" applyNumberFormat="1" applyFont="1" applyFill="1" applyBorder="1" applyAlignment="1">
      <alignment horizontal="center" vertical="top" wrapText="1"/>
    </xf>
    <xf numFmtId="193" fontId="5" fillId="2" borderId="36" xfId="0" applyNumberFormat="1" applyFont="1" applyFill="1" applyBorder="1" applyAlignment="1">
      <alignment horizontal="right" vertical="center" wrapText="1"/>
    </xf>
    <xf numFmtId="171" fontId="5" fillId="2" borderId="36" xfId="0" applyNumberFormat="1" applyFont="1" applyFill="1" applyBorder="1" applyAlignment="1">
      <alignment horizontal="center" vertical="center"/>
    </xf>
    <xf numFmtId="4" fontId="5" fillId="2" borderId="36" xfId="58" applyNumberFormat="1" applyFont="1" applyFill="1" applyBorder="1" applyAlignment="1">
      <alignment horizontal="right" vertical="center" wrapText="1"/>
    </xf>
    <xf numFmtId="171" fontId="5" fillId="2" borderId="36" xfId="0" applyNumberFormat="1" applyFont="1" applyFill="1" applyBorder="1" applyAlignment="1">
      <alignment horizontal="justify" vertical="center" wrapText="1"/>
    </xf>
    <xf numFmtId="212" fontId="5" fillId="2" borderId="36" xfId="0" applyNumberFormat="1" applyFont="1" applyFill="1" applyBorder="1" applyAlignment="1" applyProtection="1">
      <alignment horizontal="right" vertical="center"/>
    </xf>
    <xf numFmtId="171" fontId="5" fillId="2" borderId="36" xfId="0" applyNumberFormat="1" applyFont="1" applyFill="1" applyBorder="1" applyAlignment="1">
      <alignment horizontal="center" vertical="center" wrapText="1"/>
    </xf>
    <xf numFmtId="39" fontId="5" fillId="2" borderId="36" xfId="0" applyNumberFormat="1" applyFont="1" applyFill="1" applyBorder="1" applyAlignment="1" applyProtection="1">
      <alignment horizontal="right" vertical="center" wrapText="1"/>
      <protection locked="0"/>
    </xf>
    <xf numFmtId="39" fontId="5" fillId="2" borderId="36" xfId="0" applyNumberFormat="1" applyFont="1" applyFill="1" applyBorder="1" applyAlignment="1">
      <alignment horizontal="left" vertical="top"/>
    </xf>
    <xf numFmtId="43" fontId="5" fillId="2" borderId="36" xfId="142" applyNumberFormat="1" applyFont="1" applyFill="1" applyBorder="1" applyAlignment="1">
      <alignment horizontal="right" vertical="top" wrapText="1"/>
    </xf>
    <xf numFmtId="39" fontId="5" fillId="2" borderId="36" xfId="0" applyNumberFormat="1" applyFont="1" applyFill="1" applyBorder="1" applyAlignment="1">
      <alignment horizontal="center" vertical="top"/>
    </xf>
    <xf numFmtId="193" fontId="5" fillId="2" borderId="36" xfId="0" applyNumberFormat="1" applyFont="1" applyFill="1" applyBorder="1" applyAlignment="1">
      <alignment horizontal="right" vertical="top" wrapText="1"/>
    </xf>
    <xf numFmtId="171" fontId="5" fillId="2" borderId="36" xfId="0" applyNumberFormat="1" applyFont="1" applyFill="1" applyBorder="1" applyAlignment="1">
      <alignment horizontal="center" vertical="top"/>
    </xf>
    <xf numFmtId="4" fontId="5" fillId="2" borderId="36" xfId="142" applyNumberFormat="1" applyFont="1" applyFill="1" applyBorder="1" applyAlignment="1">
      <alignment horizontal="right" vertical="top"/>
    </xf>
    <xf numFmtId="171" fontId="5" fillId="2" borderId="0" xfId="0" applyNumberFormat="1" applyFont="1" applyFill="1" applyBorder="1" applyAlignment="1">
      <alignment horizontal="center" vertical="center"/>
    </xf>
    <xf numFmtId="0" fontId="6" fillId="22" borderId="36" xfId="0" applyNumberFormat="1" applyFont="1" applyFill="1" applyBorder="1" applyAlignment="1">
      <alignment horizontal="center" vertical="top"/>
    </xf>
    <xf numFmtId="174" fontId="5" fillId="22" borderId="36" xfId="0" applyNumberFormat="1" applyFont="1" applyFill="1" applyBorder="1" applyAlignment="1">
      <alignment horizontal="center"/>
    </xf>
    <xf numFmtId="0" fontId="5" fillId="22" borderId="36" xfId="0" applyNumberFormat="1" applyFont="1" applyFill="1" applyBorder="1" applyAlignment="1">
      <alignment horizontal="center"/>
    </xf>
    <xf numFmtId="174" fontId="5" fillId="22" borderId="36" xfId="0" applyNumberFormat="1" applyFont="1" applyFill="1" applyBorder="1" applyAlignment="1">
      <alignment horizontal="right"/>
    </xf>
    <xf numFmtId="4" fontId="5" fillId="22" borderId="0" xfId="0" applyNumberFormat="1" applyFont="1" applyFill="1"/>
    <xf numFmtId="0" fontId="5" fillId="22" borderId="0" xfId="0" applyFont="1" applyFill="1"/>
    <xf numFmtId="39" fontId="5" fillId="22" borderId="0" xfId="0" applyNumberFormat="1" applyFont="1" applyFill="1"/>
    <xf numFmtId="0" fontId="6" fillId="22" borderId="36" xfId="0" applyFont="1" applyFill="1" applyBorder="1" applyAlignment="1">
      <alignment horizontal="center" vertical="top" wrapText="1"/>
    </xf>
    <xf numFmtId="193" fontId="5" fillId="22" borderId="36" xfId="0" applyNumberFormat="1" applyFont="1" applyFill="1" applyBorder="1" applyAlignment="1">
      <alignment horizontal="right" vertical="top" wrapText="1"/>
    </xf>
    <xf numFmtId="2" fontId="5" fillId="22" borderId="36" xfId="0" applyNumberFormat="1" applyFont="1" applyFill="1" applyBorder="1" applyAlignment="1">
      <alignment vertical="top"/>
    </xf>
    <xf numFmtId="49" fontId="6" fillId="2" borderId="36" xfId="8" applyNumberFormat="1" applyFont="1" applyFill="1" applyBorder="1" applyAlignment="1">
      <alignment horizontal="left" vertical="center" wrapText="1"/>
    </xf>
    <xf numFmtId="4" fontId="5" fillId="2" borderId="36" xfId="8" applyNumberFormat="1" applyFont="1" applyFill="1" applyBorder="1" applyAlignment="1">
      <alignment horizontal="right" vertical="center" wrapText="1"/>
    </xf>
    <xf numFmtId="39" fontId="5" fillId="2" borderId="36" xfId="8" applyNumberFormat="1" applyFont="1" applyFill="1" applyBorder="1" applyAlignment="1" applyProtection="1">
      <alignment vertical="center"/>
      <protection locked="0"/>
    </xf>
    <xf numFmtId="4" fontId="5" fillId="2" borderId="36" xfId="8" applyNumberFormat="1" applyFont="1" applyFill="1" applyBorder="1" applyAlignment="1" applyProtection="1">
      <alignment vertical="center"/>
    </xf>
    <xf numFmtId="49" fontId="5" fillId="2" borderId="36" xfId="8" applyNumberFormat="1" applyFont="1" applyFill="1" applyBorder="1" applyAlignment="1">
      <alignment horizontal="left" vertical="center" wrapText="1"/>
    </xf>
    <xf numFmtId="4" fontId="5" fillId="2" borderId="36" xfId="8" applyNumberFormat="1" applyFont="1" applyFill="1" applyBorder="1" applyAlignment="1">
      <alignment horizontal="right" wrapText="1"/>
    </xf>
    <xf numFmtId="39" fontId="5" fillId="2" borderId="36" xfId="8" applyNumberFormat="1" applyFont="1" applyFill="1" applyBorder="1" applyAlignment="1" applyProtection="1">
      <alignment horizontal="center"/>
      <protection locked="0"/>
    </xf>
    <xf numFmtId="4" fontId="5" fillId="2" borderId="36" xfId="8" applyNumberFormat="1" applyFont="1" applyFill="1" applyBorder="1" applyAlignment="1" applyProtection="1"/>
    <xf numFmtId="3" fontId="5" fillId="2" borderId="36" xfId="8" applyNumberFormat="1" applyFont="1" applyFill="1" applyBorder="1" applyAlignment="1">
      <alignment horizontal="right" vertical="center" wrapText="1"/>
    </xf>
    <xf numFmtId="49" fontId="5" fillId="2" borderId="36" xfId="8" applyNumberFormat="1" applyFont="1" applyFill="1" applyBorder="1" applyAlignment="1">
      <alignment horizontal="left" vertical="top" wrapText="1"/>
    </xf>
    <xf numFmtId="39" fontId="5" fillId="2" borderId="36" xfId="8" applyNumberFormat="1" applyFont="1" applyFill="1" applyBorder="1" applyAlignment="1" applyProtection="1">
      <alignment horizontal="center" vertical="center"/>
      <protection locked="0"/>
    </xf>
    <xf numFmtId="4" fontId="5" fillId="2" borderId="36" xfId="9" applyNumberFormat="1" applyFont="1" applyFill="1" applyBorder="1" applyAlignment="1">
      <alignment horizontal="right" vertical="top"/>
    </xf>
    <xf numFmtId="4" fontId="6" fillId="35" borderId="0" xfId="0" applyNumberFormat="1" applyFont="1" applyFill="1" applyBorder="1" applyAlignment="1">
      <alignment vertical="center" wrapText="1"/>
    </xf>
    <xf numFmtId="174" fontId="5" fillId="2" borderId="3" xfId="0" applyNumberFormat="1" applyFont="1" applyFill="1" applyBorder="1" applyAlignment="1">
      <alignment horizontal="center" vertical="center"/>
    </xf>
    <xf numFmtId="174" fontId="5" fillId="2" borderId="3" xfId="9" applyNumberFormat="1" applyFont="1" applyFill="1" applyBorder="1" applyAlignment="1">
      <alignment vertical="center"/>
    </xf>
    <xf numFmtId="0" fontId="5" fillId="37" borderId="0" xfId="0" applyFont="1" applyFill="1" applyBorder="1" applyAlignment="1">
      <alignment vertical="top"/>
    </xf>
    <xf numFmtId="0" fontId="5" fillId="37" borderId="0" xfId="0" applyFont="1" applyFill="1" applyBorder="1" applyAlignment="1">
      <alignment horizontal="left" vertical="top"/>
    </xf>
    <xf numFmtId="174" fontId="5" fillId="37" borderId="0" xfId="0" applyNumberFormat="1" applyFont="1" applyFill="1" applyBorder="1" applyAlignment="1">
      <alignment horizontal="right" vertical="center"/>
    </xf>
    <xf numFmtId="0" fontId="5" fillId="37" borderId="0" xfId="0" applyFont="1" applyFill="1" applyAlignment="1">
      <alignment vertical="top"/>
    </xf>
    <xf numFmtId="0" fontId="5" fillId="3" borderId="0" xfId="0" applyFont="1" applyFill="1" applyBorder="1" applyAlignment="1">
      <alignment vertical="top"/>
    </xf>
    <xf numFmtId="0" fontId="5" fillId="3" borderId="0" xfId="0" applyFont="1" applyFill="1" applyAlignment="1">
      <alignment vertical="top"/>
    </xf>
    <xf numFmtId="174" fontId="5" fillId="22" borderId="0" xfId="0" applyNumberFormat="1" applyFont="1" applyFill="1" applyBorder="1" applyAlignment="1">
      <alignment vertical="top" wrapText="1"/>
    </xf>
    <xf numFmtId="174" fontId="5" fillId="22" borderId="3" xfId="0" applyNumberFormat="1" applyFont="1" applyFill="1" applyBorder="1" applyAlignment="1">
      <alignment horizontal="center" vertical="top" wrapText="1"/>
    </xf>
    <xf numFmtId="174" fontId="5" fillId="22" borderId="3" xfId="0" applyNumberFormat="1" applyFont="1" applyFill="1" applyBorder="1" applyAlignment="1">
      <alignment vertical="top" wrapText="1"/>
    </xf>
    <xf numFmtId="174" fontId="6" fillId="22" borderId="3" xfId="0" applyNumberFormat="1" applyFont="1" applyFill="1" applyBorder="1" applyAlignment="1">
      <alignment vertical="top" wrapText="1"/>
    </xf>
    <xf numFmtId="174" fontId="35" fillId="22" borderId="0" xfId="0" applyNumberFormat="1" applyFont="1" applyFill="1" applyBorder="1"/>
    <xf numFmtId="0" fontId="5" fillId="22" borderId="0" xfId="0" applyFont="1" applyFill="1" applyBorder="1"/>
    <xf numFmtId="0" fontId="5" fillId="22" borderId="0" xfId="3" applyFont="1" applyFill="1" applyAlignment="1">
      <alignment vertical="top" wrapText="1"/>
    </xf>
    <xf numFmtId="0" fontId="6" fillId="65" borderId="7" xfId="0" applyFont="1" applyFill="1" applyBorder="1" applyAlignment="1">
      <alignment vertical="center" wrapText="1"/>
    </xf>
    <xf numFmtId="0" fontId="6" fillId="65" borderId="7" xfId="0" applyFont="1" applyFill="1" applyBorder="1" applyAlignment="1">
      <alignment horizontal="right" vertical="center" wrapText="1"/>
    </xf>
    <xf numFmtId="4" fontId="5" fillId="65" borderId="7" xfId="0" applyNumberFormat="1" applyFont="1" applyFill="1" applyBorder="1" applyAlignment="1"/>
    <xf numFmtId="0" fontId="5" fillId="65" borderId="7" xfId="0" applyFont="1" applyFill="1" applyBorder="1" applyAlignment="1">
      <alignment horizontal="center"/>
    </xf>
    <xf numFmtId="174" fontId="6" fillId="65" borderId="7" xfId="0" applyNumberFormat="1" applyFont="1" applyFill="1" applyBorder="1"/>
    <xf numFmtId="4" fontId="5" fillId="22" borderId="0" xfId="4" applyNumberFormat="1" applyFont="1" applyFill="1"/>
    <xf numFmtId="1" fontId="6" fillId="22" borderId="23" xfId="227" applyNumberFormat="1" applyFont="1" applyFill="1" applyBorder="1" applyAlignment="1">
      <alignment horizontal="right" vertical="center"/>
    </xf>
    <xf numFmtId="0" fontId="10" fillId="22" borderId="1" xfId="0" applyFont="1" applyFill="1" applyBorder="1" applyAlignment="1" applyProtection="1">
      <alignment horizontal="right"/>
      <protection locked="0"/>
    </xf>
    <xf numFmtId="10" fontId="10" fillId="22" borderId="24" xfId="0" applyNumberFormat="1" applyFont="1" applyFill="1" applyBorder="1" applyProtection="1">
      <protection locked="0"/>
    </xf>
    <xf numFmtId="0" fontId="6" fillId="22" borderId="1" xfId="228" applyFont="1" applyFill="1" applyBorder="1" applyAlignment="1">
      <alignment horizontal="center" vertical="center"/>
    </xf>
    <xf numFmtId="174" fontId="6" fillId="22" borderId="1" xfId="229" applyNumberFormat="1" applyFont="1" applyFill="1" applyBorder="1" applyAlignment="1">
      <alignment horizontal="right" vertical="top" wrapText="1"/>
    </xf>
    <xf numFmtId="174" fontId="6" fillId="22" borderId="25" xfId="229" applyNumberFormat="1" applyFont="1" applyFill="1" applyBorder="1" applyAlignment="1">
      <alignment horizontal="right" vertical="top" wrapText="1"/>
    </xf>
    <xf numFmtId="0" fontId="6" fillId="65" borderId="23" xfId="0" applyFont="1" applyFill="1" applyBorder="1" applyAlignment="1">
      <alignment horizontal="right" vertical="top" wrapText="1"/>
    </xf>
    <xf numFmtId="0" fontId="6" fillId="65" borderId="1" xfId="0" applyFont="1" applyFill="1" applyBorder="1" applyAlignment="1">
      <alignment horizontal="right" vertical="center" wrapText="1"/>
    </xf>
    <xf numFmtId="4" fontId="5" fillId="65" borderId="23" xfId="0" applyNumberFormat="1" applyFont="1" applyFill="1" applyBorder="1" applyAlignment="1"/>
    <xf numFmtId="0" fontId="5" fillId="65" borderId="1" xfId="0" applyFont="1" applyFill="1" applyBorder="1" applyAlignment="1">
      <alignment horizontal="center"/>
    </xf>
    <xf numFmtId="4" fontId="5" fillId="65" borderId="1" xfId="0" applyNumberFormat="1" applyFont="1" applyFill="1" applyBorder="1" applyAlignment="1"/>
    <xf numFmtId="4" fontId="6" fillId="65" borderId="25" xfId="0" applyNumberFormat="1" applyFont="1" applyFill="1" applyBorder="1" applyAlignment="1">
      <alignment vertical="top" wrapText="1"/>
    </xf>
    <xf numFmtId="174" fontId="5" fillId="22" borderId="0" xfId="0" applyNumberFormat="1" applyFont="1" applyFill="1" applyBorder="1"/>
    <xf numFmtId="4" fontId="5" fillId="22" borderId="0" xfId="0" applyNumberFormat="1" applyFont="1" applyFill="1" applyBorder="1"/>
    <xf numFmtId="0" fontId="5" fillId="22" borderId="0" xfId="230" applyFont="1" applyFill="1" applyBorder="1" applyAlignment="1">
      <alignment horizontal="left" vertical="top" wrapText="1"/>
    </xf>
    <xf numFmtId="174" fontId="35" fillId="22" borderId="0" xfId="230" applyNumberFormat="1" applyFont="1" applyFill="1" applyBorder="1" applyAlignment="1">
      <alignment horizontal="right"/>
    </xf>
    <xf numFmtId="174" fontId="5" fillId="22" borderId="0" xfId="230" applyNumberFormat="1" applyFont="1" applyFill="1" applyBorder="1" applyAlignment="1">
      <alignment horizontal="center"/>
    </xf>
    <xf numFmtId="4" fontId="5" fillId="22" borderId="0" xfId="230" applyNumberFormat="1" applyFont="1" applyFill="1" applyBorder="1" applyAlignment="1">
      <alignment horizontal="right"/>
    </xf>
    <xf numFmtId="4" fontId="5" fillId="22" borderId="0" xfId="229" applyNumberFormat="1" applyFont="1" applyFill="1" applyBorder="1" applyAlignment="1"/>
    <xf numFmtId="0" fontId="6" fillId="22" borderId="0" xfId="0" applyFont="1" applyFill="1" applyBorder="1"/>
    <xf numFmtId="0" fontId="6" fillId="22" borderId="0" xfId="0" applyFont="1" applyFill="1"/>
    <xf numFmtId="0" fontId="34" fillId="22" borderId="0" xfId="0" applyFont="1" applyFill="1" applyBorder="1"/>
    <xf numFmtId="4" fontId="35" fillId="22" borderId="0" xfId="0" applyNumberFormat="1" applyFont="1" applyFill="1" applyBorder="1" applyAlignment="1"/>
    <xf numFmtId="4" fontId="50" fillId="22" borderId="3" xfId="63" applyNumberFormat="1" applyFont="1" applyFill="1" applyBorder="1" applyAlignment="1"/>
    <xf numFmtId="4" fontId="51" fillId="22" borderId="3" xfId="63" applyNumberFormat="1" applyFont="1" applyFill="1" applyBorder="1" applyAlignment="1"/>
    <xf numFmtId="0" fontId="34" fillId="22" borderId="0" xfId="0" applyFont="1" applyFill="1"/>
    <xf numFmtId="39" fontId="6" fillId="23" borderId="0" xfId="0" applyNumberFormat="1" applyFont="1" applyFill="1" applyBorder="1" applyAlignment="1">
      <alignment wrapText="1"/>
    </xf>
    <xf numFmtId="0" fontId="34" fillId="23" borderId="0" xfId="0" applyFont="1" applyFill="1" applyBorder="1"/>
    <xf numFmtId="0" fontId="35" fillId="23" borderId="36" xfId="0" applyFont="1" applyFill="1" applyBorder="1"/>
    <xf numFmtId="174" fontId="5" fillId="23" borderId="0" xfId="0" applyNumberFormat="1" applyFont="1" applyFill="1" applyBorder="1"/>
    <xf numFmtId="39" fontId="35" fillId="0" borderId="0" xfId="0" applyNumberFormat="1" applyFont="1" applyFill="1" applyBorder="1"/>
    <xf numFmtId="39" fontId="35" fillId="3" borderId="0" xfId="0" applyNumberFormat="1" applyFont="1" applyFill="1" applyBorder="1"/>
    <xf numFmtId="0" fontId="6" fillId="2" borderId="3" xfId="0" applyFont="1" applyFill="1" applyBorder="1" applyAlignment="1">
      <alignment wrapText="1"/>
    </xf>
    <xf numFmtId="4" fontId="5" fillId="2" borderId="3" xfId="0" applyNumberFormat="1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right" vertical="top"/>
    </xf>
    <xf numFmtId="0" fontId="6" fillId="2" borderId="3" xfId="0" applyFont="1" applyFill="1" applyBorder="1" applyAlignment="1">
      <alignment vertical="top" wrapText="1"/>
    </xf>
    <xf numFmtId="0" fontId="5" fillId="2" borderId="3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/>
    </xf>
    <xf numFmtId="49" fontId="5" fillId="2" borderId="6" xfId="8" applyNumberFormat="1" applyFont="1" applyFill="1" applyBorder="1" applyAlignment="1">
      <alignment vertical="top" wrapText="1"/>
    </xf>
    <xf numFmtId="4" fontId="35" fillId="2" borderId="3" xfId="0" applyNumberFormat="1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right" vertical="center"/>
    </xf>
    <xf numFmtId="174" fontId="5" fillId="2" borderId="3" xfId="0" applyNumberFormat="1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 applyProtection="1">
      <alignment horizontal="center"/>
    </xf>
    <xf numFmtId="4" fontId="5" fillId="2" borderId="3" xfId="0" applyNumberFormat="1" applyFont="1" applyFill="1" applyBorder="1" applyAlignment="1">
      <alignment horizontal="center"/>
    </xf>
    <xf numFmtId="4" fontId="5" fillId="2" borderId="3" xfId="63" applyNumberFormat="1" applyFont="1" applyFill="1" applyBorder="1" applyAlignment="1"/>
    <xf numFmtId="0" fontId="5" fillId="2" borderId="0" xfId="3" applyFont="1" applyFill="1" applyBorder="1" applyAlignment="1">
      <alignment horizontal="right" vertical="top" wrapText="1"/>
    </xf>
    <xf numFmtId="0" fontId="5" fillId="2" borderId="3" xfId="3" applyFont="1" applyFill="1" applyBorder="1" applyAlignment="1">
      <alignment vertical="top" wrapText="1"/>
    </xf>
    <xf numFmtId="174" fontId="5" fillId="2" borderId="3" xfId="0" applyNumberFormat="1" applyFont="1" applyFill="1" applyBorder="1" applyAlignment="1">
      <alignment horizontal="center" vertical="top" wrapText="1"/>
    </xf>
    <xf numFmtId="4" fontId="35" fillId="2" borderId="6" xfId="0" applyNumberFormat="1" applyFont="1" applyFill="1" applyBorder="1" applyAlignment="1">
      <alignment vertical="top"/>
    </xf>
    <xf numFmtId="4" fontId="35" fillId="2" borderId="3" xfId="63" applyNumberFormat="1" applyFont="1" applyFill="1" applyBorder="1" applyAlignment="1" applyProtection="1">
      <alignment vertical="top"/>
    </xf>
    <xf numFmtId="0" fontId="6" fillId="2" borderId="3" xfId="0" applyFont="1" applyFill="1" applyBorder="1" applyAlignment="1">
      <alignment horizontal="right"/>
    </xf>
    <xf numFmtId="4" fontId="11" fillId="2" borderId="6" xfId="0" applyNumberFormat="1" applyFont="1" applyFill="1" applyBorder="1" applyAlignment="1">
      <alignment vertical="top"/>
    </xf>
    <xf numFmtId="0" fontId="5" fillId="2" borderId="0" xfId="0" quotePrefix="1" applyFont="1" applyFill="1" applyBorder="1" applyAlignment="1">
      <alignment vertical="top"/>
    </xf>
    <xf numFmtId="4" fontId="5" fillId="2" borderId="0" xfId="9" quotePrefix="1" applyNumberFormat="1" applyFont="1" applyFill="1" applyBorder="1" applyAlignment="1">
      <alignment horizontal="right" vertical="top"/>
    </xf>
    <xf numFmtId="171" fontId="9" fillId="66" borderId="1" xfId="3" applyNumberFormat="1" applyFont="1" applyFill="1" applyBorder="1" applyAlignment="1">
      <alignment horizontal="center" vertical="top" wrapText="1"/>
    </xf>
    <xf numFmtId="4" fontId="9" fillId="66" borderId="1" xfId="1" applyNumberFormat="1" applyFont="1" applyFill="1" applyBorder="1" applyAlignment="1"/>
    <xf numFmtId="4" fontId="9" fillId="66" borderId="1" xfId="1" applyNumberFormat="1" applyFont="1" applyFill="1" applyBorder="1" applyAlignment="1">
      <alignment horizontal="center"/>
    </xf>
    <xf numFmtId="4" fontId="5" fillId="2" borderId="6" xfId="9" applyNumberFormat="1" applyFont="1" applyFill="1" applyBorder="1" applyAlignment="1">
      <alignment vertical="top"/>
    </xf>
    <xf numFmtId="49" fontId="6" fillId="2" borderId="3" xfId="8" applyNumberFormat="1" applyFont="1" applyFill="1" applyBorder="1" applyAlignment="1">
      <alignment horizontal="left" vertical="center" wrapText="1"/>
    </xf>
    <xf numFmtId="49" fontId="5" fillId="2" borderId="3" xfId="8" applyNumberFormat="1" applyFont="1" applyFill="1" applyBorder="1" applyAlignment="1">
      <alignment vertical="center" wrapText="1"/>
    </xf>
    <xf numFmtId="4" fontId="5" fillId="2" borderId="3" xfId="9" applyNumberFormat="1" applyFont="1" applyFill="1" applyBorder="1" applyAlignment="1"/>
    <xf numFmtId="0" fontId="5" fillId="2" borderId="7" xfId="0" applyFont="1" applyFill="1" applyBorder="1" applyAlignment="1">
      <alignment horizontal="right" vertical="center"/>
    </xf>
    <xf numFmtId="174" fontId="5" fillId="2" borderId="7" xfId="0" applyNumberFormat="1" applyFont="1" applyFill="1" applyBorder="1" applyAlignment="1">
      <alignment horizontal="center" vertical="center" wrapText="1"/>
    </xf>
    <xf numFmtId="174" fontId="5" fillId="2" borderId="7" xfId="9" applyNumberFormat="1" applyFont="1" applyFill="1" applyBorder="1" applyAlignment="1">
      <alignment vertical="center"/>
    </xf>
    <xf numFmtId="0" fontId="6" fillId="2" borderId="36" xfId="0" applyFont="1" applyFill="1" applyBorder="1" applyAlignment="1">
      <alignment horizontal="left"/>
    </xf>
    <xf numFmtId="4" fontId="5" fillId="2" borderId="36" xfId="9" applyNumberFormat="1" applyFont="1" applyFill="1" applyBorder="1" applyAlignment="1">
      <alignment vertical="top"/>
    </xf>
    <xf numFmtId="4" fontId="5" fillId="2" borderId="36" xfId="0" applyNumberFormat="1" applyFont="1" applyFill="1" applyBorder="1" applyAlignment="1">
      <alignment horizontal="center" vertical="top"/>
    </xf>
    <xf numFmtId="0" fontId="5" fillId="2" borderId="36" xfId="0" applyFont="1" applyFill="1" applyBorder="1" applyAlignment="1">
      <alignment horizontal="right" vertical="top"/>
    </xf>
    <xf numFmtId="0" fontId="5" fillId="2" borderId="36" xfId="0" applyFont="1" applyFill="1" applyBorder="1" applyAlignment="1">
      <alignment vertical="top" wrapText="1"/>
    </xf>
    <xf numFmtId="0" fontId="35" fillId="2" borderId="36" xfId="0" applyFont="1" applyFill="1" applyBorder="1" applyAlignment="1">
      <alignment horizontal="right" vertical="top"/>
    </xf>
    <xf numFmtId="0" fontId="35" fillId="2" borderId="36" xfId="0" applyFont="1" applyFill="1" applyBorder="1" applyAlignment="1">
      <alignment vertical="top" wrapText="1"/>
    </xf>
    <xf numFmtId="4" fontId="35" fillId="2" borderId="36" xfId="9" applyNumberFormat="1" applyFont="1" applyFill="1" applyBorder="1" applyAlignment="1">
      <alignment vertical="top"/>
    </xf>
    <xf numFmtId="4" fontId="35" fillId="2" borderId="36" xfId="0" applyNumberFormat="1" applyFont="1" applyFill="1" applyBorder="1" applyAlignment="1">
      <alignment horizontal="center" vertical="top"/>
    </xf>
    <xf numFmtId="4" fontId="35" fillId="2" borderId="36" xfId="9" applyNumberFormat="1" applyFont="1" applyFill="1" applyBorder="1" applyAlignment="1">
      <alignment horizontal="right" vertical="top"/>
    </xf>
    <xf numFmtId="0" fontId="6" fillId="2" borderId="36" xfId="0" applyFont="1" applyFill="1" applyBorder="1" applyAlignment="1">
      <alignment vertical="top" wrapText="1"/>
    </xf>
    <xf numFmtId="0" fontId="5" fillId="2" borderId="36" xfId="0" applyFont="1" applyFill="1" applyBorder="1" applyAlignment="1">
      <alignment horizontal="right"/>
    </xf>
    <xf numFmtId="0" fontId="5" fillId="2" borderId="36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right" vertical="top" wrapText="1"/>
    </xf>
    <xf numFmtId="4" fontId="5" fillId="2" borderId="0" xfId="0" applyNumberFormat="1" applyFont="1" applyFill="1" applyBorder="1" applyAlignment="1">
      <alignment vertical="top"/>
    </xf>
    <xf numFmtId="4" fontId="5" fillId="2" borderId="0" xfId="0" applyNumberFormat="1" applyFont="1" applyFill="1" applyBorder="1" applyAlignment="1">
      <alignment vertical="center" wrapText="1"/>
    </xf>
    <xf numFmtId="4" fontId="5" fillId="2" borderId="0" xfId="4" applyNumberFormat="1" applyFont="1" applyFill="1" applyBorder="1"/>
    <xf numFmtId="0" fontId="5" fillId="2" borderId="36" xfId="0" applyFont="1" applyFill="1" applyBorder="1" applyAlignment="1">
      <alignment horizontal="right" vertical="center"/>
    </xf>
    <xf numFmtId="0" fontId="5" fillId="2" borderId="36" xfId="0" applyFont="1" applyFill="1" applyBorder="1" applyAlignment="1">
      <alignment horizontal="left" vertical="center" wrapText="1"/>
    </xf>
    <xf numFmtId="174" fontId="5" fillId="2" borderId="36" xfId="0" applyNumberFormat="1" applyFont="1" applyFill="1" applyBorder="1" applyAlignment="1">
      <alignment horizontal="right" vertical="center" wrapText="1"/>
    </xf>
    <xf numFmtId="174" fontId="5" fillId="2" borderId="36" xfId="0" applyNumberFormat="1" applyFont="1" applyFill="1" applyBorder="1" applyAlignment="1">
      <alignment horizontal="center" vertical="center" wrapText="1"/>
    </xf>
    <xf numFmtId="174" fontId="5" fillId="2" borderId="36" xfId="9" applyNumberFormat="1" applyFont="1" applyFill="1" applyBorder="1" applyAlignment="1">
      <alignment vertical="center"/>
    </xf>
    <xf numFmtId="174" fontId="5" fillId="2" borderId="36" xfId="0" applyNumberFormat="1" applyFont="1" applyFill="1" applyBorder="1" applyAlignment="1">
      <alignment horizontal="center" vertical="center"/>
    </xf>
    <xf numFmtId="1" fontId="6" fillId="2" borderId="3" xfId="0" applyNumberFormat="1" applyFont="1" applyFill="1" applyBorder="1" applyAlignment="1">
      <alignment horizontal="right"/>
    </xf>
    <xf numFmtId="178" fontId="5" fillId="2" borderId="3" xfId="0" applyNumberFormat="1" applyFont="1" applyFill="1" applyBorder="1" applyAlignment="1">
      <alignment horizontal="right"/>
    </xf>
    <xf numFmtId="4" fontId="5" fillId="2" borderId="3" xfId="1" applyNumberFormat="1" applyFont="1" applyFill="1" applyBorder="1"/>
    <xf numFmtId="174" fontId="5" fillId="2" borderId="3" xfId="1" applyNumberFormat="1" applyFont="1" applyFill="1" applyBorder="1" applyAlignment="1">
      <alignment horizontal="right"/>
    </xf>
    <xf numFmtId="194" fontId="5" fillId="2" borderId="3" xfId="0" applyNumberFormat="1" applyFont="1" applyFill="1" applyBorder="1" applyAlignment="1">
      <alignment horizontal="right"/>
    </xf>
    <xf numFmtId="174" fontId="35" fillId="2" borderId="3" xfId="1" applyNumberFormat="1" applyFont="1" applyFill="1" applyBorder="1" applyAlignment="1">
      <alignment horizontal="right"/>
    </xf>
    <xf numFmtId="4" fontId="35" fillId="2" borderId="3" xfId="1" applyNumberFormat="1" applyFont="1" applyFill="1" applyBorder="1"/>
    <xf numFmtId="4" fontId="5" fillId="2" borderId="3" xfId="511" applyNumberFormat="1" applyFont="1" applyFill="1" applyBorder="1"/>
    <xf numFmtId="39" fontId="5" fillId="2" borderId="3" xfId="0" applyNumberFormat="1" applyFont="1" applyFill="1" applyBorder="1" applyAlignment="1">
      <alignment wrapText="1"/>
    </xf>
    <xf numFmtId="39" fontId="5" fillId="2" borderId="3" xfId="0" applyNumberFormat="1" applyFont="1" applyFill="1" applyBorder="1" applyAlignment="1">
      <alignment vertical="top" wrapText="1"/>
    </xf>
    <xf numFmtId="4" fontId="5" fillId="2" borderId="3" xfId="511" applyNumberFormat="1" applyFont="1" applyFill="1" applyBorder="1" applyAlignment="1">
      <alignment vertical="top"/>
    </xf>
    <xf numFmtId="49" fontId="5" fillId="2" borderId="3" xfId="0" applyNumberFormat="1" applyFont="1" applyFill="1" applyBorder="1" applyAlignment="1">
      <alignment horizontal="left" vertical="top" wrapText="1"/>
    </xf>
    <xf numFmtId="4" fontId="5" fillId="2" borderId="3" xfId="198" applyNumberFormat="1" applyFont="1" applyFill="1" applyBorder="1" applyAlignment="1">
      <alignment vertical="top" wrapText="1"/>
    </xf>
    <xf numFmtId="0" fontId="5" fillId="2" borderId="3" xfId="0" applyFont="1" applyFill="1" applyBorder="1" applyAlignment="1">
      <alignment horizontal="center" vertical="top" wrapText="1"/>
    </xf>
    <xf numFmtId="4" fontId="5" fillId="2" borderId="3" xfId="198" applyNumberFormat="1" applyFont="1" applyFill="1" applyBorder="1" applyAlignment="1" applyProtection="1">
      <alignment vertical="top" wrapText="1"/>
      <protection locked="0"/>
    </xf>
    <xf numFmtId="1" fontId="10" fillId="2" borderId="3" xfId="0" applyNumberFormat="1" applyFont="1" applyFill="1" applyBorder="1" applyAlignment="1">
      <alignment horizontal="right"/>
    </xf>
    <xf numFmtId="0" fontId="10" fillId="2" borderId="3" xfId="0" applyFont="1" applyFill="1" applyBorder="1" applyAlignment="1">
      <alignment horizontal="left"/>
    </xf>
    <xf numFmtId="4" fontId="11" fillId="2" borderId="3" xfId="0" applyNumberFormat="1" applyFont="1" applyFill="1" applyBorder="1" applyAlignment="1">
      <alignment horizontal="right"/>
    </xf>
    <xf numFmtId="174" fontId="11" fillId="2" borderId="3" xfId="0" applyNumberFormat="1" applyFont="1" applyFill="1" applyBorder="1" applyAlignment="1">
      <alignment horizontal="right"/>
    </xf>
    <xf numFmtId="0" fontId="11" fillId="2" borderId="3" xfId="0" applyFont="1" applyFill="1" applyBorder="1" applyAlignment="1">
      <alignment horizontal="left"/>
    </xf>
    <xf numFmtId="178" fontId="11" fillId="2" borderId="3" xfId="0" applyNumberFormat="1" applyFont="1" applyFill="1" applyBorder="1" applyAlignment="1">
      <alignment horizontal="right"/>
    </xf>
    <xf numFmtId="4" fontId="11" fillId="2" borderId="3" xfId="0" applyNumberFormat="1" applyFont="1" applyFill="1" applyBorder="1" applyAlignment="1">
      <alignment horizontal="center"/>
    </xf>
    <xf numFmtId="4" fontId="11" fillId="2" borderId="3" xfId="1" applyNumberFormat="1" applyFont="1" applyFill="1" applyBorder="1"/>
    <xf numFmtId="0" fontId="48" fillId="2" borderId="3" xfId="0" applyFont="1" applyFill="1" applyBorder="1" applyAlignment="1">
      <alignment horizontal="right"/>
    </xf>
    <xf numFmtId="0" fontId="48" fillId="2" borderId="3" xfId="0" applyFont="1" applyFill="1" applyBorder="1" applyAlignment="1">
      <alignment horizontal="center"/>
    </xf>
    <xf numFmtId="174" fontId="48" fillId="2" borderId="3" xfId="1" applyNumberFormat="1" applyFont="1" applyFill="1" applyBorder="1" applyAlignment="1">
      <alignment horizontal="right"/>
    </xf>
    <xf numFmtId="0" fontId="48" fillId="2" borderId="3" xfId="0" applyFont="1" applyFill="1" applyBorder="1" applyAlignment="1">
      <alignment wrapText="1"/>
    </xf>
    <xf numFmtId="194" fontId="48" fillId="2" borderId="3" xfId="0" applyNumberFormat="1" applyFont="1" applyFill="1" applyBorder="1" applyAlignment="1">
      <alignment horizontal="right"/>
    </xf>
    <xf numFmtId="0" fontId="52" fillId="2" borderId="3" xfId="0" applyFont="1" applyFill="1" applyBorder="1" applyAlignment="1">
      <alignment wrapText="1"/>
    </xf>
    <xf numFmtId="0" fontId="48" fillId="2" borderId="7" xfId="0" applyFont="1" applyFill="1" applyBorder="1" applyAlignment="1">
      <alignment horizontal="right"/>
    </xf>
    <xf numFmtId="0" fontId="5" fillId="2" borderId="7" xfId="0" applyFont="1" applyFill="1" applyBorder="1" applyAlignment="1">
      <alignment wrapText="1"/>
    </xf>
    <xf numFmtId="174" fontId="5" fillId="2" borderId="7" xfId="1" applyNumberFormat="1" applyFont="1" applyFill="1" applyBorder="1" applyAlignment="1">
      <alignment horizontal="right"/>
    </xf>
    <xf numFmtId="174" fontId="48" fillId="2" borderId="7" xfId="1" applyNumberFormat="1" applyFont="1" applyFill="1" applyBorder="1" applyAlignment="1">
      <alignment horizontal="right"/>
    </xf>
    <xf numFmtId="174" fontId="5" fillId="2" borderId="7" xfId="0" applyNumberFormat="1" applyFont="1" applyFill="1" applyBorder="1" applyAlignment="1">
      <alignment horizontal="right" vertical="center"/>
    </xf>
    <xf numFmtId="4" fontId="5" fillId="2" borderId="3" xfId="0" applyNumberFormat="1" applyFont="1" applyFill="1" applyBorder="1" applyAlignment="1">
      <alignment vertical="justify" wrapText="1"/>
    </xf>
    <xf numFmtId="194" fontId="48" fillId="2" borderId="3" xfId="0" applyNumberFormat="1" applyFont="1" applyFill="1" applyBorder="1" applyAlignment="1">
      <alignment horizontal="right" vertical="justify" wrapText="1"/>
    </xf>
    <xf numFmtId="1" fontId="6" fillId="2" borderId="3" xfId="0" applyNumberFormat="1" applyFont="1" applyFill="1" applyBorder="1" applyAlignment="1">
      <alignment horizontal="right" vertical="justify" wrapText="1"/>
    </xf>
    <xf numFmtId="39" fontId="6" fillId="2" borderId="3" xfId="0" applyNumberFormat="1" applyFont="1" applyFill="1" applyBorder="1" applyAlignment="1">
      <alignment vertical="justify" wrapText="1"/>
    </xf>
    <xf numFmtId="4" fontId="5" fillId="2" borderId="3" xfId="511" applyNumberFormat="1" applyFont="1" applyFill="1" applyBorder="1" applyAlignment="1">
      <alignment vertical="justify" wrapText="1"/>
    </xf>
    <xf numFmtId="174" fontId="5" fillId="2" borderId="3" xfId="0" applyNumberFormat="1" applyFont="1" applyFill="1" applyBorder="1" applyAlignment="1">
      <alignment horizontal="center" vertical="justify" wrapText="1"/>
    </xf>
    <xf numFmtId="39" fontId="5" fillId="2" borderId="3" xfId="0" applyNumberFormat="1" applyFont="1" applyFill="1" applyBorder="1" applyAlignment="1">
      <alignment vertical="justify" wrapText="1"/>
    </xf>
    <xf numFmtId="49" fontId="11" fillId="2" borderId="3" xfId="0" applyNumberFormat="1" applyFont="1" applyFill="1" applyBorder="1" applyAlignment="1">
      <alignment horizontal="left" vertical="top" wrapText="1"/>
    </xf>
    <xf numFmtId="174" fontId="5" fillId="2" borderId="16" xfId="0" applyNumberFormat="1" applyFont="1" applyFill="1" applyBorder="1"/>
    <xf numFmtId="0" fontId="6" fillId="2" borderId="36" xfId="209" quotePrefix="1" applyFont="1" applyFill="1" applyBorder="1" applyAlignment="1" applyProtection="1">
      <alignment horizontal="left" vertical="center"/>
    </xf>
    <xf numFmtId="174" fontId="5" fillId="2" borderId="36" xfId="0" applyNumberFormat="1" applyFont="1" applyFill="1" applyBorder="1"/>
    <xf numFmtId="0" fontId="5" fillId="2" borderId="36" xfId="0" applyFont="1" applyFill="1" applyBorder="1" applyAlignment="1">
      <alignment wrapText="1"/>
    </xf>
    <xf numFmtId="0" fontId="5" fillId="2" borderId="36" xfId="0" applyFont="1" applyFill="1" applyBorder="1"/>
    <xf numFmtId="0" fontId="5" fillId="2" borderId="3" xfId="0" applyFont="1" applyFill="1" applyBorder="1" applyAlignment="1"/>
    <xf numFmtId="0" fontId="6" fillId="2" borderId="36" xfId="0" applyFont="1" applyFill="1" applyBorder="1"/>
    <xf numFmtId="0" fontId="6" fillId="2" borderId="36" xfId="0" applyFont="1" applyFill="1" applyBorder="1" applyAlignment="1">
      <alignment wrapText="1"/>
    </xf>
    <xf numFmtId="0" fontId="5" fillId="2" borderId="36" xfId="3" applyFont="1" applyFill="1" applyBorder="1" applyAlignment="1">
      <alignment vertical="top" wrapText="1"/>
    </xf>
    <xf numFmtId="4" fontId="5" fillId="2" borderId="36" xfId="1" applyNumberFormat="1" applyFont="1" applyFill="1" applyBorder="1" applyAlignment="1">
      <alignment wrapText="1"/>
    </xf>
    <xf numFmtId="4" fontId="5" fillId="2" borderId="36" xfId="1" applyNumberFormat="1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left" vertical="justify" wrapText="1"/>
    </xf>
    <xf numFmtId="174" fontId="5" fillId="2" borderId="3" xfId="0" applyNumberFormat="1" applyFont="1" applyFill="1" applyBorder="1" applyAlignment="1">
      <alignment vertical="justify" wrapText="1"/>
    </xf>
    <xf numFmtId="174" fontId="5" fillId="2" borderId="16" xfId="0" applyNumberFormat="1" applyFont="1" applyFill="1" applyBorder="1" applyAlignment="1">
      <alignment vertical="justify" wrapText="1"/>
    </xf>
    <xf numFmtId="174" fontId="5" fillId="2" borderId="36" xfId="0" applyNumberFormat="1" applyFont="1" applyFill="1" applyBorder="1" applyAlignment="1">
      <alignment vertical="justify" wrapText="1"/>
    </xf>
    <xf numFmtId="174" fontId="5" fillId="2" borderId="36" xfId="0" applyNumberFormat="1" applyFont="1" applyFill="1" applyBorder="1" applyAlignment="1">
      <alignment horizontal="center" vertical="justify" wrapText="1"/>
    </xf>
    <xf numFmtId="1" fontId="6" fillId="2" borderId="36" xfId="0" applyNumberFormat="1" applyFont="1" applyFill="1" applyBorder="1" applyAlignment="1">
      <alignment horizontal="right"/>
    </xf>
    <xf numFmtId="194" fontId="5" fillId="2" borderId="36" xfId="0" applyNumberFormat="1" applyFont="1" applyFill="1" applyBorder="1" applyAlignment="1">
      <alignment horizontal="right"/>
    </xf>
    <xf numFmtId="0" fontId="6" fillId="2" borderId="3" xfId="0" applyFont="1" applyFill="1" applyBorder="1" applyAlignment="1">
      <alignment horizontal="center"/>
    </xf>
    <xf numFmtId="174" fontId="5" fillId="2" borderId="3" xfId="0" applyNumberFormat="1" applyFont="1" applyFill="1" applyBorder="1" applyAlignment="1">
      <alignment vertical="top" wrapText="1"/>
    </xf>
    <xf numFmtId="0" fontId="6" fillId="2" borderId="3" xfId="0" applyFont="1" applyFill="1" applyBorder="1" applyAlignment="1">
      <alignment horizontal="right" vertical="top" wrapText="1"/>
    </xf>
    <xf numFmtId="0" fontId="6" fillId="2" borderId="6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horizontal="right" vertical="top" wrapText="1"/>
    </xf>
    <xf numFmtId="4" fontId="5" fillId="2" borderId="3" xfId="0" applyNumberFormat="1" applyFont="1" applyFill="1" applyBorder="1" applyAlignment="1"/>
    <xf numFmtId="4" fontId="6" fillId="2" borderId="16" xfId="0" applyNumberFormat="1" applyFont="1" applyFill="1" applyBorder="1"/>
    <xf numFmtId="43" fontId="5" fillId="2" borderId="16" xfId="0" applyNumberFormat="1" applyFont="1" applyFill="1" applyBorder="1"/>
    <xf numFmtId="10" fontId="5" fillId="2" borderId="3" xfId="219" applyNumberFormat="1" applyFont="1" applyFill="1" applyBorder="1" applyAlignment="1"/>
    <xf numFmtId="39" fontId="5" fillId="2" borderId="16" xfId="0" applyNumberFormat="1" applyFont="1" applyFill="1" applyBorder="1" applyAlignment="1">
      <alignment wrapText="1"/>
    </xf>
    <xf numFmtId="10" fontId="5" fillId="2" borderId="3" xfId="0" applyNumberFormat="1" applyFont="1" applyFill="1" applyBorder="1" applyAlignment="1"/>
    <xf numFmtId="43" fontId="5" fillId="2" borderId="3" xfId="226" applyFont="1" applyFill="1" applyBorder="1" applyAlignment="1">
      <alignment horizontal="center"/>
    </xf>
    <xf numFmtId="10" fontId="11" fillId="2" borderId="3" xfId="0" applyNumberFormat="1" applyFont="1" applyFill="1" applyBorder="1" applyProtection="1">
      <protection locked="0"/>
    </xf>
    <xf numFmtId="0" fontId="11" fillId="2" borderId="0" xfId="0" applyFont="1" applyFill="1" applyBorder="1" applyAlignment="1" applyProtection="1">
      <alignment horizontal="right"/>
      <protection locked="0"/>
    </xf>
    <xf numFmtId="0" fontId="11" fillId="2" borderId="3" xfId="0" applyFont="1" applyFill="1" applyBorder="1" applyAlignment="1" applyProtection="1">
      <alignment horizontal="center"/>
      <protection locked="0"/>
    </xf>
    <xf numFmtId="0" fontId="11" fillId="2" borderId="0" xfId="0" applyFont="1" applyFill="1" applyBorder="1" applyAlignment="1" applyProtection="1">
      <alignment horizontal="left"/>
      <protection locked="0"/>
    </xf>
    <xf numFmtId="43" fontId="5" fillId="2" borderId="3" xfId="226" applyFont="1" applyFill="1" applyBorder="1" applyAlignment="1">
      <alignment horizontal="right"/>
    </xf>
    <xf numFmtId="0" fontId="11" fillId="2" borderId="0" xfId="0" applyFont="1" applyFill="1" applyBorder="1" applyAlignment="1" applyProtection="1">
      <alignment horizontal="center"/>
      <protection locked="0"/>
    </xf>
    <xf numFmtId="39" fontId="11" fillId="2" borderId="3" xfId="0" applyNumberFormat="1" applyFont="1" applyFill="1" applyBorder="1" applyAlignment="1" applyProtection="1">
      <alignment horizontal="right"/>
      <protection locked="0"/>
    </xf>
    <xf numFmtId="0" fontId="5" fillId="2" borderId="3" xfId="0" applyNumberFormat="1" applyFont="1" applyFill="1" applyBorder="1"/>
    <xf numFmtId="0" fontId="5" fillId="2" borderId="3" xfId="0" applyNumberFormat="1" applyFont="1" applyFill="1" applyBorder="1" applyAlignment="1">
      <alignment horizontal="right"/>
    </xf>
    <xf numFmtId="10" fontId="5" fillId="2" borderId="3" xfId="0" applyNumberFormat="1" applyFont="1" applyFill="1" applyBorder="1"/>
    <xf numFmtId="4" fontId="5" fillId="2" borderId="3" xfId="9" applyNumberFormat="1" applyFont="1" applyFill="1" applyBorder="1"/>
    <xf numFmtId="177" fontId="5" fillId="2" borderId="3" xfId="0" applyNumberFormat="1" applyFont="1" applyFill="1" applyBorder="1" applyAlignment="1">
      <alignment vertical="top"/>
    </xf>
    <xf numFmtId="4" fontId="5" fillId="2" borderId="36" xfId="0" applyNumberFormat="1" applyFont="1" applyFill="1" applyBorder="1" applyAlignment="1">
      <alignment vertical="top"/>
    </xf>
    <xf numFmtId="174" fontId="5" fillId="2" borderId="0" xfId="0" applyNumberFormat="1" applyFont="1" applyFill="1" applyBorder="1" applyAlignment="1">
      <alignment vertical="top" wrapText="1"/>
    </xf>
    <xf numFmtId="0" fontId="5" fillId="2" borderId="36" xfId="209" quotePrefix="1" applyFont="1" applyFill="1" applyBorder="1" applyAlignment="1" applyProtection="1">
      <alignment horizontal="left" vertical="center"/>
    </xf>
    <xf numFmtId="0" fontId="5" fillId="2" borderId="36" xfId="0" applyFont="1" applyFill="1" applyBorder="1" applyAlignment="1">
      <alignment horizontal="center"/>
    </xf>
    <xf numFmtId="49" fontId="5" fillId="2" borderId="36" xfId="0" applyNumberFormat="1" applyFont="1" applyFill="1" applyBorder="1" applyAlignment="1">
      <alignment horizontal="right"/>
    </xf>
    <xf numFmtId="0" fontId="48" fillId="2" borderId="36" xfId="0" applyFont="1" applyFill="1" applyBorder="1" applyAlignment="1">
      <alignment horizontal="right"/>
    </xf>
    <xf numFmtId="174" fontId="5" fillId="2" borderId="36" xfId="1" applyNumberFormat="1" applyFont="1" applyFill="1" applyBorder="1" applyAlignment="1">
      <alignment horizontal="right"/>
    </xf>
    <xf numFmtId="194" fontId="48" fillId="2" borderId="36" xfId="0" applyNumberFormat="1" applyFont="1" applyFill="1" applyBorder="1" applyAlignment="1">
      <alignment horizontal="right"/>
    </xf>
    <xf numFmtId="0" fontId="48" fillId="2" borderId="36" xfId="0" applyFont="1" applyFill="1" applyBorder="1" applyAlignment="1">
      <alignment wrapText="1"/>
    </xf>
    <xf numFmtId="174" fontId="48" fillId="2" borderId="36" xfId="1" applyNumberFormat="1" applyFont="1" applyFill="1" applyBorder="1" applyAlignment="1">
      <alignment horizontal="right"/>
    </xf>
    <xf numFmtId="2" fontId="48" fillId="2" borderId="36" xfId="0" applyNumberFormat="1" applyFont="1" applyFill="1" applyBorder="1" applyAlignment="1">
      <alignment horizontal="right"/>
    </xf>
    <xf numFmtId="4" fontId="5" fillId="2" borderId="36" xfId="0" applyNumberFormat="1" applyFont="1" applyFill="1" applyBorder="1" applyAlignment="1">
      <alignment horizontal="center"/>
    </xf>
    <xf numFmtId="0" fontId="35" fillId="2" borderId="36" xfId="0" applyFont="1" applyFill="1" applyBorder="1" applyAlignment="1">
      <alignment horizontal="right"/>
    </xf>
    <xf numFmtId="0" fontId="35" fillId="2" borderId="36" xfId="0" applyFont="1" applyFill="1" applyBorder="1" applyAlignment="1">
      <alignment horizontal="center"/>
    </xf>
    <xf numFmtId="4" fontId="5" fillId="2" borderId="36" xfId="0" applyNumberFormat="1" applyFont="1" applyFill="1" applyBorder="1" applyAlignment="1">
      <alignment horizontal="right"/>
    </xf>
    <xf numFmtId="0" fontId="35" fillId="2" borderId="36" xfId="0" applyFont="1" applyFill="1" applyBorder="1"/>
    <xf numFmtId="4" fontId="5" fillId="2" borderId="36" xfId="1" applyNumberFormat="1" applyFont="1" applyFill="1" applyBorder="1"/>
    <xf numFmtId="0" fontId="5" fillId="2" borderId="7" xfId="0" applyFont="1" applyFill="1" applyBorder="1" applyAlignment="1">
      <alignment horizontal="left" vertical="top" wrapText="1"/>
    </xf>
    <xf numFmtId="4" fontId="5" fillId="2" borderId="7" xfId="0" applyNumberFormat="1" applyFont="1" applyFill="1" applyBorder="1" applyAlignment="1">
      <alignment vertical="center"/>
    </xf>
    <xf numFmtId="197" fontId="6" fillId="2" borderId="36" xfId="0" applyNumberFormat="1" applyFont="1" applyFill="1" applyBorder="1" applyAlignment="1">
      <alignment horizontal="right"/>
    </xf>
    <xf numFmtId="1" fontId="10" fillId="2" borderId="36" xfId="0" applyNumberFormat="1" applyFont="1" applyFill="1" applyBorder="1" applyAlignment="1">
      <alignment horizontal="right"/>
    </xf>
    <xf numFmtId="0" fontId="10" fillId="2" borderId="36" xfId="0" applyFont="1" applyFill="1" applyBorder="1" applyAlignment="1">
      <alignment horizontal="left"/>
    </xf>
    <xf numFmtId="4" fontId="11" fillId="2" borderId="36" xfId="0" applyNumberFormat="1" applyFont="1" applyFill="1" applyBorder="1" applyAlignment="1">
      <alignment horizontal="right"/>
    </xf>
    <xf numFmtId="4" fontId="11" fillId="2" borderId="36" xfId="0" applyNumberFormat="1" applyFont="1" applyFill="1" applyBorder="1" applyAlignment="1" applyProtection="1">
      <alignment horizontal="center"/>
    </xf>
    <xf numFmtId="174" fontId="11" fillId="2" borderId="36" xfId="0" applyNumberFormat="1" applyFont="1" applyFill="1" applyBorder="1" applyAlignment="1">
      <alignment horizontal="right"/>
    </xf>
    <xf numFmtId="194" fontId="11" fillId="2" borderId="36" xfId="0" applyNumberFormat="1" applyFont="1" applyFill="1" applyBorder="1" applyAlignment="1">
      <alignment horizontal="right"/>
    </xf>
    <xf numFmtId="0" fontId="11" fillId="2" borderId="36" xfId="0" applyFont="1" applyFill="1" applyBorder="1" applyAlignment="1">
      <alignment horizontal="left"/>
    </xf>
    <xf numFmtId="178" fontId="11" fillId="2" borderId="36" xfId="0" applyNumberFormat="1" applyFont="1" applyFill="1" applyBorder="1" applyAlignment="1">
      <alignment horizontal="right"/>
    </xf>
    <xf numFmtId="4" fontId="11" fillId="2" borderId="36" xfId="0" applyNumberFormat="1" applyFont="1" applyFill="1" applyBorder="1" applyAlignment="1">
      <alignment horizontal="center"/>
    </xf>
    <xf numFmtId="4" fontId="11" fillId="2" borderId="36" xfId="1" applyNumberFormat="1" applyFont="1" applyFill="1" applyBorder="1"/>
    <xf numFmtId="0" fontId="48" fillId="2" borderId="36" xfId="0" applyFont="1" applyFill="1" applyBorder="1" applyAlignment="1">
      <alignment horizontal="center"/>
    </xf>
    <xf numFmtId="0" fontId="48" fillId="2" borderId="7" xfId="0" applyFont="1" applyFill="1" applyBorder="1" applyAlignment="1">
      <alignment horizontal="center"/>
    </xf>
    <xf numFmtId="0" fontId="6" fillId="2" borderId="36" xfId="0" applyFont="1" applyFill="1" applyBorder="1" applyAlignment="1">
      <alignment vertical="justify" wrapText="1"/>
    </xf>
    <xf numFmtId="4" fontId="5" fillId="2" borderId="36" xfId="9" applyNumberFormat="1" applyFont="1" applyFill="1" applyBorder="1" applyAlignment="1">
      <alignment vertical="justify"/>
    </xf>
    <xf numFmtId="4" fontId="5" fillId="2" borderId="36" xfId="9" applyNumberFormat="1" applyFont="1" applyFill="1" applyBorder="1" applyAlignment="1">
      <alignment horizontal="right" vertical="justify"/>
    </xf>
    <xf numFmtId="4" fontId="6" fillId="2" borderId="36" xfId="9" applyNumberFormat="1" applyFont="1" applyFill="1" applyBorder="1" applyAlignment="1">
      <alignment vertical="justify"/>
    </xf>
    <xf numFmtId="4" fontId="6" fillId="2" borderId="36" xfId="9" applyNumberFormat="1" applyFont="1" applyFill="1" applyBorder="1" applyAlignment="1">
      <alignment vertical="top"/>
    </xf>
    <xf numFmtId="0" fontId="5" fillId="2" borderId="7" xfId="0" applyFont="1" applyFill="1" applyBorder="1" applyAlignment="1">
      <alignment vertical="top" wrapText="1"/>
    </xf>
    <xf numFmtId="4" fontId="5" fillId="2" borderId="7" xfId="9" applyNumberFormat="1" applyFont="1" applyFill="1" applyBorder="1" applyAlignment="1">
      <alignment vertical="top"/>
    </xf>
    <xf numFmtId="4" fontId="5" fillId="2" borderId="7" xfId="0" applyNumberFormat="1" applyFont="1" applyFill="1" applyBorder="1" applyAlignment="1">
      <alignment horizontal="center" vertical="top"/>
    </xf>
    <xf numFmtId="4" fontId="5" fillId="2" borderId="7" xfId="9" applyNumberFormat="1" applyFont="1" applyFill="1" applyBorder="1" applyAlignment="1">
      <alignment horizontal="right" vertical="top"/>
    </xf>
    <xf numFmtId="0" fontId="6" fillId="2" borderId="36" xfId="0" applyFont="1" applyFill="1" applyBorder="1" applyAlignment="1">
      <alignment horizontal="right" vertical="center" wrapText="1"/>
    </xf>
    <xf numFmtId="0" fontId="6" fillId="2" borderId="36" xfId="0" applyFont="1" applyFill="1" applyBorder="1" applyAlignment="1">
      <alignment horizontal="left" vertical="center" wrapText="1"/>
    </xf>
    <xf numFmtId="174" fontId="7" fillId="2" borderId="36" xfId="0" applyNumberFormat="1" applyFont="1" applyFill="1" applyBorder="1" applyAlignment="1">
      <alignment horizontal="right" vertical="center"/>
    </xf>
    <xf numFmtId="174" fontId="7" fillId="2" borderId="36" xfId="0" applyNumberFormat="1" applyFont="1" applyFill="1" applyBorder="1" applyAlignment="1">
      <alignment horizontal="center" vertical="center"/>
    </xf>
    <xf numFmtId="174" fontId="35" fillId="2" borderId="36" xfId="9" applyNumberFormat="1" applyFont="1" applyFill="1" applyBorder="1" applyAlignment="1">
      <alignment vertical="center"/>
    </xf>
    <xf numFmtId="0" fontId="5" fillId="2" borderId="36" xfId="0" applyFont="1" applyFill="1" applyBorder="1" applyAlignment="1">
      <alignment horizontal="right" vertical="center" wrapText="1"/>
    </xf>
    <xf numFmtId="174" fontId="5" fillId="2" borderId="36" xfId="9" applyNumberFormat="1" applyFont="1" applyFill="1" applyBorder="1" applyAlignment="1">
      <alignment vertical="center" wrapText="1"/>
    </xf>
    <xf numFmtId="0" fontId="5" fillId="2" borderId="36" xfId="0" applyFont="1" applyFill="1" applyBorder="1" applyAlignment="1">
      <alignment horizontal="left" vertical="center"/>
    </xf>
    <xf numFmtId="174" fontId="5" fillId="2" borderId="7" xfId="0" applyNumberFormat="1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left" vertical="justify" wrapText="1"/>
    </xf>
    <xf numFmtId="0" fontId="5" fillId="2" borderId="36" xfId="0" applyFont="1" applyFill="1" applyBorder="1" applyAlignment="1">
      <alignment vertical="justify" wrapText="1"/>
    </xf>
    <xf numFmtId="0" fontId="5" fillId="2" borderId="7" xfId="0" applyFont="1" applyFill="1" applyBorder="1" applyAlignment="1">
      <alignment horizontal="left"/>
    </xf>
    <xf numFmtId="174" fontId="5" fillId="2" borderId="7" xfId="0" applyNumberFormat="1" applyFont="1" applyFill="1" applyBorder="1"/>
    <xf numFmtId="174" fontId="5" fillId="2" borderId="7" xfId="0" applyNumberFormat="1" applyFont="1" applyFill="1" applyBorder="1" applyAlignment="1">
      <alignment horizontal="center"/>
    </xf>
    <xf numFmtId="174" fontId="5" fillId="2" borderId="5" xfId="0" applyNumberFormat="1" applyFont="1" applyFill="1" applyBorder="1"/>
    <xf numFmtId="0" fontId="5" fillId="2" borderId="36" xfId="4" applyFont="1" applyFill="1" applyBorder="1"/>
    <xf numFmtId="4" fontId="5" fillId="2" borderId="36" xfId="2" applyNumberFormat="1" applyFont="1" applyFill="1" applyBorder="1" applyAlignment="1">
      <alignment horizontal="right" wrapText="1"/>
    </xf>
    <xf numFmtId="4" fontId="5" fillId="2" borderId="36" xfId="0" applyNumberFormat="1" applyFont="1" applyFill="1" applyBorder="1" applyAlignment="1">
      <alignment horizontal="right" vertical="justify" wrapText="1"/>
    </xf>
    <xf numFmtId="43" fontId="5" fillId="2" borderId="36" xfId="5" applyFont="1" applyFill="1" applyBorder="1" applyAlignment="1">
      <alignment horizontal="right" vertical="justify" wrapText="1"/>
    </xf>
    <xf numFmtId="4" fontId="5" fillId="2" borderId="36" xfId="157" applyNumberFormat="1" applyFont="1" applyFill="1" applyBorder="1" applyAlignment="1">
      <alignment vertical="justify" wrapText="1"/>
    </xf>
    <xf numFmtId="43" fontId="5" fillId="2" borderId="36" xfId="197" applyFont="1" applyFill="1" applyBorder="1" applyAlignment="1">
      <alignment horizontal="center" vertical="justify" wrapText="1"/>
    </xf>
    <xf numFmtId="4" fontId="6" fillId="2" borderId="36" xfId="4" applyNumberFormat="1" applyFont="1" applyFill="1" applyBorder="1" applyAlignment="1">
      <alignment horizontal="center"/>
    </xf>
    <xf numFmtId="4" fontId="5" fillId="2" borderId="36" xfId="9" applyNumberFormat="1" applyFont="1" applyFill="1" applyBorder="1" applyAlignment="1">
      <alignment vertical="top" wrapText="1"/>
    </xf>
    <xf numFmtId="0" fontId="5" fillId="2" borderId="36" xfId="4" applyFont="1" applyFill="1" applyBorder="1" applyAlignment="1">
      <alignment vertical="top" wrapText="1"/>
    </xf>
    <xf numFmtId="4" fontId="11" fillId="2" borderId="36" xfId="0" applyNumberFormat="1" applyFont="1" applyFill="1" applyBorder="1" applyAlignment="1">
      <alignment horizontal="center" vertical="top"/>
    </xf>
    <xf numFmtId="4" fontId="5" fillId="2" borderId="36" xfId="63" applyNumberFormat="1" applyFont="1" applyFill="1" applyBorder="1" applyAlignment="1" applyProtection="1">
      <alignment vertical="top"/>
    </xf>
    <xf numFmtId="0" fontId="5" fillId="34" borderId="0" xfId="4" applyFont="1" applyFill="1"/>
    <xf numFmtId="4" fontId="5" fillId="2" borderId="36" xfId="0" applyNumberFormat="1" applyFont="1" applyFill="1" applyBorder="1" applyAlignment="1">
      <alignment vertical="top" wrapText="1"/>
    </xf>
    <xf numFmtId="0" fontId="6" fillId="0" borderId="0" xfId="0" applyFont="1" applyFill="1" applyAlignment="1">
      <alignment vertical="top" wrapText="1"/>
    </xf>
    <xf numFmtId="4" fontId="5" fillId="2" borderId="0" xfId="0" applyNumberFormat="1" applyFont="1" applyFill="1" applyBorder="1" applyAlignment="1"/>
    <xf numFmtId="4" fontId="5" fillId="2" borderId="36" xfId="0" applyNumberFormat="1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vertical="top"/>
    </xf>
    <xf numFmtId="0" fontId="5" fillId="2" borderId="36" xfId="0" applyNumberFormat="1" applyFont="1" applyFill="1" applyBorder="1" applyAlignment="1">
      <alignment vertical="top" wrapText="1"/>
    </xf>
    <xf numFmtId="4" fontId="5" fillId="2" borderId="36" xfId="0" applyNumberFormat="1" applyFont="1" applyFill="1" applyBorder="1" applyAlignment="1">
      <alignment horizontal="right" vertical="center" wrapText="1"/>
    </xf>
    <xf numFmtId="43" fontId="5" fillId="2" borderId="36" xfId="0" applyNumberFormat="1" applyFont="1" applyFill="1" applyBorder="1" applyAlignment="1">
      <alignment horizontal="center" vertical="center" wrapText="1"/>
    </xf>
    <xf numFmtId="174" fontId="5" fillId="2" borderId="36" xfId="2" applyNumberFormat="1" applyFont="1" applyFill="1" applyBorder="1" applyAlignment="1">
      <alignment vertical="center" wrapText="1"/>
    </xf>
    <xf numFmtId="0" fontId="5" fillId="2" borderId="0" xfId="7" applyFont="1" applyFill="1" applyBorder="1" applyAlignment="1">
      <alignment vertical="top" wrapText="1"/>
    </xf>
    <xf numFmtId="0" fontId="6" fillId="2" borderId="36" xfId="0" applyFont="1" applyFill="1" applyBorder="1" applyAlignment="1">
      <alignment horizontal="left" vertical="top" wrapText="1"/>
    </xf>
    <xf numFmtId="4" fontId="6" fillId="2" borderId="36" xfId="142" applyNumberFormat="1" applyFont="1" applyFill="1" applyBorder="1" applyAlignment="1" applyProtection="1">
      <alignment horizontal="right" wrapText="1"/>
    </xf>
    <xf numFmtId="0" fontId="6" fillId="0" borderId="0" xfId="0" applyFont="1" applyFill="1"/>
    <xf numFmtId="0" fontId="6" fillId="2" borderId="36" xfId="0" applyNumberFormat="1" applyFont="1" applyFill="1" applyBorder="1" applyAlignment="1">
      <alignment horizontal="left" vertical="top" wrapText="1"/>
    </xf>
    <xf numFmtId="0" fontId="5" fillId="2" borderId="36" xfId="0" applyFont="1" applyFill="1" applyBorder="1" applyAlignment="1">
      <alignment horizontal="center" vertical="center"/>
    </xf>
    <xf numFmtId="0" fontId="6" fillId="2" borderId="36" xfId="4" applyFont="1" applyFill="1" applyBorder="1" applyAlignment="1">
      <alignment vertical="justify" wrapText="1"/>
    </xf>
    <xf numFmtId="0" fontId="5" fillId="2" borderId="36" xfId="0" applyFont="1" applyFill="1" applyBorder="1" applyAlignment="1">
      <alignment horizontal="center" vertical="justify" wrapText="1"/>
    </xf>
    <xf numFmtId="4" fontId="5" fillId="2" borderId="36" xfId="0" applyNumberFormat="1" applyFont="1" applyFill="1" applyBorder="1" applyAlignment="1">
      <alignment vertical="justify" wrapText="1"/>
    </xf>
    <xf numFmtId="39" fontId="5" fillId="2" borderId="36" xfId="0" applyNumberFormat="1" applyFont="1" applyFill="1" applyBorder="1" applyAlignment="1" applyProtection="1">
      <alignment vertical="justify" wrapText="1"/>
      <protection locked="0"/>
    </xf>
    <xf numFmtId="4" fontId="11" fillId="2" borderId="36" xfId="0" applyNumberFormat="1" applyFont="1" applyFill="1" applyBorder="1" applyAlignment="1">
      <alignment vertical="top"/>
    </xf>
    <xf numFmtId="0" fontId="11" fillId="2" borderId="36" xfId="0" applyNumberFormat="1" applyFont="1" applyFill="1" applyBorder="1" applyAlignment="1">
      <alignment vertical="top" wrapText="1"/>
    </xf>
    <xf numFmtId="4" fontId="5" fillId="2" borderId="36" xfId="0" applyNumberFormat="1" applyFont="1" applyFill="1" applyBorder="1" applyAlignment="1">
      <alignment horizontal="center" vertical="center" wrapText="1"/>
    </xf>
    <xf numFmtId="174" fontId="6" fillId="2" borderId="36" xfId="0" applyNumberFormat="1" applyFont="1" applyFill="1" applyBorder="1" applyAlignment="1">
      <alignment horizontal="right" vertical="center"/>
    </xf>
    <xf numFmtId="174" fontId="6" fillId="2" borderId="36" xfId="0" applyNumberFormat="1" applyFont="1" applyFill="1" applyBorder="1" applyAlignment="1">
      <alignment horizontal="center" vertical="center"/>
    </xf>
    <xf numFmtId="49" fontId="5" fillId="2" borderId="36" xfId="0" applyNumberFormat="1" applyFont="1" applyFill="1" applyBorder="1" applyAlignment="1">
      <alignment horizontal="left"/>
    </xf>
    <xf numFmtId="49" fontId="5" fillId="2" borderId="36" xfId="0" quotePrefix="1" applyNumberFormat="1" applyFont="1" applyFill="1" applyBorder="1" applyAlignment="1">
      <alignment horizontal="right"/>
    </xf>
    <xf numFmtId="178" fontId="5" fillId="2" borderId="36" xfId="0" applyNumberFormat="1" applyFont="1" applyFill="1" applyBorder="1" applyAlignment="1">
      <alignment horizontal="right"/>
    </xf>
    <xf numFmtId="0" fontId="35" fillId="2" borderId="36" xfId="0" applyFont="1" applyFill="1" applyBorder="1" applyAlignment="1">
      <alignment vertical="top"/>
    </xf>
    <xf numFmtId="0" fontId="35" fillId="2" borderId="36" xfId="0" applyFont="1" applyFill="1" applyBorder="1" applyAlignment="1">
      <alignment horizontal="center" vertical="top"/>
    </xf>
    <xf numFmtId="170" fontId="35" fillId="2" borderId="36" xfId="1" applyFont="1" applyFill="1" applyBorder="1" applyAlignment="1">
      <alignment horizontal="center" vertical="center"/>
    </xf>
    <xf numFmtId="0" fontId="35" fillId="2" borderId="36" xfId="0" applyFont="1" applyFill="1" applyBorder="1" applyAlignment="1">
      <alignment horizontal="left"/>
    </xf>
    <xf numFmtId="4" fontId="35" fillId="2" borderId="36" xfId="0" applyNumberFormat="1" applyFont="1" applyFill="1" applyBorder="1" applyAlignment="1">
      <alignment horizontal="right"/>
    </xf>
    <xf numFmtId="4" fontId="35" fillId="2" borderId="36" xfId="0" applyNumberFormat="1" applyFont="1" applyFill="1" applyBorder="1" applyAlignment="1">
      <alignment horizontal="center"/>
    </xf>
    <xf numFmtId="4" fontId="5" fillId="2" borderId="36" xfId="9" applyNumberFormat="1" applyFont="1" applyFill="1" applyBorder="1" applyAlignment="1">
      <alignment vertical="center" wrapText="1"/>
    </xf>
    <xf numFmtId="4" fontId="5" fillId="2" borderId="36" xfId="9" applyNumberFormat="1" applyFont="1" applyFill="1" applyBorder="1" applyAlignment="1">
      <alignment horizontal="right" vertical="center" wrapText="1"/>
    </xf>
    <xf numFmtId="4" fontId="5" fillId="2" borderId="36" xfId="0" applyNumberFormat="1" applyFont="1" applyFill="1" applyBorder="1"/>
    <xf numFmtId="4" fontId="5" fillId="2" borderId="36" xfId="9" applyNumberFormat="1" applyFont="1" applyFill="1" applyBorder="1" applyAlignment="1"/>
    <xf numFmtId="174" fontId="35" fillId="2" borderId="36" xfId="200" applyNumberFormat="1" applyFont="1" applyFill="1" applyBorder="1" applyAlignment="1">
      <alignment horizontal="right"/>
    </xf>
    <xf numFmtId="49" fontId="5" fillId="2" borderId="36" xfId="8" applyNumberFormat="1" applyFont="1" applyFill="1" applyBorder="1" applyAlignment="1">
      <alignment vertical="top" wrapText="1"/>
    </xf>
    <xf numFmtId="174" fontId="5" fillId="2" borderId="36" xfId="200" applyNumberFormat="1" applyFont="1" applyFill="1" applyBorder="1" applyAlignment="1">
      <alignment horizontal="right"/>
    </xf>
    <xf numFmtId="0" fontId="5" fillId="2" borderId="36" xfId="0" applyFont="1" applyFill="1" applyBorder="1" applyAlignment="1">
      <alignment horizontal="left" vertical="top"/>
    </xf>
    <xf numFmtId="39" fontId="5" fillId="2" borderId="36" xfId="225" applyFont="1" applyFill="1" applyBorder="1" applyAlignment="1">
      <alignment vertical="top"/>
    </xf>
    <xf numFmtId="4" fontId="5" fillId="2" borderId="36" xfId="157" applyNumberFormat="1" applyFont="1" applyFill="1" applyBorder="1" applyAlignment="1">
      <alignment wrapText="1"/>
    </xf>
    <xf numFmtId="0" fontId="6" fillId="22" borderId="36" xfId="0" applyFont="1" applyFill="1" applyBorder="1" applyAlignment="1">
      <alignment horizontal="center" wrapText="1"/>
    </xf>
    <xf numFmtId="174" fontId="6" fillId="22" borderId="36" xfId="0" applyNumberFormat="1" applyFont="1" applyFill="1" applyBorder="1"/>
    <xf numFmtId="0" fontId="6" fillId="2" borderId="36" xfId="0" applyFont="1" applyFill="1" applyBorder="1" applyAlignment="1">
      <alignment horizontal="center" wrapText="1"/>
    </xf>
    <xf numFmtId="174" fontId="6" fillId="2" borderId="36" xfId="0" applyNumberFormat="1" applyFont="1" applyFill="1" applyBorder="1"/>
    <xf numFmtId="49" fontId="5" fillId="2" borderId="36" xfId="0" applyNumberFormat="1" applyFont="1" applyFill="1" applyBorder="1" applyAlignment="1">
      <alignment horizontal="left" vertical="top" wrapText="1"/>
    </xf>
    <xf numFmtId="4" fontId="5" fillId="2" borderId="36" xfId="198" applyNumberFormat="1" applyFont="1" applyFill="1" applyBorder="1" applyAlignment="1">
      <alignment vertical="top" wrapText="1"/>
    </xf>
    <xf numFmtId="0" fontId="5" fillId="2" borderId="36" xfId="0" applyFont="1" applyFill="1" applyBorder="1" applyAlignment="1">
      <alignment horizontal="center" vertical="top" wrapText="1"/>
    </xf>
    <xf numFmtId="4" fontId="5" fillId="2" borderId="36" xfId="198" applyNumberFormat="1" applyFont="1" applyFill="1" applyBorder="1" applyAlignment="1" applyProtection="1">
      <alignment vertical="top" wrapText="1"/>
      <protection locked="0"/>
    </xf>
    <xf numFmtId="1" fontId="10" fillId="22" borderId="36" xfId="0" applyNumberFormat="1" applyFont="1" applyFill="1" applyBorder="1" applyAlignment="1">
      <alignment horizontal="right"/>
    </xf>
    <xf numFmtId="0" fontId="10" fillId="22" borderId="36" xfId="0" applyFont="1" applyFill="1" applyBorder="1" applyAlignment="1">
      <alignment horizontal="center"/>
    </xf>
    <xf numFmtId="174" fontId="11" fillId="22" borderId="36" xfId="0" applyNumberFormat="1" applyFont="1" applyFill="1" applyBorder="1"/>
    <xf numFmtId="0" fontId="11" fillId="22" borderId="36" xfId="0" applyFont="1" applyFill="1" applyBorder="1" applyAlignment="1">
      <alignment horizontal="center"/>
    </xf>
    <xf numFmtId="0" fontId="11" fillId="22" borderId="36" xfId="0" applyFont="1" applyFill="1" applyBorder="1"/>
    <xf numFmtId="4" fontId="10" fillId="22" borderId="36" xfId="0" applyNumberFormat="1" applyFont="1" applyFill="1" applyBorder="1"/>
    <xf numFmtId="174" fontId="35" fillId="2" borderId="36" xfId="0" applyNumberFormat="1" applyFont="1" applyFill="1" applyBorder="1" applyAlignment="1">
      <alignment horizontal="center"/>
    </xf>
    <xf numFmtId="0" fontId="6" fillId="2" borderId="36" xfId="0" applyFont="1" applyFill="1" applyBorder="1" applyAlignment="1">
      <alignment horizontal="left" wrapText="1"/>
    </xf>
    <xf numFmtId="4" fontId="5" fillId="2" borderId="36" xfId="382" applyNumberFormat="1" applyFont="1" applyFill="1" applyBorder="1" applyAlignment="1">
      <alignment vertical="top"/>
    </xf>
    <xf numFmtId="0" fontId="10" fillId="2" borderId="36" xfId="0" applyFont="1" applyFill="1" applyBorder="1" applyAlignment="1">
      <alignment horizontal="center"/>
    </xf>
    <xf numFmtId="174" fontId="11" fillId="2" borderId="36" xfId="0" applyNumberFormat="1" applyFont="1" applyFill="1" applyBorder="1"/>
    <xf numFmtId="0" fontId="11" fillId="2" borderId="36" xfId="0" applyFont="1" applyFill="1" applyBorder="1" applyAlignment="1">
      <alignment horizontal="center"/>
    </xf>
    <xf numFmtId="0" fontId="11" fillId="2" borderId="36" xfId="0" applyFont="1" applyFill="1" applyBorder="1"/>
    <xf numFmtId="4" fontId="10" fillId="2" borderId="36" xfId="0" applyNumberFormat="1" applyFont="1" applyFill="1" applyBorder="1"/>
    <xf numFmtId="0" fontId="6" fillId="2" borderId="36" xfId="4" applyFont="1" applyFill="1" applyBorder="1" applyAlignment="1">
      <alignment vertical="top" wrapText="1"/>
    </xf>
    <xf numFmtId="4" fontId="6" fillId="2" borderId="36" xfId="1" applyNumberFormat="1" applyFont="1" applyFill="1" applyBorder="1" applyAlignment="1"/>
    <xf numFmtId="4" fontId="6" fillId="2" borderId="36" xfId="1" applyNumberFormat="1" applyFont="1" applyFill="1" applyBorder="1" applyAlignment="1">
      <alignment horizontal="center"/>
    </xf>
    <xf numFmtId="174" fontId="5" fillId="2" borderId="36" xfId="0" applyNumberFormat="1" applyFont="1" applyFill="1" applyBorder="1" applyAlignment="1">
      <alignment horizontal="center" vertical="top" wrapText="1"/>
    </xf>
    <xf numFmtId="0" fontId="5" fillId="2" borderId="36" xfId="0" applyFont="1" applyFill="1" applyBorder="1" applyAlignment="1">
      <alignment horizontal="left" wrapText="1"/>
    </xf>
    <xf numFmtId="0" fontId="35" fillId="2" borderId="36" xfId="0" applyFont="1" applyFill="1" applyBorder="1" applyAlignment="1">
      <alignment vertical="justify" wrapText="1"/>
    </xf>
    <xf numFmtId="174" fontId="35" fillId="2" borderId="36" xfId="0" applyNumberFormat="1" applyFont="1" applyFill="1" applyBorder="1" applyAlignment="1">
      <alignment vertical="justify" wrapText="1"/>
    </xf>
    <xf numFmtId="174" fontId="35" fillId="2" borderId="36" xfId="0" applyNumberFormat="1" applyFont="1" applyFill="1" applyBorder="1" applyAlignment="1">
      <alignment horizontal="center" vertical="justify" wrapText="1"/>
    </xf>
    <xf numFmtId="0" fontId="5" fillId="2" borderId="36" xfId="0" applyFont="1" applyFill="1" applyBorder="1" applyAlignment="1"/>
    <xf numFmtId="1" fontId="5" fillId="2" borderId="36" xfId="0" applyNumberFormat="1" applyFont="1" applyFill="1" applyBorder="1" applyAlignment="1">
      <alignment horizontal="right"/>
    </xf>
    <xf numFmtId="0" fontId="6" fillId="22" borderId="36" xfId="0" applyFont="1" applyFill="1" applyBorder="1" applyAlignment="1">
      <alignment horizontal="center"/>
    </xf>
    <xf numFmtId="174" fontId="5" fillId="22" borderId="36" xfId="0" applyNumberFormat="1" applyFont="1" applyFill="1" applyBorder="1"/>
    <xf numFmtId="174" fontId="5" fillId="2" borderId="36" xfId="0" applyNumberFormat="1" applyFont="1" applyFill="1" applyBorder="1" applyAlignment="1">
      <alignment vertical="top" wrapText="1"/>
    </xf>
    <xf numFmtId="49" fontId="5" fillId="2" borderId="3" xfId="0" applyNumberFormat="1" applyFont="1" applyFill="1" applyBorder="1" applyAlignment="1">
      <alignment horizontal="left" wrapText="1"/>
    </xf>
    <xf numFmtId="4" fontId="5" fillId="2" borderId="36" xfId="197" applyNumberFormat="1" applyFont="1" applyFill="1" applyBorder="1" applyAlignment="1">
      <alignment horizontal="right" vertical="top" wrapText="1"/>
    </xf>
    <xf numFmtId="4" fontId="5" fillId="2" borderId="36" xfId="0" applyNumberFormat="1" applyFont="1" applyFill="1" applyBorder="1" applyAlignment="1">
      <alignment horizontal="center" vertical="top" wrapText="1"/>
    </xf>
    <xf numFmtId="4" fontId="5" fillId="2" borderId="36" xfId="0" applyNumberFormat="1" applyFont="1" applyFill="1" applyBorder="1" applyAlignment="1" applyProtection="1">
      <alignment horizontal="right" vertical="top" wrapText="1"/>
      <protection locked="0"/>
    </xf>
    <xf numFmtId="4" fontId="5" fillId="2" borderId="36" xfId="0" applyNumberFormat="1" applyFont="1" applyFill="1" applyBorder="1" applyAlignment="1" applyProtection="1">
      <alignment horizontal="right" vertical="top"/>
      <protection locked="0"/>
    </xf>
    <xf numFmtId="0" fontId="5" fillId="0" borderId="0" xfId="0" applyFont="1" applyBorder="1" applyAlignment="1">
      <alignment vertical="top"/>
    </xf>
    <xf numFmtId="4" fontId="5" fillId="2" borderId="3" xfId="9" applyNumberFormat="1" applyFont="1" applyFill="1" applyBorder="1" applyAlignment="1">
      <alignment vertical="center"/>
    </xf>
    <xf numFmtId="4" fontId="5" fillId="2" borderId="3" xfId="0" applyNumberFormat="1" applyFont="1" applyFill="1" applyBorder="1" applyAlignment="1">
      <alignment horizontal="center" vertical="center"/>
    </xf>
    <xf numFmtId="4" fontId="5" fillId="2" borderId="3" xfId="9" applyNumberFormat="1" applyFont="1" applyFill="1" applyBorder="1" applyAlignment="1">
      <alignment horizontal="right" vertical="center"/>
    </xf>
    <xf numFmtId="4" fontId="5" fillId="2" borderId="36" xfId="9" applyNumberFormat="1" applyFont="1" applyFill="1" applyBorder="1" applyAlignment="1">
      <alignment vertical="center"/>
    </xf>
    <xf numFmtId="4" fontId="5" fillId="2" borderId="36" xfId="9" applyNumberFormat="1" applyFont="1" applyFill="1" applyBorder="1" applyAlignment="1">
      <alignment horizontal="right" vertical="center"/>
    </xf>
    <xf numFmtId="4" fontId="35" fillId="2" borderId="36" xfId="0" applyNumberFormat="1" applyFont="1" applyFill="1" applyBorder="1"/>
    <xf numFmtId="10" fontId="48" fillId="2" borderId="6" xfId="0" applyNumberFormat="1" applyFont="1" applyFill="1" applyBorder="1" applyProtection="1">
      <protection locked="0"/>
    </xf>
    <xf numFmtId="0" fontId="48" fillId="2" borderId="3" xfId="0" applyFont="1" applyFill="1" applyBorder="1" applyAlignment="1" applyProtection="1">
      <alignment horizontal="right" vertical="center"/>
    </xf>
    <xf numFmtId="10" fontId="48" fillId="2" borderId="3" xfId="87" applyNumberFormat="1" applyFont="1" applyFill="1" applyBorder="1" applyAlignment="1">
      <alignment horizontal="right"/>
    </xf>
    <xf numFmtId="174" fontId="48" fillId="2" borderId="0" xfId="0" applyNumberFormat="1" applyFont="1" applyFill="1" applyBorder="1" applyAlignment="1">
      <alignment horizontal="center" vertical="top" wrapText="1"/>
    </xf>
    <xf numFmtId="174" fontId="48" fillId="2" borderId="3" xfId="0" applyNumberFormat="1" applyFont="1" applyFill="1" applyBorder="1" applyAlignment="1">
      <alignment vertical="top" wrapText="1"/>
    </xf>
    <xf numFmtId="39" fontId="48" fillId="2" borderId="16" xfId="0" applyNumberFormat="1" applyFont="1" applyFill="1" applyBorder="1" applyAlignment="1">
      <alignment wrapText="1"/>
    </xf>
    <xf numFmtId="174" fontId="48" fillId="2" borderId="0" xfId="0" applyNumberFormat="1" applyFont="1" applyFill="1" applyBorder="1"/>
    <xf numFmtId="0" fontId="48" fillId="2" borderId="0" xfId="3" applyFont="1" applyFill="1" applyAlignment="1">
      <alignment vertical="top" wrapText="1"/>
    </xf>
    <xf numFmtId="0" fontId="5" fillId="2" borderId="36" xfId="0" applyFont="1" applyFill="1" applyBorder="1" applyAlignment="1">
      <alignment horizontal="right" wrapText="1"/>
    </xf>
    <xf numFmtId="0" fontId="6" fillId="2" borderId="36" xfId="0" applyNumberFormat="1" applyFont="1" applyFill="1" applyBorder="1" applyAlignment="1">
      <alignment horizontal="right"/>
    </xf>
    <xf numFmtId="4" fontId="5" fillId="2" borderId="36" xfId="512" applyNumberFormat="1" applyFont="1" applyFill="1" applyBorder="1"/>
    <xf numFmtId="0" fontId="48" fillId="2" borderId="3" xfId="0" applyFont="1" applyFill="1" applyBorder="1" applyAlignment="1">
      <alignment horizontal="left" vertical="center" wrapText="1"/>
    </xf>
    <xf numFmtId="0" fontId="48" fillId="2" borderId="3" xfId="0" applyFont="1" applyFill="1" applyBorder="1" applyAlignment="1">
      <alignment horizontal="left"/>
    </xf>
    <xf numFmtId="171" fontId="10" fillId="2" borderId="2" xfId="3" applyNumberFormat="1" applyFont="1" applyFill="1" applyBorder="1" applyAlignment="1">
      <alignment horizontal="right" wrapText="1"/>
    </xf>
    <xf numFmtId="0" fontId="6" fillId="2" borderId="36" xfId="0" applyFont="1" applyFill="1" applyBorder="1" applyAlignment="1">
      <alignment horizontal="right"/>
    </xf>
    <xf numFmtId="0" fontId="5" fillId="2" borderId="7" xfId="0" applyFont="1" applyFill="1" applyBorder="1" applyAlignment="1">
      <alignment horizontal="right"/>
    </xf>
    <xf numFmtId="2" fontId="5" fillId="2" borderId="3" xfId="0" applyNumberFormat="1" applyFont="1" applyFill="1" applyBorder="1" applyAlignment="1">
      <alignment horizontal="right"/>
    </xf>
    <xf numFmtId="0" fontId="6" fillId="2" borderId="36" xfId="0" applyFont="1" applyFill="1" applyBorder="1" applyAlignment="1">
      <alignment horizontal="right" wrapText="1"/>
    </xf>
    <xf numFmtId="0" fontId="35" fillId="2" borderId="36" xfId="0" applyNumberFormat="1" applyFont="1" applyFill="1" applyBorder="1" applyAlignment="1">
      <alignment horizontal="right"/>
    </xf>
    <xf numFmtId="0" fontId="7" fillId="2" borderId="36" xfId="0" applyNumberFormat="1" applyFont="1" applyFill="1" applyBorder="1" applyAlignment="1">
      <alignment horizontal="right"/>
    </xf>
    <xf numFmtId="0" fontId="6" fillId="22" borderId="36" xfId="0" applyNumberFormat="1" applyFont="1" applyFill="1" applyBorder="1" applyAlignment="1">
      <alignment horizontal="right"/>
    </xf>
    <xf numFmtId="0" fontId="7" fillId="2" borderId="6" xfId="0" applyNumberFormat="1" applyFont="1" applyFill="1" applyBorder="1" applyAlignment="1">
      <alignment horizontal="right"/>
    </xf>
    <xf numFmtId="0" fontId="5" fillId="2" borderId="36" xfId="0" applyNumberFormat="1" applyFont="1" applyFill="1" applyBorder="1" applyAlignment="1">
      <alignment horizontal="right"/>
    </xf>
    <xf numFmtId="0" fontId="48" fillId="2" borderId="36" xfId="0" applyNumberFormat="1" applyFont="1" applyFill="1" applyBorder="1" applyAlignment="1">
      <alignment horizontal="right"/>
    </xf>
    <xf numFmtId="1" fontId="6" fillId="2" borderId="3" xfId="0" applyNumberFormat="1" applyFont="1" applyFill="1" applyBorder="1" applyAlignment="1">
      <alignment horizontal="right" wrapText="1"/>
    </xf>
    <xf numFmtId="0" fontId="35" fillId="2" borderId="3" xfId="0" applyFont="1" applyFill="1" applyBorder="1" applyAlignment="1">
      <alignment horizontal="right"/>
    </xf>
    <xf numFmtId="2" fontId="5" fillId="2" borderId="36" xfId="0" applyNumberFormat="1" applyFont="1" applyFill="1" applyBorder="1" applyAlignment="1">
      <alignment horizontal="right"/>
    </xf>
    <xf numFmtId="0" fontId="6" fillId="2" borderId="3" xfId="0" applyFont="1" applyFill="1" applyBorder="1" applyAlignment="1">
      <alignment horizontal="right" wrapText="1"/>
    </xf>
    <xf numFmtId="0" fontId="5" fillId="2" borderId="3" xfId="0" applyFont="1" applyFill="1" applyBorder="1" applyAlignment="1">
      <alignment horizontal="right" wrapText="1"/>
    </xf>
    <xf numFmtId="37" fontId="5" fillId="2" borderId="36" xfId="0" applyNumberFormat="1" applyFont="1" applyFill="1" applyBorder="1" applyAlignment="1">
      <alignment horizontal="right" wrapText="1"/>
    </xf>
    <xf numFmtId="178" fontId="5" fillId="2" borderId="36" xfId="0" applyNumberFormat="1" applyFont="1" applyFill="1" applyBorder="1" applyAlignment="1">
      <alignment horizontal="right" wrapText="1"/>
    </xf>
    <xf numFmtId="39" fontId="5" fillId="2" borderId="36" xfId="0" applyNumberFormat="1" applyFont="1" applyFill="1" applyBorder="1" applyAlignment="1">
      <alignment horizontal="right" wrapText="1"/>
    </xf>
    <xf numFmtId="0" fontId="5" fillId="2" borderId="6" xfId="3" applyFont="1" applyFill="1" applyBorder="1" applyAlignment="1">
      <alignment horizontal="right" wrapText="1"/>
    </xf>
    <xf numFmtId="0" fontId="5" fillId="22" borderId="3" xfId="0" applyFont="1" applyFill="1" applyBorder="1" applyAlignment="1">
      <alignment horizontal="right" wrapText="1"/>
    </xf>
    <xf numFmtId="39" fontId="5" fillId="2" borderId="36" xfId="0" applyNumberFormat="1" applyFont="1" applyFill="1" applyBorder="1" applyAlignment="1">
      <alignment wrapText="1"/>
    </xf>
    <xf numFmtId="171" fontId="9" fillId="66" borderId="1" xfId="3" applyNumberFormat="1" applyFont="1" applyFill="1" applyBorder="1" applyAlignment="1">
      <alignment horizontal="right"/>
    </xf>
    <xf numFmtId="172" fontId="5" fillId="2" borderId="36" xfId="0" applyNumberFormat="1" applyFont="1" applyFill="1" applyBorder="1" applyAlignment="1" applyProtection="1">
      <alignment horizontal="right" wrapText="1"/>
    </xf>
    <xf numFmtId="173" fontId="5" fillId="2" borderId="36" xfId="0" applyNumberFormat="1" applyFont="1" applyFill="1" applyBorder="1" applyAlignment="1" applyProtection="1">
      <alignment horizontal="right" wrapText="1"/>
    </xf>
    <xf numFmtId="0" fontId="5" fillId="22" borderId="36" xfId="0" applyFont="1" applyFill="1" applyBorder="1" applyAlignment="1">
      <alignment horizontal="right"/>
    </xf>
    <xf numFmtId="213" fontId="5" fillId="2" borderId="36" xfId="7" applyNumberFormat="1" applyFont="1" applyFill="1" applyBorder="1" applyAlignment="1">
      <alignment horizontal="right" wrapText="1"/>
    </xf>
    <xf numFmtId="214" fontId="5" fillId="2" borderId="36" xfId="7" applyNumberFormat="1" applyFont="1" applyFill="1" applyBorder="1" applyAlignment="1">
      <alignment horizontal="right" wrapText="1"/>
    </xf>
    <xf numFmtId="193" fontId="5" fillId="2" borderId="36" xfId="7" applyNumberFormat="1" applyFont="1" applyFill="1" applyBorder="1" applyAlignment="1">
      <alignment horizontal="right" wrapText="1"/>
    </xf>
    <xf numFmtId="0" fontId="11" fillId="2" borderId="3" xfId="0" applyFont="1" applyFill="1" applyBorder="1" applyAlignment="1">
      <alignment horizontal="right" wrapText="1"/>
    </xf>
    <xf numFmtId="172" fontId="10" fillId="2" borderId="36" xfId="0" applyNumberFormat="1" applyFont="1" applyFill="1" applyBorder="1" applyAlignment="1" applyProtection="1">
      <alignment horizontal="right"/>
    </xf>
    <xf numFmtId="0" fontId="35" fillId="2" borderId="36" xfId="0" applyFont="1" applyFill="1" applyBorder="1" applyAlignment="1">
      <alignment horizontal="right" wrapText="1"/>
    </xf>
    <xf numFmtId="4" fontId="5" fillId="2" borderId="36" xfId="511" applyNumberFormat="1" applyFont="1" applyFill="1" applyBorder="1"/>
    <xf numFmtId="49" fontId="35" fillId="2" borderId="36" xfId="0" applyNumberFormat="1" applyFont="1" applyFill="1" applyBorder="1" applyAlignment="1">
      <alignment horizontal="left" vertical="top" wrapText="1"/>
    </xf>
    <xf numFmtId="4" fontId="35" fillId="2" borderId="36" xfId="198" applyNumberFormat="1" applyFont="1" applyFill="1" applyBorder="1" applyAlignment="1">
      <alignment vertical="top" wrapText="1"/>
    </xf>
    <xf numFmtId="0" fontId="35" fillId="2" borderId="36" xfId="0" applyFont="1" applyFill="1" applyBorder="1" applyAlignment="1">
      <alignment horizontal="center" vertical="top" wrapText="1"/>
    </xf>
    <xf numFmtId="4" fontId="35" fillId="2" borderId="36" xfId="198" applyNumberFormat="1" applyFont="1" applyFill="1" applyBorder="1" applyAlignment="1" applyProtection="1">
      <alignment vertical="top" wrapText="1"/>
      <protection locked="0"/>
    </xf>
    <xf numFmtId="4" fontId="5" fillId="2" borderId="36" xfId="382" applyNumberFormat="1" applyFont="1" applyFill="1" applyBorder="1" applyAlignment="1">
      <alignment vertical="top" wrapText="1"/>
    </xf>
    <xf numFmtId="2" fontId="5" fillId="22" borderId="36" xfId="142" applyNumberFormat="1" applyFont="1" applyFill="1" applyBorder="1" applyAlignment="1">
      <alignment horizontal="right" wrapText="1"/>
    </xf>
    <xf numFmtId="0" fontId="5" fillId="22" borderId="36" xfId="0" applyFont="1" applyFill="1" applyBorder="1" applyAlignment="1">
      <alignment horizontal="center" vertical="top"/>
    </xf>
    <xf numFmtId="178" fontId="11" fillId="2" borderId="36" xfId="0" applyNumberFormat="1" applyFont="1" applyFill="1" applyBorder="1" applyAlignment="1">
      <alignment horizontal="right" wrapText="1"/>
    </xf>
    <xf numFmtId="0" fontId="11" fillId="2" borderId="36" xfId="0" applyFont="1" applyFill="1" applyBorder="1" applyAlignment="1">
      <alignment horizontal="right"/>
    </xf>
    <xf numFmtId="194" fontId="48" fillId="2" borderId="36" xfId="0" applyNumberFormat="1" applyFont="1" applyFill="1" applyBorder="1" applyAlignment="1">
      <alignment horizontal="right" wrapText="1"/>
    </xf>
    <xf numFmtId="0" fontId="48" fillId="2" borderId="36" xfId="0" applyFont="1" applyFill="1" applyBorder="1" applyAlignment="1">
      <alignment vertical="justify" wrapText="1"/>
    </xf>
    <xf numFmtId="174" fontId="48" fillId="2" borderId="36" xfId="1" applyNumberFormat="1" applyFont="1" applyFill="1" applyBorder="1" applyAlignment="1">
      <alignment horizontal="right" vertical="justify" wrapText="1"/>
    </xf>
    <xf numFmtId="0" fontId="48" fillId="2" borderId="36" xfId="0" applyFont="1" applyFill="1" applyBorder="1" applyAlignment="1">
      <alignment horizontal="center" vertical="justify" wrapText="1"/>
    </xf>
    <xf numFmtId="174" fontId="5" fillId="2" borderId="36" xfId="0" applyNumberFormat="1" applyFont="1" applyFill="1" applyBorder="1" applyAlignment="1">
      <alignment horizontal="right" vertical="justify" wrapText="1"/>
    </xf>
    <xf numFmtId="2" fontId="5" fillId="2" borderId="36" xfId="0" applyNumberFormat="1" applyFont="1" applyFill="1" applyBorder="1" applyAlignment="1">
      <alignment vertical="top" wrapText="1"/>
    </xf>
    <xf numFmtId="2" fontId="5" fillId="2" borderId="36" xfId="9" applyNumberFormat="1" applyFont="1" applyFill="1" applyBorder="1" applyAlignment="1">
      <alignment vertical="top" wrapText="1"/>
    </xf>
    <xf numFmtId="2" fontId="5" fillId="2" borderId="36" xfId="0" applyNumberFormat="1" applyFont="1" applyFill="1" applyBorder="1" applyAlignment="1">
      <alignment horizontal="center" vertical="top" wrapText="1"/>
    </xf>
    <xf numFmtId="4" fontId="5" fillId="2" borderId="36" xfId="9" applyNumberFormat="1" applyFont="1" applyFill="1" applyBorder="1" applyAlignment="1">
      <alignment horizontal="right" vertical="top" wrapText="1"/>
    </xf>
    <xf numFmtId="2" fontId="35" fillId="2" borderId="36" xfId="0" applyNumberFormat="1" applyFont="1" applyFill="1" applyBorder="1" applyAlignment="1">
      <alignment horizontal="right"/>
    </xf>
    <xf numFmtId="4" fontId="5" fillId="2" borderId="36" xfId="4" applyNumberFormat="1" applyFont="1" applyFill="1" applyBorder="1"/>
    <xf numFmtId="172" fontId="7" fillId="2" borderId="36" xfId="0" applyNumberFormat="1" applyFont="1" applyFill="1" applyBorder="1" applyAlignment="1" applyProtection="1">
      <alignment horizontal="right"/>
    </xf>
    <xf numFmtId="0" fontId="7" fillId="2" borderId="36" xfId="4" applyFont="1" applyFill="1" applyBorder="1" applyAlignment="1">
      <alignment vertical="top" wrapText="1"/>
    </xf>
    <xf numFmtId="4" fontId="7" fillId="2" borderId="36" xfId="1" applyNumberFormat="1" applyFont="1" applyFill="1" applyBorder="1" applyAlignment="1"/>
    <xf numFmtId="4" fontId="7" fillId="2" borderId="36" xfId="1" applyNumberFormat="1" applyFont="1" applyFill="1" applyBorder="1" applyAlignment="1">
      <alignment horizontal="center"/>
    </xf>
    <xf numFmtId="4" fontId="7" fillId="2" borderId="36" xfId="4" applyNumberFormat="1" applyFont="1" applyFill="1" applyBorder="1" applyAlignment="1">
      <alignment horizontal="center"/>
    </xf>
    <xf numFmtId="0" fontId="35" fillId="2" borderId="36" xfId="0" applyFont="1" applyFill="1" applyBorder="1" applyAlignment="1">
      <alignment horizontal="left" vertical="center" wrapText="1"/>
    </xf>
    <xf numFmtId="39" fontId="6" fillId="2" borderId="36" xfId="0" applyNumberFormat="1" applyFont="1" applyFill="1" applyBorder="1" applyAlignment="1">
      <alignment wrapText="1"/>
    </xf>
    <xf numFmtId="178" fontId="35" fillId="2" borderId="36" xfId="0" applyNumberFormat="1" applyFont="1" applyFill="1" applyBorder="1" applyAlignment="1">
      <alignment horizontal="right"/>
    </xf>
    <xf numFmtId="49" fontId="11" fillId="2" borderId="36" xfId="0" quotePrefix="1" applyNumberFormat="1" applyFont="1" applyFill="1" applyBorder="1" applyAlignment="1">
      <alignment horizontal="right"/>
    </xf>
    <xf numFmtId="0" fontId="48" fillId="2" borderId="36" xfId="0" applyFont="1" applyFill="1" applyBorder="1" applyAlignment="1">
      <alignment vertical="top"/>
    </xf>
    <xf numFmtId="0" fontId="48" fillId="2" borderId="36" xfId="0" applyFont="1" applyFill="1" applyBorder="1" applyAlignment="1">
      <alignment horizontal="center" vertical="top"/>
    </xf>
    <xf numFmtId="170" fontId="48" fillId="2" borderId="36" xfId="1" applyFont="1" applyFill="1" applyBorder="1" applyAlignment="1">
      <alignment horizontal="center" vertical="center"/>
    </xf>
    <xf numFmtId="1" fontId="52" fillId="2" borderId="36" xfId="0" applyNumberFormat="1" applyFont="1" applyFill="1" applyBorder="1" applyAlignment="1">
      <alignment horizontal="right"/>
    </xf>
    <xf numFmtId="0" fontId="52" fillId="2" borderId="36" xfId="0" applyFont="1" applyFill="1" applyBorder="1" applyAlignment="1">
      <alignment wrapText="1"/>
    </xf>
    <xf numFmtId="4" fontId="50" fillId="34" borderId="36" xfId="63" applyNumberFormat="1" applyFont="1" applyFill="1" applyBorder="1" applyAlignment="1"/>
    <xf numFmtId="4" fontId="50" fillId="2" borderId="36" xfId="63" applyNumberFormat="1" applyFont="1" applyFill="1" applyBorder="1" applyAlignment="1"/>
    <xf numFmtId="0" fontId="6" fillId="2" borderId="36" xfId="0" applyFont="1" applyFill="1" applyBorder="1" applyAlignment="1">
      <alignment horizontal="center" vertical="center" wrapText="1"/>
    </xf>
    <xf numFmtId="0" fontId="35" fillId="2" borderId="0" xfId="711" applyFont="1" applyFill="1" applyAlignment="1">
      <alignment vertical="top"/>
    </xf>
    <xf numFmtId="0" fontId="5" fillId="2" borderId="0" xfId="711" applyFont="1" applyFill="1" applyAlignment="1">
      <alignment vertical="top"/>
    </xf>
    <xf numFmtId="0" fontId="35" fillId="0" borderId="0" xfId="0" applyFont="1"/>
    <xf numFmtId="2" fontId="35" fillId="2" borderId="0" xfId="0" applyNumberFormat="1" applyFont="1" applyFill="1" applyBorder="1"/>
    <xf numFmtId="4" fontId="35" fillId="0" borderId="0" xfId="0" applyNumberFormat="1" applyFont="1"/>
    <xf numFmtId="0" fontId="35" fillId="37" borderId="0" xfId="711" applyFont="1" applyFill="1" applyAlignment="1">
      <alignment vertical="top"/>
    </xf>
    <xf numFmtId="4" fontId="35" fillId="37" borderId="0" xfId="201" applyNumberFormat="1" applyFont="1" applyFill="1" applyBorder="1" applyAlignment="1"/>
    <xf numFmtId="4" fontId="35" fillId="2" borderId="36" xfId="63" applyNumberFormat="1" applyFont="1" applyFill="1" applyBorder="1" applyAlignment="1"/>
    <xf numFmtId="0" fontId="50" fillId="2" borderId="0" xfId="711" applyFont="1" applyFill="1" applyAlignment="1">
      <alignment vertical="top"/>
    </xf>
    <xf numFmtId="0" fontId="5" fillId="2" borderId="43" xfId="4" applyFont="1" applyFill="1" applyBorder="1"/>
    <xf numFmtId="0" fontId="5" fillId="0" borderId="45" xfId="0" applyFont="1" applyBorder="1"/>
    <xf numFmtId="0" fontId="7" fillId="2" borderId="0" xfId="0" applyFont="1" applyFill="1"/>
    <xf numFmtId="0" fontId="7" fillId="2" borderId="4" xfId="0" applyFont="1" applyFill="1" applyBorder="1"/>
    <xf numFmtId="0" fontId="6" fillId="2" borderId="3" xfId="0" applyFont="1" applyFill="1" applyBorder="1" applyAlignment="1">
      <alignment horizontal="center" vertical="center" wrapText="1"/>
    </xf>
    <xf numFmtId="49" fontId="5" fillId="2" borderId="6" xfId="8" applyNumberFormat="1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right" vertical="center"/>
    </xf>
    <xf numFmtId="0" fontId="6" fillId="2" borderId="36" xfId="0" applyFont="1" applyFill="1" applyBorder="1" applyAlignment="1">
      <alignment horizontal="right" vertical="center"/>
    </xf>
    <xf numFmtId="37" fontId="5" fillId="2" borderId="3" xfId="0" applyNumberFormat="1" applyFont="1" applyFill="1" applyBorder="1" applyAlignment="1">
      <alignment horizontal="right"/>
    </xf>
    <xf numFmtId="49" fontId="5" fillId="2" borderId="3" xfId="0" applyNumberFormat="1" applyFont="1" applyFill="1" applyBorder="1" applyAlignment="1">
      <alignment horizontal="right" vertical="center"/>
    </xf>
    <xf numFmtId="194" fontId="5" fillId="2" borderId="36" xfId="0" applyNumberFormat="1" applyFont="1" applyFill="1" applyBorder="1" applyAlignment="1">
      <alignment horizontal="right" vertical="center"/>
    </xf>
    <xf numFmtId="0" fontId="48" fillId="2" borderId="36" xfId="0" applyFont="1" applyFill="1" applyBorder="1" applyAlignment="1">
      <alignment horizontal="right" vertical="center"/>
    </xf>
    <xf numFmtId="194" fontId="5" fillId="2" borderId="36" xfId="0" applyNumberFormat="1" applyFont="1" applyFill="1" applyBorder="1" applyAlignment="1">
      <alignment horizontal="right" vertical="center" wrapText="1"/>
    </xf>
    <xf numFmtId="173" fontId="6" fillId="2" borderId="36" xfId="0" applyNumberFormat="1" applyFont="1" applyFill="1" applyBorder="1" applyAlignment="1" applyProtection="1">
      <alignment horizontal="right" vertical="justify" wrapText="1"/>
    </xf>
    <xf numFmtId="2" fontId="5" fillId="2" borderId="36" xfId="0" applyNumberFormat="1" applyFont="1" applyFill="1" applyBorder="1" applyAlignment="1">
      <alignment horizontal="right" vertical="center"/>
    </xf>
    <xf numFmtId="173" fontId="6" fillId="2" borderId="36" xfId="0" applyNumberFormat="1" applyFont="1" applyFill="1" applyBorder="1" applyAlignment="1" applyProtection="1">
      <alignment horizontal="right" vertical="center" wrapText="1"/>
    </xf>
    <xf numFmtId="39" fontId="5" fillId="2" borderId="0" xfId="93" applyFont="1" applyFill="1" applyBorder="1"/>
    <xf numFmtId="0" fontId="5" fillId="2" borderId="3" xfId="0" applyFont="1" applyFill="1" applyBorder="1" applyAlignment="1">
      <alignment vertical="center" wrapText="1"/>
    </xf>
    <xf numFmtId="174" fontId="5" fillId="2" borderId="3" xfId="0" applyNumberFormat="1" applyFont="1" applyFill="1" applyBorder="1" applyAlignment="1">
      <alignment vertical="center" wrapText="1"/>
    </xf>
    <xf numFmtId="174" fontId="5" fillId="2" borderId="16" xfId="0" applyNumberFormat="1" applyFont="1" applyFill="1" applyBorder="1" applyAlignment="1">
      <alignment vertical="center" wrapText="1"/>
    </xf>
    <xf numFmtId="0" fontId="5" fillId="37" borderId="0" xfId="3" applyFont="1" applyFill="1" applyAlignment="1">
      <alignment vertical="center" wrapText="1"/>
    </xf>
    <xf numFmtId="2" fontId="5" fillId="2" borderId="36" xfId="0" applyNumberFormat="1" applyFont="1" applyFill="1" applyBorder="1" applyAlignment="1">
      <alignment horizontal="right" vertical="center" wrapText="1"/>
    </xf>
    <xf numFmtId="194" fontId="5" fillId="22" borderId="36" xfId="0" applyNumberFormat="1" applyFont="1" applyFill="1" applyBorder="1" applyAlignment="1">
      <alignment horizontal="right" vertical="center" wrapText="1"/>
    </xf>
    <xf numFmtId="1" fontId="5" fillId="2" borderId="36" xfId="142" applyNumberFormat="1" applyFont="1" applyFill="1" applyBorder="1" applyAlignment="1">
      <alignment horizontal="right" vertical="center" wrapText="1"/>
    </xf>
    <xf numFmtId="0" fontId="5" fillId="2" borderId="36" xfId="0" applyFont="1" applyFill="1" applyBorder="1" applyAlignment="1">
      <alignment horizontal="center" vertical="center" wrapText="1"/>
    </xf>
    <xf numFmtId="43" fontId="5" fillId="2" borderId="36" xfId="5" applyFont="1" applyFill="1" applyBorder="1" applyAlignment="1">
      <alignment horizontal="right" vertical="center" wrapText="1"/>
    </xf>
    <xf numFmtId="43" fontId="5" fillId="2" borderId="36" xfId="197" applyFont="1" applyFill="1" applyBorder="1" applyAlignment="1">
      <alignment horizontal="center" vertical="center" wrapText="1"/>
    </xf>
    <xf numFmtId="0" fontId="10" fillId="2" borderId="36" xfId="0" applyNumberFormat="1" applyFont="1" applyFill="1" applyBorder="1" applyAlignment="1">
      <alignment vertical="top" wrapText="1"/>
    </xf>
    <xf numFmtId="39" fontId="34" fillId="23" borderId="3" xfId="93" applyFont="1" applyFill="1" applyBorder="1"/>
    <xf numFmtId="39" fontId="34" fillId="23" borderId="16" xfId="93" applyFont="1" applyFill="1" applyBorder="1"/>
    <xf numFmtId="2" fontId="5" fillId="0" borderId="0" xfId="0" applyNumberFormat="1" applyFont="1"/>
    <xf numFmtId="0" fontId="14" fillId="40" borderId="0" xfId="0" applyFont="1" applyFill="1" applyBorder="1"/>
    <xf numFmtId="0" fontId="14" fillId="2" borderId="0" xfId="0" applyFont="1" applyFill="1" applyBorder="1"/>
    <xf numFmtId="4" fontId="5" fillId="0" borderId="0" xfId="0" applyNumberFormat="1" applyFont="1" applyBorder="1" applyAlignment="1">
      <alignment vertical="top"/>
    </xf>
    <xf numFmtId="170" fontId="5" fillId="0" borderId="0" xfId="233" applyFont="1" applyBorder="1" applyAlignment="1">
      <alignment vertical="top"/>
    </xf>
    <xf numFmtId="0" fontId="5" fillId="63" borderId="0" xfId="0" applyFont="1" applyFill="1" applyBorder="1" applyAlignment="1">
      <alignment vertical="top"/>
    </xf>
    <xf numFmtId="0" fontId="5" fillId="47" borderId="0" xfId="0" applyFont="1" applyFill="1"/>
    <xf numFmtId="0" fontId="5" fillId="62" borderId="0" xfId="0" applyFont="1" applyFill="1"/>
    <xf numFmtId="0" fontId="14" fillId="34" borderId="0" xfId="0" applyFont="1" applyFill="1" applyBorder="1"/>
    <xf numFmtId="0" fontId="14" fillId="37" borderId="0" xfId="0" applyFont="1" applyFill="1" applyBorder="1"/>
    <xf numFmtId="4" fontId="14" fillId="2" borderId="0" xfId="0" applyNumberFormat="1" applyFont="1" applyFill="1" applyBorder="1"/>
    <xf numFmtId="0" fontId="14" fillId="22" borderId="0" xfId="0" applyFont="1" applyFill="1" applyBorder="1"/>
    <xf numFmtId="0" fontId="67" fillId="40" borderId="0" xfId="0" applyFont="1" applyFill="1" applyBorder="1"/>
    <xf numFmtId="0" fontId="14" fillId="3" borderId="0" xfId="0" applyFont="1" applyFill="1" applyBorder="1"/>
    <xf numFmtId="2" fontId="14" fillId="23" borderId="6" xfId="0" applyNumberFormat="1" applyFont="1" applyFill="1" applyBorder="1"/>
    <xf numFmtId="2" fontId="14" fillId="23" borderId="0" xfId="0" applyNumberFormat="1" applyFont="1" applyFill="1" applyBorder="1"/>
    <xf numFmtId="2" fontId="14" fillId="40" borderId="16" xfId="0" applyNumberFormat="1" applyFont="1" applyFill="1" applyBorder="1"/>
    <xf numFmtId="0" fontId="14" fillId="40" borderId="0" xfId="0" applyFont="1" applyFill="1" applyBorder="1" applyAlignment="1">
      <alignment vertical="top" wrapText="1"/>
    </xf>
    <xf numFmtId="2" fontId="14" fillId="23" borderId="6" xfId="0" applyNumberFormat="1" applyFont="1" applyFill="1" applyBorder="1" applyAlignment="1">
      <alignment vertical="top" wrapText="1"/>
    </xf>
    <xf numFmtId="2" fontId="14" fillId="23" borderId="0" xfId="0" applyNumberFormat="1" applyFont="1" applyFill="1" applyBorder="1" applyAlignment="1">
      <alignment vertical="top" wrapText="1"/>
    </xf>
    <xf numFmtId="2" fontId="14" fillId="40" borderId="16" xfId="0" applyNumberFormat="1" applyFont="1" applyFill="1" applyBorder="1" applyAlignment="1">
      <alignment vertical="top" wrapText="1"/>
    </xf>
    <xf numFmtId="0" fontId="10" fillId="2" borderId="36" xfId="0" applyFont="1" applyFill="1" applyBorder="1" applyAlignment="1">
      <alignment horizontal="center" vertical="center" wrapText="1"/>
    </xf>
    <xf numFmtId="0" fontId="5" fillId="67" borderId="0" xfId="0" applyFont="1" applyFill="1" applyBorder="1"/>
    <xf numFmtId="0" fontId="11" fillId="2" borderId="36" xfId="0" applyFont="1" applyFill="1" applyBorder="1" applyAlignment="1">
      <alignment horizontal="right" wrapText="1"/>
    </xf>
    <xf numFmtId="2" fontId="14" fillId="2" borderId="3" xfId="0" applyNumberFormat="1" applyFont="1" applyFill="1" applyBorder="1"/>
    <xf numFmtId="0" fontId="14" fillId="4" borderId="0" xfId="0" applyFont="1" applyFill="1" applyBorder="1"/>
    <xf numFmtId="2" fontId="14" fillId="23" borderId="7" xfId="0" applyNumberFormat="1" applyFont="1" applyFill="1" applyBorder="1"/>
    <xf numFmtId="2" fontId="14" fillId="40" borderId="7" xfId="0" applyNumberFormat="1" applyFont="1" applyFill="1" applyBorder="1"/>
    <xf numFmtId="2" fontId="5" fillId="37" borderId="0" xfId="0" applyNumberFormat="1" applyFont="1" applyFill="1"/>
    <xf numFmtId="0" fontId="14" fillId="37" borderId="0" xfId="0" applyFont="1" applyFill="1"/>
    <xf numFmtId="0" fontId="14" fillId="0" borderId="0" xfId="0" applyFont="1"/>
    <xf numFmtId="170" fontId="5" fillId="2" borderId="0" xfId="233" applyFont="1" applyFill="1" applyBorder="1" applyAlignment="1">
      <alignment vertical="top"/>
    </xf>
    <xf numFmtId="0" fontId="14" fillId="37" borderId="0" xfId="0" applyFont="1" applyFill="1" applyAlignment="1">
      <alignment vertical="center" wrapText="1"/>
    </xf>
    <xf numFmtId="0" fontId="14" fillId="37" borderId="0" xfId="0" applyFont="1" applyFill="1" applyBorder="1" applyAlignment="1">
      <alignment vertical="top" wrapText="1"/>
    </xf>
    <xf numFmtId="0" fontId="14" fillId="37" borderId="4" xfId="0" applyFont="1" applyFill="1" applyBorder="1"/>
    <xf numFmtId="0" fontId="14" fillId="42" borderId="0" xfId="0" applyFont="1" applyFill="1" applyBorder="1"/>
    <xf numFmtId="0" fontId="14" fillId="42" borderId="22" xfId="0" applyFont="1" applyFill="1" applyBorder="1"/>
    <xf numFmtId="0" fontId="14" fillId="0" borderId="0" xfId="0" applyFont="1" applyBorder="1"/>
    <xf numFmtId="0" fontId="14" fillId="3" borderId="0" xfId="0" applyFont="1" applyFill="1"/>
    <xf numFmtId="0" fontId="67" fillId="37" borderId="0" xfId="0" applyFont="1" applyFill="1" applyBorder="1"/>
    <xf numFmtId="170" fontId="5" fillId="2" borderId="0" xfId="233" applyFont="1" applyFill="1" applyBorder="1"/>
    <xf numFmtId="4" fontId="5" fillId="0" borderId="44" xfId="0" applyNumberFormat="1" applyFont="1" applyBorder="1"/>
    <xf numFmtId="4" fontId="35" fillId="3" borderId="0" xfId="0" applyNumberFormat="1" applyFont="1" applyFill="1" applyBorder="1" applyAlignment="1">
      <alignment vertical="top"/>
    </xf>
    <xf numFmtId="0" fontId="5" fillId="2" borderId="36" xfId="0" applyFont="1" applyFill="1" applyBorder="1" applyAlignment="1">
      <alignment vertical="center" wrapText="1"/>
    </xf>
    <xf numFmtId="0" fontId="5" fillId="21" borderId="0" xfId="0" applyFont="1" applyFill="1" applyAlignment="1">
      <alignment vertical="center" wrapText="1"/>
    </xf>
    <xf numFmtId="0" fontId="5" fillId="2" borderId="36" xfId="0" applyFont="1" applyFill="1" applyBorder="1" applyAlignment="1">
      <alignment vertical="justify"/>
    </xf>
    <xf numFmtId="170" fontId="35" fillId="34" borderId="0" xfId="2" applyNumberFormat="1" applyFont="1" applyFill="1" applyAlignment="1">
      <alignment vertical="top" wrapText="1"/>
    </xf>
    <xf numFmtId="172" fontId="5" fillId="2" borderId="36" xfId="0" applyNumberFormat="1" applyFont="1" applyFill="1" applyBorder="1" applyAlignment="1" applyProtection="1">
      <alignment horizontal="right" vertical="center" wrapText="1"/>
    </xf>
    <xf numFmtId="193" fontId="11" fillId="2" borderId="36" xfId="0" applyNumberFormat="1" applyFont="1" applyFill="1" applyBorder="1" applyAlignment="1">
      <alignment vertical="center" wrapText="1"/>
    </xf>
    <xf numFmtId="4" fontId="11" fillId="2" borderId="36" xfId="0" applyNumberFormat="1" applyFont="1" applyFill="1" applyBorder="1" applyAlignment="1">
      <alignment horizontal="center" vertical="center" wrapText="1"/>
    </xf>
    <xf numFmtId="4" fontId="5" fillId="2" borderId="36" xfId="63" applyNumberFormat="1" applyFont="1" applyFill="1" applyBorder="1" applyAlignment="1" applyProtection="1">
      <alignment vertical="center" wrapText="1"/>
    </xf>
    <xf numFmtId="0" fontId="6" fillId="2" borderId="6" xfId="0" applyFont="1" applyFill="1" applyBorder="1" applyAlignment="1">
      <alignment horizontal="right" wrapText="1"/>
    </xf>
    <xf numFmtId="194" fontId="5" fillId="2" borderId="3" xfId="8" applyNumberFormat="1" applyFont="1" applyFill="1" applyBorder="1" applyAlignment="1">
      <alignment horizontal="right" wrapText="1"/>
    </xf>
    <xf numFmtId="4" fontId="11" fillId="2" borderId="6" xfId="0" applyNumberFormat="1" applyFont="1" applyFill="1" applyBorder="1" applyAlignment="1">
      <alignment vertical="center"/>
    </xf>
    <xf numFmtId="4" fontId="11" fillId="2" borderId="3" xfId="0" applyNumberFormat="1" applyFont="1" applyFill="1" applyBorder="1" applyAlignment="1">
      <alignment horizontal="center" vertical="center"/>
    </xf>
    <xf numFmtId="4" fontId="5" fillId="2" borderId="3" xfId="63" applyNumberFormat="1" applyFont="1" applyFill="1" applyBorder="1" applyAlignment="1" applyProtection="1">
      <alignment vertical="center"/>
    </xf>
    <xf numFmtId="194" fontId="5" fillId="2" borderId="36" xfId="8" applyNumberFormat="1" applyFont="1" applyFill="1" applyBorder="1" applyAlignment="1">
      <alignment horizontal="right" wrapText="1"/>
    </xf>
    <xf numFmtId="4" fontId="11" fillId="2" borderId="36" xfId="0" applyNumberFormat="1" applyFont="1" applyFill="1" applyBorder="1" applyAlignment="1">
      <alignment horizontal="center" vertical="center"/>
    </xf>
    <xf numFmtId="4" fontId="5" fillId="2" borderId="36" xfId="63" applyNumberFormat="1" applyFont="1" applyFill="1" applyBorder="1" applyAlignment="1" applyProtection="1">
      <alignment vertical="center"/>
    </xf>
    <xf numFmtId="173" fontId="10" fillId="2" borderId="36" xfId="0" applyNumberFormat="1" applyFont="1" applyFill="1" applyBorder="1" applyAlignment="1" applyProtection="1">
      <alignment horizontal="right"/>
    </xf>
    <xf numFmtId="0" fontId="6" fillId="2" borderId="36" xfId="4" applyFont="1" applyFill="1" applyBorder="1" applyAlignment="1">
      <alignment horizontal="left" vertical="top" wrapText="1"/>
    </xf>
    <xf numFmtId="4" fontId="11" fillId="2" borderId="36" xfId="142" applyNumberFormat="1" applyFont="1" applyFill="1" applyBorder="1" applyAlignment="1">
      <alignment horizontal="right" vertical="center" wrapText="1"/>
    </xf>
    <xf numFmtId="4" fontId="11" fillId="2" borderId="36" xfId="142" applyNumberFormat="1" applyFont="1" applyFill="1" applyBorder="1" applyAlignment="1">
      <alignment horizontal="center" vertical="center"/>
    </xf>
    <xf numFmtId="4" fontId="5" fillId="2" borderId="36" xfId="0" applyNumberFormat="1" applyFont="1" applyFill="1" applyBorder="1" applyAlignment="1">
      <alignment vertical="center" wrapText="1"/>
    </xf>
    <xf numFmtId="172" fontId="5" fillId="2" borderId="36" xfId="710" applyNumberFormat="1" applyFont="1" applyFill="1" applyBorder="1" applyAlignment="1" applyProtection="1">
      <alignment horizontal="right"/>
    </xf>
    <xf numFmtId="0" fontId="5" fillId="2" borderId="36" xfId="0" applyNumberFormat="1" applyFont="1" applyFill="1" applyBorder="1" applyAlignment="1">
      <alignment horizontal="left" vertical="justify" wrapText="1"/>
    </xf>
    <xf numFmtId="4" fontId="5" fillId="2" borderId="36" xfId="142" applyNumberFormat="1" applyFont="1" applyFill="1" applyBorder="1" applyAlignment="1" applyProtection="1">
      <alignment horizontal="right" vertical="center" wrapText="1"/>
    </xf>
    <xf numFmtId="4" fontId="5" fillId="2" borderId="36" xfId="142" applyNumberFormat="1" applyFont="1" applyFill="1" applyBorder="1" applyAlignment="1" applyProtection="1">
      <alignment horizontal="right" vertical="center" wrapText="1"/>
      <protection locked="0"/>
    </xf>
    <xf numFmtId="172" fontId="5" fillId="2" borderId="36" xfId="0" applyNumberFormat="1" applyFont="1" applyFill="1" applyBorder="1" applyAlignment="1">
      <alignment horizontal="right" wrapText="1"/>
    </xf>
    <xf numFmtId="0" fontId="5" fillId="2" borderId="36" xfId="0" applyNumberFormat="1" applyFont="1" applyFill="1" applyBorder="1" applyAlignment="1">
      <alignment horizontal="left"/>
    </xf>
    <xf numFmtId="0" fontId="5" fillId="2" borderId="36" xfId="0" applyNumberFormat="1" applyFont="1" applyFill="1" applyBorder="1" applyAlignment="1">
      <alignment horizontal="left" wrapText="1"/>
    </xf>
    <xf numFmtId="173" fontId="6" fillId="2" borderId="36" xfId="0" applyNumberFormat="1" applyFont="1" applyFill="1" applyBorder="1" applyAlignment="1" applyProtection="1">
      <alignment horizontal="right" wrapText="1"/>
    </xf>
    <xf numFmtId="193" fontId="5" fillId="2" borderId="36" xfId="0" applyNumberFormat="1" applyFont="1" applyFill="1" applyBorder="1" applyAlignment="1">
      <alignment vertical="center" wrapText="1"/>
    </xf>
    <xf numFmtId="4" fontId="5" fillId="2" borderId="36" xfId="142" applyNumberFormat="1" applyFont="1" applyFill="1" applyBorder="1" applyAlignment="1">
      <alignment horizontal="right" vertical="center" wrapText="1"/>
    </xf>
    <xf numFmtId="4" fontId="5" fillId="2" borderId="36" xfId="142" applyNumberFormat="1" applyFont="1" applyFill="1" applyBorder="1" applyAlignment="1">
      <alignment horizontal="center" vertical="center"/>
    </xf>
    <xf numFmtId="4" fontId="35" fillId="2" borderId="36" xfId="142" applyNumberFormat="1" applyFont="1" applyFill="1" applyBorder="1" applyAlignment="1">
      <alignment horizontal="right" vertical="center" wrapText="1"/>
    </xf>
    <xf numFmtId="4" fontId="35" fillId="2" borderId="36" xfId="0" applyNumberFormat="1" applyFont="1" applyFill="1" applyBorder="1" applyAlignment="1">
      <alignment vertical="center" wrapText="1"/>
    </xf>
    <xf numFmtId="172" fontId="5" fillId="2" borderId="36" xfId="710" applyNumberFormat="1" applyFont="1" applyFill="1" applyBorder="1" applyAlignment="1" applyProtection="1">
      <alignment horizontal="right" vertical="center" wrapText="1"/>
    </xf>
    <xf numFmtId="0" fontId="5" fillId="2" borderId="7" xfId="0" applyFont="1" applyFill="1" applyBorder="1" applyAlignment="1">
      <alignment horizontal="center"/>
    </xf>
    <xf numFmtId="174" fontId="5" fillId="2" borderId="36" xfId="2" applyNumberFormat="1" applyFont="1" applyFill="1" applyBorder="1" applyAlignment="1">
      <alignment vertical="top" wrapText="1"/>
    </xf>
    <xf numFmtId="0" fontId="6" fillId="2" borderId="36" xfId="0" applyNumberFormat="1" applyFont="1" applyFill="1" applyBorder="1" applyAlignment="1">
      <alignment horizontal="left" vertical="justify" wrapText="1"/>
    </xf>
    <xf numFmtId="4" fontId="6" fillId="2" borderId="36" xfId="0" applyNumberFormat="1" applyFont="1" applyFill="1" applyBorder="1" applyAlignment="1">
      <alignment horizontal="center"/>
    </xf>
    <xf numFmtId="4" fontId="6" fillId="2" borderId="36" xfId="142" applyNumberFormat="1" applyFont="1" applyFill="1" applyBorder="1" applyAlignment="1" applyProtection="1">
      <alignment horizontal="right" wrapText="1"/>
      <protection locked="0"/>
    </xf>
    <xf numFmtId="172" fontId="6" fillId="2" borderId="36" xfId="0" applyNumberFormat="1" applyFont="1" applyFill="1" applyBorder="1" applyAlignment="1">
      <alignment horizontal="right"/>
    </xf>
    <xf numFmtId="215" fontId="6" fillId="2" borderId="36" xfId="5" applyNumberFormat="1" applyFont="1" applyFill="1" applyBorder="1" applyAlignment="1" applyProtection="1">
      <alignment horizontal="right"/>
    </xf>
    <xf numFmtId="0" fontId="6" fillId="2" borderId="36" xfId="227" applyFont="1" applyFill="1" applyBorder="1" applyAlignment="1">
      <alignment vertical="top" wrapText="1"/>
    </xf>
    <xf numFmtId="4" fontId="5" fillId="2" borderId="36" xfId="720" applyNumberFormat="1" applyFont="1" applyFill="1" applyBorder="1" applyAlignment="1">
      <alignment vertical="top"/>
    </xf>
    <xf numFmtId="4" fontId="5" fillId="2" borderId="36" xfId="227" applyNumberFormat="1" applyFont="1" applyFill="1" applyBorder="1" applyAlignment="1">
      <alignment horizontal="center" vertical="top"/>
    </xf>
    <xf numFmtId="174" fontId="5" fillId="2" borderId="36" xfId="227" applyNumberFormat="1" applyFont="1" applyFill="1" applyBorder="1" applyAlignment="1">
      <alignment vertical="top"/>
    </xf>
    <xf numFmtId="4" fontId="5" fillId="2" borderId="36" xfId="388" applyNumberFormat="1" applyFont="1" applyFill="1" applyBorder="1" applyAlignment="1">
      <alignment vertical="top" wrapText="1"/>
    </xf>
    <xf numFmtId="173" fontId="6" fillId="2" borderId="36" xfId="0" applyNumberFormat="1" applyFont="1" applyFill="1" applyBorder="1" applyAlignment="1">
      <alignment horizontal="right"/>
    </xf>
    <xf numFmtId="4" fontId="5" fillId="2" borderId="36" xfId="142" applyNumberFormat="1" applyFont="1" applyFill="1" applyBorder="1" applyAlignment="1">
      <alignment horizontal="right" vertical="top" wrapText="1"/>
    </xf>
    <xf numFmtId="4" fontId="5" fillId="2" borderId="36" xfId="142" applyNumberFormat="1" applyFont="1" applyFill="1" applyBorder="1" applyAlignment="1">
      <alignment horizontal="center" vertical="top"/>
    </xf>
    <xf numFmtId="174" fontId="5" fillId="2" borderId="36" xfId="142" applyNumberFormat="1" applyFont="1" applyFill="1" applyBorder="1" applyAlignment="1">
      <alignment horizontal="right" vertical="top" wrapText="1"/>
    </xf>
    <xf numFmtId="4" fontId="5" fillId="2" borderId="36" xfId="5" applyNumberFormat="1" applyFont="1" applyFill="1" applyBorder="1" applyAlignment="1">
      <alignment horizontal="right" vertical="top" wrapText="1"/>
    </xf>
    <xf numFmtId="172" fontId="5" fillId="2" borderId="36" xfId="0" applyNumberFormat="1" applyFont="1" applyFill="1" applyBorder="1" applyAlignment="1">
      <alignment horizontal="right"/>
    </xf>
    <xf numFmtId="174" fontId="5" fillId="2" borderId="36" xfId="142" applyNumberFormat="1" applyFont="1" applyFill="1" applyBorder="1" applyAlignment="1" applyProtection="1">
      <alignment horizontal="right" vertical="top" wrapText="1"/>
      <protection locked="0"/>
    </xf>
    <xf numFmtId="39" fontId="5" fillId="2" borderId="36" xfId="0" applyNumberFormat="1" applyFont="1" applyFill="1" applyBorder="1" applyAlignment="1" applyProtection="1">
      <alignment vertical="top"/>
      <protection locked="0"/>
    </xf>
    <xf numFmtId="0" fontId="6" fillId="2" borderId="36" xfId="0" applyNumberFormat="1" applyFont="1" applyFill="1" applyBorder="1" applyAlignment="1">
      <alignment vertical="top" wrapText="1"/>
    </xf>
    <xf numFmtId="4" fontId="6" fillId="2" borderId="36" xfId="0" applyNumberFormat="1" applyFont="1" applyFill="1" applyBorder="1" applyAlignment="1">
      <alignment horizontal="center" vertical="top"/>
    </xf>
    <xf numFmtId="174" fontId="6" fillId="2" borderId="36" xfId="142" applyNumberFormat="1" applyFont="1" applyFill="1" applyBorder="1" applyAlignment="1" applyProtection="1">
      <alignment horizontal="right" vertical="top" wrapText="1"/>
      <protection locked="0"/>
    </xf>
    <xf numFmtId="4" fontId="5" fillId="2" borderId="36" xfId="209" applyNumberFormat="1" applyFont="1" applyFill="1" applyBorder="1" applyAlignment="1">
      <alignment horizontal="center"/>
    </xf>
    <xf numFmtId="43" fontId="5" fillId="2" borderId="36" xfId="197" applyFont="1" applyFill="1" applyBorder="1" applyAlignment="1">
      <alignment horizontal="right"/>
    </xf>
    <xf numFmtId="0" fontId="5" fillId="2" borderId="36" xfId="0" applyFont="1" applyFill="1" applyBorder="1" applyAlignment="1" applyProtection="1">
      <alignment horizontal="center" vertical="center"/>
    </xf>
    <xf numFmtId="174" fontId="5" fillId="2" borderId="36" xfId="209" applyNumberFormat="1" applyFont="1" applyFill="1" applyBorder="1" applyAlignment="1"/>
    <xf numFmtId="4" fontId="6" fillId="41" borderId="27" xfId="0" applyNumberFormat="1" applyFont="1" applyFill="1" applyBorder="1" applyAlignment="1">
      <alignment wrapText="1"/>
    </xf>
    <xf numFmtId="4" fontId="5" fillId="2" borderId="36" xfId="142" applyNumberFormat="1" applyFont="1" applyFill="1" applyBorder="1" applyAlignment="1" applyProtection="1">
      <alignment horizontal="right" wrapText="1"/>
    </xf>
    <xf numFmtId="4" fontId="5" fillId="2" borderId="36" xfId="142" applyNumberFormat="1" applyFont="1" applyFill="1" applyBorder="1" applyAlignment="1" applyProtection="1">
      <alignment horizontal="right" wrapText="1"/>
      <protection locked="0"/>
    </xf>
    <xf numFmtId="172" fontId="5" fillId="2" borderId="36" xfId="710" applyNumberFormat="1" applyFont="1" applyFill="1" applyBorder="1" applyAlignment="1" applyProtection="1">
      <alignment horizontal="right" vertical="center"/>
    </xf>
    <xf numFmtId="0" fontId="67" fillId="2" borderId="0" xfId="0" applyFont="1" applyFill="1" applyBorder="1"/>
    <xf numFmtId="0" fontId="6" fillId="2" borderId="36" xfId="0" applyNumberFormat="1" applyFont="1" applyFill="1" applyBorder="1" applyAlignment="1">
      <alignment horizontal="center" vertical="center"/>
    </xf>
    <xf numFmtId="197" fontId="6" fillId="2" borderId="36" xfId="0" applyNumberFormat="1" applyFont="1" applyFill="1" applyBorder="1" applyAlignment="1">
      <alignment horizontal="center" vertical="center"/>
    </xf>
    <xf numFmtId="3" fontId="6" fillId="2" borderId="36" xfId="8" applyNumberFormat="1" applyFont="1" applyFill="1" applyBorder="1" applyAlignment="1">
      <alignment horizontal="center" vertical="center" wrapText="1"/>
    </xf>
    <xf numFmtId="173" fontId="6" fillId="2" borderId="6" xfId="0" applyNumberFormat="1" applyFont="1" applyFill="1" applyBorder="1" applyAlignment="1" applyProtection="1">
      <alignment horizontal="right" vertical="center" wrapText="1"/>
    </xf>
    <xf numFmtId="194" fontId="5" fillId="2" borderId="36" xfId="8" applyNumberFormat="1" applyFont="1" applyFill="1" applyBorder="1" applyAlignment="1">
      <alignment horizontal="right" vertical="center" wrapText="1"/>
    </xf>
    <xf numFmtId="2" fontId="5" fillId="2" borderId="36" xfId="8" applyNumberFormat="1" applyFont="1" applyFill="1" applyBorder="1" applyAlignment="1">
      <alignment horizontal="right" vertical="center" wrapText="1"/>
    </xf>
    <xf numFmtId="178" fontId="5" fillId="2" borderId="36" xfId="0" applyNumberFormat="1" applyFont="1" applyFill="1" applyBorder="1" applyAlignment="1">
      <alignment horizontal="right" vertical="center" wrapText="1"/>
    </xf>
    <xf numFmtId="172" fontId="5" fillId="2" borderId="36" xfId="0" applyNumberFormat="1" applyFont="1" applyFill="1" applyBorder="1" applyAlignment="1">
      <alignment horizontal="right" vertical="center" wrapText="1"/>
    </xf>
    <xf numFmtId="49" fontId="11" fillId="2" borderId="36" xfId="0" applyNumberFormat="1" applyFont="1" applyFill="1" applyBorder="1" applyAlignment="1">
      <alignment horizontal="right"/>
    </xf>
    <xf numFmtId="49" fontId="11" fillId="2" borderId="36" xfId="0" applyNumberFormat="1" applyFont="1" applyFill="1" applyBorder="1" applyAlignment="1">
      <alignment horizontal="left"/>
    </xf>
    <xf numFmtId="49" fontId="11" fillId="2" borderId="36" xfId="0" applyNumberFormat="1" applyFont="1" applyFill="1" applyBorder="1" applyAlignment="1">
      <alignment horizontal="right" vertical="center" wrapText="1"/>
    </xf>
    <xf numFmtId="4" fontId="11" fillId="2" borderId="36" xfId="0" applyNumberFormat="1" applyFont="1" applyFill="1" applyBorder="1" applyAlignment="1">
      <alignment horizontal="right" vertical="center" wrapText="1"/>
    </xf>
    <xf numFmtId="171" fontId="10" fillId="2" borderId="36" xfId="3" applyNumberFormat="1" applyFont="1" applyFill="1" applyBorder="1" applyAlignment="1">
      <alignment horizontal="right" wrapText="1"/>
    </xf>
    <xf numFmtId="4" fontId="10" fillId="2" borderId="36" xfId="1" applyNumberFormat="1" applyFont="1" applyFill="1" applyBorder="1" applyAlignment="1">
      <alignment wrapText="1"/>
    </xf>
    <xf numFmtId="4" fontId="10" fillId="2" borderId="36" xfId="1" applyNumberFormat="1" applyFont="1" applyFill="1" applyBorder="1" applyAlignment="1">
      <alignment horizontal="center" wrapText="1"/>
    </xf>
    <xf numFmtId="49" fontId="5" fillId="2" borderId="36" xfId="0" applyNumberFormat="1" applyFont="1" applyFill="1" applyBorder="1" applyAlignment="1">
      <alignment horizontal="right" vertical="center"/>
    </xf>
    <xf numFmtId="4" fontId="5" fillId="2" borderId="36" xfId="9" applyNumberFormat="1" applyFont="1" applyFill="1" applyBorder="1" applyAlignment="1">
      <alignment vertical="justify" wrapText="1"/>
    </xf>
    <xf numFmtId="49" fontId="5" fillId="2" borderId="36" xfId="8" applyNumberFormat="1" applyFont="1" applyFill="1" applyBorder="1" applyAlignment="1">
      <alignment vertical="justify" wrapText="1"/>
    </xf>
    <xf numFmtId="4" fontId="5" fillId="2" borderId="36" xfId="0" applyNumberFormat="1" applyFont="1" applyFill="1" applyBorder="1" applyAlignment="1">
      <alignment horizontal="center" vertical="justify" wrapText="1"/>
    </xf>
    <xf numFmtId="4" fontId="5" fillId="2" borderId="36" xfId="9" applyNumberFormat="1" applyFont="1" applyFill="1" applyBorder="1" applyAlignment="1">
      <alignment horizontal="right" vertical="justify" wrapText="1"/>
    </xf>
    <xf numFmtId="170" fontId="14" fillId="2" borderId="0" xfId="1" applyFont="1" applyFill="1" applyBorder="1"/>
    <xf numFmtId="170" fontId="14" fillId="2" borderId="0" xfId="0" applyNumberFormat="1" applyFont="1" applyFill="1" applyBorder="1"/>
    <xf numFmtId="10" fontId="48" fillId="2" borderId="36" xfId="87" applyNumberFormat="1" applyFont="1" applyFill="1" applyBorder="1" applyAlignment="1">
      <alignment horizontal="right"/>
    </xf>
    <xf numFmtId="174" fontId="48" fillId="2" borderId="36" xfId="0" applyNumberFormat="1" applyFont="1" applyFill="1" applyBorder="1" applyAlignment="1">
      <alignment vertical="top" wrapText="1"/>
    </xf>
    <xf numFmtId="0" fontId="48" fillId="2" borderId="36" xfId="0" applyFont="1" applyFill="1" applyBorder="1" applyAlignment="1" applyProtection="1">
      <alignment horizontal="right" vertical="center" wrapText="1"/>
    </xf>
    <xf numFmtId="174" fontId="5" fillId="2" borderId="0" xfId="0" applyNumberFormat="1" applyFont="1" applyFill="1" applyBorder="1" applyAlignment="1">
      <alignment horizontal="right" vertical="center"/>
    </xf>
    <xf numFmtId="0" fontId="5" fillId="2" borderId="16" xfId="0" applyFont="1" applyFill="1" applyBorder="1" applyAlignment="1">
      <alignment vertical="top"/>
    </xf>
    <xf numFmtId="0" fontId="5" fillId="2" borderId="0" xfId="0" applyFont="1" applyFill="1" applyBorder="1" applyAlignment="1">
      <alignment horizontal="left" vertical="top"/>
    </xf>
    <xf numFmtId="2" fontId="5" fillId="2" borderId="0" xfId="0" applyNumberFormat="1" applyFont="1" applyFill="1"/>
    <xf numFmtId="0" fontId="6" fillId="2" borderId="0" xfId="0" applyFont="1" applyFill="1" applyAlignment="1">
      <alignment vertical="top" wrapText="1"/>
    </xf>
    <xf numFmtId="4" fontId="5" fillId="2" borderId="0" xfId="63" applyNumberFormat="1" applyFont="1" applyFill="1" applyBorder="1" applyAlignment="1"/>
    <xf numFmtId="43" fontId="5" fillId="2" borderId="0" xfId="0" applyNumberFormat="1" applyFont="1" applyFill="1"/>
    <xf numFmtId="174" fontId="35" fillId="2" borderId="0" xfId="0" applyNumberFormat="1" applyFont="1" applyFill="1" applyBorder="1"/>
    <xf numFmtId="0" fontId="35" fillId="2" borderId="0" xfId="0" applyFont="1" applyFill="1" applyBorder="1" applyAlignment="1"/>
    <xf numFmtId="0" fontId="5" fillId="2" borderId="0" xfId="3" applyFont="1" applyFill="1" applyBorder="1" applyAlignment="1">
      <alignment vertical="top" wrapText="1"/>
    </xf>
    <xf numFmtId="0" fontId="14" fillId="2" borderId="0" xfId="0" applyFont="1" applyFill="1"/>
    <xf numFmtId="0" fontId="35" fillId="2" borderId="0" xfId="0" applyFont="1" applyFill="1" applyBorder="1" applyAlignment="1">
      <alignment vertical="justify" wrapText="1"/>
    </xf>
    <xf numFmtId="39" fontId="5" fillId="2" borderId="0" xfId="0" applyNumberFormat="1" applyFont="1" applyFill="1" applyBorder="1" applyAlignment="1">
      <alignment wrapText="1"/>
    </xf>
    <xf numFmtId="4" fontId="5" fillId="2" borderId="7" xfId="9" applyNumberFormat="1" applyFont="1" applyFill="1" applyBorder="1" applyAlignment="1">
      <alignment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right" vertical="center" wrapText="1"/>
    </xf>
    <xf numFmtId="4" fontId="5" fillId="2" borderId="7" xfId="197" applyNumberFormat="1" applyFont="1" applyFill="1" applyBorder="1" applyAlignment="1">
      <alignment horizontal="right" vertical="center" wrapText="1"/>
    </xf>
    <xf numFmtId="4" fontId="5" fillId="2" borderId="7" xfId="0" applyNumberFormat="1" applyFont="1" applyFill="1" applyBorder="1" applyAlignment="1">
      <alignment horizontal="center" vertical="center" wrapText="1"/>
    </xf>
    <xf numFmtId="4" fontId="5" fillId="2" borderId="7" xfId="0" applyNumberFormat="1" applyFont="1" applyFill="1" applyBorder="1" applyAlignment="1" applyProtection="1">
      <alignment horizontal="right" vertical="center" wrapText="1"/>
      <protection locked="0"/>
    </xf>
    <xf numFmtId="39" fontId="5" fillId="2" borderId="7" xfId="0" applyNumberFormat="1" applyFont="1" applyFill="1" applyBorder="1" applyAlignment="1">
      <alignment vertical="top" wrapText="1"/>
    </xf>
    <xf numFmtId="4" fontId="5" fillId="2" borderId="7" xfId="0" applyNumberFormat="1" applyFont="1" applyFill="1" applyBorder="1" applyAlignment="1">
      <alignment vertical="top"/>
    </xf>
    <xf numFmtId="49" fontId="5" fillId="21" borderId="7" xfId="0" applyNumberFormat="1" applyFont="1" applyFill="1" applyBorder="1" applyAlignment="1">
      <alignment horizontal="right" vertical="center" wrapText="1"/>
    </xf>
    <xf numFmtId="0" fontId="5" fillId="2" borderId="7" xfId="0" applyNumberFormat="1" applyFont="1" applyFill="1" applyBorder="1" applyAlignment="1">
      <alignment horizontal="left" vertical="top" wrapText="1"/>
    </xf>
    <xf numFmtId="174" fontId="5" fillId="2" borderId="7" xfId="0" applyNumberFormat="1" applyFont="1" applyFill="1" applyBorder="1" applyAlignment="1"/>
    <xf numFmtId="0" fontId="5" fillId="2" borderId="7" xfId="0" applyNumberFormat="1" applyFont="1" applyFill="1" applyBorder="1" applyAlignment="1">
      <alignment horizontal="center"/>
    </xf>
    <xf numFmtId="174" fontId="5" fillId="2" borderId="7" xfId="0" applyNumberFormat="1" applyFont="1" applyFill="1" applyBorder="1" applyAlignment="1">
      <alignment horizontal="right"/>
    </xf>
    <xf numFmtId="3" fontId="5" fillId="2" borderId="7" xfId="8" applyNumberFormat="1" applyFont="1" applyFill="1" applyBorder="1" applyAlignment="1">
      <alignment horizontal="right" vertical="center" wrapText="1"/>
    </xf>
    <xf numFmtId="49" fontId="5" fillId="2" borderId="7" xfId="8" applyNumberFormat="1" applyFont="1" applyFill="1" applyBorder="1" applyAlignment="1">
      <alignment horizontal="left" vertical="center" wrapText="1"/>
    </xf>
    <xf numFmtId="4" fontId="5" fillId="2" borderId="7" xfId="8" applyNumberFormat="1" applyFont="1" applyFill="1" applyBorder="1" applyAlignment="1">
      <alignment horizontal="right" vertical="center" wrapText="1"/>
    </xf>
    <xf numFmtId="39" fontId="5" fillId="2" borderId="7" xfId="8" applyNumberFormat="1" applyFont="1" applyFill="1" applyBorder="1" applyAlignment="1" applyProtection="1">
      <alignment horizontal="center" vertical="center"/>
      <protection locked="0"/>
    </xf>
    <xf numFmtId="4" fontId="5" fillId="2" borderId="7" xfId="0" applyNumberFormat="1" applyFont="1" applyFill="1" applyBorder="1" applyAlignment="1">
      <alignment horizontal="right" vertical="top" wrapText="1"/>
    </xf>
    <xf numFmtId="172" fontId="5" fillId="2" borderId="7" xfId="0" applyNumberFormat="1" applyFont="1" applyFill="1" applyBorder="1" applyAlignment="1" applyProtection="1">
      <alignment horizontal="right" wrapText="1"/>
    </xf>
    <xf numFmtId="0" fontId="5" fillId="2" borderId="7" xfId="0" applyNumberFormat="1" applyFont="1" applyFill="1" applyBorder="1" applyAlignment="1">
      <alignment vertical="top" wrapText="1"/>
    </xf>
    <xf numFmtId="39" fontId="5" fillId="2" borderId="7" xfId="225" applyFont="1" applyFill="1" applyBorder="1" applyAlignment="1">
      <alignment vertical="center" wrapText="1"/>
    </xf>
    <xf numFmtId="0" fontId="48" fillId="0" borderId="36" xfId="0" applyFont="1" applyFill="1" applyBorder="1" applyAlignment="1">
      <alignment vertical="top" wrapText="1"/>
    </xf>
    <xf numFmtId="174" fontId="5" fillId="2" borderId="7" xfId="200" applyNumberFormat="1" applyFont="1" applyFill="1" applyBorder="1" applyAlignment="1">
      <alignment horizontal="right"/>
    </xf>
    <xf numFmtId="0" fontId="5" fillId="2" borderId="7" xfId="3" applyFont="1" applyFill="1" applyBorder="1" applyAlignment="1">
      <alignment vertical="top" wrapText="1"/>
    </xf>
    <xf numFmtId="172" fontId="5" fillId="2" borderId="7" xfId="0" applyNumberFormat="1" applyFont="1" applyFill="1" applyBorder="1" applyAlignment="1">
      <alignment horizontal="right"/>
    </xf>
    <xf numFmtId="174" fontId="5" fillId="2" borderId="7" xfId="142" applyNumberFormat="1" applyFont="1" applyFill="1" applyBorder="1" applyAlignment="1" applyProtection="1">
      <alignment horizontal="right" vertical="top" wrapText="1"/>
      <protection locked="0"/>
    </xf>
    <xf numFmtId="39" fontId="5" fillId="2" borderId="7" xfId="0" applyNumberFormat="1" applyFont="1" applyFill="1" applyBorder="1" applyAlignment="1" applyProtection="1">
      <alignment vertical="top"/>
      <protection locked="0"/>
    </xf>
    <xf numFmtId="4" fontId="5" fillId="2" borderId="7" xfId="511" applyNumberFormat="1" applyFont="1" applyFill="1" applyBorder="1" applyAlignment="1">
      <alignment vertical="center" wrapText="1"/>
    </xf>
    <xf numFmtId="4" fontId="5" fillId="2" borderId="7" xfId="0" applyNumberFormat="1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top"/>
    </xf>
    <xf numFmtId="0" fontId="5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vertical="top"/>
    </xf>
    <xf numFmtId="49" fontId="5" fillId="21" borderId="35" xfId="0" applyNumberFormat="1" applyFont="1" applyFill="1" applyBorder="1" applyAlignment="1">
      <alignment horizontal="right" vertical="center" wrapText="1"/>
    </xf>
    <xf numFmtId="0" fontId="5" fillId="2" borderId="35" xfId="0" applyNumberFormat="1" applyFont="1" applyFill="1" applyBorder="1" applyAlignment="1">
      <alignment horizontal="left" vertical="top" wrapText="1"/>
    </xf>
    <xf numFmtId="174" fontId="5" fillId="2" borderId="35" xfId="0" applyNumberFormat="1" applyFont="1" applyFill="1" applyBorder="1" applyAlignment="1"/>
    <xf numFmtId="0" fontId="5" fillId="2" borderId="35" xfId="0" applyNumberFormat="1" applyFont="1" applyFill="1" applyBorder="1" applyAlignment="1">
      <alignment horizontal="center"/>
    </xf>
    <xf numFmtId="174" fontId="5" fillId="2" borderId="35" xfId="0" applyNumberFormat="1" applyFont="1" applyFill="1" applyBorder="1" applyAlignment="1">
      <alignment horizontal="right"/>
    </xf>
    <xf numFmtId="0" fontId="35" fillId="2" borderId="6" xfId="0" applyFont="1" applyFill="1" applyBorder="1"/>
    <xf numFmtId="174" fontId="35" fillId="2" borderId="6" xfId="200" applyNumberFormat="1" applyFont="1" applyFill="1" applyBorder="1" applyAlignment="1">
      <alignment horizontal="right"/>
    </xf>
    <xf numFmtId="174" fontId="53" fillId="37" borderId="0" xfId="0" applyNumberFormat="1" applyFont="1" applyFill="1" applyBorder="1"/>
    <xf numFmtId="174" fontId="6" fillId="37" borderId="0" xfId="0" applyNumberFormat="1" applyFont="1" applyFill="1" applyBorder="1"/>
    <xf numFmtId="174" fontId="7" fillId="37" borderId="0" xfId="0" applyNumberFormat="1" applyFont="1" applyFill="1" applyBorder="1"/>
    <xf numFmtId="170" fontId="5" fillId="22" borderId="0" xfId="2" applyNumberFormat="1" applyFont="1" applyFill="1" applyBorder="1" applyAlignment="1">
      <alignment horizontal="center"/>
    </xf>
    <xf numFmtId="0" fontId="5" fillId="22" borderId="0" xfId="3" applyFont="1" applyFill="1" applyBorder="1" applyAlignment="1">
      <alignment horizontal="center"/>
    </xf>
    <xf numFmtId="170" fontId="35" fillId="2" borderId="0" xfId="2" applyNumberFormat="1" applyFont="1" applyFill="1" applyBorder="1" applyAlignment="1">
      <alignment vertical="top" wrapText="1"/>
    </xf>
    <xf numFmtId="0" fontId="35" fillId="2" borderId="0" xfId="4" applyFont="1" applyFill="1" applyBorder="1"/>
    <xf numFmtId="170" fontId="35" fillId="2" borderId="0" xfId="4" applyNumberFormat="1" applyFont="1" applyFill="1" applyBorder="1"/>
    <xf numFmtId="0" fontId="68" fillId="2" borderId="0" xfId="7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4" fontId="50" fillId="34" borderId="0" xfId="63" applyNumberFormat="1" applyFont="1" applyFill="1" applyBorder="1" applyAlignment="1"/>
    <xf numFmtId="4" fontId="5" fillId="23" borderId="0" xfId="0" applyNumberFormat="1" applyFont="1" applyFill="1" applyBorder="1" applyAlignment="1">
      <alignment vertical="top"/>
    </xf>
    <xf numFmtId="39" fontId="34" fillId="23" borderId="0" xfId="93" applyFont="1" applyFill="1" applyBorder="1"/>
    <xf numFmtId="43" fontId="35" fillId="21" borderId="0" xfId="0" applyNumberFormat="1" applyFont="1" applyFill="1" applyBorder="1" applyAlignment="1">
      <alignment vertical="top"/>
    </xf>
    <xf numFmtId="4" fontId="35" fillId="23" borderId="0" xfId="0" applyNumberFormat="1" applyFont="1" applyFill="1" applyBorder="1" applyAlignment="1">
      <alignment vertical="top"/>
    </xf>
    <xf numFmtId="43" fontId="35" fillId="40" borderId="0" xfId="0" applyNumberFormat="1" applyFont="1" applyFill="1" applyBorder="1" applyAlignment="1"/>
    <xf numFmtId="4" fontId="5" fillId="21" borderId="0" xfId="0" applyNumberFormat="1" applyFont="1" applyFill="1" applyBorder="1" applyAlignment="1">
      <alignment vertical="center" wrapText="1"/>
    </xf>
    <xf numFmtId="0" fontId="5" fillId="23" borderId="0" xfId="0" applyFont="1" applyFill="1" applyBorder="1" applyAlignment="1">
      <alignment horizontal="left" vertical="center"/>
    </xf>
    <xf numFmtId="39" fontId="5" fillId="2" borderId="0" xfId="0" applyNumberFormat="1" applyFont="1" applyFill="1" applyBorder="1"/>
    <xf numFmtId="39" fontId="5" fillId="2" borderId="0" xfId="0" applyNumberFormat="1" applyFont="1" applyFill="1" applyBorder="1" applyAlignment="1" applyProtection="1">
      <alignment horizontal="left"/>
    </xf>
    <xf numFmtId="0" fontId="5" fillId="23" borderId="0" xfId="0" applyFont="1" applyFill="1" applyBorder="1"/>
    <xf numFmtId="39" fontId="35" fillId="2" borderId="0" xfId="0" applyNumberFormat="1" applyFont="1" applyFill="1" applyBorder="1"/>
    <xf numFmtId="0" fontId="35" fillId="23" borderId="0" xfId="0" applyFont="1" applyFill="1" applyBorder="1"/>
    <xf numFmtId="4" fontId="35" fillId="23" borderId="0" xfId="0" applyNumberFormat="1" applyFont="1" applyFill="1" applyBorder="1"/>
    <xf numFmtId="43" fontId="5" fillId="63" borderId="0" xfId="0" applyNumberFormat="1" applyFont="1" applyFill="1" applyBorder="1"/>
    <xf numFmtId="4" fontId="5" fillId="63" borderId="0" xfId="0" applyNumberFormat="1" applyFont="1" applyFill="1" applyBorder="1"/>
    <xf numFmtId="0" fontId="5" fillId="47" borderId="0" xfId="0" applyFont="1" applyFill="1" applyBorder="1"/>
    <xf numFmtId="4" fontId="35" fillId="47" borderId="0" xfId="0" applyNumberFormat="1" applyFont="1" applyFill="1" applyBorder="1"/>
    <xf numFmtId="0" fontId="6" fillId="23" borderId="0" xfId="0" applyFont="1" applyFill="1" applyBorder="1"/>
    <xf numFmtId="0" fontId="5" fillId="62" borderId="0" xfId="0" applyFont="1" applyFill="1" applyBorder="1"/>
    <xf numFmtId="39" fontId="5" fillId="22" borderId="0" xfId="0" applyNumberFormat="1" applyFont="1" applyFill="1" applyBorder="1"/>
    <xf numFmtId="39" fontId="5" fillId="22" borderId="0" xfId="0" applyNumberFormat="1" applyFont="1" applyFill="1" applyBorder="1" applyAlignment="1" applyProtection="1">
      <alignment horizontal="left"/>
    </xf>
    <xf numFmtId="43" fontId="5" fillId="23" borderId="0" xfId="0" applyNumberFormat="1" applyFont="1" applyFill="1" applyBorder="1"/>
    <xf numFmtId="4" fontId="35" fillId="2" borderId="0" xfId="4" applyNumberFormat="1" applyFont="1" applyFill="1" applyBorder="1"/>
    <xf numFmtId="0" fontId="5" fillId="38" borderId="0" xfId="4" applyFont="1" applyFill="1" applyBorder="1"/>
    <xf numFmtId="174" fontId="5" fillId="2" borderId="0" xfId="4" applyNumberFormat="1" applyFont="1" applyFill="1" applyBorder="1"/>
    <xf numFmtId="174" fontId="6" fillId="2" borderId="0" xfId="4" applyNumberFormat="1" applyFont="1" applyFill="1" applyBorder="1" applyAlignment="1">
      <alignment horizontal="center"/>
    </xf>
    <xf numFmtId="43" fontId="5" fillId="2" borderId="0" xfId="4" applyNumberFormat="1" applyFont="1" applyFill="1" applyBorder="1" applyAlignment="1">
      <alignment vertical="top" wrapText="1"/>
    </xf>
    <xf numFmtId="0" fontId="5" fillId="23" borderId="0" xfId="0" applyFont="1" applyFill="1" applyBorder="1" applyAlignment="1">
      <alignment horizontal="left" vertical="top" wrapText="1"/>
    </xf>
    <xf numFmtId="174" fontId="5" fillId="23" borderId="0" xfId="0" applyNumberFormat="1" applyFont="1" applyFill="1" applyBorder="1" applyAlignment="1">
      <alignment horizontal="right" vertical="top" wrapText="1"/>
    </xf>
    <xf numFmtId="43" fontId="35" fillId="2" borderId="0" xfId="4" applyNumberFormat="1" applyFont="1" applyFill="1" applyBorder="1"/>
    <xf numFmtId="0" fontId="5" fillId="23" borderId="0" xfId="0" applyFont="1" applyFill="1" applyBorder="1" applyAlignment="1">
      <alignment horizontal="left" vertical="center" wrapText="1"/>
    </xf>
    <xf numFmtId="174" fontId="5" fillId="23" borderId="0" xfId="0" applyNumberFormat="1" applyFont="1" applyFill="1" applyBorder="1" applyAlignment="1">
      <alignment horizontal="right" vertical="center" wrapText="1"/>
    </xf>
    <xf numFmtId="2" fontId="5" fillId="0" borderId="0" xfId="0" applyNumberFormat="1" applyFont="1" applyBorder="1"/>
    <xf numFmtId="4" fontId="5" fillId="2" borderId="0" xfId="3" applyNumberFormat="1" applyFont="1" applyFill="1" applyBorder="1" applyAlignment="1">
      <alignment vertical="top" wrapText="1"/>
    </xf>
    <xf numFmtId="4" fontId="5" fillId="0" borderId="0" xfId="0" applyNumberFormat="1" applyFont="1" applyBorder="1"/>
    <xf numFmtId="170" fontId="5" fillId="3" borderId="0" xfId="2" applyNumberFormat="1" applyFont="1" applyFill="1" applyBorder="1" applyAlignment="1">
      <alignment vertical="top" wrapText="1"/>
    </xf>
    <xf numFmtId="0" fontId="35" fillId="22" borderId="0" xfId="4" applyFont="1" applyFill="1" applyBorder="1"/>
    <xf numFmtId="43" fontId="5" fillId="22" borderId="0" xfId="4" applyNumberFormat="1" applyFont="1" applyFill="1" applyBorder="1"/>
    <xf numFmtId="43" fontId="35" fillId="22" borderId="0" xfId="4" applyNumberFormat="1" applyFont="1" applyFill="1" applyBorder="1"/>
    <xf numFmtId="43" fontId="6" fillId="0" borderId="0" xfId="0" applyNumberFormat="1" applyFont="1" applyFill="1" applyBorder="1" applyAlignment="1">
      <alignment vertical="top" wrapText="1"/>
    </xf>
    <xf numFmtId="171" fontId="35" fillId="3" borderId="0" xfId="0" applyNumberFormat="1" applyFont="1" applyFill="1" applyBorder="1" applyAlignment="1">
      <alignment horizontal="center" vertical="center"/>
    </xf>
    <xf numFmtId="43" fontId="35" fillId="37" borderId="0" xfId="0" applyNumberFormat="1" applyFont="1" applyFill="1" applyBorder="1" applyAlignment="1"/>
    <xf numFmtId="4" fontId="5" fillId="2" borderId="0" xfId="0" applyNumberFormat="1" applyFont="1" applyFill="1" applyBorder="1" applyAlignment="1">
      <alignment horizontal="center" vertical="center"/>
    </xf>
    <xf numFmtId="4" fontId="35" fillId="22" borderId="0" xfId="0" applyNumberFormat="1" applyFont="1" applyFill="1" applyBorder="1" applyAlignment="1">
      <alignment horizontal="center" vertical="center"/>
    </xf>
    <xf numFmtId="170" fontId="35" fillId="22" borderId="0" xfId="2" applyNumberFormat="1" applyFont="1" applyFill="1" applyBorder="1" applyAlignment="1">
      <alignment vertical="top" wrapText="1"/>
    </xf>
    <xf numFmtId="171" fontId="35" fillId="22" borderId="0" xfId="0" applyNumberFormat="1" applyFont="1" applyFill="1" applyBorder="1" applyAlignment="1">
      <alignment horizontal="right" vertical="center"/>
    </xf>
    <xf numFmtId="170" fontId="5" fillId="23" borderId="0" xfId="2" applyNumberFormat="1" applyFont="1" applyFill="1" applyBorder="1" applyAlignment="1">
      <alignment vertical="top" wrapText="1"/>
    </xf>
    <xf numFmtId="0" fontId="5" fillId="23" borderId="0" xfId="4" applyFont="1" applyFill="1" applyBorder="1"/>
    <xf numFmtId="0" fontId="35" fillId="23" borderId="0" xfId="4" applyFont="1" applyFill="1" applyBorder="1"/>
    <xf numFmtId="170" fontId="5" fillId="37" borderId="0" xfId="2" applyNumberFormat="1" applyFont="1" applyFill="1" applyBorder="1" applyAlignment="1">
      <alignment vertical="top" wrapText="1"/>
    </xf>
    <xf numFmtId="0" fontId="35" fillId="37" borderId="0" xfId="4" applyFont="1" applyFill="1" applyBorder="1"/>
    <xf numFmtId="170" fontId="35" fillId="37" borderId="0" xfId="2" applyNumberFormat="1" applyFont="1" applyFill="1" applyBorder="1" applyAlignment="1">
      <alignment vertical="top" wrapText="1"/>
    </xf>
    <xf numFmtId="0" fontId="35" fillId="3" borderId="0" xfId="4" applyFont="1" applyFill="1" applyBorder="1"/>
    <xf numFmtId="171" fontId="35" fillId="23" borderId="0" xfId="0" applyNumberFormat="1" applyFont="1" applyFill="1" applyBorder="1" applyAlignment="1">
      <alignment horizontal="right" vertical="center"/>
    </xf>
    <xf numFmtId="171" fontId="35" fillId="37" borderId="0" xfId="0" applyNumberFormat="1" applyFont="1" applyFill="1" applyBorder="1" applyAlignment="1">
      <alignment horizontal="right" vertical="center"/>
    </xf>
    <xf numFmtId="170" fontId="5" fillId="39" borderId="0" xfId="2" applyNumberFormat="1" applyFont="1" applyFill="1" applyBorder="1" applyAlignment="1">
      <alignment vertical="top" wrapText="1"/>
    </xf>
    <xf numFmtId="0" fontId="5" fillId="39" borderId="0" xfId="4" applyFont="1" applyFill="1" applyBorder="1"/>
    <xf numFmtId="171" fontId="11" fillId="39" borderId="0" xfId="0" applyNumberFormat="1" applyFont="1" applyFill="1" applyBorder="1" applyAlignment="1">
      <alignment vertical="top"/>
    </xf>
    <xf numFmtId="171" fontId="11" fillId="22" borderId="0" xfId="0" applyNumberFormat="1" applyFont="1" applyFill="1" applyBorder="1" applyAlignment="1">
      <alignment vertical="top"/>
    </xf>
    <xf numFmtId="171" fontId="5" fillId="2" borderId="0" xfId="0" applyNumberFormat="1" applyFont="1" applyFill="1" applyBorder="1" applyAlignment="1">
      <alignment vertical="top"/>
    </xf>
    <xf numFmtId="0" fontId="5" fillId="2" borderId="0" xfId="0" applyFont="1" applyFill="1" applyBorder="1" applyAlignment="1">
      <alignment horizontal="left" vertical="center"/>
    </xf>
    <xf numFmtId="170" fontId="5" fillId="2" borderId="0" xfId="4" applyNumberFormat="1" applyFont="1" applyFill="1" applyBorder="1"/>
    <xf numFmtId="170" fontId="5" fillId="2" borderId="0" xfId="1" applyFont="1" applyFill="1" applyBorder="1" applyAlignment="1">
      <alignment horizontal="center" vertical="center"/>
    </xf>
    <xf numFmtId="171" fontId="5" fillId="2" borderId="0" xfId="0" applyNumberFormat="1" applyFont="1" applyFill="1" applyBorder="1" applyAlignment="1">
      <alignment horizontal="center" vertical="top" wrapText="1"/>
    </xf>
    <xf numFmtId="0" fontId="6" fillId="2" borderId="0" xfId="4" applyFont="1" applyFill="1" applyBorder="1" applyAlignment="1">
      <alignment vertical="top" wrapText="1"/>
    </xf>
    <xf numFmtId="0" fontId="6" fillId="2" borderId="0" xfId="0" applyFont="1" applyFill="1" applyBorder="1" applyAlignment="1">
      <alignment vertical="top" wrapText="1"/>
    </xf>
    <xf numFmtId="4" fontId="5" fillId="22" borderId="0" xfId="4" applyNumberFormat="1" applyFont="1" applyFill="1" applyBorder="1"/>
    <xf numFmtId="171" fontId="35" fillId="22" borderId="0" xfId="0" applyNumberFormat="1" applyFont="1" applyFill="1" applyBorder="1" applyAlignment="1">
      <alignment horizontal="center" vertical="center"/>
    </xf>
    <xf numFmtId="171" fontId="11" fillId="37" borderId="0" xfId="0" applyNumberFormat="1" applyFont="1" applyFill="1" applyBorder="1" applyAlignment="1">
      <alignment horizontal="center" vertical="center"/>
    </xf>
    <xf numFmtId="43" fontId="35" fillId="3" borderId="0" xfId="0" applyNumberFormat="1" applyFont="1" applyFill="1" applyBorder="1" applyAlignment="1"/>
    <xf numFmtId="170" fontId="35" fillId="34" borderId="0" xfId="2" applyNumberFormat="1" applyFont="1" applyFill="1" applyBorder="1" applyAlignment="1">
      <alignment vertical="top" wrapText="1"/>
    </xf>
    <xf numFmtId="0" fontId="5" fillId="34" borderId="0" xfId="4" applyFont="1" applyFill="1" applyBorder="1"/>
    <xf numFmtId="4" fontId="35" fillId="34" borderId="0" xfId="0" applyNumberFormat="1" applyFont="1" applyFill="1" applyBorder="1" applyAlignment="1">
      <alignment horizontal="center" vertical="center"/>
    </xf>
    <xf numFmtId="4" fontId="11" fillId="22" borderId="0" xfId="0" applyNumberFormat="1" applyFont="1" applyFill="1" applyBorder="1" applyAlignment="1">
      <alignment horizontal="center" vertical="center"/>
    </xf>
    <xf numFmtId="171" fontId="35" fillId="2" borderId="0" xfId="0" applyNumberFormat="1" applyFont="1" applyFill="1" applyBorder="1" applyAlignment="1">
      <alignment horizontal="right" vertical="center"/>
    </xf>
    <xf numFmtId="0" fontId="35" fillId="44" borderId="0" xfId="4" applyFont="1" applyFill="1" applyBorder="1"/>
    <xf numFmtId="43" fontId="35" fillId="2" borderId="0" xfId="4" applyNumberFormat="1" applyFont="1" applyFill="1" applyBorder="1" applyAlignment="1">
      <alignment vertical="top" wrapText="1"/>
    </xf>
    <xf numFmtId="4" fontId="5" fillId="37" borderId="0" xfId="0" applyNumberFormat="1" applyFont="1" applyFill="1" applyBorder="1" applyAlignment="1">
      <alignment vertical="top"/>
    </xf>
    <xf numFmtId="171" fontId="35" fillId="2" borderId="0" xfId="0" applyNumberFormat="1" applyFont="1" applyFill="1" applyBorder="1" applyAlignment="1">
      <alignment horizontal="center" vertical="center"/>
    </xf>
    <xf numFmtId="0" fontId="35" fillId="21" borderId="0" xfId="0" applyFont="1" applyFill="1" applyBorder="1" applyAlignment="1">
      <alignment vertical="top" wrapText="1"/>
    </xf>
    <xf numFmtId="174" fontId="35" fillId="2" borderId="0" xfId="0" applyNumberFormat="1" applyFont="1" applyFill="1" applyBorder="1" applyAlignment="1">
      <alignment horizontal="right" vertical="top" wrapText="1"/>
    </xf>
    <xf numFmtId="0" fontId="35" fillId="2" borderId="0" xfId="0" applyFont="1" applyFill="1" applyBorder="1" applyAlignment="1">
      <alignment vertical="top" wrapText="1"/>
    </xf>
    <xf numFmtId="170" fontId="5" fillId="2" borderId="0" xfId="1" applyFont="1" applyFill="1" applyBorder="1" applyAlignment="1"/>
    <xf numFmtId="0" fontId="35" fillId="2" borderId="0" xfId="0" applyFont="1" applyFill="1" applyBorder="1" applyAlignment="1">
      <alignment vertical="top"/>
    </xf>
    <xf numFmtId="39" fontId="35" fillId="2" borderId="0" xfId="4" applyNumberFormat="1" applyFont="1" applyFill="1" applyBorder="1"/>
    <xf numFmtId="4" fontId="50" fillId="22" borderId="0" xfId="63" applyNumberFormat="1" applyFont="1" applyFill="1" applyBorder="1" applyAlignment="1"/>
    <xf numFmtId="4" fontId="35" fillId="2" borderId="0" xfId="3" applyNumberFormat="1" applyFont="1" applyFill="1" applyBorder="1" applyAlignment="1">
      <alignment vertical="top" wrapText="1"/>
    </xf>
    <xf numFmtId="0" fontId="5" fillId="37" borderId="0" xfId="4" applyFont="1" applyFill="1" applyBorder="1" applyAlignment="1">
      <alignment vertical="top" wrapText="1"/>
    </xf>
    <xf numFmtId="4" fontId="5" fillId="37" borderId="0" xfId="3" applyNumberFormat="1" applyFont="1" applyFill="1" applyBorder="1" applyAlignment="1">
      <alignment vertical="top" wrapText="1"/>
    </xf>
    <xf numFmtId="4" fontId="5" fillId="37" borderId="0" xfId="4" applyNumberFormat="1" applyFont="1" applyFill="1" applyBorder="1"/>
    <xf numFmtId="39" fontId="5" fillId="37" borderId="0" xfId="4" applyNumberFormat="1" applyFont="1" applyFill="1" applyBorder="1"/>
    <xf numFmtId="39" fontId="5" fillId="2" borderId="0" xfId="4" applyNumberFormat="1" applyFont="1" applyFill="1" applyBorder="1"/>
    <xf numFmtId="174" fontId="35" fillId="2" borderId="0" xfId="0" applyNumberFormat="1" applyFont="1" applyFill="1" applyBorder="1" applyAlignment="1">
      <alignment horizontal="right" vertical="center"/>
    </xf>
    <xf numFmtId="0" fontId="5" fillId="22" borderId="0" xfId="3" applyFont="1" applyFill="1" applyBorder="1" applyAlignment="1">
      <alignment vertical="top" wrapText="1"/>
    </xf>
    <xf numFmtId="0" fontId="35" fillId="2" borderId="0" xfId="3" applyFont="1" applyFill="1" applyBorder="1" applyAlignment="1">
      <alignment vertical="top" wrapText="1"/>
    </xf>
    <xf numFmtId="174" fontId="7" fillId="2" borderId="0" xfId="3" applyNumberFormat="1" applyFont="1" applyFill="1" applyBorder="1" applyAlignment="1">
      <alignment vertical="top" wrapText="1"/>
    </xf>
    <xf numFmtId="0" fontId="5" fillId="3" borderId="0" xfId="3" applyFont="1" applyFill="1" applyBorder="1" applyAlignment="1">
      <alignment vertical="top" wrapText="1"/>
    </xf>
    <xf numFmtId="39" fontId="35" fillId="37" borderId="0" xfId="3" applyNumberFormat="1" applyFont="1" applyFill="1" applyBorder="1" applyAlignment="1">
      <alignment vertical="top" wrapText="1"/>
    </xf>
    <xf numFmtId="39" fontId="35" fillId="2" borderId="0" xfId="3" applyNumberFormat="1" applyFont="1" applyFill="1" applyBorder="1" applyAlignment="1">
      <alignment vertical="top" wrapText="1"/>
    </xf>
    <xf numFmtId="0" fontId="5" fillId="37" borderId="0" xfId="3" applyFont="1" applyFill="1" applyBorder="1" applyAlignment="1">
      <alignment vertical="center" wrapText="1"/>
    </xf>
    <xf numFmtId="170" fontId="5" fillId="37" borderId="0" xfId="2" applyNumberFormat="1" applyFont="1" applyFill="1" applyBorder="1" applyAlignment="1">
      <alignment vertical="center" wrapText="1"/>
    </xf>
    <xf numFmtId="0" fontId="14" fillId="37" borderId="0" xfId="0" applyFont="1" applyFill="1" applyBorder="1" applyAlignment="1">
      <alignment vertical="center" wrapText="1"/>
    </xf>
    <xf numFmtId="39" fontId="35" fillId="37" borderId="0" xfId="4" applyNumberFormat="1" applyFont="1" applyFill="1" applyBorder="1"/>
    <xf numFmtId="171" fontId="35" fillId="37" borderId="0" xfId="0" applyNumberFormat="1" applyFont="1" applyFill="1" applyBorder="1" applyAlignment="1">
      <alignment horizontal="center" vertical="center"/>
    </xf>
    <xf numFmtId="170" fontId="5" fillId="42" borderId="0" xfId="2" applyNumberFormat="1" applyFont="1" applyFill="1" applyBorder="1" applyAlignment="1">
      <alignment vertical="top" wrapText="1"/>
    </xf>
    <xf numFmtId="0" fontId="5" fillId="42" borderId="0" xfId="3" applyFont="1" applyFill="1" applyBorder="1" applyAlignment="1">
      <alignment vertical="top" wrapText="1"/>
    </xf>
    <xf numFmtId="0" fontId="67" fillId="37" borderId="0" xfId="0" applyFont="1" applyFill="1" applyBorder="1" applyAlignment="1">
      <alignment vertical="top" wrapText="1"/>
    </xf>
    <xf numFmtId="0" fontId="67" fillId="42" borderId="0" xfId="0" applyFont="1" applyFill="1" applyBorder="1"/>
    <xf numFmtId="0" fontId="67" fillId="0" borderId="0" xfId="0" applyFont="1" applyBorder="1"/>
    <xf numFmtId="0" fontId="35" fillId="0" borderId="0" xfId="0" applyFont="1" applyBorder="1"/>
    <xf numFmtId="171" fontId="5" fillId="23" borderId="0" xfId="0" applyNumberFormat="1" applyFont="1" applyFill="1" applyBorder="1" applyAlignment="1">
      <alignment horizontal="center" vertical="center"/>
    </xf>
    <xf numFmtId="0" fontId="67" fillId="3" borderId="0" xfId="0" applyFont="1" applyFill="1" applyBorder="1"/>
    <xf numFmtId="4" fontId="6" fillId="2" borderId="0" xfId="142" applyNumberFormat="1" applyFont="1" applyFill="1" applyBorder="1" applyAlignment="1" applyProtection="1">
      <alignment horizontal="right" wrapText="1"/>
    </xf>
    <xf numFmtId="0" fontId="6" fillId="0" borderId="0" xfId="0" applyFont="1" applyFill="1" applyBorder="1"/>
    <xf numFmtId="4" fontId="7" fillId="2" borderId="0" xfId="142" applyNumberFormat="1" applyFont="1" applyFill="1" applyBorder="1" applyAlignment="1" applyProtection="1">
      <alignment horizontal="right" wrapText="1"/>
    </xf>
    <xf numFmtId="0" fontId="7" fillId="2" borderId="0" xfId="0" applyFont="1" applyFill="1" applyBorder="1"/>
    <xf numFmtId="170" fontId="48" fillId="2" borderId="0" xfId="2" applyNumberFormat="1" applyFont="1" applyFill="1" applyBorder="1" applyAlignment="1">
      <alignment vertical="top" wrapText="1"/>
    </xf>
    <xf numFmtId="0" fontId="48" fillId="2" borderId="0" xfId="3" applyFont="1" applyFill="1" applyBorder="1" applyAlignment="1">
      <alignment vertical="top" wrapText="1"/>
    </xf>
    <xf numFmtId="170" fontId="6" fillId="37" borderId="0" xfId="2" applyNumberFormat="1" applyFont="1" applyFill="1" applyBorder="1" applyAlignment="1">
      <alignment vertical="top" wrapText="1"/>
    </xf>
    <xf numFmtId="172" fontId="10" fillId="2" borderId="0" xfId="0" applyNumberFormat="1" applyFont="1" applyFill="1" applyBorder="1" applyAlignment="1" applyProtection="1">
      <alignment horizontal="center" vertical="center"/>
    </xf>
    <xf numFmtId="4" fontId="6" fillId="2" borderId="0" xfId="1" applyNumberFormat="1" applyFont="1" applyFill="1" applyBorder="1" applyAlignment="1"/>
    <xf numFmtId="4" fontId="6" fillId="2" borderId="0" xfId="1" applyNumberFormat="1" applyFont="1" applyFill="1" applyBorder="1" applyAlignment="1">
      <alignment horizontal="center"/>
    </xf>
    <xf numFmtId="0" fontId="6" fillId="37" borderId="0" xfId="0" applyFont="1" applyFill="1" applyBorder="1" applyAlignment="1">
      <alignment horizontal="center" vertical="top" wrapText="1"/>
    </xf>
    <xf numFmtId="0" fontId="6" fillId="37" borderId="0" xfId="0" applyFont="1" applyFill="1" applyBorder="1" applyAlignment="1">
      <alignment horizontal="left" vertical="top" wrapText="1"/>
    </xf>
    <xf numFmtId="0" fontId="35" fillId="37" borderId="0" xfId="0" applyFont="1" applyFill="1" applyBorder="1" applyAlignment="1">
      <alignment vertical="top" wrapText="1"/>
    </xf>
    <xf numFmtId="0" fontId="7" fillId="37" borderId="0" xfId="0" applyFont="1" applyFill="1" applyBorder="1" applyAlignment="1">
      <alignment horizontal="center"/>
    </xf>
    <xf numFmtId="0" fontId="7" fillId="37" borderId="0" xfId="0" applyFont="1" applyFill="1" applyBorder="1" applyAlignment="1">
      <alignment horizontal="left"/>
    </xf>
    <xf numFmtId="1" fontId="6" fillId="37" borderId="0" xfId="0" applyNumberFormat="1" applyFont="1" applyFill="1" applyBorder="1"/>
    <xf numFmtId="174" fontId="5" fillId="37" borderId="0" xfId="0" applyNumberFormat="1" applyFont="1" applyFill="1" applyBorder="1" applyAlignment="1">
      <alignment horizontal="center"/>
    </xf>
    <xf numFmtId="194" fontId="5" fillId="37" borderId="0" xfId="0" applyNumberFormat="1" applyFont="1" applyFill="1" applyBorder="1" applyAlignment="1">
      <alignment horizontal="right"/>
    </xf>
    <xf numFmtId="0" fontId="5" fillId="37" borderId="0" xfId="0" applyFont="1" applyFill="1" applyBorder="1" applyAlignment="1">
      <alignment horizontal="left"/>
    </xf>
    <xf numFmtId="1" fontId="5" fillId="37" borderId="0" xfId="0" applyNumberFormat="1" applyFont="1" applyFill="1" applyBorder="1" applyAlignment="1">
      <alignment horizontal="right"/>
    </xf>
    <xf numFmtId="0" fontId="5" fillId="37" borderId="0" xfId="0" applyFont="1" applyFill="1" applyBorder="1" applyAlignment="1">
      <alignment horizontal="right"/>
    </xf>
    <xf numFmtId="0" fontId="6" fillId="37" borderId="0" xfId="0" applyFont="1" applyFill="1" applyBorder="1" applyAlignment="1">
      <alignment wrapText="1"/>
    </xf>
    <xf numFmtId="0" fontId="5" fillId="37" borderId="0" xfId="0" applyFont="1" applyFill="1" applyBorder="1" applyAlignment="1">
      <alignment wrapText="1"/>
    </xf>
    <xf numFmtId="2" fontId="5" fillId="37" borderId="0" xfId="0" applyNumberFormat="1" applyFont="1" applyFill="1" applyBorder="1"/>
    <xf numFmtId="1" fontId="5" fillId="37" borderId="0" xfId="0" applyNumberFormat="1" applyFont="1" applyFill="1" applyBorder="1"/>
    <xf numFmtId="194" fontId="5" fillId="37" borderId="0" xfId="0" applyNumberFormat="1" applyFont="1" applyFill="1" applyBorder="1"/>
    <xf numFmtId="0" fontId="35" fillId="37" borderId="0" xfId="0" applyFont="1" applyFill="1" applyBorder="1" applyAlignment="1">
      <alignment wrapText="1"/>
    </xf>
    <xf numFmtId="174" fontId="35" fillId="37" borderId="0" xfId="0" applyNumberFormat="1" applyFont="1" applyFill="1" applyBorder="1" applyAlignment="1">
      <alignment horizontal="center"/>
    </xf>
    <xf numFmtId="2" fontId="6" fillId="37" borderId="0" xfId="0" applyNumberFormat="1" applyFont="1" applyFill="1" applyBorder="1"/>
    <xf numFmtId="0" fontId="6" fillId="22" borderId="0" xfId="0" applyFont="1" applyFill="1" applyBorder="1" applyAlignment="1">
      <alignment horizontal="center" wrapText="1"/>
    </xf>
    <xf numFmtId="174" fontId="5" fillId="22" borderId="0" xfId="0" applyNumberFormat="1" applyFont="1" applyFill="1" applyBorder="1" applyAlignment="1">
      <alignment horizontal="center"/>
    </xf>
    <xf numFmtId="172" fontId="10" fillId="37" borderId="0" xfId="0" applyNumberFormat="1" applyFont="1" applyFill="1" applyBorder="1" applyAlignment="1" applyProtection="1">
      <alignment horizontal="center" vertical="center"/>
    </xf>
    <xf numFmtId="0" fontId="6" fillId="37" borderId="0" xfId="4" applyFont="1" applyFill="1" applyBorder="1" applyAlignment="1">
      <alignment vertical="top" wrapText="1"/>
    </xf>
    <xf numFmtId="4" fontId="6" fillId="37" borderId="0" xfId="1" applyNumberFormat="1" applyFont="1" applyFill="1" applyBorder="1" applyAlignment="1"/>
    <xf numFmtId="4" fontId="6" fillId="37" borderId="0" xfId="1" applyNumberFormat="1" applyFont="1" applyFill="1" applyBorder="1" applyAlignment="1">
      <alignment horizontal="center"/>
    </xf>
    <xf numFmtId="194" fontId="6" fillId="37" borderId="0" xfId="0" applyNumberFormat="1" applyFont="1" applyFill="1" applyBorder="1" applyAlignment="1">
      <alignment horizontal="center" vertical="top" wrapText="1"/>
    </xf>
    <xf numFmtId="194" fontId="35" fillId="37" borderId="0" xfId="0" applyNumberFormat="1" applyFont="1" applyFill="1" applyBorder="1" applyAlignment="1">
      <alignment horizontal="right"/>
    </xf>
    <xf numFmtId="1" fontId="35" fillId="37" borderId="0" xfId="0" applyNumberFormat="1" applyFont="1" applyFill="1" applyBorder="1" applyAlignment="1">
      <alignment horizontal="right"/>
    </xf>
    <xf numFmtId="0" fontId="35" fillId="37" borderId="0" xfId="0" applyFont="1" applyFill="1" applyBorder="1" applyAlignment="1">
      <alignment horizontal="left"/>
    </xf>
    <xf numFmtId="0" fontId="6" fillId="37" borderId="0" xfId="0" applyFont="1" applyFill="1" applyBorder="1" applyAlignment="1">
      <alignment horizontal="center"/>
    </xf>
    <xf numFmtId="1" fontId="6" fillId="37" borderId="0" xfId="0" applyNumberFormat="1" applyFont="1" applyFill="1" applyBorder="1" applyAlignment="1">
      <alignment horizontal="right"/>
    </xf>
    <xf numFmtId="0" fontId="6" fillId="37" borderId="0" xfId="0" applyFont="1" applyFill="1" applyBorder="1" applyAlignment="1">
      <alignment horizontal="left"/>
    </xf>
    <xf numFmtId="174" fontId="5" fillId="37" borderId="0" xfId="0" applyNumberFormat="1" applyFont="1" applyFill="1" applyBorder="1" applyAlignment="1">
      <alignment horizontal="right"/>
    </xf>
    <xf numFmtId="2" fontId="5" fillId="37" borderId="0" xfId="0" applyNumberFormat="1" applyFont="1" applyFill="1" applyBorder="1" applyAlignment="1">
      <alignment horizontal="right"/>
    </xf>
    <xf numFmtId="194" fontId="35" fillId="38" borderId="0" xfId="0" applyNumberFormat="1" applyFont="1" applyFill="1" applyBorder="1" applyAlignment="1">
      <alignment horizontal="right"/>
    </xf>
    <xf numFmtId="0" fontId="35" fillId="38" borderId="0" xfId="0" applyFont="1" applyFill="1" applyBorder="1" applyAlignment="1">
      <alignment horizontal="left"/>
    </xf>
    <xf numFmtId="174" fontId="35" fillId="38" borderId="0" xfId="0" applyNumberFormat="1" applyFont="1" applyFill="1" applyBorder="1" applyAlignment="1">
      <alignment horizontal="center"/>
    </xf>
    <xf numFmtId="4" fontId="5" fillId="37" borderId="0" xfId="9" applyNumberFormat="1" applyFont="1" applyFill="1" applyBorder="1" applyAlignment="1">
      <alignment horizontal="right" vertical="top"/>
    </xf>
    <xf numFmtId="1" fontId="35" fillId="37" borderId="0" xfId="0" applyNumberFormat="1" applyFont="1" applyFill="1" applyBorder="1" applyAlignment="1"/>
    <xf numFmtId="0" fontId="35" fillId="37" borderId="0" xfId="0" applyFont="1" applyFill="1" applyBorder="1" applyAlignment="1"/>
    <xf numFmtId="194" fontId="5" fillId="42" borderId="0" xfId="0" applyNumberFormat="1" applyFont="1" applyFill="1" applyBorder="1" applyAlignment="1">
      <alignment horizontal="right"/>
    </xf>
    <xf numFmtId="0" fontId="6" fillId="42" borderId="0" xfId="0" applyFont="1" applyFill="1" applyBorder="1" applyAlignment="1">
      <alignment horizontal="center"/>
    </xf>
    <xf numFmtId="174" fontId="5" fillId="42" borderId="0" xfId="0" applyNumberFormat="1" applyFont="1" applyFill="1" applyBorder="1"/>
    <xf numFmtId="174" fontId="5" fillId="42" borderId="0" xfId="0" applyNumberFormat="1" applyFont="1" applyFill="1" applyBorder="1" applyAlignment="1">
      <alignment horizontal="center"/>
    </xf>
    <xf numFmtId="2" fontId="35" fillId="0" borderId="0" xfId="0" applyNumberFormat="1" applyFont="1" applyBorder="1"/>
    <xf numFmtId="4" fontId="35" fillId="34" borderId="0" xfId="63" applyNumberFormat="1" applyFont="1" applyFill="1" applyBorder="1" applyAlignment="1"/>
    <xf numFmtId="4" fontId="35" fillId="0" borderId="0" xfId="0" applyNumberFormat="1" applyFont="1" applyBorder="1"/>
    <xf numFmtId="4" fontId="35" fillId="2" borderId="0" xfId="197" applyNumberFormat="1" applyFont="1" applyFill="1" applyBorder="1" applyAlignment="1">
      <alignment wrapText="1"/>
    </xf>
    <xf numFmtId="0" fontId="35" fillId="2" borderId="0" xfId="711" applyFont="1" applyFill="1" applyBorder="1" applyAlignment="1">
      <alignment vertical="top"/>
    </xf>
    <xf numFmtId="4" fontId="35" fillId="2" borderId="0" xfId="711" applyNumberFormat="1" applyFont="1" applyFill="1" applyBorder="1" applyAlignment="1">
      <alignment vertical="top"/>
    </xf>
    <xf numFmtId="0" fontId="35" fillId="2" borderId="0" xfId="209" applyFont="1" applyFill="1" applyBorder="1" applyAlignment="1">
      <alignment wrapText="1"/>
    </xf>
    <xf numFmtId="4" fontId="35" fillId="2" borderId="0" xfId="201" applyNumberFormat="1" applyFont="1" applyFill="1" applyBorder="1" applyAlignment="1"/>
    <xf numFmtId="0" fontId="35" fillId="37" borderId="0" xfId="711" applyFont="1" applyFill="1" applyBorder="1" applyAlignment="1">
      <alignment vertical="top"/>
    </xf>
    <xf numFmtId="4" fontId="35" fillId="37" borderId="0" xfId="711" applyNumberFormat="1" applyFont="1" applyFill="1" applyBorder="1" applyAlignment="1">
      <alignment vertical="top"/>
    </xf>
    <xf numFmtId="4" fontId="35" fillId="2" borderId="0" xfId="63" applyNumberFormat="1" applyFont="1" applyFill="1" applyBorder="1" applyAlignment="1"/>
    <xf numFmtId="4" fontId="9" fillId="24" borderId="6" xfId="2" applyNumberFormat="1" applyFont="1" applyFill="1" applyBorder="1" applyAlignment="1">
      <alignment horizontal="center" wrapText="1"/>
    </xf>
    <xf numFmtId="4" fontId="10" fillId="23" borderId="6" xfId="2" applyNumberFormat="1" applyFont="1" applyFill="1" applyBorder="1" applyAlignment="1">
      <alignment horizontal="right" wrapText="1"/>
    </xf>
    <xf numFmtId="0" fontId="5" fillId="22" borderId="16" xfId="0" applyFont="1" applyFill="1" applyBorder="1"/>
    <xf numFmtId="0" fontId="5" fillId="2" borderId="16" xfId="0" applyFont="1" applyFill="1" applyBorder="1" applyAlignment="1">
      <alignment vertical="top" wrapText="1"/>
    </xf>
    <xf numFmtId="0" fontId="5" fillId="2" borderId="0" xfId="0" applyFont="1" applyFill="1" applyBorder="1" applyAlignment="1">
      <alignment vertical="top"/>
    </xf>
    <xf numFmtId="0" fontId="5" fillId="2" borderId="0" xfId="0" applyFont="1" applyFill="1" applyBorder="1" applyAlignment="1">
      <alignment vertical="top"/>
    </xf>
    <xf numFmtId="49" fontId="6" fillId="22" borderId="3" xfId="8" applyNumberFormat="1" applyFont="1" applyFill="1" applyBorder="1" applyAlignment="1">
      <alignment horizontal="center" vertical="top" wrapText="1"/>
    </xf>
    <xf numFmtId="215" fontId="6" fillId="2" borderId="36" xfId="5" applyNumberFormat="1" applyFont="1" applyFill="1" applyBorder="1" applyAlignment="1" applyProtection="1">
      <alignment horizontal="center" vertical="center"/>
    </xf>
    <xf numFmtId="4" fontId="10" fillId="2" borderId="35" xfId="2" applyNumberFormat="1" applyFont="1" applyFill="1" applyBorder="1" applyAlignment="1">
      <alignment horizontal="right" wrapText="1"/>
    </xf>
    <xf numFmtId="4" fontId="10" fillId="2" borderId="36" xfId="2" applyNumberFormat="1" applyFont="1" applyFill="1" applyBorder="1" applyAlignment="1">
      <alignment horizontal="right" wrapText="1"/>
    </xf>
    <xf numFmtId="174" fontId="5" fillId="2" borderId="36" xfId="237" applyNumberFormat="1" applyFont="1" applyFill="1" applyBorder="1" applyAlignment="1">
      <alignment horizontal="right" vertical="center"/>
    </xf>
    <xf numFmtId="4" fontId="6" fillId="2" borderId="36" xfId="9" applyNumberFormat="1" applyFont="1" applyFill="1" applyBorder="1" applyAlignment="1">
      <alignment vertical="center"/>
    </xf>
    <xf numFmtId="174" fontId="5" fillId="2" borderId="36" xfId="200" applyNumberFormat="1" applyFont="1" applyFill="1" applyBorder="1" applyAlignment="1">
      <alignment horizontal="right" vertical="center" wrapText="1"/>
    </xf>
    <xf numFmtId="174" fontId="5" fillId="2" borderId="7" xfId="200" applyNumberFormat="1" applyFont="1" applyFill="1" applyBorder="1" applyAlignment="1">
      <alignment horizontal="right" vertical="center" wrapText="1"/>
    </xf>
    <xf numFmtId="174" fontId="7" fillId="2" borderId="36" xfId="0" applyNumberFormat="1" applyFont="1" applyFill="1" applyBorder="1" applyAlignment="1">
      <alignment horizontal="right"/>
    </xf>
    <xf numFmtId="174" fontId="6" fillId="22" borderId="36" xfId="0" applyNumberFormat="1" applyFont="1" applyFill="1" applyBorder="1" applyAlignment="1">
      <alignment horizontal="right"/>
    </xf>
    <xf numFmtId="43" fontId="6" fillId="22" borderId="36" xfId="709" applyFont="1" applyFill="1" applyBorder="1" applyAlignment="1">
      <alignment horizontal="right" vertical="top" wrapText="1"/>
    </xf>
    <xf numFmtId="183" fontId="6" fillId="2" borderId="36" xfId="9" applyNumberFormat="1" applyFont="1" applyFill="1" applyBorder="1" applyAlignment="1">
      <alignment vertical="center"/>
    </xf>
    <xf numFmtId="174" fontId="6" fillId="2" borderId="36" xfId="0" applyNumberFormat="1" applyFont="1" applyFill="1" applyBorder="1" applyAlignment="1">
      <alignment horizontal="right"/>
    </xf>
    <xf numFmtId="170" fontId="48" fillId="2" borderId="36" xfId="1" applyFont="1" applyFill="1" applyBorder="1" applyAlignment="1">
      <alignment horizontal="right" vertical="top"/>
    </xf>
    <xf numFmtId="174" fontId="5" fillId="2" borderId="35" xfId="0" applyNumberFormat="1" applyFont="1" applyFill="1" applyBorder="1" applyAlignment="1">
      <alignment horizontal="right" vertical="center"/>
    </xf>
    <xf numFmtId="4" fontId="5" fillId="2" borderId="36" xfId="512" applyNumberFormat="1" applyFont="1" applyFill="1" applyBorder="1" applyAlignment="1">
      <alignment vertical="justify" wrapText="1"/>
    </xf>
    <xf numFmtId="4" fontId="9" fillId="66" borderId="1" xfId="2" applyNumberFormat="1" applyFont="1" applyFill="1" applyBorder="1" applyAlignment="1">
      <alignment horizontal="center" wrapText="1"/>
    </xf>
    <xf numFmtId="4" fontId="5" fillId="2" borderId="0" xfId="9" applyNumberFormat="1" applyFont="1" applyFill="1" applyBorder="1" applyAlignment="1">
      <alignment horizontal="right" vertical="top"/>
    </xf>
    <xf numFmtId="14" fontId="5" fillId="2" borderId="0" xfId="9" applyNumberFormat="1" applyFont="1" applyFill="1" applyBorder="1" applyAlignment="1">
      <alignment horizontal="left" vertical="top"/>
    </xf>
    <xf numFmtId="0" fontId="6" fillId="2" borderId="36" xfId="227" applyFont="1" applyFill="1" applyBorder="1" applyAlignment="1">
      <alignment horizontal="center" wrapText="1"/>
    </xf>
    <xf numFmtId="173" fontId="10" fillId="2" borderId="36" xfId="0" applyNumberFormat="1" applyFont="1" applyFill="1" applyBorder="1" applyAlignment="1" applyProtection="1">
      <alignment horizontal="right" vertical="center"/>
    </xf>
    <xf numFmtId="0" fontId="6" fillId="2" borderId="36" xfId="4" applyFont="1" applyFill="1" applyBorder="1" applyAlignment="1">
      <alignment horizontal="left" vertical="center" wrapText="1"/>
    </xf>
    <xf numFmtId="173" fontId="6" fillId="2" borderId="36" xfId="0" applyNumberFormat="1" applyFont="1" applyFill="1" applyBorder="1" applyAlignment="1" applyProtection="1">
      <alignment horizontal="right" vertical="center"/>
    </xf>
    <xf numFmtId="174" fontId="5" fillId="2" borderId="36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top"/>
    </xf>
    <xf numFmtId="0" fontId="5" fillId="2" borderId="0" xfId="0" quotePrefix="1" applyFont="1" applyFill="1" applyBorder="1" applyAlignment="1">
      <alignment horizontal="left" vertical="center" wrapText="1"/>
    </xf>
    <xf numFmtId="0" fontId="5" fillId="2" borderId="0" xfId="0" quotePrefix="1" applyFont="1" applyFill="1" applyBorder="1" applyAlignment="1">
      <alignment horizontal="left" vertical="center"/>
    </xf>
  </cellXfs>
  <cellStyles count="721">
    <cellStyle name="_x000d__x000a_JournalTemplate=C:\COMFO\CTALK\JOURSTD.TPL_x000d__x000a_LbStateAddress=3 3 0 251 1 89 2 311_x000d__x000a_LbStateJou" xfId="240" xr:uid="{00000000-0005-0000-0000-000000000000}"/>
    <cellStyle name="20 % - Accent1" xfId="513" xr:uid="{00000000-0005-0000-0000-000001000000}"/>
    <cellStyle name="20 % - Accent2" xfId="514" xr:uid="{00000000-0005-0000-0000-000002000000}"/>
    <cellStyle name="20 % - Accent3" xfId="515" xr:uid="{00000000-0005-0000-0000-000003000000}"/>
    <cellStyle name="20 % - Accent4" xfId="516" xr:uid="{00000000-0005-0000-0000-000004000000}"/>
    <cellStyle name="20 % - Accent5" xfId="517" xr:uid="{00000000-0005-0000-0000-000005000000}"/>
    <cellStyle name="20 % - Accent6" xfId="518" xr:uid="{00000000-0005-0000-0000-000006000000}"/>
    <cellStyle name="20% - Accent1" xfId="11" xr:uid="{00000000-0005-0000-0000-000007000000}"/>
    <cellStyle name="20% - Accent1 2" xfId="160" xr:uid="{00000000-0005-0000-0000-000008000000}"/>
    <cellStyle name="20% - Accent1 3" xfId="519" xr:uid="{00000000-0005-0000-0000-000009000000}"/>
    <cellStyle name="20% - Accent2" xfId="12" xr:uid="{00000000-0005-0000-0000-00000A000000}"/>
    <cellStyle name="20% - Accent2 2" xfId="161" xr:uid="{00000000-0005-0000-0000-00000B000000}"/>
    <cellStyle name="20% - Accent2 3" xfId="520" xr:uid="{00000000-0005-0000-0000-00000C000000}"/>
    <cellStyle name="20% - Accent3" xfId="13" xr:uid="{00000000-0005-0000-0000-00000D000000}"/>
    <cellStyle name="20% - Accent3 2" xfId="162" xr:uid="{00000000-0005-0000-0000-00000E000000}"/>
    <cellStyle name="20% - Accent3 3" xfId="521" xr:uid="{00000000-0005-0000-0000-00000F000000}"/>
    <cellStyle name="20% - Accent4" xfId="14" xr:uid="{00000000-0005-0000-0000-000010000000}"/>
    <cellStyle name="20% - Accent4 2" xfId="163" xr:uid="{00000000-0005-0000-0000-000011000000}"/>
    <cellStyle name="20% - Accent4 3" xfId="522" xr:uid="{00000000-0005-0000-0000-000012000000}"/>
    <cellStyle name="20% - Accent5" xfId="15" xr:uid="{00000000-0005-0000-0000-000013000000}"/>
    <cellStyle name="20% - Accent5 2" xfId="164" xr:uid="{00000000-0005-0000-0000-000014000000}"/>
    <cellStyle name="20% - Accent6" xfId="16" xr:uid="{00000000-0005-0000-0000-000015000000}"/>
    <cellStyle name="20% - Accent6 2" xfId="165" xr:uid="{00000000-0005-0000-0000-000016000000}"/>
    <cellStyle name="20% - Accent6 3" xfId="523" xr:uid="{00000000-0005-0000-0000-000017000000}"/>
    <cellStyle name="20% - Énfasis1 2" xfId="94" xr:uid="{00000000-0005-0000-0000-000018000000}"/>
    <cellStyle name="20% - Énfasis1 3" xfId="241" xr:uid="{00000000-0005-0000-0000-000019000000}"/>
    <cellStyle name="20% - Énfasis1 4" xfId="242" xr:uid="{00000000-0005-0000-0000-00001A000000}"/>
    <cellStyle name="20% - Énfasis2 2" xfId="95" xr:uid="{00000000-0005-0000-0000-00001B000000}"/>
    <cellStyle name="20% - Énfasis2 3" xfId="243" xr:uid="{00000000-0005-0000-0000-00001C000000}"/>
    <cellStyle name="20% - Énfasis2 4" xfId="244" xr:uid="{00000000-0005-0000-0000-00001D000000}"/>
    <cellStyle name="20% - Énfasis3 2" xfId="96" xr:uid="{00000000-0005-0000-0000-00001E000000}"/>
    <cellStyle name="20% - Énfasis3 3" xfId="245" xr:uid="{00000000-0005-0000-0000-00001F000000}"/>
    <cellStyle name="20% - Énfasis3 4" xfId="246" xr:uid="{00000000-0005-0000-0000-000020000000}"/>
    <cellStyle name="20% - Énfasis4 2" xfId="97" xr:uid="{00000000-0005-0000-0000-000021000000}"/>
    <cellStyle name="20% - Énfasis4 3" xfId="247" xr:uid="{00000000-0005-0000-0000-000022000000}"/>
    <cellStyle name="20% - Énfasis4 4" xfId="248" xr:uid="{00000000-0005-0000-0000-000023000000}"/>
    <cellStyle name="20% - Énfasis5 2" xfId="98" xr:uid="{00000000-0005-0000-0000-000024000000}"/>
    <cellStyle name="20% - Énfasis5 3" xfId="249" xr:uid="{00000000-0005-0000-0000-000025000000}"/>
    <cellStyle name="20% - Énfasis5 4" xfId="250" xr:uid="{00000000-0005-0000-0000-000026000000}"/>
    <cellStyle name="20% - Énfasis6 2" xfId="99" xr:uid="{00000000-0005-0000-0000-000027000000}"/>
    <cellStyle name="20% - Énfasis6 3" xfId="251" xr:uid="{00000000-0005-0000-0000-000028000000}"/>
    <cellStyle name="20% - Énfasis6 4" xfId="252" xr:uid="{00000000-0005-0000-0000-000029000000}"/>
    <cellStyle name="40 % - Accent1" xfId="524" xr:uid="{00000000-0005-0000-0000-00002A000000}"/>
    <cellStyle name="40 % - Accent2" xfId="525" xr:uid="{00000000-0005-0000-0000-00002B000000}"/>
    <cellStyle name="40 % - Accent3" xfId="526" xr:uid="{00000000-0005-0000-0000-00002C000000}"/>
    <cellStyle name="40 % - Accent4" xfId="527" xr:uid="{00000000-0005-0000-0000-00002D000000}"/>
    <cellStyle name="40 % - Accent5" xfId="528" xr:uid="{00000000-0005-0000-0000-00002E000000}"/>
    <cellStyle name="40 % - Accent6" xfId="529" xr:uid="{00000000-0005-0000-0000-00002F000000}"/>
    <cellStyle name="40% - Accent1" xfId="17" xr:uid="{00000000-0005-0000-0000-000030000000}"/>
    <cellStyle name="40% - Accent1 2" xfId="166" xr:uid="{00000000-0005-0000-0000-000031000000}"/>
    <cellStyle name="40% - Accent1 3" xfId="530" xr:uid="{00000000-0005-0000-0000-000032000000}"/>
    <cellStyle name="40% - Accent2" xfId="18" xr:uid="{00000000-0005-0000-0000-000033000000}"/>
    <cellStyle name="40% - Accent2 2" xfId="167" xr:uid="{00000000-0005-0000-0000-000034000000}"/>
    <cellStyle name="40% - Accent3" xfId="19" xr:uid="{00000000-0005-0000-0000-000035000000}"/>
    <cellStyle name="40% - Accent3 2" xfId="168" xr:uid="{00000000-0005-0000-0000-000036000000}"/>
    <cellStyle name="40% - Accent3 3" xfId="531" xr:uid="{00000000-0005-0000-0000-000037000000}"/>
    <cellStyle name="40% - Accent4" xfId="20" xr:uid="{00000000-0005-0000-0000-000038000000}"/>
    <cellStyle name="40% - Accent4 2" xfId="169" xr:uid="{00000000-0005-0000-0000-000039000000}"/>
    <cellStyle name="40% - Accent4 3" xfId="532" xr:uid="{00000000-0005-0000-0000-00003A000000}"/>
    <cellStyle name="40% - Accent5" xfId="21" xr:uid="{00000000-0005-0000-0000-00003B000000}"/>
    <cellStyle name="40% - Accent5 2" xfId="170" xr:uid="{00000000-0005-0000-0000-00003C000000}"/>
    <cellStyle name="40% - Accent5 3" xfId="533" xr:uid="{00000000-0005-0000-0000-00003D000000}"/>
    <cellStyle name="40% - Accent6" xfId="22" xr:uid="{00000000-0005-0000-0000-00003E000000}"/>
    <cellStyle name="40% - Accent6 2" xfId="171" xr:uid="{00000000-0005-0000-0000-00003F000000}"/>
    <cellStyle name="40% - Accent6 3" xfId="534" xr:uid="{00000000-0005-0000-0000-000040000000}"/>
    <cellStyle name="40% - Énfasis1 2" xfId="100" xr:uid="{00000000-0005-0000-0000-000041000000}"/>
    <cellStyle name="40% - Énfasis1 3" xfId="253" xr:uid="{00000000-0005-0000-0000-000042000000}"/>
    <cellStyle name="40% - Énfasis1 4" xfId="254" xr:uid="{00000000-0005-0000-0000-000043000000}"/>
    <cellStyle name="40% - Énfasis2 2" xfId="101" xr:uid="{00000000-0005-0000-0000-000044000000}"/>
    <cellStyle name="40% - Énfasis2 3" xfId="255" xr:uid="{00000000-0005-0000-0000-000045000000}"/>
    <cellStyle name="40% - Énfasis2 4" xfId="256" xr:uid="{00000000-0005-0000-0000-000046000000}"/>
    <cellStyle name="40% - Énfasis3 2" xfId="102" xr:uid="{00000000-0005-0000-0000-000047000000}"/>
    <cellStyle name="40% - Énfasis3 3" xfId="257" xr:uid="{00000000-0005-0000-0000-000048000000}"/>
    <cellStyle name="40% - Énfasis3 4" xfId="258" xr:uid="{00000000-0005-0000-0000-000049000000}"/>
    <cellStyle name="40% - Énfasis4 2" xfId="103" xr:uid="{00000000-0005-0000-0000-00004A000000}"/>
    <cellStyle name="40% - Énfasis4 3" xfId="259" xr:uid="{00000000-0005-0000-0000-00004B000000}"/>
    <cellStyle name="40% - Énfasis4 4" xfId="260" xr:uid="{00000000-0005-0000-0000-00004C000000}"/>
    <cellStyle name="40% - Énfasis5 2" xfId="104" xr:uid="{00000000-0005-0000-0000-00004D000000}"/>
    <cellStyle name="40% - Énfasis5 3" xfId="261" xr:uid="{00000000-0005-0000-0000-00004E000000}"/>
    <cellStyle name="40% - Énfasis5 4" xfId="262" xr:uid="{00000000-0005-0000-0000-00004F000000}"/>
    <cellStyle name="40% - Énfasis6 2" xfId="105" xr:uid="{00000000-0005-0000-0000-000050000000}"/>
    <cellStyle name="40% - Énfasis6 3" xfId="263" xr:uid="{00000000-0005-0000-0000-000051000000}"/>
    <cellStyle name="40% - Énfasis6 4" xfId="264" xr:uid="{00000000-0005-0000-0000-000052000000}"/>
    <cellStyle name="60 % - Accent1" xfId="535" xr:uid="{00000000-0005-0000-0000-000053000000}"/>
    <cellStyle name="60 % - Accent2" xfId="536" xr:uid="{00000000-0005-0000-0000-000054000000}"/>
    <cellStyle name="60 % - Accent3" xfId="537" xr:uid="{00000000-0005-0000-0000-000055000000}"/>
    <cellStyle name="60 % - Accent4" xfId="538" xr:uid="{00000000-0005-0000-0000-000056000000}"/>
    <cellStyle name="60 % - Accent5" xfId="539" xr:uid="{00000000-0005-0000-0000-000057000000}"/>
    <cellStyle name="60 % - Accent6" xfId="540" xr:uid="{00000000-0005-0000-0000-000058000000}"/>
    <cellStyle name="60% - Accent1" xfId="23" xr:uid="{00000000-0005-0000-0000-000059000000}"/>
    <cellStyle name="60% - Accent1 2" xfId="172" xr:uid="{00000000-0005-0000-0000-00005A000000}"/>
    <cellStyle name="60% - Accent1 3" xfId="541" xr:uid="{00000000-0005-0000-0000-00005B000000}"/>
    <cellStyle name="60% - Accent2" xfId="24" xr:uid="{00000000-0005-0000-0000-00005C000000}"/>
    <cellStyle name="60% - Accent2 2" xfId="173" xr:uid="{00000000-0005-0000-0000-00005D000000}"/>
    <cellStyle name="60% - Accent2 3" xfId="542" xr:uid="{00000000-0005-0000-0000-00005E000000}"/>
    <cellStyle name="60% - Accent3" xfId="25" xr:uid="{00000000-0005-0000-0000-00005F000000}"/>
    <cellStyle name="60% - Accent3 2" xfId="174" xr:uid="{00000000-0005-0000-0000-000060000000}"/>
    <cellStyle name="60% - Accent3 3" xfId="543" xr:uid="{00000000-0005-0000-0000-000061000000}"/>
    <cellStyle name="60% - Accent4" xfId="26" xr:uid="{00000000-0005-0000-0000-000062000000}"/>
    <cellStyle name="60% - Accent4 2" xfId="175" xr:uid="{00000000-0005-0000-0000-000063000000}"/>
    <cellStyle name="60% - Accent4 3" xfId="544" xr:uid="{00000000-0005-0000-0000-000064000000}"/>
    <cellStyle name="60% - Accent5" xfId="27" xr:uid="{00000000-0005-0000-0000-000065000000}"/>
    <cellStyle name="60% - Accent5 2" xfId="176" xr:uid="{00000000-0005-0000-0000-000066000000}"/>
    <cellStyle name="60% - Accent5 3" xfId="545" xr:uid="{00000000-0005-0000-0000-000067000000}"/>
    <cellStyle name="60% - Accent6" xfId="28" xr:uid="{00000000-0005-0000-0000-000068000000}"/>
    <cellStyle name="60% - Accent6 2" xfId="177" xr:uid="{00000000-0005-0000-0000-000069000000}"/>
    <cellStyle name="60% - Accent6 3" xfId="546" xr:uid="{00000000-0005-0000-0000-00006A000000}"/>
    <cellStyle name="60% - Énfasis1 2" xfId="106" xr:uid="{00000000-0005-0000-0000-00006B000000}"/>
    <cellStyle name="60% - Énfasis1 3" xfId="265" xr:uid="{00000000-0005-0000-0000-00006C000000}"/>
    <cellStyle name="60% - Énfasis1 4" xfId="266" xr:uid="{00000000-0005-0000-0000-00006D000000}"/>
    <cellStyle name="60% - Énfasis2 2" xfId="107" xr:uid="{00000000-0005-0000-0000-00006E000000}"/>
    <cellStyle name="60% - Énfasis2 3" xfId="267" xr:uid="{00000000-0005-0000-0000-00006F000000}"/>
    <cellStyle name="60% - Énfasis2 4" xfId="268" xr:uid="{00000000-0005-0000-0000-000070000000}"/>
    <cellStyle name="60% - Énfasis3 2" xfId="108" xr:uid="{00000000-0005-0000-0000-000071000000}"/>
    <cellStyle name="60% - Énfasis3 3" xfId="269" xr:uid="{00000000-0005-0000-0000-000072000000}"/>
    <cellStyle name="60% - Énfasis3 4" xfId="270" xr:uid="{00000000-0005-0000-0000-000073000000}"/>
    <cellStyle name="60% - Énfasis4 2" xfId="109" xr:uid="{00000000-0005-0000-0000-000074000000}"/>
    <cellStyle name="60% - Énfasis4 3" xfId="271" xr:uid="{00000000-0005-0000-0000-000075000000}"/>
    <cellStyle name="60% - Énfasis4 4" xfId="272" xr:uid="{00000000-0005-0000-0000-000076000000}"/>
    <cellStyle name="60% - Énfasis5 2" xfId="110" xr:uid="{00000000-0005-0000-0000-000077000000}"/>
    <cellStyle name="60% - Énfasis5 3" xfId="273" xr:uid="{00000000-0005-0000-0000-000078000000}"/>
    <cellStyle name="60% - Énfasis5 4" xfId="274" xr:uid="{00000000-0005-0000-0000-000079000000}"/>
    <cellStyle name="60% - Énfasis6 2" xfId="111" xr:uid="{00000000-0005-0000-0000-00007A000000}"/>
    <cellStyle name="60% - Énfasis6 3" xfId="275" xr:uid="{00000000-0005-0000-0000-00007B000000}"/>
    <cellStyle name="60% - Énfasis6 4" xfId="276" xr:uid="{00000000-0005-0000-0000-00007C000000}"/>
    <cellStyle name="Accent1" xfId="29" xr:uid="{00000000-0005-0000-0000-00007D000000}"/>
    <cellStyle name="Accent1 - 20%" xfId="277" xr:uid="{00000000-0005-0000-0000-00007E000000}"/>
    <cellStyle name="Accent1 - 40%" xfId="278" xr:uid="{00000000-0005-0000-0000-00007F000000}"/>
    <cellStyle name="Accent1 - 60%" xfId="279" xr:uid="{00000000-0005-0000-0000-000080000000}"/>
    <cellStyle name="Accent1 2" xfId="178" xr:uid="{00000000-0005-0000-0000-000081000000}"/>
    <cellStyle name="Accent1 3" xfId="547" xr:uid="{00000000-0005-0000-0000-000082000000}"/>
    <cellStyle name="Accent1_ANALISIS PARA PRESENTAR OPRET" xfId="280" xr:uid="{00000000-0005-0000-0000-000083000000}"/>
    <cellStyle name="Accent2" xfId="30" xr:uid="{00000000-0005-0000-0000-000084000000}"/>
    <cellStyle name="Accent2 - 20%" xfId="281" xr:uid="{00000000-0005-0000-0000-000085000000}"/>
    <cellStyle name="Accent2 - 40%" xfId="282" xr:uid="{00000000-0005-0000-0000-000086000000}"/>
    <cellStyle name="Accent2 - 60%" xfId="283" xr:uid="{00000000-0005-0000-0000-000087000000}"/>
    <cellStyle name="Accent2 2" xfId="179" xr:uid="{00000000-0005-0000-0000-000088000000}"/>
    <cellStyle name="Accent2 3" xfId="548" xr:uid="{00000000-0005-0000-0000-000089000000}"/>
    <cellStyle name="Accent2_ANALISIS PARA PRESENTAR OPRET" xfId="284" xr:uid="{00000000-0005-0000-0000-00008A000000}"/>
    <cellStyle name="Accent3" xfId="31" xr:uid="{00000000-0005-0000-0000-00008B000000}"/>
    <cellStyle name="Accent3 - 20%" xfId="285" xr:uid="{00000000-0005-0000-0000-00008C000000}"/>
    <cellStyle name="Accent3 - 40%" xfId="286" xr:uid="{00000000-0005-0000-0000-00008D000000}"/>
    <cellStyle name="Accent3 - 60%" xfId="287" xr:uid="{00000000-0005-0000-0000-00008E000000}"/>
    <cellStyle name="Accent3 2" xfId="180" xr:uid="{00000000-0005-0000-0000-00008F000000}"/>
    <cellStyle name="Accent3 3" xfId="549" xr:uid="{00000000-0005-0000-0000-000090000000}"/>
    <cellStyle name="Accent3_ANALISIS PARA PRESENTAR OPRET" xfId="288" xr:uid="{00000000-0005-0000-0000-000091000000}"/>
    <cellStyle name="Accent4" xfId="32" xr:uid="{00000000-0005-0000-0000-000092000000}"/>
    <cellStyle name="Accent4 - 20%" xfId="289" xr:uid="{00000000-0005-0000-0000-000093000000}"/>
    <cellStyle name="Accent4 - 40%" xfId="290" xr:uid="{00000000-0005-0000-0000-000094000000}"/>
    <cellStyle name="Accent4 - 60%" xfId="291" xr:uid="{00000000-0005-0000-0000-000095000000}"/>
    <cellStyle name="Accent4 2" xfId="181" xr:uid="{00000000-0005-0000-0000-000096000000}"/>
    <cellStyle name="Accent4 3" xfId="550" xr:uid="{00000000-0005-0000-0000-000097000000}"/>
    <cellStyle name="Accent4_ANALISIS PARA PRESENTAR OPRET" xfId="292" xr:uid="{00000000-0005-0000-0000-000098000000}"/>
    <cellStyle name="Accent5" xfId="33" xr:uid="{00000000-0005-0000-0000-000099000000}"/>
    <cellStyle name="Accent5 - 20%" xfId="293" xr:uid="{00000000-0005-0000-0000-00009A000000}"/>
    <cellStyle name="Accent5 - 40%" xfId="294" xr:uid="{00000000-0005-0000-0000-00009B000000}"/>
    <cellStyle name="Accent5 - 60%" xfId="295" xr:uid="{00000000-0005-0000-0000-00009C000000}"/>
    <cellStyle name="Accent5 2" xfId="182" xr:uid="{00000000-0005-0000-0000-00009D000000}"/>
    <cellStyle name="Accent5_ANALISIS PARA PRESENTAR OPRET" xfId="296" xr:uid="{00000000-0005-0000-0000-00009E000000}"/>
    <cellStyle name="Accent6" xfId="34" xr:uid="{00000000-0005-0000-0000-00009F000000}"/>
    <cellStyle name="Accent6 - 20%" xfId="297" xr:uid="{00000000-0005-0000-0000-0000A0000000}"/>
    <cellStyle name="Accent6 - 40%" xfId="298" xr:uid="{00000000-0005-0000-0000-0000A1000000}"/>
    <cellStyle name="Accent6 - 60%" xfId="299" xr:uid="{00000000-0005-0000-0000-0000A2000000}"/>
    <cellStyle name="Accent6 2" xfId="183" xr:uid="{00000000-0005-0000-0000-0000A3000000}"/>
    <cellStyle name="Accent6 3" xfId="551" xr:uid="{00000000-0005-0000-0000-0000A4000000}"/>
    <cellStyle name="Accent6_ANALISIS PARA PRESENTAR OPRET" xfId="300" xr:uid="{00000000-0005-0000-0000-0000A5000000}"/>
    <cellStyle name="Avertissement" xfId="552" xr:uid="{00000000-0005-0000-0000-0000A6000000}"/>
    <cellStyle name="Bad" xfId="35" xr:uid="{00000000-0005-0000-0000-0000A7000000}"/>
    <cellStyle name="Bad 2" xfId="184" xr:uid="{00000000-0005-0000-0000-0000A8000000}"/>
    <cellStyle name="Bad 3" xfId="553" xr:uid="{00000000-0005-0000-0000-0000A9000000}"/>
    <cellStyle name="Buena 2" xfId="112" xr:uid="{00000000-0005-0000-0000-0000AA000000}"/>
    <cellStyle name="Buena 3" xfId="301" xr:uid="{00000000-0005-0000-0000-0000AB000000}"/>
    <cellStyle name="Buena 4" xfId="302" xr:uid="{00000000-0005-0000-0000-0000AC000000}"/>
    <cellStyle name="Calcul" xfId="554" xr:uid="{00000000-0005-0000-0000-0000AD000000}"/>
    <cellStyle name="Calcul 2" xfId="555" xr:uid="{00000000-0005-0000-0000-0000AE000000}"/>
    <cellStyle name="Calcul 3" xfId="556" xr:uid="{00000000-0005-0000-0000-0000AF000000}"/>
    <cellStyle name="Calculation" xfId="36" xr:uid="{00000000-0005-0000-0000-0000B0000000}"/>
    <cellStyle name="Calculation 2" xfId="185" xr:uid="{00000000-0005-0000-0000-0000B1000000}"/>
    <cellStyle name="Calculation 2 2" xfId="557" xr:uid="{00000000-0005-0000-0000-0000B2000000}"/>
    <cellStyle name="Calculation 2 3" xfId="558" xr:uid="{00000000-0005-0000-0000-0000B3000000}"/>
    <cellStyle name="Calculation 3" xfId="559" xr:uid="{00000000-0005-0000-0000-0000B4000000}"/>
    <cellStyle name="Calculation 3 2" xfId="560" xr:uid="{00000000-0005-0000-0000-0000B5000000}"/>
    <cellStyle name="Calculation 3 3" xfId="561" xr:uid="{00000000-0005-0000-0000-0000B6000000}"/>
    <cellStyle name="Calculation 4" xfId="562" xr:uid="{00000000-0005-0000-0000-0000B7000000}"/>
    <cellStyle name="Calculation 5" xfId="563" xr:uid="{00000000-0005-0000-0000-0000B8000000}"/>
    <cellStyle name="Cálculo 2" xfId="113" xr:uid="{00000000-0005-0000-0000-0000B9000000}"/>
    <cellStyle name="Cálculo 2 2" xfId="564" xr:uid="{00000000-0005-0000-0000-0000BA000000}"/>
    <cellStyle name="Cálculo 2 3" xfId="565" xr:uid="{00000000-0005-0000-0000-0000BB000000}"/>
    <cellStyle name="Cálculo 3" xfId="303" xr:uid="{00000000-0005-0000-0000-0000BC000000}"/>
    <cellStyle name="Cálculo 3 2" xfId="566" xr:uid="{00000000-0005-0000-0000-0000BD000000}"/>
    <cellStyle name="Cálculo 3 3" xfId="567" xr:uid="{00000000-0005-0000-0000-0000BE000000}"/>
    <cellStyle name="Cálculo 4" xfId="304" xr:uid="{00000000-0005-0000-0000-0000BF000000}"/>
    <cellStyle name="Cálculo 4 2" xfId="568" xr:uid="{00000000-0005-0000-0000-0000C0000000}"/>
    <cellStyle name="Cálculo 4 3" xfId="569" xr:uid="{00000000-0005-0000-0000-0000C1000000}"/>
    <cellStyle name="Celda de comprobación 2" xfId="114" xr:uid="{00000000-0005-0000-0000-0000C2000000}"/>
    <cellStyle name="Celda de comprobación 3" xfId="305" xr:uid="{00000000-0005-0000-0000-0000C3000000}"/>
    <cellStyle name="Celda de comprobación 4" xfId="306" xr:uid="{00000000-0005-0000-0000-0000C4000000}"/>
    <cellStyle name="Celda vinculada 2" xfId="115" xr:uid="{00000000-0005-0000-0000-0000C5000000}"/>
    <cellStyle name="Celda vinculada 3" xfId="307" xr:uid="{00000000-0005-0000-0000-0000C6000000}"/>
    <cellStyle name="Celda vinculada 4" xfId="308" xr:uid="{00000000-0005-0000-0000-0000C7000000}"/>
    <cellStyle name="Cellule liée" xfId="570" xr:uid="{00000000-0005-0000-0000-0000C8000000}"/>
    <cellStyle name="Check Cell" xfId="37" xr:uid="{00000000-0005-0000-0000-0000C9000000}"/>
    <cellStyle name="Check Cell 2" xfId="186" xr:uid="{00000000-0005-0000-0000-0000CA000000}"/>
    <cellStyle name="Comma 10" xfId="309" xr:uid="{00000000-0005-0000-0000-0000CB000000}"/>
    <cellStyle name="Comma 11" xfId="310" xr:uid="{00000000-0005-0000-0000-0000CC000000}"/>
    <cellStyle name="Comma 12" xfId="311" xr:uid="{00000000-0005-0000-0000-0000CD000000}"/>
    <cellStyle name="Comma 13" xfId="312" xr:uid="{00000000-0005-0000-0000-0000CE000000}"/>
    <cellStyle name="Comma 2" xfId="38" xr:uid="{00000000-0005-0000-0000-0000CF000000}"/>
    <cellStyle name="Comma 2 2" xfId="187" xr:uid="{00000000-0005-0000-0000-0000D0000000}"/>
    <cellStyle name="Comma 2 2 3" xfId="718" xr:uid="{00000000-0005-0000-0000-0000D1000000}"/>
    <cellStyle name="Comma 2 3" xfId="571" xr:uid="{00000000-0005-0000-0000-0000D2000000}"/>
    <cellStyle name="Comma 3" xfId="39" xr:uid="{00000000-0005-0000-0000-0000D3000000}"/>
    <cellStyle name="Comma 3 2" xfId="231" xr:uid="{00000000-0005-0000-0000-0000D4000000}"/>
    <cellStyle name="Comma 3_Adicional No. 1  Edificio Biblioteca y Verja y parqueos  Universidad ITECO" xfId="313" xr:uid="{00000000-0005-0000-0000-0000D5000000}"/>
    <cellStyle name="Comma 4" xfId="314" xr:uid="{00000000-0005-0000-0000-0000D6000000}"/>
    <cellStyle name="Comma 4 2" xfId="315" xr:uid="{00000000-0005-0000-0000-0000D7000000}"/>
    <cellStyle name="Comma 4_Presupuesto_remodelacion vivienda en cancino pe" xfId="316" xr:uid="{00000000-0005-0000-0000-0000D8000000}"/>
    <cellStyle name="Comma 5" xfId="317" xr:uid="{00000000-0005-0000-0000-0000D9000000}"/>
    <cellStyle name="Comma 5 2" xfId="572" xr:uid="{00000000-0005-0000-0000-0000DA000000}"/>
    <cellStyle name="Comma 6" xfId="318" xr:uid="{00000000-0005-0000-0000-0000DB000000}"/>
    <cellStyle name="Comma 6 2" xfId="573" xr:uid="{00000000-0005-0000-0000-0000DC000000}"/>
    <cellStyle name="Comma 7" xfId="319" xr:uid="{00000000-0005-0000-0000-0000DD000000}"/>
    <cellStyle name="Comma 7 2" xfId="574" xr:uid="{00000000-0005-0000-0000-0000DE000000}"/>
    <cellStyle name="Comma 8" xfId="320" xr:uid="{00000000-0005-0000-0000-0000DF000000}"/>
    <cellStyle name="Comma 9" xfId="321" xr:uid="{00000000-0005-0000-0000-0000E0000000}"/>
    <cellStyle name="Comma_ACUEDUCTO DE  PADRE LAS CASAS" xfId="40" xr:uid="{00000000-0005-0000-0000-0000E1000000}"/>
    <cellStyle name="Commentaire" xfId="575" xr:uid="{00000000-0005-0000-0000-0000E2000000}"/>
    <cellStyle name="Commentaire 2" xfId="576" xr:uid="{00000000-0005-0000-0000-0000E3000000}"/>
    <cellStyle name="Commentaire 3" xfId="577" xr:uid="{00000000-0005-0000-0000-0000E4000000}"/>
    <cellStyle name="Currency 2" xfId="322" xr:uid="{00000000-0005-0000-0000-0000E5000000}"/>
    <cellStyle name="Currency 2 2" xfId="578" xr:uid="{00000000-0005-0000-0000-0000E6000000}"/>
    <cellStyle name="Currency 3" xfId="579" xr:uid="{00000000-0005-0000-0000-0000E7000000}"/>
    <cellStyle name="Currency 3 2" xfId="580" xr:uid="{00000000-0005-0000-0000-0000E8000000}"/>
    <cellStyle name="Currency 3 3" xfId="581" xr:uid="{00000000-0005-0000-0000-0000E9000000}"/>
    <cellStyle name="Currency 3_APU CIVIL WORKS ACUEDUCTO PERAVIA_source" xfId="582" xr:uid="{00000000-0005-0000-0000-0000EA000000}"/>
    <cellStyle name="Currency 4" xfId="583" xr:uid="{00000000-0005-0000-0000-0000EB000000}"/>
    <cellStyle name="Currency 4 2" xfId="584" xr:uid="{00000000-0005-0000-0000-0000EC000000}"/>
    <cellStyle name="Currency_Construccion Edificio Aulas No.1 Centroa Regional UASD, Mao" xfId="323" xr:uid="{00000000-0005-0000-0000-0000ED000000}"/>
    <cellStyle name="Emphasis 1" xfId="324" xr:uid="{00000000-0005-0000-0000-0000EE000000}"/>
    <cellStyle name="Emphasis 2" xfId="325" xr:uid="{00000000-0005-0000-0000-0000EF000000}"/>
    <cellStyle name="Emphasis 3" xfId="326" xr:uid="{00000000-0005-0000-0000-0000F0000000}"/>
    <cellStyle name="Encabezado 4 2" xfId="116" xr:uid="{00000000-0005-0000-0000-0000F1000000}"/>
    <cellStyle name="Encabezado 4 3" xfId="327" xr:uid="{00000000-0005-0000-0000-0000F2000000}"/>
    <cellStyle name="Encabezado 4 4" xfId="328" xr:uid="{00000000-0005-0000-0000-0000F3000000}"/>
    <cellStyle name="Énfasis 1" xfId="329" xr:uid="{00000000-0005-0000-0000-0000F4000000}"/>
    <cellStyle name="Énfasis 2" xfId="330" xr:uid="{00000000-0005-0000-0000-0000F5000000}"/>
    <cellStyle name="Énfasis 3" xfId="331" xr:uid="{00000000-0005-0000-0000-0000F6000000}"/>
    <cellStyle name="Énfasis1 - 20%" xfId="332" xr:uid="{00000000-0005-0000-0000-0000F7000000}"/>
    <cellStyle name="Énfasis1 - 40%" xfId="333" xr:uid="{00000000-0005-0000-0000-0000F8000000}"/>
    <cellStyle name="Énfasis1 - 60%" xfId="334" xr:uid="{00000000-0005-0000-0000-0000F9000000}"/>
    <cellStyle name="Énfasis1 2" xfId="117" xr:uid="{00000000-0005-0000-0000-0000FA000000}"/>
    <cellStyle name="Énfasis1 3" xfId="335" xr:uid="{00000000-0005-0000-0000-0000FB000000}"/>
    <cellStyle name="Énfasis1 4" xfId="336" xr:uid="{00000000-0005-0000-0000-0000FC000000}"/>
    <cellStyle name="Énfasis2 - 20%" xfId="337" xr:uid="{00000000-0005-0000-0000-0000FD000000}"/>
    <cellStyle name="Énfasis2 - 40%" xfId="338" xr:uid="{00000000-0005-0000-0000-0000FE000000}"/>
    <cellStyle name="Énfasis2 - 60%" xfId="339" xr:uid="{00000000-0005-0000-0000-0000FF000000}"/>
    <cellStyle name="Énfasis2 2" xfId="118" xr:uid="{00000000-0005-0000-0000-000000010000}"/>
    <cellStyle name="Énfasis2 3" xfId="340" xr:uid="{00000000-0005-0000-0000-000001010000}"/>
    <cellStyle name="Énfasis2 4" xfId="341" xr:uid="{00000000-0005-0000-0000-000002010000}"/>
    <cellStyle name="Énfasis3 - 20%" xfId="342" xr:uid="{00000000-0005-0000-0000-000003010000}"/>
    <cellStyle name="Énfasis3 - 40%" xfId="343" xr:uid="{00000000-0005-0000-0000-000004010000}"/>
    <cellStyle name="Énfasis3 - 60%" xfId="344" xr:uid="{00000000-0005-0000-0000-000005010000}"/>
    <cellStyle name="Énfasis3 2" xfId="119" xr:uid="{00000000-0005-0000-0000-000006010000}"/>
    <cellStyle name="Énfasis3 3" xfId="345" xr:uid="{00000000-0005-0000-0000-000007010000}"/>
    <cellStyle name="Énfasis3 4" xfId="346" xr:uid="{00000000-0005-0000-0000-000008010000}"/>
    <cellStyle name="Énfasis4 - 20%" xfId="347" xr:uid="{00000000-0005-0000-0000-000009010000}"/>
    <cellStyle name="Énfasis4 - 40%" xfId="348" xr:uid="{00000000-0005-0000-0000-00000A010000}"/>
    <cellStyle name="Énfasis4 - 60%" xfId="349" xr:uid="{00000000-0005-0000-0000-00000B010000}"/>
    <cellStyle name="Énfasis4 2" xfId="120" xr:uid="{00000000-0005-0000-0000-00000C010000}"/>
    <cellStyle name="Énfasis4 3" xfId="350" xr:uid="{00000000-0005-0000-0000-00000D010000}"/>
    <cellStyle name="Énfasis4 4" xfId="351" xr:uid="{00000000-0005-0000-0000-00000E010000}"/>
    <cellStyle name="Énfasis5 - 20%" xfId="352" xr:uid="{00000000-0005-0000-0000-00000F010000}"/>
    <cellStyle name="Énfasis5 - 40%" xfId="353" xr:uid="{00000000-0005-0000-0000-000010010000}"/>
    <cellStyle name="Énfasis5 - 60%" xfId="354" xr:uid="{00000000-0005-0000-0000-000011010000}"/>
    <cellStyle name="Énfasis5 2" xfId="121" xr:uid="{00000000-0005-0000-0000-000012010000}"/>
    <cellStyle name="Énfasis5 3" xfId="355" xr:uid="{00000000-0005-0000-0000-000013010000}"/>
    <cellStyle name="Énfasis5 4" xfId="356" xr:uid="{00000000-0005-0000-0000-000014010000}"/>
    <cellStyle name="Énfasis6 - 20%" xfId="357" xr:uid="{00000000-0005-0000-0000-000015010000}"/>
    <cellStyle name="Énfasis6 - 40%" xfId="358" xr:uid="{00000000-0005-0000-0000-000016010000}"/>
    <cellStyle name="Énfasis6 - 60%" xfId="359" xr:uid="{00000000-0005-0000-0000-000017010000}"/>
    <cellStyle name="Énfasis6 2" xfId="122" xr:uid="{00000000-0005-0000-0000-000018010000}"/>
    <cellStyle name="Énfasis6 3" xfId="360" xr:uid="{00000000-0005-0000-0000-000019010000}"/>
    <cellStyle name="Énfasis6 4" xfId="361" xr:uid="{00000000-0005-0000-0000-00001A010000}"/>
    <cellStyle name="Entrada 2" xfId="123" xr:uid="{00000000-0005-0000-0000-00001B010000}"/>
    <cellStyle name="Entrada 2 2" xfId="585" xr:uid="{00000000-0005-0000-0000-00001C010000}"/>
    <cellStyle name="Entrada 2 3" xfId="586" xr:uid="{00000000-0005-0000-0000-00001D010000}"/>
    <cellStyle name="Entrada 3" xfId="362" xr:uid="{00000000-0005-0000-0000-00001E010000}"/>
    <cellStyle name="Entrada 3 2" xfId="587" xr:uid="{00000000-0005-0000-0000-00001F010000}"/>
    <cellStyle name="Entrada 3 3" xfId="588" xr:uid="{00000000-0005-0000-0000-000020010000}"/>
    <cellStyle name="Entrada 4" xfId="363" xr:uid="{00000000-0005-0000-0000-000021010000}"/>
    <cellStyle name="Entrada 4 2" xfId="589" xr:uid="{00000000-0005-0000-0000-000022010000}"/>
    <cellStyle name="Entrada 4 3" xfId="590" xr:uid="{00000000-0005-0000-0000-000023010000}"/>
    <cellStyle name="Entrée" xfId="591" xr:uid="{00000000-0005-0000-0000-000024010000}"/>
    <cellStyle name="Entrée 2" xfId="592" xr:uid="{00000000-0005-0000-0000-000025010000}"/>
    <cellStyle name="Entrée 3" xfId="593" xr:uid="{00000000-0005-0000-0000-000026010000}"/>
    <cellStyle name="Euro" xfId="41" xr:uid="{00000000-0005-0000-0000-000027010000}"/>
    <cellStyle name="Euro 2" xfId="124" xr:uid="{00000000-0005-0000-0000-000028010000}"/>
    <cellStyle name="Euro 2 2" xfId="364" xr:uid="{00000000-0005-0000-0000-000029010000}"/>
    <cellStyle name="Euro 3" xfId="188" xr:uid="{00000000-0005-0000-0000-00002A010000}"/>
    <cellStyle name="Euro 3 2" xfId="594" xr:uid="{00000000-0005-0000-0000-00002B010000}"/>
    <cellStyle name="Euro 4" xfId="232" xr:uid="{00000000-0005-0000-0000-00002C010000}"/>
    <cellStyle name="Euro 4 2" xfId="595" xr:uid="{00000000-0005-0000-0000-00002D010000}"/>
    <cellStyle name="Euro 5" xfId="596" xr:uid="{00000000-0005-0000-0000-00002E010000}"/>
    <cellStyle name="Euro 6" xfId="597" xr:uid="{00000000-0005-0000-0000-00002F010000}"/>
    <cellStyle name="Euro_09 red distribucion ondina y las malvinas y correccion averias, ac. hato mayor" xfId="598" xr:uid="{00000000-0005-0000-0000-000030010000}"/>
    <cellStyle name="Excel Built-in Comma" xfId="365" xr:uid="{00000000-0005-0000-0000-000031010000}"/>
    <cellStyle name="Excel Built-in Normal" xfId="366" xr:uid="{00000000-0005-0000-0000-000032010000}"/>
    <cellStyle name="Explanatory Text" xfId="42" xr:uid="{00000000-0005-0000-0000-000033010000}"/>
    <cellStyle name="Explanatory Text 2" xfId="189" xr:uid="{00000000-0005-0000-0000-000034010000}"/>
    <cellStyle name="F2" xfId="43" xr:uid="{00000000-0005-0000-0000-000035010000}"/>
    <cellStyle name="F2 2" xfId="125" xr:uid="{00000000-0005-0000-0000-000036010000}"/>
    <cellStyle name="F2_act 102-11 al 46-11 REH OT, EST BOM, PT Y DR AC CASTILLO LOS CAFES" xfId="126" xr:uid="{00000000-0005-0000-0000-000037010000}"/>
    <cellStyle name="F3" xfId="44" xr:uid="{00000000-0005-0000-0000-000038010000}"/>
    <cellStyle name="F3 2" xfId="127" xr:uid="{00000000-0005-0000-0000-000039010000}"/>
    <cellStyle name="F3_act 102-11 al 46-11 REH OT, EST BOM, PT Y DR AC CASTILLO LOS CAFES" xfId="128" xr:uid="{00000000-0005-0000-0000-00003A010000}"/>
    <cellStyle name="F4" xfId="45" xr:uid="{00000000-0005-0000-0000-00003B010000}"/>
    <cellStyle name="F4 2" xfId="129" xr:uid="{00000000-0005-0000-0000-00003C010000}"/>
    <cellStyle name="F4_act 102-11 al 46-11 REH OT, EST BOM, PT Y DR AC CASTILLO LOS CAFES" xfId="130" xr:uid="{00000000-0005-0000-0000-00003D010000}"/>
    <cellStyle name="F5" xfId="46" xr:uid="{00000000-0005-0000-0000-00003E010000}"/>
    <cellStyle name="F5 2" xfId="131" xr:uid="{00000000-0005-0000-0000-00003F010000}"/>
    <cellStyle name="F5_act 102-11 al 46-11 REH OT, EST BOM, PT Y DR AC CASTILLO LOS CAFES" xfId="132" xr:uid="{00000000-0005-0000-0000-000040010000}"/>
    <cellStyle name="F6" xfId="47" xr:uid="{00000000-0005-0000-0000-000041010000}"/>
    <cellStyle name="F6 2" xfId="133" xr:uid="{00000000-0005-0000-0000-000042010000}"/>
    <cellStyle name="F6_act 102-11 al 46-11 REH OT, EST BOM, PT Y DR AC CASTILLO LOS CAFES" xfId="134" xr:uid="{00000000-0005-0000-0000-000043010000}"/>
    <cellStyle name="F7" xfId="48" xr:uid="{00000000-0005-0000-0000-000044010000}"/>
    <cellStyle name="F7 2" xfId="135" xr:uid="{00000000-0005-0000-0000-000045010000}"/>
    <cellStyle name="F7_act 102-11 al 46-11 REH OT, EST BOM, PT Y DR AC CASTILLO LOS CAFES" xfId="136" xr:uid="{00000000-0005-0000-0000-000046010000}"/>
    <cellStyle name="F8" xfId="49" xr:uid="{00000000-0005-0000-0000-000047010000}"/>
    <cellStyle name="F8 2" xfId="137" xr:uid="{00000000-0005-0000-0000-000048010000}"/>
    <cellStyle name="F8_act 102-11 al 46-11 REH OT, EST BOM, PT Y DR AC CASTILLO LOS CAFES" xfId="138" xr:uid="{00000000-0005-0000-0000-000049010000}"/>
    <cellStyle name="Followed Hyperlink" xfId="367" xr:uid="{00000000-0005-0000-0000-00004A010000}"/>
    <cellStyle name="Good" xfId="50" xr:uid="{00000000-0005-0000-0000-00004B010000}"/>
    <cellStyle name="Good 2" xfId="190" xr:uid="{00000000-0005-0000-0000-00004C010000}"/>
    <cellStyle name="Heading 1" xfId="51" xr:uid="{00000000-0005-0000-0000-00004D010000}"/>
    <cellStyle name="Heading 1 2" xfId="191" xr:uid="{00000000-0005-0000-0000-00004E010000}"/>
    <cellStyle name="Heading 1 3" xfId="599" xr:uid="{00000000-0005-0000-0000-00004F010000}"/>
    <cellStyle name="Heading 2" xfId="52" xr:uid="{00000000-0005-0000-0000-000050010000}"/>
    <cellStyle name="Heading 2 2" xfId="192" xr:uid="{00000000-0005-0000-0000-000051010000}"/>
    <cellStyle name="Heading 2 3" xfId="600" xr:uid="{00000000-0005-0000-0000-000052010000}"/>
    <cellStyle name="Heading 3" xfId="53" xr:uid="{00000000-0005-0000-0000-000053010000}"/>
    <cellStyle name="Heading 3 2" xfId="193" xr:uid="{00000000-0005-0000-0000-000054010000}"/>
    <cellStyle name="Heading 3 3" xfId="601" xr:uid="{00000000-0005-0000-0000-000055010000}"/>
    <cellStyle name="Heading 4" xfId="54" xr:uid="{00000000-0005-0000-0000-000056010000}"/>
    <cellStyle name="Heading 4 2" xfId="194" xr:uid="{00000000-0005-0000-0000-000057010000}"/>
    <cellStyle name="Hipervínculo 2" xfId="602" xr:uid="{00000000-0005-0000-0000-000058010000}"/>
    <cellStyle name="Hipervínculo visitado 2" xfId="368" xr:uid="{00000000-0005-0000-0000-000059010000}"/>
    <cellStyle name="Hyperlink" xfId="369" xr:uid="{00000000-0005-0000-0000-00005A010000}"/>
    <cellStyle name="Incorrecto 2" xfId="139" xr:uid="{00000000-0005-0000-0000-00005B010000}"/>
    <cellStyle name="Incorrecto 3" xfId="370" xr:uid="{00000000-0005-0000-0000-00005C010000}"/>
    <cellStyle name="Incorrecto 4" xfId="371" xr:uid="{00000000-0005-0000-0000-00005D010000}"/>
    <cellStyle name="Input" xfId="55" xr:uid="{00000000-0005-0000-0000-00005E010000}"/>
    <cellStyle name="Input 2" xfId="195" xr:uid="{00000000-0005-0000-0000-00005F010000}"/>
    <cellStyle name="Input 2 2" xfId="603" xr:uid="{00000000-0005-0000-0000-000060010000}"/>
    <cellStyle name="Input 2 3" xfId="604" xr:uid="{00000000-0005-0000-0000-000061010000}"/>
    <cellStyle name="Input 3" xfId="605" xr:uid="{00000000-0005-0000-0000-000062010000}"/>
    <cellStyle name="Input 4" xfId="606" xr:uid="{00000000-0005-0000-0000-000063010000}"/>
    <cellStyle name="Insatisfaisant" xfId="607" xr:uid="{00000000-0005-0000-0000-000064010000}"/>
    <cellStyle name="Linked Cell" xfId="56" xr:uid="{00000000-0005-0000-0000-000065010000}"/>
    <cellStyle name="Linked Cell 2" xfId="196" xr:uid="{00000000-0005-0000-0000-000066010000}"/>
    <cellStyle name="Millares" xfId="1" builtinId="3"/>
    <cellStyle name="Millares 10" xfId="197" xr:uid="{00000000-0005-0000-0000-000068010000}"/>
    <cellStyle name="Millares 10 2" xfId="237" xr:uid="{00000000-0005-0000-0000-000069010000}"/>
    <cellStyle name="Millares 11" xfId="198" xr:uid="{00000000-0005-0000-0000-00006A010000}"/>
    <cellStyle name="Millares 11 2" xfId="233" xr:uid="{00000000-0005-0000-0000-00006B010000}"/>
    <cellStyle name="Millares 11 3" xfId="608" xr:uid="{00000000-0005-0000-0000-00006C010000}"/>
    <cellStyle name="Millares 12" xfId="140" xr:uid="{00000000-0005-0000-0000-00006D010000}"/>
    <cellStyle name="Millares 12 2" xfId="609" xr:uid="{00000000-0005-0000-0000-00006E010000}"/>
    <cellStyle name="Millares 13" xfId="234" xr:uid="{00000000-0005-0000-0000-00006F010000}"/>
    <cellStyle name="Millares 13 2" xfId="372" xr:uid="{00000000-0005-0000-0000-000070010000}"/>
    <cellStyle name="Millares 14" xfId="199" xr:uid="{00000000-0005-0000-0000-000071010000}"/>
    <cellStyle name="Millares 14 2" xfId="610" xr:uid="{00000000-0005-0000-0000-000072010000}"/>
    <cellStyle name="Millares 15" xfId="200" xr:uid="{00000000-0005-0000-0000-000073010000}"/>
    <cellStyle name="Millares 16" xfId="373" xr:uid="{00000000-0005-0000-0000-000074010000}"/>
    <cellStyle name="Millares 17" xfId="374" xr:uid="{00000000-0005-0000-0000-000075010000}"/>
    <cellStyle name="Millares 18" xfId="375" xr:uid="{00000000-0005-0000-0000-000076010000}"/>
    <cellStyle name="Millares 19" xfId="376" xr:uid="{00000000-0005-0000-0000-000077010000}"/>
    <cellStyle name="Millares 2" xfId="57" xr:uid="{00000000-0005-0000-0000-000078010000}"/>
    <cellStyle name="Millares 2 10" xfId="377" xr:uid="{00000000-0005-0000-0000-000079010000}"/>
    <cellStyle name="Millares 2 11" xfId="201" xr:uid="{00000000-0005-0000-0000-00007A010000}"/>
    <cellStyle name="Millares 2 2" xfId="9" xr:uid="{00000000-0005-0000-0000-00007B010000}"/>
    <cellStyle name="Millares 2 2 2" xfId="58" xr:uid="{00000000-0005-0000-0000-00007C010000}"/>
    <cellStyle name="Millares 2 2 2 2" xfId="202" xr:uid="{00000000-0005-0000-0000-00007D010000}"/>
    <cellStyle name="Millares 2 2 2 3" xfId="203" xr:uid="{00000000-0005-0000-0000-00007E010000}"/>
    <cellStyle name="Millares 2 2 2 4" xfId="378" xr:uid="{00000000-0005-0000-0000-00007F010000}"/>
    <cellStyle name="Millares 2 2 3" xfId="379" xr:uid="{00000000-0005-0000-0000-000080010000}"/>
    <cellStyle name="Millares 2 2 5 2" xfId="204" xr:uid="{00000000-0005-0000-0000-000081010000}"/>
    <cellStyle name="Millares 2 2_304-12 medidores SAN CRISTOBAL" xfId="611" xr:uid="{00000000-0005-0000-0000-000082010000}"/>
    <cellStyle name="Millares 2 3" xfId="59" xr:uid="{00000000-0005-0000-0000-000083010000}"/>
    <cellStyle name="Millares 2 3 2" xfId="223" xr:uid="{00000000-0005-0000-0000-000084010000}"/>
    <cellStyle name="Millares 2 3 2 2" xfId="612" xr:uid="{00000000-0005-0000-0000-000085010000}"/>
    <cellStyle name="Millares 2 3 2 2 2" xfId="613" xr:uid="{00000000-0005-0000-0000-000086010000}"/>
    <cellStyle name="Millares 2 3 2 3" xfId="614" xr:uid="{00000000-0005-0000-0000-000087010000}"/>
    <cellStyle name="Millares 2 3 3" xfId="615" xr:uid="{00000000-0005-0000-0000-000088010000}"/>
    <cellStyle name="Millares 2 3 4" xfId="616" xr:uid="{00000000-0005-0000-0000-000089010000}"/>
    <cellStyle name="Millares 2 4" xfId="380" xr:uid="{00000000-0005-0000-0000-00008A010000}"/>
    <cellStyle name="Millares 2 4 2" xfId="617" xr:uid="{00000000-0005-0000-0000-00008B010000}"/>
    <cellStyle name="Millares 2 5" xfId="381" xr:uid="{00000000-0005-0000-0000-00008C010000}"/>
    <cellStyle name="Millares 2 5 2" xfId="618" xr:uid="{00000000-0005-0000-0000-00008D010000}"/>
    <cellStyle name="Millares 2 6" xfId="619" xr:uid="{00000000-0005-0000-0000-00008E010000}"/>
    <cellStyle name="Millares 2 6 2" xfId="714" xr:uid="{00000000-0005-0000-0000-00008F010000}"/>
    <cellStyle name="Millares 2 8" xfId="205" xr:uid="{00000000-0005-0000-0000-000090010000}"/>
    <cellStyle name="Millares 2_111-12 ac neyba zona alta" xfId="60" xr:uid="{00000000-0005-0000-0000-000091010000}"/>
    <cellStyle name="Millares 3" xfId="61" xr:uid="{00000000-0005-0000-0000-000092010000}"/>
    <cellStyle name="Millares 3 2" xfId="62" xr:uid="{00000000-0005-0000-0000-000093010000}"/>
    <cellStyle name="Millares 3 2 2" xfId="382" xr:uid="{00000000-0005-0000-0000-000094010000}"/>
    <cellStyle name="Millares 3 2 3" xfId="620" xr:uid="{00000000-0005-0000-0000-000095010000}"/>
    <cellStyle name="Millares 3 3" xfId="63" xr:uid="{00000000-0005-0000-0000-000096010000}"/>
    <cellStyle name="Millares 3 3 2" xfId="159" xr:uid="{00000000-0005-0000-0000-000097010000}"/>
    <cellStyle name="Millares 3 4" xfId="206" xr:uid="{00000000-0005-0000-0000-000098010000}"/>
    <cellStyle name="Millares 3 4 2" xfId="621" xr:uid="{00000000-0005-0000-0000-000099010000}"/>
    <cellStyle name="Millares 3 5" xfId="383" xr:uid="{00000000-0005-0000-0000-00009A010000}"/>
    <cellStyle name="Millares 3_111-12 ac neyba zona alta" xfId="64" xr:uid="{00000000-0005-0000-0000-00009B010000}"/>
    <cellStyle name="Millares 4" xfId="5" xr:uid="{00000000-0005-0000-0000-00009C010000}"/>
    <cellStyle name="Millares 4 2" xfId="235" xr:uid="{00000000-0005-0000-0000-00009D010000}"/>
    <cellStyle name="Millares 4 2 2" xfId="207" xr:uid="{00000000-0005-0000-0000-00009E010000}"/>
    <cellStyle name="Millares 4 3" xfId="384" xr:uid="{00000000-0005-0000-0000-00009F010000}"/>
    <cellStyle name="Millares 4 3 2" xfId="385" xr:uid="{00000000-0005-0000-0000-0000A0010000}"/>
    <cellStyle name="Millares 4 4" xfId="141" xr:uid="{00000000-0005-0000-0000-0000A1010000}"/>
    <cellStyle name="Millares 4 5" xfId="386" xr:uid="{00000000-0005-0000-0000-0000A2010000}"/>
    <cellStyle name="Millares 4_304-12 medidores SAN CRISTOBAL" xfId="622" xr:uid="{00000000-0005-0000-0000-0000A3010000}"/>
    <cellStyle name="Millares 5" xfId="2" xr:uid="{00000000-0005-0000-0000-0000A4010000}"/>
    <cellStyle name="Millares 5 2" xfId="208" xr:uid="{00000000-0005-0000-0000-0000A5010000}"/>
    <cellStyle name="Millares 5 2 2" xfId="387" xr:uid="{00000000-0005-0000-0000-0000A6010000}"/>
    <cellStyle name="Millares 5 3" xfId="142" xr:uid="{00000000-0005-0000-0000-0000A7010000}"/>
    <cellStyle name="Millares 5 3 2" xfId="623" xr:uid="{00000000-0005-0000-0000-0000A8010000}"/>
    <cellStyle name="Millares 5 3 2 2" xfId="624" xr:uid="{00000000-0005-0000-0000-0000A9010000}"/>
    <cellStyle name="Millares 5 3 3" xfId="625" xr:uid="{00000000-0005-0000-0000-0000AA010000}"/>
    <cellStyle name="Millares 6" xfId="65" xr:uid="{00000000-0005-0000-0000-0000AB010000}"/>
    <cellStyle name="Millares 6 2" xfId="388" xr:uid="{00000000-0005-0000-0000-0000AC010000}"/>
    <cellStyle name="Millares 7" xfId="66" xr:uid="{00000000-0005-0000-0000-0000AD010000}"/>
    <cellStyle name="Millares 7 2" xfId="389" xr:uid="{00000000-0005-0000-0000-0000AE010000}"/>
    <cellStyle name="Millares 7 2 2" xfId="626" xr:uid="{00000000-0005-0000-0000-0000AF010000}"/>
    <cellStyle name="Millares 7 2 2 2" xfId="719" xr:uid="{00000000-0005-0000-0000-0000B0010000}"/>
    <cellStyle name="Millares 7 3" xfId="390" xr:uid="{00000000-0005-0000-0000-0000B1010000}"/>
    <cellStyle name="Millares 7 6" xfId="391" xr:uid="{00000000-0005-0000-0000-0000B2010000}"/>
    <cellStyle name="Millares 8" xfId="67" xr:uid="{00000000-0005-0000-0000-0000B3010000}"/>
    <cellStyle name="Millares 8 2" xfId="392" xr:uid="{00000000-0005-0000-0000-0000B4010000}"/>
    <cellStyle name="Millares 8 2 2" xfId="393" xr:uid="{00000000-0005-0000-0000-0000B5010000}"/>
    <cellStyle name="Millares 8 3" xfId="627" xr:uid="{00000000-0005-0000-0000-0000B6010000}"/>
    <cellStyle name="Millares 8 5" xfId="394" xr:uid="{00000000-0005-0000-0000-0000B7010000}"/>
    <cellStyle name="Millares 9" xfId="68" xr:uid="{00000000-0005-0000-0000-0000B8010000}"/>
    <cellStyle name="Millares 9 2" xfId="395" xr:uid="{00000000-0005-0000-0000-0000B9010000}"/>
    <cellStyle name="Millares 9 2 2" xfId="396" xr:uid="{00000000-0005-0000-0000-0000BA010000}"/>
    <cellStyle name="Millares 9 3" xfId="397" xr:uid="{00000000-0005-0000-0000-0000BB010000}"/>
    <cellStyle name="Millares 9 4" xfId="398" xr:uid="{00000000-0005-0000-0000-0000BC010000}"/>
    <cellStyle name="Millares_Hoja1" xfId="511" xr:uid="{00000000-0005-0000-0000-0000BD010000}"/>
    <cellStyle name="Millares_NUEVO FORMATO DE PRESUPUESTOS" xfId="157" xr:uid="{00000000-0005-0000-0000-0000BE010000}"/>
    <cellStyle name="Millares_pres. act. no 2 109-09  al pres 01-09  Termin Acueducto de Loma de Cabrera" xfId="92" xr:uid="{00000000-0005-0000-0000-0000BF010000}"/>
    <cellStyle name="Millares_PRESUPUESTO" xfId="720" xr:uid="{00000000-0005-0000-0000-0000C0010000}"/>
    <cellStyle name="Millares_rec.No.57-03 481-01 alc.sanitario del seibo red colectora y pta. trat. #2" xfId="709" xr:uid="{00000000-0005-0000-0000-0000C1010000}"/>
    <cellStyle name="Millares_SISTEMA DE SANEAMIENTO BASICO AC. LA ISLETA, CASTILLO" xfId="226" xr:uid="{00000000-0005-0000-0000-0000C2010000}"/>
    <cellStyle name="Moneda [0] 2" xfId="399" xr:uid="{00000000-0005-0000-0000-0000C3010000}"/>
    <cellStyle name="Moneda 2" xfId="69" xr:uid="{00000000-0005-0000-0000-0000C4010000}"/>
    <cellStyle name="Moneda 2 2" xfId="400" xr:uid="{00000000-0005-0000-0000-0000C5010000}"/>
    <cellStyle name="Moneda 2 2 2" xfId="401" xr:uid="{00000000-0005-0000-0000-0000C6010000}"/>
    <cellStyle name="Moneda 2 2 3" xfId="402" xr:uid="{00000000-0005-0000-0000-0000C7010000}"/>
    <cellStyle name="Moneda 2 2 4" xfId="403" xr:uid="{00000000-0005-0000-0000-0000C8010000}"/>
    <cellStyle name="Moneda 2 3" xfId="404" xr:uid="{00000000-0005-0000-0000-0000C9010000}"/>
    <cellStyle name="Moneda 2 4" xfId="405" xr:uid="{00000000-0005-0000-0000-0000CA010000}"/>
    <cellStyle name="Moneda 2_304-12 medidores SAN CRISTOBAL" xfId="628" xr:uid="{00000000-0005-0000-0000-0000CB010000}"/>
    <cellStyle name="Moneda 3" xfId="406" xr:uid="{00000000-0005-0000-0000-0000CC010000}"/>
    <cellStyle name="Moneda 3 2" xfId="407" xr:uid="{00000000-0005-0000-0000-0000CD010000}"/>
    <cellStyle name="Moneda 3 2 2" xfId="629" xr:uid="{00000000-0005-0000-0000-0000CE010000}"/>
    <cellStyle name="Moneda 3 3" xfId="408" xr:uid="{00000000-0005-0000-0000-0000CF010000}"/>
    <cellStyle name="Moneda 4" xfId="409" xr:uid="{00000000-0005-0000-0000-0000D0010000}"/>
    <cellStyle name="Moneda 4 2" xfId="410" xr:uid="{00000000-0005-0000-0000-0000D1010000}"/>
    <cellStyle name="Moneda 5" xfId="411" xr:uid="{00000000-0005-0000-0000-0000D2010000}"/>
    <cellStyle name="Moneda 6" xfId="412" xr:uid="{00000000-0005-0000-0000-0000D3010000}"/>
    <cellStyle name="Moneda 7" xfId="413" xr:uid="{00000000-0005-0000-0000-0000D4010000}"/>
    <cellStyle name="Moneda 7 2" xfId="414" xr:uid="{00000000-0005-0000-0000-0000D5010000}"/>
    <cellStyle name="Neutral 2" xfId="143" xr:uid="{00000000-0005-0000-0000-0000D6010000}"/>
    <cellStyle name="Neutral 3" xfId="415" xr:uid="{00000000-0005-0000-0000-0000D7010000}"/>
    <cellStyle name="Neutral 4" xfId="416" xr:uid="{00000000-0005-0000-0000-0000D8010000}"/>
    <cellStyle name="Neutre" xfId="630" xr:uid="{00000000-0005-0000-0000-0000D9010000}"/>
    <cellStyle name="No-definido" xfId="70" xr:uid="{00000000-0005-0000-0000-0000DA010000}"/>
    <cellStyle name="Normal" xfId="0" builtinId="0"/>
    <cellStyle name="Normal - Style1" xfId="71" xr:uid="{00000000-0005-0000-0000-0000DC010000}"/>
    <cellStyle name="Normal 10" xfId="209" xr:uid="{00000000-0005-0000-0000-0000DD010000}"/>
    <cellStyle name="Normal 10 2" xfId="144" xr:uid="{00000000-0005-0000-0000-0000DE010000}"/>
    <cellStyle name="Normal 10 2 2" xfId="631" xr:uid="{00000000-0005-0000-0000-0000DF010000}"/>
    <cellStyle name="Normal 10 3" xfId="632" xr:uid="{00000000-0005-0000-0000-0000E0010000}"/>
    <cellStyle name="Normal 10 3 2" xfId="633" xr:uid="{00000000-0005-0000-0000-0000E1010000}"/>
    <cellStyle name="Normal 10 4" xfId="634" xr:uid="{00000000-0005-0000-0000-0000E2010000}"/>
    <cellStyle name="Normal 11" xfId="224" xr:uid="{00000000-0005-0000-0000-0000E3010000}"/>
    <cellStyle name="Normal 11 2" xfId="635" xr:uid="{00000000-0005-0000-0000-0000E4010000}"/>
    <cellStyle name="Normal 12" xfId="239" xr:uid="{00000000-0005-0000-0000-0000E5010000}"/>
    <cellStyle name="Normal 12 2" xfId="636" xr:uid="{00000000-0005-0000-0000-0000E6010000}"/>
    <cellStyle name="Normal 12 2 2" xfId="637" xr:uid="{00000000-0005-0000-0000-0000E7010000}"/>
    <cellStyle name="Normal 13" xfId="417" xr:uid="{00000000-0005-0000-0000-0000E8010000}"/>
    <cellStyle name="Normal 13 2" xfId="145" xr:uid="{00000000-0005-0000-0000-0000E9010000}"/>
    <cellStyle name="Normal 13 2 2" xfId="210" xr:uid="{00000000-0005-0000-0000-0000EA010000}"/>
    <cellStyle name="Normal 13 2 2 2" xfId="638" xr:uid="{00000000-0005-0000-0000-0000EB010000}"/>
    <cellStyle name="Normal 14" xfId="418" xr:uid="{00000000-0005-0000-0000-0000EC010000}"/>
    <cellStyle name="Normal 14 2" xfId="211" xr:uid="{00000000-0005-0000-0000-0000ED010000}"/>
    <cellStyle name="Normal 14 2 2" xfId="639" xr:uid="{00000000-0005-0000-0000-0000EE010000}"/>
    <cellStyle name="Normal 14 3" xfId="640" xr:uid="{00000000-0005-0000-0000-0000EF010000}"/>
    <cellStyle name="Normal 15" xfId="419" xr:uid="{00000000-0005-0000-0000-0000F0010000}"/>
    <cellStyle name="Normal 16" xfId="420" xr:uid="{00000000-0005-0000-0000-0000F1010000}"/>
    <cellStyle name="Normal 16 2" xfId="641" xr:uid="{00000000-0005-0000-0000-0000F2010000}"/>
    <cellStyle name="Normal 16 2 2" xfId="642" xr:uid="{00000000-0005-0000-0000-0000F3010000}"/>
    <cellStyle name="Normal 16 3" xfId="643" xr:uid="{00000000-0005-0000-0000-0000F4010000}"/>
    <cellStyle name="Normal 17" xfId="421" xr:uid="{00000000-0005-0000-0000-0000F5010000}"/>
    <cellStyle name="Normal 17 2" xfId="644" xr:uid="{00000000-0005-0000-0000-0000F6010000}"/>
    <cellStyle name="Normal 18" xfId="212" xr:uid="{00000000-0005-0000-0000-0000F7010000}"/>
    <cellStyle name="Normal 18 2" xfId="645" xr:uid="{00000000-0005-0000-0000-0000F8010000}"/>
    <cellStyle name="Normal 19" xfId="213" xr:uid="{00000000-0005-0000-0000-0000F9010000}"/>
    <cellStyle name="Normal 19 2" xfId="646" xr:uid="{00000000-0005-0000-0000-0000FA010000}"/>
    <cellStyle name="Normal 2" xfId="6" xr:uid="{00000000-0005-0000-0000-0000FB010000}"/>
    <cellStyle name="Normal 2 2" xfId="7" xr:uid="{00000000-0005-0000-0000-0000FC010000}"/>
    <cellStyle name="Normal 2 2 2" xfId="146" xr:uid="{00000000-0005-0000-0000-0000FD010000}"/>
    <cellStyle name="Normal 2 2 2 2" xfId="422" xr:uid="{00000000-0005-0000-0000-0000FE010000}"/>
    <cellStyle name="Normal 2 2 3" xfId="647" xr:uid="{00000000-0005-0000-0000-0000FF010000}"/>
    <cellStyle name="Normal 2 2_Copia de AC. LINEA NOROESTE trabajo de inocencio" xfId="423" xr:uid="{00000000-0005-0000-0000-000000020000}"/>
    <cellStyle name="Normal 2 3" xfId="72" xr:uid="{00000000-0005-0000-0000-000001020000}"/>
    <cellStyle name="Normal 2 3 2" xfId="424" xr:uid="{00000000-0005-0000-0000-000002020000}"/>
    <cellStyle name="Normal 2 3 2 2" xfId="648" xr:uid="{00000000-0005-0000-0000-000003020000}"/>
    <cellStyle name="Normal 2 3 3" xfId="717" xr:uid="{00000000-0005-0000-0000-000004020000}"/>
    <cellStyle name="Normal 2 4" xfId="10" xr:uid="{00000000-0005-0000-0000-000005020000}"/>
    <cellStyle name="Normal 2 4 2" xfId="649" xr:uid="{00000000-0005-0000-0000-000006020000}"/>
    <cellStyle name="Normal 2 4 2 2" xfId="650" xr:uid="{00000000-0005-0000-0000-000007020000}"/>
    <cellStyle name="Normal 2 5" xfId="236" xr:uid="{00000000-0005-0000-0000-000008020000}"/>
    <cellStyle name="Normal 2 5 2" xfId="713" xr:uid="{00000000-0005-0000-0000-000009020000}"/>
    <cellStyle name="Normal 2 9" xfId="715" xr:uid="{00000000-0005-0000-0000-00000A020000}"/>
    <cellStyle name="Normal 2_07-09 presupu..." xfId="73" xr:uid="{00000000-0005-0000-0000-00000B020000}"/>
    <cellStyle name="Normal 20" xfId="425" xr:uid="{00000000-0005-0000-0000-00000C020000}"/>
    <cellStyle name="Normal 20 2" xfId="651" xr:uid="{00000000-0005-0000-0000-00000D020000}"/>
    <cellStyle name="Normal 20 2 2" xfId="712" xr:uid="{00000000-0005-0000-0000-00000E020000}"/>
    <cellStyle name="Normal 21" xfId="426" xr:uid="{00000000-0005-0000-0000-00000F020000}"/>
    <cellStyle name="Normal 22" xfId="427" xr:uid="{00000000-0005-0000-0000-000010020000}"/>
    <cellStyle name="Normal 23" xfId="428" xr:uid="{00000000-0005-0000-0000-000011020000}"/>
    <cellStyle name="Normal 24" xfId="429" xr:uid="{00000000-0005-0000-0000-000012020000}"/>
    <cellStyle name="Normal 25" xfId="430" xr:uid="{00000000-0005-0000-0000-000013020000}"/>
    <cellStyle name="Normal 26" xfId="431" xr:uid="{00000000-0005-0000-0000-000014020000}"/>
    <cellStyle name="Normal 27" xfId="432" xr:uid="{00000000-0005-0000-0000-000015020000}"/>
    <cellStyle name="Normal 28" xfId="433" xr:uid="{00000000-0005-0000-0000-000016020000}"/>
    <cellStyle name="Normal 29" xfId="652" xr:uid="{00000000-0005-0000-0000-000017020000}"/>
    <cellStyle name="Normal 3" xfId="74" xr:uid="{00000000-0005-0000-0000-000018020000}"/>
    <cellStyle name="Normal 3 10" xfId="434" xr:uid="{00000000-0005-0000-0000-000019020000}"/>
    <cellStyle name="Normal 3 2" xfId="75" xr:uid="{00000000-0005-0000-0000-00001A020000}"/>
    <cellStyle name="Normal 3 2 2" xfId="435" xr:uid="{00000000-0005-0000-0000-00001B020000}"/>
    <cellStyle name="Normal 3 2 3" xfId="436" xr:uid="{00000000-0005-0000-0000-00001C020000}"/>
    <cellStyle name="Normal 3 3" xfId="76" xr:uid="{00000000-0005-0000-0000-00001D020000}"/>
    <cellStyle name="Normal 3 3 2" xfId="653" xr:uid="{00000000-0005-0000-0000-00001E020000}"/>
    <cellStyle name="Normal 3 4" xfId="158" xr:uid="{00000000-0005-0000-0000-00001F020000}"/>
    <cellStyle name="Normal 3_20-12 REHABILITACION ACUEDUCTO MULTIPLE JANICO" xfId="654" xr:uid="{00000000-0005-0000-0000-000020020000}"/>
    <cellStyle name="Normal 30" xfId="655" xr:uid="{00000000-0005-0000-0000-000021020000}"/>
    <cellStyle name="Normal 31" xfId="437" xr:uid="{00000000-0005-0000-0000-000022020000}"/>
    <cellStyle name="Normal 32" xfId="656" xr:uid="{00000000-0005-0000-0000-000023020000}"/>
    <cellStyle name="Normal 33" xfId="657" xr:uid="{00000000-0005-0000-0000-000024020000}"/>
    <cellStyle name="Normal 34" xfId="214" xr:uid="{00000000-0005-0000-0000-000025020000}"/>
    <cellStyle name="Normal 35" xfId="658" xr:uid="{00000000-0005-0000-0000-000026020000}"/>
    <cellStyle name="Normal 35 2" xfId="716" xr:uid="{00000000-0005-0000-0000-000027020000}"/>
    <cellStyle name="Normal 36" xfId="659" xr:uid="{00000000-0005-0000-0000-000028020000}"/>
    <cellStyle name="Normal 4" xfId="77" xr:uid="{00000000-0005-0000-0000-000029020000}"/>
    <cellStyle name="Normal 4 10" xfId="438" xr:uid="{00000000-0005-0000-0000-00002A020000}"/>
    <cellStyle name="Normal 4 11" xfId="439" xr:uid="{00000000-0005-0000-0000-00002B020000}"/>
    <cellStyle name="Normal 4 12" xfId="440" xr:uid="{00000000-0005-0000-0000-00002C020000}"/>
    <cellStyle name="Normal 4 13" xfId="441" xr:uid="{00000000-0005-0000-0000-00002D020000}"/>
    <cellStyle name="Normal 4 14" xfId="442" xr:uid="{00000000-0005-0000-0000-00002E020000}"/>
    <cellStyle name="Normal 4 2" xfId="443" xr:uid="{00000000-0005-0000-0000-00002F020000}"/>
    <cellStyle name="Normal 4 3" xfId="444" xr:uid="{00000000-0005-0000-0000-000030020000}"/>
    <cellStyle name="Normal 4 4" xfId="445" xr:uid="{00000000-0005-0000-0000-000031020000}"/>
    <cellStyle name="Normal 4 5" xfId="446" xr:uid="{00000000-0005-0000-0000-000032020000}"/>
    <cellStyle name="Normal 4 6" xfId="447" xr:uid="{00000000-0005-0000-0000-000033020000}"/>
    <cellStyle name="Normal 4 7" xfId="448" xr:uid="{00000000-0005-0000-0000-000034020000}"/>
    <cellStyle name="Normal 4 8" xfId="449" xr:uid="{00000000-0005-0000-0000-000035020000}"/>
    <cellStyle name="Normal 4 9" xfId="450" xr:uid="{00000000-0005-0000-0000-000036020000}"/>
    <cellStyle name="Normal 4_Administration_Building_-_Lista_de_Partidas_y_Cantidades_-_(PVDC-004)_REVC mod" xfId="451" xr:uid="{00000000-0005-0000-0000-000037020000}"/>
    <cellStyle name="Normal 44" xfId="452" xr:uid="{00000000-0005-0000-0000-000038020000}"/>
    <cellStyle name="Normal 5" xfId="4" xr:uid="{00000000-0005-0000-0000-000039020000}"/>
    <cellStyle name="Normal 5 10" xfId="453" xr:uid="{00000000-0005-0000-0000-00003A020000}"/>
    <cellStyle name="Normal 5 11" xfId="454" xr:uid="{00000000-0005-0000-0000-00003B020000}"/>
    <cellStyle name="Normal 5 12" xfId="455" xr:uid="{00000000-0005-0000-0000-00003C020000}"/>
    <cellStyle name="Normal 5 13" xfId="456" xr:uid="{00000000-0005-0000-0000-00003D020000}"/>
    <cellStyle name="Normal 5 14" xfId="457" xr:uid="{00000000-0005-0000-0000-00003E020000}"/>
    <cellStyle name="Normal 5 15" xfId="458" xr:uid="{00000000-0005-0000-0000-00003F020000}"/>
    <cellStyle name="Normal 5 2" xfId="78" xr:uid="{00000000-0005-0000-0000-000040020000}"/>
    <cellStyle name="Normal 5 2 2" xfId="238" xr:uid="{00000000-0005-0000-0000-000041020000}"/>
    <cellStyle name="Normal 5 3" xfId="459" xr:uid="{00000000-0005-0000-0000-000042020000}"/>
    <cellStyle name="Normal 5 4" xfId="460" xr:uid="{00000000-0005-0000-0000-000043020000}"/>
    <cellStyle name="Normal 5 5" xfId="461" xr:uid="{00000000-0005-0000-0000-000044020000}"/>
    <cellStyle name="Normal 5 6" xfId="462" xr:uid="{00000000-0005-0000-0000-000045020000}"/>
    <cellStyle name="Normal 5 7" xfId="463" xr:uid="{00000000-0005-0000-0000-000046020000}"/>
    <cellStyle name="Normal 5 8" xfId="464" xr:uid="{00000000-0005-0000-0000-000047020000}"/>
    <cellStyle name="Normal 5 9" xfId="465" xr:uid="{00000000-0005-0000-0000-000048020000}"/>
    <cellStyle name="Normal 5_Administration_Building_-_Lista_de_Partidas_y_Cantidades_-_(PVDC-004)_REVC mod" xfId="466" xr:uid="{00000000-0005-0000-0000-000049020000}"/>
    <cellStyle name="Normal 6" xfId="3" xr:uid="{00000000-0005-0000-0000-00004A020000}"/>
    <cellStyle name="Normal 6 2" xfId="79" xr:uid="{00000000-0005-0000-0000-00004B020000}"/>
    <cellStyle name="Normal 7" xfId="80" xr:uid="{00000000-0005-0000-0000-00004C020000}"/>
    <cellStyle name="Normal 7 2" xfId="660" xr:uid="{00000000-0005-0000-0000-00004D020000}"/>
    <cellStyle name="Normal 8" xfId="81" xr:uid="{00000000-0005-0000-0000-00004E020000}"/>
    <cellStyle name="Normal 8 2" xfId="661" xr:uid="{00000000-0005-0000-0000-00004F020000}"/>
    <cellStyle name="Normal 8 2 2" xfId="662" xr:uid="{00000000-0005-0000-0000-000050020000}"/>
    <cellStyle name="Normal 8 3" xfId="663" xr:uid="{00000000-0005-0000-0000-000051020000}"/>
    <cellStyle name="Normal 8_ACT. No. 06 al 228-09 TERMINACION REDES DEL SECTOR 1 ACUEDUCTO PALO VERDE (OCTUBRE 2011)" xfId="664" xr:uid="{00000000-0005-0000-0000-000052020000}"/>
    <cellStyle name="Normal 9" xfId="82" xr:uid="{00000000-0005-0000-0000-000053020000}"/>
    <cellStyle name="Normal 9 2" xfId="665" xr:uid="{00000000-0005-0000-0000-000054020000}"/>
    <cellStyle name="Normal_005-05 rehab.y ampliacion ac.mult.guayabal, 2da.etapa" xfId="512" xr:uid="{00000000-0005-0000-0000-000055020000}"/>
    <cellStyle name="Normal_158-09 TERMINACION AC. LA GINA" xfId="710" xr:uid="{00000000-0005-0000-0000-000056020000}"/>
    <cellStyle name="Normal_300-04 rem. y amp. ac.mult.de partido, 2do contrato." xfId="230" xr:uid="{00000000-0005-0000-0000-000057020000}"/>
    <cellStyle name="Normal_502-01 alcantarillado sanitario academia de entrenamiento policial de hatilloparte b" xfId="229" xr:uid="{00000000-0005-0000-0000-000058020000}"/>
    <cellStyle name="Normal_Hoja1" xfId="8" xr:uid="{00000000-0005-0000-0000-000059020000}"/>
    <cellStyle name="Normal_modificado yerbabuena TRABAJANDO" xfId="225" xr:uid="{00000000-0005-0000-0000-00005A020000}"/>
    <cellStyle name="Normal_presupuesto" xfId="227" xr:uid="{00000000-0005-0000-0000-00005B020000}"/>
    <cellStyle name="Normal_PRESUPUESTO MODIFICADO No. 1  AL PRES. TERM. No.51-11AC. MULT EL RANCHITO" xfId="93" xr:uid="{00000000-0005-0000-0000-00005C020000}"/>
    <cellStyle name="Normal_Presupuesto Terminaciones Edificio Mantenimiento Nave I " xfId="711" xr:uid="{00000000-0005-0000-0000-00005D020000}"/>
    <cellStyle name="Normal_PRESUPUESTO_PRES. ACT. No 2 65-09 al PRES. ELAB. 58-09 REHABILITACION TRAMO LINEA DE ADUCCION Y TERMINACION AC. BATEY GINEBRA-VERAGUA" xfId="228" xr:uid="{00000000-0005-0000-0000-00005E020000}"/>
    <cellStyle name="Notas 2" xfId="147" xr:uid="{00000000-0005-0000-0000-000061020000}"/>
    <cellStyle name="Notas 2 2" xfId="666" xr:uid="{00000000-0005-0000-0000-000062020000}"/>
    <cellStyle name="Notas 2 3" xfId="667" xr:uid="{00000000-0005-0000-0000-000063020000}"/>
    <cellStyle name="Notas 3" xfId="467" xr:uid="{00000000-0005-0000-0000-000064020000}"/>
    <cellStyle name="Notas 3 2" xfId="668" xr:uid="{00000000-0005-0000-0000-000065020000}"/>
    <cellStyle name="Notas 3 3" xfId="669" xr:uid="{00000000-0005-0000-0000-000066020000}"/>
    <cellStyle name="Notas 4" xfId="468" xr:uid="{00000000-0005-0000-0000-000067020000}"/>
    <cellStyle name="Notas 4 2" xfId="670" xr:uid="{00000000-0005-0000-0000-000068020000}"/>
    <cellStyle name="Notas 4 3" xfId="671" xr:uid="{00000000-0005-0000-0000-000069020000}"/>
    <cellStyle name="Note" xfId="83" xr:uid="{00000000-0005-0000-0000-00006A020000}"/>
    <cellStyle name="Note 2" xfId="215" xr:uid="{00000000-0005-0000-0000-00006B020000}"/>
    <cellStyle name="Note 2 2" xfId="672" xr:uid="{00000000-0005-0000-0000-00006C020000}"/>
    <cellStyle name="Note 2 3" xfId="673" xr:uid="{00000000-0005-0000-0000-00006D020000}"/>
    <cellStyle name="Note 3" xfId="216" xr:uid="{00000000-0005-0000-0000-00006E020000}"/>
    <cellStyle name="Note 4" xfId="674" xr:uid="{00000000-0005-0000-0000-00006F020000}"/>
    <cellStyle name="Output" xfId="84" xr:uid="{00000000-0005-0000-0000-000070020000}"/>
    <cellStyle name="Output 2" xfId="217" xr:uid="{00000000-0005-0000-0000-000071020000}"/>
    <cellStyle name="Output 2 2" xfId="675" xr:uid="{00000000-0005-0000-0000-000072020000}"/>
    <cellStyle name="Output 2 3" xfId="676" xr:uid="{00000000-0005-0000-0000-000073020000}"/>
    <cellStyle name="Output 3" xfId="677" xr:uid="{00000000-0005-0000-0000-000074020000}"/>
    <cellStyle name="Output 3 2" xfId="678" xr:uid="{00000000-0005-0000-0000-000075020000}"/>
    <cellStyle name="Output 3 3" xfId="679" xr:uid="{00000000-0005-0000-0000-000076020000}"/>
    <cellStyle name="Output 4" xfId="680" xr:uid="{00000000-0005-0000-0000-000077020000}"/>
    <cellStyle name="Output 5" xfId="681" xr:uid="{00000000-0005-0000-0000-000078020000}"/>
    <cellStyle name="Percent 2" xfId="85" xr:uid="{00000000-0005-0000-0000-000079020000}"/>
    <cellStyle name="Percent 2 2" xfId="218" xr:uid="{00000000-0005-0000-0000-00007A020000}"/>
    <cellStyle name="Percent 3" xfId="469" xr:uid="{00000000-0005-0000-0000-00007B020000}"/>
    <cellStyle name="Percent 3 2" xfId="470" xr:uid="{00000000-0005-0000-0000-00007C020000}"/>
    <cellStyle name="Porcentaje 2" xfId="219" xr:uid="{00000000-0005-0000-0000-00007D020000}"/>
    <cellStyle name="Porcentaje 2 2" xfId="682" xr:uid="{00000000-0005-0000-0000-00007E020000}"/>
    <cellStyle name="Porcentaje 3" xfId="220" xr:uid="{00000000-0005-0000-0000-00007F020000}"/>
    <cellStyle name="Porcentual 2" xfId="86" xr:uid="{00000000-0005-0000-0000-000080020000}"/>
    <cellStyle name="Porcentual 2 2" xfId="87" xr:uid="{00000000-0005-0000-0000-000081020000}"/>
    <cellStyle name="Porcentual 2 2 2" xfId="683" xr:uid="{00000000-0005-0000-0000-000082020000}"/>
    <cellStyle name="Porcentual 2 3" xfId="471" xr:uid="{00000000-0005-0000-0000-000083020000}"/>
    <cellStyle name="Porcentual 2 4" xfId="472" xr:uid="{00000000-0005-0000-0000-000084020000}"/>
    <cellStyle name="Porcentual 2_304-12 medidores SAN CRISTOBAL" xfId="684" xr:uid="{00000000-0005-0000-0000-000085020000}"/>
    <cellStyle name="Porcentual 3" xfId="88" xr:uid="{00000000-0005-0000-0000-000086020000}"/>
    <cellStyle name="Porcentual 3 10" xfId="473" xr:uid="{00000000-0005-0000-0000-000087020000}"/>
    <cellStyle name="Porcentual 3 11" xfId="474" xr:uid="{00000000-0005-0000-0000-000088020000}"/>
    <cellStyle name="Porcentual 3 12" xfId="475" xr:uid="{00000000-0005-0000-0000-000089020000}"/>
    <cellStyle name="Porcentual 3 13" xfId="476" xr:uid="{00000000-0005-0000-0000-00008A020000}"/>
    <cellStyle name="Porcentual 3 14" xfId="477" xr:uid="{00000000-0005-0000-0000-00008B020000}"/>
    <cellStyle name="Porcentual 3 2" xfId="478" xr:uid="{00000000-0005-0000-0000-00008C020000}"/>
    <cellStyle name="Porcentual 3 3" xfId="479" xr:uid="{00000000-0005-0000-0000-00008D020000}"/>
    <cellStyle name="Porcentual 3 4" xfId="480" xr:uid="{00000000-0005-0000-0000-00008E020000}"/>
    <cellStyle name="Porcentual 3 5" xfId="481" xr:uid="{00000000-0005-0000-0000-00008F020000}"/>
    <cellStyle name="Porcentual 3 6" xfId="482" xr:uid="{00000000-0005-0000-0000-000090020000}"/>
    <cellStyle name="Porcentual 3 7" xfId="483" xr:uid="{00000000-0005-0000-0000-000091020000}"/>
    <cellStyle name="Porcentual 3 8" xfId="484" xr:uid="{00000000-0005-0000-0000-000092020000}"/>
    <cellStyle name="Porcentual 3 9" xfId="485" xr:uid="{00000000-0005-0000-0000-000093020000}"/>
    <cellStyle name="Porcentual 4" xfId="148" xr:uid="{00000000-0005-0000-0000-000094020000}"/>
    <cellStyle name="Porcentual 4 2" xfId="685" xr:uid="{00000000-0005-0000-0000-000095020000}"/>
    <cellStyle name="Porcentual 5" xfId="89" xr:uid="{00000000-0005-0000-0000-000096020000}"/>
    <cellStyle name="Porcentual 5 2" xfId="486" xr:uid="{00000000-0005-0000-0000-000097020000}"/>
    <cellStyle name="Porcentual 5 2 2" xfId="487" xr:uid="{00000000-0005-0000-0000-000098020000}"/>
    <cellStyle name="Porcentual 6" xfId="488" xr:uid="{00000000-0005-0000-0000-000099020000}"/>
    <cellStyle name="Porcentual 7" xfId="489" xr:uid="{00000000-0005-0000-0000-00009A020000}"/>
    <cellStyle name="Porcentual 8" xfId="490" xr:uid="{00000000-0005-0000-0000-00009B020000}"/>
    <cellStyle name="Porcentual 9" xfId="491" xr:uid="{00000000-0005-0000-0000-00009C020000}"/>
    <cellStyle name="Salida 2" xfId="149" xr:uid="{00000000-0005-0000-0000-00009D020000}"/>
    <cellStyle name="Salida 2 2" xfId="686" xr:uid="{00000000-0005-0000-0000-00009E020000}"/>
    <cellStyle name="Salida 2 3" xfId="687" xr:uid="{00000000-0005-0000-0000-00009F020000}"/>
    <cellStyle name="Salida 3" xfId="492" xr:uid="{00000000-0005-0000-0000-0000A0020000}"/>
    <cellStyle name="Salida 3 2" xfId="688" xr:uid="{00000000-0005-0000-0000-0000A1020000}"/>
    <cellStyle name="Salida 3 3" xfId="689" xr:uid="{00000000-0005-0000-0000-0000A2020000}"/>
    <cellStyle name="Salida 4" xfId="493" xr:uid="{00000000-0005-0000-0000-0000A3020000}"/>
    <cellStyle name="Salida 4 2" xfId="690" xr:uid="{00000000-0005-0000-0000-0000A4020000}"/>
    <cellStyle name="Salida 4 3" xfId="691" xr:uid="{00000000-0005-0000-0000-0000A5020000}"/>
    <cellStyle name="Satisfaisant" xfId="692" xr:uid="{00000000-0005-0000-0000-0000A6020000}"/>
    <cellStyle name="Sheet Title" xfId="494" xr:uid="{00000000-0005-0000-0000-0000A7020000}"/>
    <cellStyle name="Sortie" xfId="693" xr:uid="{00000000-0005-0000-0000-0000A8020000}"/>
    <cellStyle name="Sortie 2" xfId="694" xr:uid="{00000000-0005-0000-0000-0000A9020000}"/>
    <cellStyle name="Sortie 3" xfId="695" xr:uid="{00000000-0005-0000-0000-0000AA020000}"/>
    <cellStyle name="Texte explicatif" xfId="696" xr:uid="{00000000-0005-0000-0000-0000AB020000}"/>
    <cellStyle name="Texto de advertencia 2" xfId="150" xr:uid="{00000000-0005-0000-0000-0000AC020000}"/>
    <cellStyle name="Texto de advertencia 3" xfId="495" xr:uid="{00000000-0005-0000-0000-0000AD020000}"/>
    <cellStyle name="Texto de advertencia 4" xfId="496" xr:uid="{00000000-0005-0000-0000-0000AE020000}"/>
    <cellStyle name="Texto explicativo 2" xfId="151" xr:uid="{00000000-0005-0000-0000-0000AF020000}"/>
    <cellStyle name="Texto explicativo 3" xfId="497" xr:uid="{00000000-0005-0000-0000-0000B0020000}"/>
    <cellStyle name="Texto explicativo 4" xfId="498" xr:uid="{00000000-0005-0000-0000-0000B1020000}"/>
    <cellStyle name="Title" xfId="90" xr:uid="{00000000-0005-0000-0000-0000B2020000}"/>
    <cellStyle name="Title 2" xfId="221" xr:uid="{00000000-0005-0000-0000-0000B3020000}"/>
    <cellStyle name="Title 3" xfId="697" xr:uid="{00000000-0005-0000-0000-0000B4020000}"/>
    <cellStyle name="Titre" xfId="698" xr:uid="{00000000-0005-0000-0000-0000B5020000}"/>
    <cellStyle name="Titre 1" xfId="699" xr:uid="{00000000-0005-0000-0000-0000B6020000}"/>
    <cellStyle name="Titre 2" xfId="700" xr:uid="{00000000-0005-0000-0000-0000B7020000}"/>
    <cellStyle name="Titre 3" xfId="701" xr:uid="{00000000-0005-0000-0000-0000B8020000}"/>
    <cellStyle name="Titre 4" xfId="702" xr:uid="{00000000-0005-0000-0000-0000B9020000}"/>
    <cellStyle name="Título 1 2" xfId="152" xr:uid="{00000000-0005-0000-0000-0000BA020000}"/>
    <cellStyle name="Título 1 3" xfId="499" xr:uid="{00000000-0005-0000-0000-0000BB020000}"/>
    <cellStyle name="Título 1 4" xfId="500" xr:uid="{00000000-0005-0000-0000-0000BC020000}"/>
    <cellStyle name="Título 2 2" xfId="153" xr:uid="{00000000-0005-0000-0000-0000BD020000}"/>
    <cellStyle name="Título 2 3" xfId="501" xr:uid="{00000000-0005-0000-0000-0000BE020000}"/>
    <cellStyle name="Título 2 4" xfId="502" xr:uid="{00000000-0005-0000-0000-0000BF020000}"/>
    <cellStyle name="Título 3 2" xfId="154" xr:uid="{00000000-0005-0000-0000-0000C0020000}"/>
    <cellStyle name="Título 3 3" xfId="503" xr:uid="{00000000-0005-0000-0000-0000C1020000}"/>
    <cellStyle name="Título 3 4" xfId="504" xr:uid="{00000000-0005-0000-0000-0000C2020000}"/>
    <cellStyle name="Título 4" xfId="155" xr:uid="{00000000-0005-0000-0000-0000C3020000}"/>
    <cellStyle name="Título 5" xfId="505" xr:uid="{00000000-0005-0000-0000-0000C4020000}"/>
    <cellStyle name="Título 6" xfId="506" xr:uid="{00000000-0005-0000-0000-0000C5020000}"/>
    <cellStyle name="Título de hoja" xfId="507" xr:uid="{00000000-0005-0000-0000-0000C6020000}"/>
    <cellStyle name="Total 2" xfId="156" xr:uid="{00000000-0005-0000-0000-0000C7020000}"/>
    <cellStyle name="Total 2 2" xfId="703" xr:uid="{00000000-0005-0000-0000-0000C8020000}"/>
    <cellStyle name="Total 2 3" xfId="704" xr:uid="{00000000-0005-0000-0000-0000C9020000}"/>
    <cellStyle name="Total 3" xfId="508" xr:uid="{00000000-0005-0000-0000-0000CA020000}"/>
    <cellStyle name="Total 3 2" xfId="705" xr:uid="{00000000-0005-0000-0000-0000CB020000}"/>
    <cellStyle name="Total 3 3" xfId="706" xr:uid="{00000000-0005-0000-0000-0000CC020000}"/>
    <cellStyle name="Total 4" xfId="509" xr:uid="{00000000-0005-0000-0000-0000CD020000}"/>
    <cellStyle name="Vérification" xfId="707" xr:uid="{00000000-0005-0000-0000-0000CE020000}"/>
    <cellStyle name="Währung" xfId="510" xr:uid="{00000000-0005-0000-0000-0000CF020000}"/>
    <cellStyle name="Währung 2" xfId="708" xr:uid="{00000000-0005-0000-0000-0000D0020000}"/>
    <cellStyle name="Warning Text" xfId="91" xr:uid="{00000000-0005-0000-0000-0000D1020000}"/>
    <cellStyle name="Warning Text 2" xfId="222" xr:uid="{00000000-0005-0000-0000-0000D2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1285875</xdr:colOff>
      <xdr:row>558</xdr:row>
      <xdr:rowOff>0</xdr:rowOff>
    </xdr:from>
    <xdr:to>
      <xdr:col>1</xdr:col>
      <xdr:colOff>1381125</xdr:colOff>
      <xdr:row>559</xdr:row>
      <xdr:rowOff>41245</xdr:rowOff>
    </xdr:to>
    <xdr:sp macro="" textlink="">
      <xdr:nvSpPr>
        <xdr:cNvPr id="2" name="Text Box 1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885950" y="158524575"/>
          <a:ext cx="95250" cy="163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568</xdr:row>
      <xdr:rowOff>51466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568</xdr:row>
      <xdr:rowOff>51466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568</xdr:row>
      <xdr:rowOff>51466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568</xdr:row>
      <xdr:rowOff>51466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565</xdr:row>
      <xdr:rowOff>142875</xdr:rowOff>
    </xdr:to>
    <xdr:sp macro="" textlink="">
      <xdr:nvSpPr>
        <xdr:cNvPr id="11" name="Text Box 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16" name="Text Box 8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17" name="Text Box 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18" name="Text Box 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19" name="Text Box 9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20" name="Text Box 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565</xdr:row>
      <xdr:rowOff>142875</xdr:rowOff>
    </xdr:to>
    <xdr:sp macro="" textlink="">
      <xdr:nvSpPr>
        <xdr:cNvPr id="22" name="Text Box 8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565</xdr:row>
      <xdr:rowOff>142875</xdr:rowOff>
    </xdr:to>
    <xdr:sp macro="" textlink="">
      <xdr:nvSpPr>
        <xdr:cNvPr id="23" name="Text Box 9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568</xdr:row>
      <xdr:rowOff>51466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568</xdr:row>
      <xdr:rowOff>51466</xdr:rowOff>
    </xdr:to>
    <xdr:sp macro="" textlink="">
      <xdr:nvSpPr>
        <xdr:cNvPr id="25" name="Text Box 9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568</xdr:row>
      <xdr:rowOff>51466</xdr:rowOff>
    </xdr:to>
    <xdr:sp macro="" textlink="">
      <xdr:nvSpPr>
        <xdr:cNvPr id="26" name="Text Box 8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568</xdr:row>
      <xdr:rowOff>51466</xdr:rowOff>
    </xdr:to>
    <xdr:sp macro="" textlink="">
      <xdr:nvSpPr>
        <xdr:cNvPr id="27" name="Text Box 9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568</xdr:row>
      <xdr:rowOff>51466</xdr:rowOff>
    </xdr:to>
    <xdr:sp macro="" textlink="">
      <xdr:nvSpPr>
        <xdr:cNvPr id="28" name="Text Box 8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568</xdr:row>
      <xdr:rowOff>51466</xdr:rowOff>
    </xdr:to>
    <xdr:sp macro="" textlink="">
      <xdr:nvSpPr>
        <xdr:cNvPr id="29" name="Text Box 9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568</xdr:row>
      <xdr:rowOff>51466</xdr:rowOff>
    </xdr:to>
    <xdr:sp macro="" textlink="">
      <xdr:nvSpPr>
        <xdr:cNvPr id="30" name="Text Box 8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568</xdr:row>
      <xdr:rowOff>51466</xdr:rowOff>
    </xdr:to>
    <xdr:sp macro="" textlink="">
      <xdr:nvSpPr>
        <xdr:cNvPr id="31" name="Text Box 9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32" name="Text Box 8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33" name="Text Box 9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565</xdr:row>
      <xdr:rowOff>142875</xdr:rowOff>
    </xdr:to>
    <xdr:sp macro="" textlink="">
      <xdr:nvSpPr>
        <xdr:cNvPr id="34" name="Text Box 8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36" name="Text Box 9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37" name="Text Box 8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39" name="Text Box 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40" name="Text Box 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41" name="Text Box 8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42" name="Text Box 9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43" name="Text Box 8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44" name="Text Box 9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565</xdr:row>
      <xdr:rowOff>142875</xdr:rowOff>
    </xdr:to>
    <xdr:sp macro="" textlink="">
      <xdr:nvSpPr>
        <xdr:cNvPr id="45" name="Text Box 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565</xdr:row>
      <xdr:rowOff>142875</xdr:rowOff>
    </xdr:to>
    <xdr:sp macro="" textlink="">
      <xdr:nvSpPr>
        <xdr:cNvPr id="46" name="Text Box 9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568</xdr:row>
      <xdr:rowOff>51466</xdr:rowOff>
    </xdr:to>
    <xdr:sp macro="" textlink="">
      <xdr:nvSpPr>
        <xdr:cNvPr id="47" name="Text Box 8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568</xdr:row>
      <xdr:rowOff>51466</xdr:rowOff>
    </xdr:to>
    <xdr:sp macro="" textlink="">
      <xdr:nvSpPr>
        <xdr:cNvPr id="48" name="Text Box 9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568</xdr:row>
      <xdr:rowOff>51466</xdr:rowOff>
    </xdr:to>
    <xdr:sp macro="" textlink="">
      <xdr:nvSpPr>
        <xdr:cNvPr id="49" name="Text Box 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568</xdr:row>
      <xdr:rowOff>51466</xdr:rowOff>
    </xdr:to>
    <xdr:sp macro="" textlink="">
      <xdr:nvSpPr>
        <xdr:cNvPr id="50" name="Text Box 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565</xdr:row>
      <xdr:rowOff>152400</xdr:rowOff>
    </xdr:to>
    <xdr:sp macro="" textlink="">
      <xdr:nvSpPr>
        <xdr:cNvPr id="51" name="Text Box 8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565</xdr:row>
      <xdr:rowOff>152400</xdr:rowOff>
    </xdr:to>
    <xdr:sp macro="" textlink="">
      <xdr:nvSpPr>
        <xdr:cNvPr id="52" name="Text Box 9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565</xdr:row>
      <xdr:rowOff>152400</xdr:rowOff>
    </xdr:to>
    <xdr:sp macro="" textlink="">
      <xdr:nvSpPr>
        <xdr:cNvPr id="53" name="Text Box 8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565</xdr:row>
      <xdr:rowOff>152400</xdr:rowOff>
    </xdr:to>
    <xdr:sp macro="" textlink="">
      <xdr:nvSpPr>
        <xdr:cNvPr id="54" name="Text Box 9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565</xdr:row>
      <xdr:rowOff>142875</xdr:rowOff>
    </xdr:to>
    <xdr:sp macro="" textlink="">
      <xdr:nvSpPr>
        <xdr:cNvPr id="55" name="Text Box 8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56" name="Text Box 8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57" name="Text Box 9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59" name="Text Box 9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60" name="Text Box 8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61" name="Text Box 9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63" name="Text Box 9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64" name="Text Box 8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65" name="Text Box 9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565</xdr:row>
      <xdr:rowOff>142875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565</xdr:row>
      <xdr:rowOff>142875</xdr:rowOff>
    </xdr:to>
    <xdr:sp macro="" textlink="">
      <xdr:nvSpPr>
        <xdr:cNvPr id="67" name="Text Box 9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566</xdr:row>
      <xdr:rowOff>28575</xdr:rowOff>
    </xdr:to>
    <xdr:sp macro="" textlink="">
      <xdr:nvSpPr>
        <xdr:cNvPr id="68" name="Text Box 8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566</xdr:row>
      <xdr:rowOff>28575</xdr:rowOff>
    </xdr:to>
    <xdr:sp macro="" textlink="">
      <xdr:nvSpPr>
        <xdr:cNvPr id="69" name="Text Box 9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566</xdr:row>
      <xdr:rowOff>28575</xdr:rowOff>
    </xdr:to>
    <xdr:sp macro="" textlink="">
      <xdr:nvSpPr>
        <xdr:cNvPr id="70" name="Text Box 8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566</xdr:row>
      <xdr:rowOff>28575</xdr:rowOff>
    </xdr:to>
    <xdr:sp macro="" textlink="">
      <xdr:nvSpPr>
        <xdr:cNvPr id="71" name="Text Box 9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567</xdr:row>
      <xdr:rowOff>66335</xdr:rowOff>
    </xdr:to>
    <xdr:sp macro="" textlink="">
      <xdr:nvSpPr>
        <xdr:cNvPr id="72" name="Text Box 8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304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567</xdr:row>
      <xdr:rowOff>66335</xdr:rowOff>
    </xdr:to>
    <xdr:sp macro="" textlink="">
      <xdr:nvSpPr>
        <xdr:cNvPr id="73" name="Text Box 9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304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567</xdr:row>
      <xdr:rowOff>66335</xdr:rowOff>
    </xdr:to>
    <xdr:sp macro="" textlink="">
      <xdr:nvSpPr>
        <xdr:cNvPr id="74" name="Text Box 8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304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567</xdr:row>
      <xdr:rowOff>66335</xdr:rowOff>
    </xdr:to>
    <xdr:sp macro="" textlink="">
      <xdr:nvSpPr>
        <xdr:cNvPr id="75" name="Text Box 9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304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76" name="Text Box 8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77" name="Text Box 9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78" name="Text Box 8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79" name="Text Box 9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569</xdr:row>
      <xdr:rowOff>51468</xdr:rowOff>
    </xdr:to>
    <xdr:sp macro="" textlink="">
      <xdr:nvSpPr>
        <xdr:cNvPr id="80" name="Text Box 8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613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569</xdr:row>
      <xdr:rowOff>51468</xdr:rowOff>
    </xdr:to>
    <xdr:sp macro="" textlink="">
      <xdr:nvSpPr>
        <xdr:cNvPr id="81" name="Text Box 9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613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569</xdr:row>
      <xdr:rowOff>51468</xdr:rowOff>
    </xdr:to>
    <xdr:sp macro="" textlink="">
      <xdr:nvSpPr>
        <xdr:cNvPr id="82" name="Text Box 8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613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569</xdr:row>
      <xdr:rowOff>51468</xdr:rowOff>
    </xdr:to>
    <xdr:sp macro="" textlink="">
      <xdr:nvSpPr>
        <xdr:cNvPr id="83" name="Text Box 9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613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568</xdr:row>
      <xdr:rowOff>51466</xdr:rowOff>
    </xdr:to>
    <xdr:sp macro="" textlink="">
      <xdr:nvSpPr>
        <xdr:cNvPr id="84" name="Text Box 8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568</xdr:row>
      <xdr:rowOff>51466</xdr:rowOff>
    </xdr:to>
    <xdr:sp macro="" textlink="">
      <xdr:nvSpPr>
        <xdr:cNvPr id="85" name="Text Box 9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568</xdr:row>
      <xdr:rowOff>51466</xdr:rowOff>
    </xdr:to>
    <xdr:sp macro="" textlink="">
      <xdr:nvSpPr>
        <xdr:cNvPr id="86" name="Text Box 8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568</xdr:row>
      <xdr:rowOff>51466</xdr:rowOff>
    </xdr:to>
    <xdr:sp macro="" textlink="">
      <xdr:nvSpPr>
        <xdr:cNvPr id="87" name="Text Box 9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88" name="Text Box 8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89" name="Text Box 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90" name="Text Box 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91" name="Text Box 8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92" name="Text Box 9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93" name="Text Box 8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94" name="Text Box 9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95" name="Text Box 8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96" name="Text Box 9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97" name="Text Box 8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98" name="Text Box 9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99" name="Text Box 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100" name="Text Box 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568</xdr:row>
      <xdr:rowOff>51466</xdr:rowOff>
    </xdr:to>
    <xdr:sp macro="" textlink="">
      <xdr:nvSpPr>
        <xdr:cNvPr id="101" name="Text Box 8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568</xdr:row>
      <xdr:rowOff>51466</xdr:rowOff>
    </xdr:to>
    <xdr:sp macro="" textlink="">
      <xdr:nvSpPr>
        <xdr:cNvPr id="102" name="Text Box 9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568</xdr:row>
      <xdr:rowOff>51466</xdr:rowOff>
    </xdr:to>
    <xdr:sp macro="" textlink="">
      <xdr:nvSpPr>
        <xdr:cNvPr id="103" name="Text Box 8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568</xdr:row>
      <xdr:rowOff>51466</xdr:rowOff>
    </xdr:to>
    <xdr:sp macro="" textlink="">
      <xdr:nvSpPr>
        <xdr:cNvPr id="104" name="Text Box 9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105" name="Text Box 8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106" name="Text Box 8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107" name="Text Box 9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108" name="Text Box 8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109" name="Text Box 9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110" name="Text Box 8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111" name="Text Box 9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112" name="Text Box 8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113" name="Text Box 9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114" name="Text Box 8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115" name="Text Box 9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116" name="Text Box 8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117" name="Text Box 9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569</xdr:row>
      <xdr:rowOff>51468</xdr:rowOff>
    </xdr:to>
    <xdr:sp macro="" textlink="">
      <xdr:nvSpPr>
        <xdr:cNvPr id="118" name="Text Box 8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613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569</xdr:row>
      <xdr:rowOff>51468</xdr:rowOff>
    </xdr:to>
    <xdr:sp macro="" textlink="">
      <xdr:nvSpPr>
        <xdr:cNvPr id="119" name="Text Box 9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613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569</xdr:row>
      <xdr:rowOff>51468</xdr:rowOff>
    </xdr:to>
    <xdr:sp macro="" textlink="">
      <xdr:nvSpPr>
        <xdr:cNvPr id="120" name="Text Box 8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613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569</xdr:row>
      <xdr:rowOff>51468</xdr:rowOff>
    </xdr:to>
    <xdr:sp macro="" textlink="">
      <xdr:nvSpPr>
        <xdr:cNvPr id="121" name="Text Box 9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613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122" name="Text Box 8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123" name="Text Box 8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124" name="Text Box 9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125" name="Text Box 8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126" name="Text Box 9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127" name="Text Box 8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128" name="Text Box 9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129" name="Text Box 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130" name="Text Box 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131" name="Text Box 8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132" name="Text Box 9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133" name="Text Box 8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134" name="Text Box 9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135" name="Text Box 8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136" name="Text Box 8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137" name="Text Box 9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138" name="Text Box 8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139" name="Text Box 9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140" name="Text Box 8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141" name="Text Box 9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142" name="Text Box 8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143" name="Text Box 9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144" name="Text Box 8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145" name="Text Box 9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146" name="Text Box 8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147" name="Text Box 9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568</xdr:row>
      <xdr:rowOff>51466</xdr:rowOff>
    </xdr:to>
    <xdr:sp macro="" textlink="">
      <xdr:nvSpPr>
        <xdr:cNvPr id="148" name="Text Box 8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568</xdr:row>
      <xdr:rowOff>51466</xdr:rowOff>
    </xdr:to>
    <xdr:sp macro="" textlink="">
      <xdr:nvSpPr>
        <xdr:cNvPr id="149" name="Text Box 9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568</xdr:row>
      <xdr:rowOff>51466</xdr:rowOff>
    </xdr:to>
    <xdr:sp macro="" textlink="">
      <xdr:nvSpPr>
        <xdr:cNvPr id="150" name="Text Box 8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568</xdr:row>
      <xdr:rowOff>51466</xdr:rowOff>
    </xdr:to>
    <xdr:sp macro="" textlink="">
      <xdr:nvSpPr>
        <xdr:cNvPr id="151" name="Text Box 9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565</xdr:row>
      <xdr:rowOff>142875</xdr:rowOff>
    </xdr:to>
    <xdr:sp macro="" textlink="">
      <xdr:nvSpPr>
        <xdr:cNvPr id="152" name="Text Box 8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153" name="Text Box 8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154" name="Text Box 9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155" name="Text Box 8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156" name="Text Box 9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157" name="Text Box 8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158" name="Text Box 9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159" name="Text Box 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160" name="Text Box 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161" name="Text Box 8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162" name="Text Box 9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565</xdr:row>
      <xdr:rowOff>142875</xdr:rowOff>
    </xdr:to>
    <xdr:sp macro="" textlink="">
      <xdr:nvSpPr>
        <xdr:cNvPr id="163" name="Text Box 8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565</xdr:row>
      <xdr:rowOff>142875</xdr:rowOff>
    </xdr:to>
    <xdr:sp macro="" textlink="">
      <xdr:nvSpPr>
        <xdr:cNvPr id="164" name="Text Box 9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568</xdr:row>
      <xdr:rowOff>51466</xdr:rowOff>
    </xdr:to>
    <xdr:sp macro="" textlink="">
      <xdr:nvSpPr>
        <xdr:cNvPr id="165" name="Text Box 8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568</xdr:row>
      <xdr:rowOff>51466</xdr:rowOff>
    </xdr:to>
    <xdr:sp macro="" textlink="">
      <xdr:nvSpPr>
        <xdr:cNvPr id="166" name="Text Box 9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568</xdr:row>
      <xdr:rowOff>51466</xdr:rowOff>
    </xdr:to>
    <xdr:sp macro="" textlink="">
      <xdr:nvSpPr>
        <xdr:cNvPr id="167" name="Text Box 8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568</xdr:row>
      <xdr:rowOff>51466</xdr:rowOff>
    </xdr:to>
    <xdr:sp macro="" textlink="">
      <xdr:nvSpPr>
        <xdr:cNvPr id="168" name="Text Box 9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565</xdr:row>
      <xdr:rowOff>142875</xdr:rowOff>
    </xdr:to>
    <xdr:sp macro="" textlink="">
      <xdr:nvSpPr>
        <xdr:cNvPr id="169" name="Text Box 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170" name="Text Box 8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171" name="Text Box 9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172" name="Text Box 8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173" name="Text Box 9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174" name="Text Box 8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175" name="Text Box 9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176" name="Text Box 8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177" name="Text Box 9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178" name="Text Box 8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179" name="Text Box 9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565</xdr:row>
      <xdr:rowOff>142875</xdr:rowOff>
    </xdr:to>
    <xdr:sp macro="" textlink="">
      <xdr:nvSpPr>
        <xdr:cNvPr id="180" name="Text Box 8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565</xdr:row>
      <xdr:rowOff>142875</xdr:rowOff>
    </xdr:to>
    <xdr:sp macro="" textlink="">
      <xdr:nvSpPr>
        <xdr:cNvPr id="181" name="Text Box 9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565</xdr:row>
      <xdr:rowOff>142875</xdr:rowOff>
    </xdr:to>
    <xdr:sp macro="" textlink="">
      <xdr:nvSpPr>
        <xdr:cNvPr id="182" name="Text Box 8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183" name="Text Box 8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184" name="Text Box 9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185" name="Text Box 8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186" name="Text Box 9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187" name="Text Box 8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188" name="Text Box 9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189" name="Text Box 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190" name="Text Box 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191" name="Text Box 8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192" name="Text Box 9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565</xdr:row>
      <xdr:rowOff>142875</xdr:rowOff>
    </xdr:to>
    <xdr:sp macro="" textlink="">
      <xdr:nvSpPr>
        <xdr:cNvPr id="193" name="Text Box 8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565</xdr:row>
      <xdr:rowOff>142875</xdr:rowOff>
    </xdr:to>
    <xdr:sp macro="" textlink="">
      <xdr:nvSpPr>
        <xdr:cNvPr id="194" name="Text Box 9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568</xdr:row>
      <xdr:rowOff>51466</xdr:rowOff>
    </xdr:to>
    <xdr:sp macro="" textlink="">
      <xdr:nvSpPr>
        <xdr:cNvPr id="195" name="Text Box 8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568</xdr:row>
      <xdr:rowOff>51466</xdr:rowOff>
    </xdr:to>
    <xdr:sp macro="" textlink="">
      <xdr:nvSpPr>
        <xdr:cNvPr id="196" name="Text Box 9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568</xdr:row>
      <xdr:rowOff>51466</xdr:rowOff>
    </xdr:to>
    <xdr:sp macro="" textlink="">
      <xdr:nvSpPr>
        <xdr:cNvPr id="197" name="Text Box 8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568</xdr:row>
      <xdr:rowOff>51466</xdr:rowOff>
    </xdr:to>
    <xdr:sp macro="" textlink="">
      <xdr:nvSpPr>
        <xdr:cNvPr id="198" name="Text Box 9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199" name="Text Box 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200" name="Text Box 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201" name="Text Box 8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202" name="Text Box 9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568</xdr:row>
      <xdr:rowOff>51466</xdr:rowOff>
    </xdr:to>
    <xdr:sp macro="" textlink="">
      <xdr:nvSpPr>
        <xdr:cNvPr id="203" name="Text Box 8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568</xdr:row>
      <xdr:rowOff>51466</xdr:rowOff>
    </xdr:to>
    <xdr:sp macro="" textlink="">
      <xdr:nvSpPr>
        <xdr:cNvPr id="204" name="Text Box 9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568</xdr:row>
      <xdr:rowOff>51466</xdr:rowOff>
    </xdr:to>
    <xdr:sp macro="" textlink="">
      <xdr:nvSpPr>
        <xdr:cNvPr id="205" name="Text Box 8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568</xdr:row>
      <xdr:rowOff>51466</xdr:rowOff>
    </xdr:to>
    <xdr:sp macro="" textlink="">
      <xdr:nvSpPr>
        <xdr:cNvPr id="206" name="Text Box 9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568</xdr:row>
      <xdr:rowOff>51466</xdr:rowOff>
    </xdr:to>
    <xdr:sp macro="" textlink="">
      <xdr:nvSpPr>
        <xdr:cNvPr id="207" name="Text Box 8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568</xdr:row>
      <xdr:rowOff>51466</xdr:rowOff>
    </xdr:to>
    <xdr:sp macro="" textlink="">
      <xdr:nvSpPr>
        <xdr:cNvPr id="208" name="Text Box 9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568</xdr:row>
      <xdr:rowOff>51466</xdr:rowOff>
    </xdr:to>
    <xdr:sp macro="" textlink="">
      <xdr:nvSpPr>
        <xdr:cNvPr id="209" name="Text Box 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568</xdr:row>
      <xdr:rowOff>51466</xdr:rowOff>
    </xdr:to>
    <xdr:sp macro="" textlink="">
      <xdr:nvSpPr>
        <xdr:cNvPr id="210" name="Text Box 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211" name="Text Box 8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212" name="Text Box 8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213" name="Text Box 9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214" name="Text Box 8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215" name="Text Box 9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216" name="Text Box 8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217" name="Text Box 9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218" name="Text Box 8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219" name="Text Box 9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220" name="Text Box 8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221" name="Text Box 9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222" name="Text Box 8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223" name="Text Box 9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568</xdr:row>
      <xdr:rowOff>51466</xdr:rowOff>
    </xdr:to>
    <xdr:sp macro="" textlink="">
      <xdr:nvSpPr>
        <xdr:cNvPr id="224" name="Text Box 8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568</xdr:row>
      <xdr:rowOff>51466</xdr:rowOff>
    </xdr:to>
    <xdr:sp macro="" textlink="">
      <xdr:nvSpPr>
        <xdr:cNvPr id="225" name="Text Box 9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568</xdr:row>
      <xdr:rowOff>51466</xdr:rowOff>
    </xdr:to>
    <xdr:sp macro="" textlink="">
      <xdr:nvSpPr>
        <xdr:cNvPr id="226" name="Text Box 8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568</xdr:row>
      <xdr:rowOff>51466</xdr:rowOff>
    </xdr:to>
    <xdr:sp macro="" textlink="">
      <xdr:nvSpPr>
        <xdr:cNvPr id="227" name="Text Box 9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228" name="Text Box 8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229" name="Text Box 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230" name="Text Box 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231" name="Text Box 8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232" name="Text Box 9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233" name="Text Box 8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234" name="Text Box 9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235" name="Text Box 8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236" name="Text Box 9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237" name="Text Box 8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238" name="Text Box 9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239" name="Text Box 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240" name="Text Box 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568</xdr:row>
      <xdr:rowOff>51466</xdr:rowOff>
    </xdr:to>
    <xdr:sp macro="" textlink="">
      <xdr:nvSpPr>
        <xdr:cNvPr id="241" name="Text Box 8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568</xdr:row>
      <xdr:rowOff>51466</xdr:rowOff>
    </xdr:to>
    <xdr:sp macro="" textlink="">
      <xdr:nvSpPr>
        <xdr:cNvPr id="242" name="Text Box 9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568</xdr:row>
      <xdr:rowOff>51466</xdr:rowOff>
    </xdr:to>
    <xdr:sp macro="" textlink="">
      <xdr:nvSpPr>
        <xdr:cNvPr id="243" name="Text Box 8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568</xdr:row>
      <xdr:rowOff>51466</xdr:rowOff>
    </xdr:to>
    <xdr:sp macro="" textlink="">
      <xdr:nvSpPr>
        <xdr:cNvPr id="244" name="Text Box 9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245" name="Text Box 8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246" name="Text Box 8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247" name="Text Box 9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248" name="Text Box 8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249" name="Text Box 9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250" name="Text Box 8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251" name="Text Box 9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252" name="Text Box 8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253" name="Text Box 9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254" name="Text Box 8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255" name="Text Box 9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256" name="Text Box 8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257" name="Text Box 9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258" name="Text Box 8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259" name="Text Box 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260" name="Text Box 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261" name="Text Box 8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262" name="Text Box 9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263" name="Text Box 8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264" name="Text Box 9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265" name="Text Box 8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266" name="Text Box 9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267" name="Text Box 8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268" name="Text Box 9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269" name="Text Box 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270" name="Text Box 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568</xdr:row>
      <xdr:rowOff>51466</xdr:rowOff>
    </xdr:to>
    <xdr:sp macro="" textlink="">
      <xdr:nvSpPr>
        <xdr:cNvPr id="271" name="Text Box 8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568</xdr:row>
      <xdr:rowOff>51466</xdr:rowOff>
    </xdr:to>
    <xdr:sp macro="" textlink="">
      <xdr:nvSpPr>
        <xdr:cNvPr id="272" name="Text Box 9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568</xdr:row>
      <xdr:rowOff>51466</xdr:rowOff>
    </xdr:to>
    <xdr:sp macro="" textlink="">
      <xdr:nvSpPr>
        <xdr:cNvPr id="273" name="Text Box 8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568</xdr:row>
      <xdr:rowOff>51466</xdr:rowOff>
    </xdr:to>
    <xdr:sp macro="" textlink="">
      <xdr:nvSpPr>
        <xdr:cNvPr id="274" name="Text Box 9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565</xdr:row>
      <xdr:rowOff>142875</xdr:rowOff>
    </xdr:to>
    <xdr:sp macro="" textlink="">
      <xdr:nvSpPr>
        <xdr:cNvPr id="275" name="Text Box 8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276" name="Text Box 8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277" name="Text Box 9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278" name="Text Box 8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279" name="Text Box 9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280" name="Text Box 8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281" name="Text Box 9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282" name="Text Box 8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283" name="Text Box 9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284" name="Text Box 8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285" name="Text Box 9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565</xdr:row>
      <xdr:rowOff>142875</xdr:rowOff>
    </xdr:to>
    <xdr:sp macro="" textlink="">
      <xdr:nvSpPr>
        <xdr:cNvPr id="286" name="Text Box 8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565</xdr:row>
      <xdr:rowOff>142875</xdr:rowOff>
    </xdr:to>
    <xdr:sp macro="" textlink="">
      <xdr:nvSpPr>
        <xdr:cNvPr id="287" name="Text Box 9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568</xdr:row>
      <xdr:rowOff>51466</xdr:rowOff>
    </xdr:to>
    <xdr:sp macro="" textlink="">
      <xdr:nvSpPr>
        <xdr:cNvPr id="288" name="Text Box 8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568</xdr:row>
      <xdr:rowOff>51466</xdr:rowOff>
    </xdr:to>
    <xdr:sp macro="" textlink="">
      <xdr:nvSpPr>
        <xdr:cNvPr id="289" name="Text Box 9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568</xdr:row>
      <xdr:rowOff>51466</xdr:rowOff>
    </xdr:to>
    <xdr:sp macro="" textlink="">
      <xdr:nvSpPr>
        <xdr:cNvPr id="290" name="Text Box 8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568</xdr:row>
      <xdr:rowOff>51466</xdr:rowOff>
    </xdr:to>
    <xdr:sp macro="" textlink="">
      <xdr:nvSpPr>
        <xdr:cNvPr id="291" name="Text Box 9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565</xdr:row>
      <xdr:rowOff>142875</xdr:rowOff>
    </xdr:to>
    <xdr:sp macro="" textlink="">
      <xdr:nvSpPr>
        <xdr:cNvPr id="292" name="Text Box 8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293" name="Text Box 8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294" name="Text Box 9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295" name="Text Box 8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296" name="Text Box 9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297" name="Text Box 8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298" name="Text Box 9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299" name="Text Box 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300" name="Text Box 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301" name="Text Box 8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302" name="Text Box 9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565</xdr:row>
      <xdr:rowOff>142875</xdr:rowOff>
    </xdr:to>
    <xdr:sp macro="" textlink="">
      <xdr:nvSpPr>
        <xdr:cNvPr id="303" name="Text Box 8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565</xdr:row>
      <xdr:rowOff>142875</xdr:rowOff>
    </xdr:to>
    <xdr:sp macro="" textlink="">
      <xdr:nvSpPr>
        <xdr:cNvPr id="304" name="Text Box 9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565</xdr:row>
      <xdr:rowOff>142875</xdr:rowOff>
    </xdr:to>
    <xdr:sp macro="" textlink="">
      <xdr:nvSpPr>
        <xdr:cNvPr id="305" name="Text Box 8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306" name="Text Box 8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307" name="Text Box 9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308" name="Text Box 8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309" name="Text Box 9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310" name="Text Box 8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311" name="Text Box 9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312" name="Text Box 8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313" name="Text Box 9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314" name="Text Box 8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568</xdr:row>
      <xdr:rowOff>51466</xdr:rowOff>
    </xdr:to>
    <xdr:sp macro="" textlink="">
      <xdr:nvSpPr>
        <xdr:cNvPr id="315" name="Text Box 9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565</xdr:row>
      <xdr:rowOff>142875</xdr:rowOff>
    </xdr:to>
    <xdr:sp macro="" textlink="">
      <xdr:nvSpPr>
        <xdr:cNvPr id="316" name="Text Box 8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565</xdr:row>
      <xdr:rowOff>142875</xdr:rowOff>
    </xdr:to>
    <xdr:sp macro="" textlink="">
      <xdr:nvSpPr>
        <xdr:cNvPr id="317" name="Text Box 9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565</xdr:row>
      <xdr:rowOff>0</xdr:rowOff>
    </xdr:from>
    <xdr:to>
      <xdr:col>1</xdr:col>
      <xdr:colOff>1304925</xdr:colOff>
      <xdr:row>568</xdr:row>
      <xdr:rowOff>51466</xdr:rowOff>
    </xdr:to>
    <xdr:sp macro="" textlink="">
      <xdr:nvSpPr>
        <xdr:cNvPr id="318" name="Text Box 8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1905000" y="168640125"/>
          <a:ext cx="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565</xdr:row>
      <xdr:rowOff>0</xdr:rowOff>
    </xdr:from>
    <xdr:to>
      <xdr:col>1</xdr:col>
      <xdr:colOff>1304925</xdr:colOff>
      <xdr:row>568</xdr:row>
      <xdr:rowOff>51466</xdr:rowOff>
    </xdr:to>
    <xdr:sp macro="" textlink="">
      <xdr:nvSpPr>
        <xdr:cNvPr id="319" name="Text Box 9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1905000" y="168640125"/>
          <a:ext cx="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565</xdr:row>
      <xdr:rowOff>0</xdr:rowOff>
    </xdr:from>
    <xdr:to>
      <xdr:col>1</xdr:col>
      <xdr:colOff>1304925</xdr:colOff>
      <xdr:row>568</xdr:row>
      <xdr:rowOff>51466</xdr:rowOff>
    </xdr:to>
    <xdr:sp macro="" textlink="">
      <xdr:nvSpPr>
        <xdr:cNvPr id="320" name="Text Box 8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1905000" y="168640125"/>
          <a:ext cx="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565</xdr:row>
      <xdr:rowOff>0</xdr:rowOff>
    </xdr:from>
    <xdr:to>
      <xdr:col>1</xdr:col>
      <xdr:colOff>1304925</xdr:colOff>
      <xdr:row>568</xdr:row>
      <xdr:rowOff>51466</xdr:rowOff>
    </xdr:to>
    <xdr:sp macro="" textlink="">
      <xdr:nvSpPr>
        <xdr:cNvPr id="321" name="Text Box 9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1905000" y="168640125"/>
          <a:ext cx="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565</xdr:row>
      <xdr:rowOff>0</xdr:rowOff>
    </xdr:from>
    <xdr:to>
      <xdr:col>1</xdr:col>
      <xdr:colOff>1304925</xdr:colOff>
      <xdr:row>568</xdr:row>
      <xdr:rowOff>51466</xdr:rowOff>
    </xdr:to>
    <xdr:sp macro="" textlink="">
      <xdr:nvSpPr>
        <xdr:cNvPr id="322" name="Text Box 8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1905000" y="168640125"/>
          <a:ext cx="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565</xdr:row>
      <xdr:rowOff>0</xdr:rowOff>
    </xdr:from>
    <xdr:to>
      <xdr:col>1</xdr:col>
      <xdr:colOff>1304925</xdr:colOff>
      <xdr:row>568</xdr:row>
      <xdr:rowOff>51466</xdr:rowOff>
    </xdr:to>
    <xdr:sp macro="" textlink="">
      <xdr:nvSpPr>
        <xdr:cNvPr id="323" name="Text Box 9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1905000" y="168640125"/>
          <a:ext cx="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565</xdr:row>
      <xdr:rowOff>0</xdr:rowOff>
    </xdr:from>
    <xdr:to>
      <xdr:col>1</xdr:col>
      <xdr:colOff>1304925</xdr:colOff>
      <xdr:row>568</xdr:row>
      <xdr:rowOff>51466</xdr:rowOff>
    </xdr:to>
    <xdr:sp macro="" textlink="">
      <xdr:nvSpPr>
        <xdr:cNvPr id="324" name="Text Box 8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1905000" y="168640125"/>
          <a:ext cx="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565</xdr:row>
      <xdr:rowOff>0</xdr:rowOff>
    </xdr:from>
    <xdr:to>
      <xdr:col>1</xdr:col>
      <xdr:colOff>1304925</xdr:colOff>
      <xdr:row>568</xdr:row>
      <xdr:rowOff>51466</xdr:rowOff>
    </xdr:to>
    <xdr:sp macro="" textlink="">
      <xdr:nvSpPr>
        <xdr:cNvPr id="325" name="Text Box 9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1905000" y="168640125"/>
          <a:ext cx="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565</xdr:row>
      <xdr:rowOff>0</xdr:rowOff>
    </xdr:from>
    <xdr:to>
      <xdr:col>1</xdr:col>
      <xdr:colOff>1304925</xdr:colOff>
      <xdr:row>568</xdr:row>
      <xdr:rowOff>51466</xdr:rowOff>
    </xdr:to>
    <xdr:sp macro="" textlink="">
      <xdr:nvSpPr>
        <xdr:cNvPr id="326" name="Text Box 8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1905000" y="168640125"/>
          <a:ext cx="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565</xdr:row>
      <xdr:rowOff>0</xdr:rowOff>
    </xdr:from>
    <xdr:to>
      <xdr:col>1</xdr:col>
      <xdr:colOff>1304925</xdr:colOff>
      <xdr:row>568</xdr:row>
      <xdr:rowOff>51466</xdr:rowOff>
    </xdr:to>
    <xdr:sp macro="" textlink="">
      <xdr:nvSpPr>
        <xdr:cNvPr id="327" name="Text Box 9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1905000" y="168640125"/>
          <a:ext cx="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565</xdr:row>
      <xdr:rowOff>0</xdr:rowOff>
    </xdr:from>
    <xdr:to>
      <xdr:col>1</xdr:col>
      <xdr:colOff>1304925</xdr:colOff>
      <xdr:row>568</xdr:row>
      <xdr:rowOff>51466</xdr:rowOff>
    </xdr:to>
    <xdr:sp macro="" textlink="">
      <xdr:nvSpPr>
        <xdr:cNvPr id="328" name="Text Box 8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1905000" y="168640125"/>
          <a:ext cx="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565</xdr:row>
      <xdr:rowOff>0</xdr:rowOff>
    </xdr:from>
    <xdr:to>
      <xdr:col>1</xdr:col>
      <xdr:colOff>1304925</xdr:colOff>
      <xdr:row>568</xdr:row>
      <xdr:rowOff>51466</xdr:rowOff>
    </xdr:to>
    <xdr:sp macro="" textlink="">
      <xdr:nvSpPr>
        <xdr:cNvPr id="329" name="Text Box 9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1905000" y="168640125"/>
          <a:ext cx="0" cy="45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565</xdr:row>
      <xdr:rowOff>0</xdr:rowOff>
    </xdr:from>
    <xdr:to>
      <xdr:col>1</xdr:col>
      <xdr:colOff>1409700</xdr:colOff>
      <xdr:row>565</xdr:row>
      <xdr:rowOff>142875</xdr:rowOff>
    </xdr:to>
    <xdr:sp macro="" textlink="">
      <xdr:nvSpPr>
        <xdr:cNvPr id="330" name="Text Box 8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1905000" y="168640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565</xdr:row>
      <xdr:rowOff>0</xdr:rowOff>
    </xdr:from>
    <xdr:to>
      <xdr:col>1</xdr:col>
      <xdr:colOff>1409700</xdr:colOff>
      <xdr:row>565</xdr:row>
      <xdr:rowOff>142875</xdr:rowOff>
    </xdr:to>
    <xdr:sp macro="" textlink="">
      <xdr:nvSpPr>
        <xdr:cNvPr id="331" name="Text Box 9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1905000" y="168640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566</xdr:row>
      <xdr:rowOff>0</xdr:rowOff>
    </xdr:to>
    <xdr:sp macro="" textlink="">
      <xdr:nvSpPr>
        <xdr:cNvPr id="332" name="Text Box 8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566</xdr:row>
      <xdr:rowOff>0</xdr:rowOff>
    </xdr:to>
    <xdr:sp macro="" textlink="">
      <xdr:nvSpPr>
        <xdr:cNvPr id="333" name="Text Box 9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566</xdr:row>
      <xdr:rowOff>0</xdr:rowOff>
    </xdr:to>
    <xdr:sp macro="" textlink="">
      <xdr:nvSpPr>
        <xdr:cNvPr id="334" name="Text Box 8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566</xdr:row>
      <xdr:rowOff>0</xdr:rowOff>
    </xdr:to>
    <xdr:sp macro="" textlink="">
      <xdr:nvSpPr>
        <xdr:cNvPr id="335" name="Text Box 9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565</xdr:row>
      <xdr:rowOff>142875</xdr:rowOff>
    </xdr:to>
    <xdr:sp macro="" textlink="">
      <xdr:nvSpPr>
        <xdr:cNvPr id="336" name="Text Box 8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337" name="Text Box 8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338" name="Text Box 9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339" name="Text Box 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340" name="Text Box 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341" name="Text Box 8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342" name="Text Box 9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343" name="Text Box 8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344" name="Text Box 9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345" name="Text Box 8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346" name="Text Box 9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565</xdr:row>
      <xdr:rowOff>142875</xdr:rowOff>
    </xdr:to>
    <xdr:sp macro="" textlink="">
      <xdr:nvSpPr>
        <xdr:cNvPr id="347" name="Text Box 8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565</xdr:row>
      <xdr:rowOff>142875</xdr:rowOff>
    </xdr:to>
    <xdr:sp macro="" textlink="">
      <xdr:nvSpPr>
        <xdr:cNvPr id="348" name="Text Box 9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566</xdr:row>
      <xdr:rowOff>0</xdr:rowOff>
    </xdr:to>
    <xdr:sp macro="" textlink="">
      <xdr:nvSpPr>
        <xdr:cNvPr id="349" name="Text Box 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566</xdr:row>
      <xdr:rowOff>0</xdr:rowOff>
    </xdr:to>
    <xdr:sp macro="" textlink="">
      <xdr:nvSpPr>
        <xdr:cNvPr id="350" name="Text Box 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566</xdr:row>
      <xdr:rowOff>0</xdr:rowOff>
    </xdr:to>
    <xdr:sp macro="" textlink="">
      <xdr:nvSpPr>
        <xdr:cNvPr id="351" name="Text Box 8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566</xdr:row>
      <xdr:rowOff>0</xdr:rowOff>
    </xdr:to>
    <xdr:sp macro="" textlink="">
      <xdr:nvSpPr>
        <xdr:cNvPr id="352" name="Text Box 9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566</xdr:row>
      <xdr:rowOff>0</xdr:rowOff>
    </xdr:to>
    <xdr:sp macro="" textlink="">
      <xdr:nvSpPr>
        <xdr:cNvPr id="353" name="Text Box 8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566</xdr:row>
      <xdr:rowOff>0</xdr:rowOff>
    </xdr:to>
    <xdr:sp macro="" textlink="">
      <xdr:nvSpPr>
        <xdr:cNvPr id="354" name="Text Box 9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566</xdr:row>
      <xdr:rowOff>0</xdr:rowOff>
    </xdr:to>
    <xdr:sp macro="" textlink="">
      <xdr:nvSpPr>
        <xdr:cNvPr id="355" name="Text Box 8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566</xdr:row>
      <xdr:rowOff>0</xdr:rowOff>
    </xdr:to>
    <xdr:sp macro="" textlink="">
      <xdr:nvSpPr>
        <xdr:cNvPr id="356" name="Text Box 9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357" name="Text Box 8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358" name="Text Box 9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565</xdr:row>
      <xdr:rowOff>142875</xdr:rowOff>
    </xdr:to>
    <xdr:sp macro="" textlink="">
      <xdr:nvSpPr>
        <xdr:cNvPr id="359" name="Text Box 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360" name="Text Box 8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361" name="Text Box 9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362" name="Text Box 8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363" name="Text Box 9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364" name="Text Box 8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365" name="Text Box 9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366" name="Text Box 8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367" name="Text Box 9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368" name="Text Box 8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369" name="Text Box 9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565</xdr:row>
      <xdr:rowOff>142875</xdr:rowOff>
    </xdr:to>
    <xdr:sp macro="" textlink="">
      <xdr:nvSpPr>
        <xdr:cNvPr id="370" name="Text Box 8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565</xdr:row>
      <xdr:rowOff>142875</xdr:rowOff>
    </xdr:to>
    <xdr:sp macro="" textlink="">
      <xdr:nvSpPr>
        <xdr:cNvPr id="371" name="Text Box 9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566</xdr:row>
      <xdr:rowOff>0</xdr:rowOff>
    </xdr:to>
    <xdr:sp macro="" textlink="">
      <xdr:nvSpPr>
        <xdr:cNvPr id="372" name="Text Box 8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566</xdr:row>
      <xdr:rowOff>0</xdr:rowOff>
    </xdr:to>
    <xdr:sp macro="" textlink="">
      <xdr:nvSpPr>
        <xdr:cNvPr id="373" name="Text Box 9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566</xdr:row>
      <xdr:rowOff>0</xdr:rowOff>
    </xdr:to>
    <xdr:sp macro="" textlink="">
      <xdr:nvSpPr>
        <xdr:cNvPr id="374" name="Text Box 8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566</xdr:row>
      <xdr:rowOff>0</xdr:rowOff>
    </xdr:to>
    <xdr:sp macro="" textlink="">
      <xdr:nvSpPr>
        <xdr:cNvPr id="375" name="Text Box 9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566</xdr:row>
      <xdr:rowOff>865</xdr:rowOff>
    </xdr:to>
    <xdr:sp macro="" textlink="">
      <xdr:nvSpPr>
        <xdr:cNvPr id="376" name="Text Box 8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1627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566</xdr:row>
      <xdr:rowOff>865</xdr:rowOff>
    </xdr:to>
    <xdr:sp macro="" textlink="">
      <xdr:nvSpPr>
        <xdr:cNvPr id="377" name="Text Box 9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1627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566</xdr:row>
      <xdr:rowOff>865</xdr:rowOff>
    </xdr:to>
    <xdr:sp macro="" textlink="">
      <xdr:nvSpPr>
        <xdr:cNvPr id="378" name="Text Box 8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1627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566</xdr:row>
      <xdr:rowOff>865</xdr:rowOff>
    </xdr:to>
    <xdr:sp macro="" textlink="">
      <xdr:nvSpPr>
        <xdr:cNvPr id="379" name="Text Box 9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1627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565</xdr:row>
      <xdr:rowOff>142875</xdr:rowOff>
    </xdr:to>
    <xdr:sp macro="" textlink="">
      <xdr:nvSpPr>
        <xdr:cNvPr id="380" name="Text Box 8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381" name="Text Box 8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382" name="Text Box 9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383" name="Text Box 8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384" name="Text Box 9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385" name="Text Box 8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386" name="Text Box 9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387" name="Text Box 8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388" name="Text Box 9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389" name="Text Box 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390" name="Text Box 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565</xdr:row>
      <xdr:rowOff>142875</xdr:rowOff>
    </xdr:to>
    <xdr:sp macro="" textlink="">
      <xdr:nvSpPr>
        <xdr:cNvPr id="391" name="Text Box 8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565</xdr:row>
      <xdr:rowOff>142875</xdr:rowOff>
    </xdr:to>
    <xdr:sp macro="" textlink="">
      <xdr:nvSpPr>
        <xdr:cNvPr id="392" name="Text Box 9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566</xdr:row>
      <xdr:rowOff>28575</xdr:rowOff>
    </xdr:to>
    <xdr:sp macro="" textlink="">
      <xdr:nvSpPr>
        <xdr:cNvPr id="393" name="Text Box 8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566</xdr:row>
      <xdr:rowOff>28575</xdr:rowOff>
    </xdr:to>
    <xdr:sp macro="" textlink="">
      <xdr:nvSpPr>
        <xdr:cNvPr id="394" name="Text Box 9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566</xdr:row>
      <xdr:rowOff>28575</xdr:rowOff>
    </xdr:to>
    <xdr:sp macro="" textlink="">
      <xdr:nvSpPr>
        <xdr:cNvPr id="395" name="Text Box 8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566</xdr:row>
      <xdr:rowOff>28575</xdr:rowOff>
    </xdr:to>
    <xdr:sp macro="" textlink="">
      <xdr:nvSpPr>
        <xdr:cNvPr id="396" name="Text Box 9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567</xdr:row>
      <xdr:rowOff>66335</xdr:rowOff>
    </xdr:to>
    <xdr:sp macro="" textlink="">
      <xdr:nvSpPr>
        <xdr:cNvPr id="397" name="Text Box 8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304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567</xdr:row>
      <xdr:rowOff>66335</xdr:rowOff>
    </xdr:to>
    <xdr:sp macro="" textlink="">
      <xdr:nvSpPr>
        <xdr:cNvPr id="398" name="Text Box 9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304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567</xdr:row>
      <xdr:rowOff>66335</xdr:rowOff>
    </xdr:to>
    <xdr:sp macro="" textlink="">
      <xdr:nvSpPr>
        <xdr:cNvPr id="399" name="Text Box 8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304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567</xdr:row>
      <xdr:rowOff>66335</xdr:rowOff>
    </xdr:to>
    <xdr:sp macro="" textlink="">
      <xdr:nvSpPr>
        <xdr:cNvPr id="400" name="Text Box 9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304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401" name="Text Box 8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402" name="Text Box 9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403" name="Text Box 8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404" name="Text Box 9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567</xdr:row>
      <xdr:rowOff>94569</xdr:rowOff>
    </xdr:to>
    <xdr:sp macro="" textlink="">
      <xdr:nvSpPr>
        <xdr:cNvPr id="405" name="Text Box 8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3326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567</xdr:row>
      <xdr:rowOff>94569</xdr:rowOff>
    </xdr:to>
    <xdr:sp macro="" textlink="">
      <xdr:nvSpPr>
        <xdr:cNvPr id="406" name="Text Box 9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3326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567</xdr:row>
      <xdr:rowOff>94569</xdr:rowOff>
    </xdr:to>
    <xdr:sp macro="" textlink="">
      <xdr:nvSpPr>
        <xdr:cNvPr id="407" name="Text Box 8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3326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567</xdr:row>
      <xdr:rowOff>94569</xdr:rowOff>
    </xdr:to>
    <xdr:sp macro="" textlink="">
      <xdr:nvSpPr>
        <xdr:cNvPr id="408" name="Text Box 9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3326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566</xdr:row>
      <xdr:rowOff>0</xdr:rowOff>
    </xdr:to>
    <xdr:sp macro="" textlink="">
      <xdr:nvSpPr>
        <xdr:cNvPr id="409" name="Text Box 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566</xdr:row>
      <xdr:rowOff>0</xdr:rowOff>
    </xdr:to>
    <xdr:sp macro="" textlink="">
      <xdr:nvSpPr>
        <xdr:cNvPr id="410" name="Text Box 9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566</xdr:row>
      <xdr:rowOff>0</xdr:rowOff>
    </xdr:to>
    <xdr:sp macro="" textlink="">
      <xdr:nvSpPr>
        <xdr:cNvPr id="411" name="Text Box 8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566</xdr:row>
      <xdr:rowOff>0</xdr:rowOff>
    </xdr:to>
    <xdr:sp macro="" textlink="">
      <xdr:nvSpPr>
        <xdr:cNvPr id="412" name="Text Box 9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413" name="Text Box 8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414" name="Text Box 8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415" name="Text Box 9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416" name="Text Box 8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417" name="Text Box 9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418" name="Text Box 8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419" name="Text Box 9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420" name="Text Box 8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421" name="Text Box 9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422" name="Text Box 8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423" name="Text Box 9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424" name="Text Box 8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425" name="Text Box 9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566</xdr:row>
      <xdr:rowOff>0</xdr:rowOff>
    </xdr:to>
    <xdr:sp macro="" textlink="">
      <xdr:nvSpPr>
        <xdr:cNvPr id="426" name="Text Box 8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566</xdr:row>
      <xdr:rowOff>0</xdr:rowOff>
    </xdr:to>
    <xdr:sp macro="" textlink="">
      <xdr:nvSpPr>
        <xdr:cNvPr id="427" name="Text Box 9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566</xdr:row>
      <xdr:rowOff>0</xdr:rowOff>
    </xdr:to>
    <xdr:sp macro="" textlink="">
      <xdr:nvSpPr>
        <xdr:cNvPr id="428" name="Text Box 8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566</xdr:row>
      <xdr:rowOff>0</xdr:rowOff>
    </xdr:to>
    <xdr:sp macro="" textlink="">
      <xdr:nvSpPr>
        <xdr:cNvPr id="429" name="Text Box 9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430" name="Text Box 8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431" name="Text Box 8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432" name="Text Box 9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433" name="Text Box 8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434" name="Text Box 9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435" name="Text Box 8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436" name="Text Box 9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437" name="Text Box 8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438" name="Text Box 9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439" name="Text Box 8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440" name="Text Box 9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441" name="Text Box 8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442" name="Text Box 9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567</xdr:row>
      <xdr:rowOff>94569</xdr:rowOff>
    </xdr:to>
    <xdr:sp macro="" textlink="">
      <xdr:nvSpPr>
        <xdr:cNvPr id="443" name="Text Box 8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3326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567</xdr:row>
      <xdr:rowOff>94569</xdr:rowOff>
    </xdr:to>
    <xdr:sp macro="" textlink="">
      <xdr:nvSpPr>
        <xdr:cNvPr id="444" name="Text Box 9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3326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567</xdr:row>
      <xdr:rowOff>94569</xdr:rowOff>
    </xdr:to>
    <xdr:sp macro="" textlink="">
      <xdr:nvSpPr>
        <xdr:cNvPr id="445" name="Text Box 8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3326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567</xdr:row>
      <xdr:rowOff>94569</xdr:rowOff>
    </xdr:to>
    <xdr:sp macro="" textlink="">
      <xdr:nvSpPr>
        <xdr:cNvPr id="446" name="Text Box 9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3326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447" name="Text Box 8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448" name="Text Box 8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449" name="Text Box 9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450" name="Text Box 8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451" name="Text Box 9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452" name="Text Box 8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453" name="Text Box 9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454" name="Text Box 8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455" name="Text Box 9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456" name="Text Box 8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457" name="Text Box 9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458" name="Text Box 8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459" name="Text Box 9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460" name="Text Box 8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461" name="Text Box 8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462" name="Text Box 9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463" name="Text Box 8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464" name="Text Box 9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465" name="Text Box 8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466" name="Text Box 9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467" name="Text Box 8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468" name="Text Box 9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469" name="Text Box 8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470" name="Text Box 9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471" name="Text Box 8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472" name="Text Box 9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566</xdr:row>
      <xdr:rowOff>0</xdr:rowOff>
    </xdr:to>
    <xdr:sp macro="" textlink="">
      <xdr:nvSpPr>
        <xdr:cNvPr id="473" name="Text Box 8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566</xdr:row>
      <xdr:rowOff>0</xdr:rowOff>
    </xdr:to>
    <xdr:sp macro="" textlink="">
      <xdr:nvSpPr>
        <xdr:cNvPr id="474" name="Text Box 9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566</xdr:row>
      <xdr:rowOff>0</xdr:rowOff>
    </xdr:to>
    <xdr:sp macro="" textlink="">
      <xdr:nvSpPr>
        <xdr:cNvPr id="475" name="Text Box 8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566</xdr:row>
      <xdr:rowOff>0</xdr:rowOff>
    </xdr:to>
    <xdr:sp macro="" textlink="">
      <xdr:nvSpPr>
        <xdr:cNvPr id="476" name="Text Box 9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565</xdr:row>
      <xdr:rowOff>142875</xdr:rowOff>
    </xdr:to>
    <xdr:sp macro="" textlink="">
      <xdr:nvSpPr>
        <xdr:cNvPr id="477" name="Text Box 8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478" name="Text Box 8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479" name="Text Box 9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480" name="Text Box 8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481" name="Text Box 9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482" name="Text Box 8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483" name="Text Box 9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484" name="Text Box 8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485" name="Text Box 9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486" name="Text Box 8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487" name="Text Box 9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565</xdr:row>
      <xdr:rowOff>142875</xdr:rowOff>
    </xdr:to>
    <xdr:sp macro="" textlink="">
      <xdr:nvSpPr>
        <xdr:cNvPr id="488" name="Text Box 8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565</xdr:row>
      <xdr:rowOff>142875</xdr:rowOff>
    </xdr:to>
    <xdr:sp macro="" textlink="">
      <xdr:nvSpPr>
        <xdr:cNvPr id="489" name="Text Box 9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566</xdr:row>
      <xdr:rowOff>0</xdr:rowOff>
    </xdr:to>
    <xdr:sp macro="" textlink="">
      <xdr:nvSpPr>
        <xdr:cNvPr id="490" name="Text Box 8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566</xdr:row>
      <xdr:rowOff>0</xdr:rowOff>
    </xdr:to>
    <xdr:sp macro="" textlink="">
      <xdr:nvSpPr>
        <xdr:cNvPr id="491" name="Text Box 9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566</xdr:row>
      <xdr:rowOff>0</xdr:rowOff>
    </xdr:to>
    <xdr:sp macro="" textlink="">
      <xdr:nvSpPr>
        <xdr:cNvPr id="492" name="Text Box 8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566</xdr:row>
      <xdr:rowOff>0</xdr:rowOff>
    </xdr:to>
    <xdr:sp macro="" textlink="">
      <xdr:nvSpPr>
        <xdr:cNvPr id="493" name="Text Box 9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565</xdr:row>
      <xdr:rowOff>142875</xdr:rowOff>
    </xdr:to>
    <xdr:sp macro="" textlink="">
      <xdr:nvSpPr>
        <xdr:cNvPr id="494" name="Text Box 8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495" name="Text Box 8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496" name="Text Box 9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497" name="Text Box 8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498" name="Text Box 9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499" name="Text Box 8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500" name="Text Box 9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501" name="Text Box 8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502" name="Text Box 9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503" name="Text Box 8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504" name="Text Box 9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565</xdr:row>
      <xdr:rowOff>142875</xdr:rowOff>
    </xdr:to>
    <xdr:sp macro="" textlink="">
      <xdr:nvSpPr>
        <xdr:cNvPr id="505" name="Text Box 8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565</xdr:row>
      <xdr:rowOff>142875</xdr:rowOff>
    </xdr:to>
    <xdr:sp macro="" textlink="">
      <xdr:nvSpPr>
        <xdr:cNvPr id="506" name="Text Box 9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565</xdr:row>
      <xdr:rowOff>142875</xdr:rowOff>
    </xdr:to>
    <xdr:sp macro="" textlink="">
      <xdr:nvSpPr>
        <xdr:cNvPr id="507" name="Text Box 8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508" name="Text Box 8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509" name="Text Box 9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510" name="Text Box 8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511" name="Text Box 9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512" name="Text Box 8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513" name="Text Box 9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514" name="Text Box 8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515" name="Text Box 9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516" name="Text Box 8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517" name="Text Box 9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565</xdr:row>
      <xdr:rowOff>142875</xdr:rowOff>
    </xdr:to>
    <xdr:sp macro="" textlink="">
      <xdr:nvSpPr>
        <xdr:cNvPr id="518" name="Text Box 8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565</xdr:row>
      <xdr:rowOff>142875</xdr:rowOff>
    </xdr:to>
    <xdr:sp macro="" textlink="">
      <xdr:nvSpPr>
        <xdr:cNvPr id="519" name="Text Box 9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566</xdr:row>
      <xdr:rowOff>0</xdr:rowOff>
    </xdr:to>
    <xdr:sp macro="" textlink="">
      <xdr:nvSpPr>
        <xdr:cNvPr id="520" name="Text Box 8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566</xdr:row>
      <xdr:rowOff>0</xdr:rowOff>
    </xdr:to>
    <xdr:sp macro="" textlink="">
      <xdr:nvSpPr>
        <xdr:cNvPr id="521" name="Text Box 9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566</xdr:row>
      <xdr:rowOff>0</xdr:rowOff>
    </xdr:to>
    <xdr:sp macro="" textlink="">
      <xdr:nvSpPr>
        <xdr:cNvPr id="522" name="Text Box 8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566</xdr:row>
      <xdr:rowOff>0</xdr:rowOff>
    </xdr:to>
    <xdr:sp macro="" textlink="">
      <xdr:nvSpPr>
        <xdr:cNvPr id="523" name="Text Box 9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524" name="Text Box 8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525" name="Text Box 9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526" name="Text Box 8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527" name="Text Box 9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566</xdr:row>
      <xdr:rowOff>0</xdr:rowOff>
    </xdr:to>
    <xdr:sp macro="" textlink="">
      <xdr:nvSpPr>
        <xdr:cNvPr id="528" name="Text Box 8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566</xdr:row>
      <xdr:rowOff>0</xdr:rowOff>
    </xdr:to>
    <xdr:sp macro="" textlink="">
      <xdr:nvSpPr>
        <xdr:cNvPr id="529" name="Text Box 9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566</xdr:row>
      <xdr:rowOff>0</xdr:rowOff>
    </xdr:to>
    <xdr:sp macro="" textlink="">
      <xdr:nvSpPr>
        <xdr:cNvPr id="530" name="Text Box 8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566</xdr:row>
      <xdr:rowOff>0</xdr:rowOff>
    </xdr:to>
    <xdr:sp macro="" textlink="">
      <xdr:nvSpPr>
        <xdr:cNvPr id="531" name="Text Box 9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566</xdr:row>
      <xdr:rowOff>0</xdr:rowOff>
    </xdr:to>
    <xdr:sp macro="" textlink="">
      <xdr:nvSpPr>
        <xdr:cNvPr id="532" name="Text Box 8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566</xdr:row>
      <xdr:rowOff>0</xdr:rowOff>
    </xdr:to>
    <xdr:sp macro="" textlink="">
      <xdr:nvSpPr>
        <xdr:cNvPr id="533" name="Text Box 9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566</xdr:row>
      <xdr:rowOff>0</xdr:rowOff>
    </xdr:to>
    <xdr:sp macro="" textlink="">
      <xdr:nvSpPr>
        <xdr:cNvPr id="534" name="Text Box 8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566</xdr:row>
      <xdr:rowOff>0</xdr:rowOff>
    </xdr:to>
    <xdr:sp macro="" textlink="">
      <xdr:nvSpPr>
        <xdr:cNvPr id="535" name="Text Box 9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536" name="Text Box 8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537" name="Text Box 8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538" name="Text Box 9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539" name="Text Box 8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540" name="Text Box 9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541" name="Text Box 8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542" name="Text Box 9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543" name="Text Box 8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544" name="Text Box 9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545" name="Text Box 8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546" name="Text Box 9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547" name="Text Box 8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548" name="Text Box 9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566</xdr:row>
      <xdr:rowOff>0</xdr:rowOff>
    </xdr:to>
    <xdr:sp macro="" textlink="">
      <xdr:nvSpPr>
        <xdr:cNvPr id="549" name="Text Box 8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566</xdr:row>
      <xdr:rowOff>0</xdr:rowOff>
    </xdr:to>
    <xdr:sp macro="" textlink="">
      <xdr:nvSpPr>
        <xdr:cNvPr id="550" name="Text Box 9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566</xdr:row>
      <xdr:rowOff>0</xdr:rowOff>
    </xdr:to>
    <xdr:sp macro="" textlink="">
      <xdr:nvSpPr>
        <xdr:cNvPr id="551" name="Text Box 8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566</xdr:row>
      <xdr:rowOff>0</xdr:rowOff>
    </xdr:to>
    <xdr:sp macro="" textlink="">
      <xdr:nvSpPr>
        <xdr:cNvPr id="552" name="Text Box 9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553" name="Text Box 8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554" name="Text Box 8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555" name="Text Box 9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556" name="Text Box 8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557" name="Text Box 9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558" name="Text Box 8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559" name="Text Box 9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560" name="Text Box 8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561" name="Text Box 9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562" name="Text Box 8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563" name="Text Box 9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564" name="Text Box 8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565" name="Text Box 9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566</xdr:row>
      <xdr:rowOff>0</xdr:rowOff>
    </xdr:to>
    <xdr:sp macro="" textlink="">
      <xdr:nvSpPr>
        <xdr:cNvPr id="566" name="Text Box 8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566</xdr:row>
      <xdr:rowOff>0</xdr:rowOff>
    </xdr:to>
    <xdr:sp macro="" textlink="">
      <xdr:nvSpPr>
        <xdr:cNvPr id="567" name="Text Box 9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566</xdr:row>
      <xdr:rowOff>0</xdr:rowOff>
    </xdr:to>
    <xdr:sp macro="" textlink="">
      <xdr:nvSpPr>
        <xdr:cNvPr id="568" name="Text Box 8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566</xdr:row>
      <xdr:rowOff>0</xdr:rowOff>
    </xdr:to>
    <xdr:sp macro="" textlink="">
      <xdr:nvSpPr>
        <xdr:cNvPr id="569" name="Text Box 9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570" name="Text Box 8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571" name="Text Box 8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572" name="Text Box 9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573" name="Text Box 8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574" name="Text Box 9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575" name="Text Box 8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576" name="Text Box 9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577" name="Text Box 8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578" name="Text Box 9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579" name="Text Box 8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580" name="Text Box 9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581" name="Text Box 8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582" name="Text Box 9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583" name="Text Box 8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584" name="Text Box 8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585" name="Text Box 9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586" name="Text Box 8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587" name="Text Box 9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588" name="Text Box 8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589" name="Text Box 9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590" name="Text Box 8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591" name="Text Box 9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592" name="Text Box 8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593" name="Text Box 9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594" name="Text Box 8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595" name="Text Box 9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566</xdr:row>
      <xdr:rowOff>0</xdr:rowOff>
    </xdr:to>
    <xdr:sp macro="" textlink="">
      <xdr:nvSpPr>
        <xdr:cNvPr id="596" name="Text Box 8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566</xdr:row>
      <xdr:rowOff>0</xdr:rowOff>
    </xdr:to>
    <xdr:sp macro="" textlink="">
      <xdr:nvSpPr>
        <xdr:cNvPr id="597" name="Text Box 9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566</xdr:row>
      <xdr:rowOff>0</xdr:rowOff>
    </xdr:to>
    <xdr:sp macro="" textlink="">
      <xdr:nvSpPr>
        <xdr:cNvPr id="598" name="Text Box 8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566</xdr:row>
      <xdr:rowOff>0</xdr:rowOff>
    </xdr:to>
    <xdr:sp macro="" textlink="">
      <xdr:nvSpPr>
        <xdr:cNvPr id="599" name="Text Box 9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565</xdr:row>
      <xdr:rowOff>142875</xdr:rowOff>
    </xdr:to>
    <xdr:sp macro="" textlink="">
      <xdr:nvSpPr>
        <xdr:cNvPr id="600" name="Text Box 8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601" name="Text Box 8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602" name="Text Box 9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603" name="Text Box 8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604" name="Text Box 9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605" name="Text Box 8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606" name="Text Box 9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607" name="Text Box 8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608" name="Text Box 9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609" name="Text Box 8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610" name="Text Box 9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565</xdr:row>
      <xdr:rowOff>142875</xdr:rowOff>
    </xdr:to>
    <xdr:sp macro="" textlink="">
      <xdr:nvSpPr>
        <xdr:cNvPr id="611" name="Text Box 8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565</xdr:row>
      <xdr:rowOff>142875</xdr:rowOff>
    </xdr:to>
    <xdr:sp macro="" textlink="">
      <xdr:nvSpPr>
        <xdr:cNvPr id="612" name="Text Box 9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566</xdr:row>
      <xdr:rowOff>0</xdr:rowOff>
    </xdr:to>
    <xdr:sp macro="" textlink="">
      <xdr:nvSpPr>
        <xdr:cNvPr id="613" name="Text Box 8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566</xdr:row>
      <xdr:rowOff>0</xdr:rowOff>
    </xdr:to>
    <xdr:sp macro="" textlink="">
      <xdr:nvSpPr>
        <xdr:cNvPr id="614" name="Text Box 9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566</xdr:row>
      <xdr:rowOff>0</xdr:rowOff>
    </xdr:to>
    <xdr:sp macro="" textlink="">
      <xdr:nvSpPr>
        <xdr:cNvPr id="615" name="Text Box 8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5485</xdr:colOff>
      <xdr:row>566</xdr:row>
      <xdr:rowOff>0</xdr:rowOff>
    </xdr:to>
    <xdr:sp macro="" textlink="">
      <xdr:nvSpPr>
        <xdr:cNvPr id="616" name="Text Box 9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5485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565</xdr:row>
      <xdr:rowOff>142875</xdr:rowOff>
    </xdr:to>
    <xdr:sp macro="" textlink="">
      <xdr:nvSpPr>
        <xdr:cNvPr id="617" name="Text Box 8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618" name="Text Box 8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619" name="Text Box 9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620" name="Text Box 8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621" name="Text Box 9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622" name="Text Box 8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623" name="Text Box 9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624" name="Text Box 8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625" name="Text Box 9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626" name="Text Box 8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627" name="Text Box 9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565</xdr:row>
      <xdr:rowOff>142875</xdr:rowOff>
    </xdr:to>
    <xdr:sp macro="" textlink="">
      <xdr:nvSpPr>
        <xdr:cNvPr id="628" name="Text Box 8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565</xdr:row>
      <xdr:rowOff>142875</xdr:rowOff>
    </xdr:to>
    <xdr:sp macro="" textlink="">
      <xdr:nvSpPr>
        <xdr:cNvPr id="629" name="Text Box 9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565</xdr:row>
      <xdr:rowOff>142875</xdr:rowOff>
    </xdr:to>
    <xdr:sp macro="" textlink="">
      <xdr:nvSpPr>
        <xdr:cNvPr id="630" name="Text Box 8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631" name="Text Box 8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632" name="Text Box 9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633" name="Text Box 8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634" name="Text Box 9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635" name="Text Box 8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636" name="Text Box 9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637" name="Text Box 8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638" name="Text Box 9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639" name="Text Box 8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566</xdr:row>
      <xdr:rowOff>0</xdr:rowOff>
    </xdr:to>
    <xdr:sp macro="" textlink="">
      <xdr:nvSpPr>
        <xdr:cNvPr id="640" name="Text Box 9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565</xdr:row>
      <xdr:rowOff>142875</xdr:rowOff>
    </xdr:to>
    <xdr:sp macro="" textlink="">
      <xdr:nvSpPr>
        <xdr:cNvPr id="641" name="Text Box 8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565</xdr:row>
      <xdr:rowOff>0</xdr:rowOff>
    </xdr:from>
    <xdr:to>
      <xdr:col>3</xdr:col>
      <xdr:colOff>103910</xdr:colOff>
      <xdr:row>565</xdr:row>
      <xdr:rowOff>142875</xdr:rowOff>
    </xdr:to>
    <xdr:sp macro="" textlink="">
      <xdr:nvSpPr>
        <xdr:cNvPr id="642" name="Text Box 9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4352925" y="16864012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565</xdr:row>
      <xdr:rowOff>0</xdr:rowOff>
    </xdr:from>
    <xdr:to>
      <xdr:col>1</xdr:col>
      <xdr:colOff>1304925</xdr:colOff>
      <xdr:row>566</xdr:row>
      <xdr:rowOff>0</xdr:rowOff>
    </xdr:to>
    <xdr:sp macro="" textlink="">
      <xdr:nvSpPr>
        <xdr:cNvPr id="643" name="Text Box 8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1905000" y="168640125"/>
          <a:ext cx="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565</xdr:row>
      <xdr:rowOff>0</xdr:rowOff>
    </xdr:from>
    <xdr:to>
      <xdr:col>1</xdr:col>
      <xdr:colOff>1304925</xdr:colOff>
      <xdr:row>566</xdr:row>
      <xdr:rowOff>0</xdr:rowOff>
    </xdr:to>
    <xdr:sp macro="" textlink="">
      <xdr:nvSpPr>
        <xdr:cNvPr id="644" name="Text Box 9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1905000" y="168640125"/>
          <a:ext cx="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565</xdr:row>
      <xdr:rowOff>0</xdr:rowOff>
    </xdr:from>
    <xdr:to>
      <xdr:col>1</xdr:col>
      <xdr:colOff>1304925</xdr:colOff>
      <xdr:row>566</xdr:row>
      <xdr:rowOff>0</xdr:rowOff>
    </xdr:to>
    <xdr:sp macro="" textlink="">
      <xdr:nvSpPr>
        <xdr:cNvPr id="645" name="Text Box 8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1905000" y="168640125"/>
          <a:ext cx="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565</xdr:row>
      <xdr:rowOff>0</xdr:rowOff>
    </xdr:from>
    <xdr:to>
      <xdr:col>1</xdr:col>
      <xdr:colOff>1304925</xdr:colOff>
      <xdr:row>566</xdr:row>
      <xdr:rowOff>0</xdr:rowOff>
    </xdr:to>
    <xdr:sp macro="" textlink="">
      <xdr:nvSpPr>
        <xdr:cNvPr id="646" name="Text Box 9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1905000" y="168640125"/>
          <a:ext cx="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565</xdr:row>
      <xdr:rowOff>0</xdr:rowOff>
    </xdr:from>
    <xdr:to>
      <xdr:col>1</xdr:col>
      <xdr:colOff>1304925</xdr:colOff>
      <xdr:row>566</xdr:row>
      <xdr:rowOff>0</xdr:rowOff>
    </xdr:to>
    <xdr:sp macro="" textlink="">
      <xdr:nvSpPr>
        <xdr:cNvPr id="647" name="Text Box 8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1905000" y="168640125"/>
          <a:ext cx="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565</xdr:row>
      <xdr:rowOff>0</xdr:rowOff>
    </xdr:from>
    <xdr:to>
      <xdr:col>1</xdr:col>
      <xdr:colOff>1304925</xdr:colOff>
      <xdr:row>566</xdr:row>
      <xdr:rowOff>0</xdr:rowOff>
    </xdr:to>
    <xdr:sp macro="" textlink="">
      <xdr:nvSpPr>
        <xdr:cNvPr id="648" name="Text Box 9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1905000" y="168640125"/>
          <a:ext cx="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565</xdr:row>
      <xdr:rowOff>0</xdr:rowOff>
    </xdr:from>
    <xdr:to>
      <xdr:col>1</xdr:col>
      <xdr:colOff>1304925</xdr:colOff>
      <xdr:row>566</xdr:row>
      <xdr:rowOff>0</xdr:rowOff>
    </xdr:to>
    <xdr:sp macro="" textlink="">
      <xdr:nvSpPr>
        <xdr:cNvPr id="649" name="Text Box 8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1905000" y="168640125"/>
          <a:ext cx="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565</xdr:row>
      <xdr:rowOff>0</xdr:rowOff>
    </xdr:from>
    <xdr:to>
      <xdr:col>1</xdr:col>
      <xdr:colOff>1304925</xdr:colOff>
      <xdr:row>566</xdr:row>
      <xdr:rowOff>0</xdr:rowOff>
    </xdr:to>
    <xdr:sp macro="" textlink="">
      <xdr:nvSpPr>
        <xdr:cNvPr id="650" name="Text Box 9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1905000" y="168640125"/>
          <a:ext cx="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565</xdr:row>
      <xdr:rowOff>0</xdr:rowOff>
    </xdr:from>
    <xdr:to>
      <xdr:col>1</xdr:col>
      <xdr:colOff>1304925</xdr:colOff>
      <xdr:row>566</xdr:row>
      <xdr:rowOff>0</xdr:rowOff>
    </xdr:to>
    <xdr:sp macro="" textlink="">
      <xdr:nvSpPr>
        <xdr:cNvPr id="651" name="Text Box 8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1905000" y="168640125"/>
          <a:ext cx="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565</xdr:row>
      <xdr:rowOff>0</xdr:rowOff>
    </xdr:from>
    <xdr:to>
      <xdr:col>1</xdr:col>
      <xdr:colOff>1304925</xdr:colOff>
      <xdr:row>566</xdr:row>
      <xdr:rowOff>0</xdr:rowOff>
    </xdr:to>
    <xdr:sp macro="" textlink="">
      <xdr:nvSpPr>
        <xdr:cNvPr id="652" name="Text Box 9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1905000" y="168640125"/>
          <a:ext cx="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565</xdr:row>
      <xdr:rowOff>0</xdr:rowOff>
    </xdr:from>
    <xdr:to>
      <xdr:col>1</xdr:col>
      <xdr:colOff>1304925</xdr:colOff>
      <xdr:row>566</xdr:row>
      <xdr:rowOff>0</xdr:rowOff>
    </xdr:to>
    <xdr:sp macro="" textlink="">
      <xdr:nvSpPr>
        <xdr:cNvPr id="653" name="Text Box 8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1905000" y="168640125"/>
          <a:ext cx="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565</xdr:row>
      <xdr:rowOff>0</xdr:rowOff>
    </xdr:from>
    <xdr:to>
      <xdr:col>1</xdr:col>
      <xdr:colOff>1304925</xdr:colOff>
      <xdr:row>566</xdr:row>
      <xdr:rowOff>0</xdr:rowOff>
    </xdr:to>
    <xdr:sp macro="" textlink="">
      <xdr:nvSpPr>
        <xdr:cNvPr id="654" name="Text Box 9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1905000" y="168640125"/>
          <a:ext cx="0" cy="161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565</xdr:row>
      <xdr:rowOff>0</xdr:rowOff>
    </xdr:from>
    <xdr:to>
      <xdr:col>1</xdr:col>
      <xdr:colOff>1409700</xdr:colOff>
      <xdr:row>565</xdr:row>
      <xdr:rowOff>142875</xdr:rowOff>
    </xdr:to>
    <xdr:sp macro="" textlink="">
      <xdr:nvSpPr>
        <xdr:cNvPr id="655" name="Text Box 8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1905000" y="168640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565</xdr:row>
      <xdr:rowOff>0</xdr:rowOff>
    </xdr:from>
    <xdr:to>
      <xdr:col>1</xdr:col>
      <xdr:colOff>1409700</xdr:colOff>
      <xdr:row>565</xdr:row>
      <xdr:rowOff>142875</xdr:rowOff>
    </xdr:to>
    <xdr:sp macro="" textlink="">
      <xdr:nvSpPr>
        <xdr:cNvPr id="656" name="Text Box 9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1905000" y="168640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1304925</xdr:colOff>
      <xdr:row>558</xdr:row>
      <xdr:rowOff>0</xdr:rowOff>
    </xdr:from>
    <xdr:ext cx="95250" cy="164523"/>
    <xdr:sp macro="" textlink="">
      <xdr:nvSpPr>
        <xdr:cNvPr id="657" name="Text Box 15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190500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658" name="Text Box 15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659" name="Text Box 15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660" name="Text Box 15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661" name="Text Box 15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558</xdr:row>
      <xdr:rowOff>0</xdr:rowOff>
    </xdr:from>
    <xdr:ext cx="95250" cy="164523"/>
    <xdr:sp macro="" textlink="">
      <xdr:nvSpPr>
        <xdr:cNvPr id="662" name="Text Box 15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1933575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663" name="Text Box 15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664" name="Text Box 15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665" name="Text Box 15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666" name="Text Box 15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558</xdr:row>
      <xdr:rowOff>0</xdr:rowOff>
    </xdr:from>
    <xdr:ext cx="95250" cy="164523"/>
    <xdr:sp macro="" textlink="">
      <xdr:nvSpPr>
        <xdr:cNvPr id="667" name="Text Box 15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190500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668" name="Text Box 15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558</xdr:row>
      <xdr:rowOff>0</xdr:rowOff>
    </xdr:from>
    <xdr:ext cx="95250" cy="164523"/>
    <xdr:sp macro="" textlink="">
      <xdr:nvSpPr>
        <xdr:cNvPr id="669" name="Text Box 15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190500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558</xdr:row>
      <xdr:rowOff>0</xdr:rowOff>
    </xdr:from>
    <xdr:ext cx="95250" cy="164523"/>
    <xdr:sp macro="" textlink="">
      <xdr:nvSpPr>
        <xdr:cNvPr id="670" name="Text Box 15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190500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671" name="Text Box 15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672" name="Text Box 15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673" name="Text Box 15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674" name="Text Box 15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558</xdr:row>
      <xdr:rowOff>0</xdr:rowOff>
    </xdr:from>
    <xdr:ext cx="95250" cy="164523"/>
    <xdr:sp macro="" textlink="">
      <xdr:nvSpPr>
        <xdr:cNvPr id="675" name="Text Box 15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1933575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676" name="Text Box 15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677" name="Text Box 15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678" name="Text Box 15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679" name="Text Box 15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558</xdr:row>
      <xdr:rowOff>0</xdr:rowOff>
    </xdr:from>
    <xdr:ext cx="95250" cy="164523"/>
    <xdr:sp macro="" textlink="">
      <xdr:nvSpPr>
        <xdr:cNvPr id="680" name="Text Box 15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190500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681" name="Text Box 15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558</xdr:row>
      <xdr:rowOff>0</xdr:rowOff>
    </xdr:from>
    <xdr:ext cx="95250" cy="164523"/>
    <xdr:sp macro="" textlink="">
      <xdr:nvSpPr>
        <xdr:cNvPr id="682" name="Text Box 15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190500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558</xdr:row>
      <xdr:rowOff>0</xdr:rowOff>
    </xdr:from>
    <xdr:ext cx="95250" cy="316923"/>
    <xdr:sp macro="" textlink="">
      <xdr:nvSpPr>
        <xdr:cNvPr id="683" name="Text Box 15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1895475" y="1667732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558</xdr:row>
      <xdr:rowOff>0</xdr:rowOff>
    </xdr:from>
    <xdr:ext cx="95250" cy="316923"/>
    <xdr:sp macro="" textlink="">
      <xdr:nvSpPr>
        <xdr:cNvPr id="684" name="Text Box 15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1895475" y="1667732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558</xdr:row>
      <xdr:rowOff>0</xdr:rowOff>
    </xdr:from>
    <xdr:ext cx="95250" cy="164523"/>
    <xdr:sp macro="" textlink="">
      <xdr:nvSpPr>
        <xdr:cNvPr id="685" name="Text Box 15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190500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686" name="Text Box 15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687" name="Text Box 15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688" name="Text Box 15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689" name="Text Box 15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558</xdr:row>
      <xdr:rowOff>0</xdr:rowOff>
    </xdr:from>
    <xdr:ext cx="95250" cy="164523"/>
    <xdr:sp macro="" textlink="">
      <xdr:nvSpPr>
        <xdr:cNvPr id="690" name="Text Box 15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1933575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691" name="Text Box 15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692" name="Text Box 15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693" name="Text Box 15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694" name="Text Box 15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558</xdr:row>
      <xdr:rowOff>0</xdr:rowOff>
    </xdr:from>
    <xdr:ext cx="95250" cy="164523"/>
    <xdr:sp macro="" textlink="">
      <xdr:nvSpPr>
        <xdr:cNvPr id="695" name="Text Box 15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190500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696" name="Text Box 15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558</xdr:row>
      <xdr:rowOff>0</xdr:rowOff>
    </xdr:from>
    <xdr:ext cx="95250" cy="164523"/>
    <xdr:sp macro="" textlink="">
      <xdr:nvSpPr>
        <xdr:cNvPr id="697" name="Text Box 15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190500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558</xdr:row>
      <xdr:rowOff>0</xdr:rowOff>
    </xdr:from>
    <xdr:ext cx="95250" cy="164523"/>
    <xdr:sp macro="" textlink="">
      <xdr:nvSpPr>
        <xdr:cNvPr id="698" name="Text Box 15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190500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699" name="Text Box 15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700" name="Text Box 15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701" name="Text Box 15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702" name="Text Box 15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558</xdr:row>
      <xdr:rowOff>0</xdr:rowOff>
    </xdr:from>
    <xdr:ext cx="95250" cy="164523"/>
    <xdr:sp macro="" textlink="">
      <xdr:nvSpPr>
        <xdr:cNvPr id="703" name="Text Box 15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1933575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704" name="Text Box 15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705" name="Text Box 15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706" name="Text Box 15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707" name="Text Box 15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558</xdr:row>
      <xdr:rowOff>0</xdr:rowOff>
    </xdr:from>
    <xdr:ext cx="95250" cy="164523"/>
    <xdr:sp macro="" textlink="">
      <xdr:nvSpPr>
        <xdr:cNvPr id="708" name="Text Box 15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190500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709" name="Text Box 15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558</xdr:row>
      <xdr:rowOff>0</xdr:rowOff>
    </xdr:from>
    <xdr:ext cx="95250" cy="164523"/>
    <xdr:sp macro="" textlink="">
      <xdr:nvSpPr>
        <xdr:cNvPr id="710" name="Text Box 15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190500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558</xdr:row>
      <xdr:rowOff>0</xdr:rowOff>
    </xdr:from>
    <xdr:ext cx="95250" cy="316923"/>
    <xdr:sp macro="" textlink="">
      <xdr:nvSpPr>
        <xdr:cNvPr id="711" name="Text Box 15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1895475" y="1667732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558</xdr:row>
      <xdr:rowOff>0</xdr:rowOff>
    </xdr:from>
    <xdr:ext cx="95250" cy="316923"/>
    <xdr:sp macro="" textlink="">
      <xdr:nvSpPr>
        <xdr:cNvPr id="712" name="Text Box 15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1895475" y="1667732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558</xdr:row>
      <xdr:rowOff>0</xdr:rowOff>
    </xdr:from>
    <xdr:ext cx="95250" cy="164523"/>
    <xdr:sp macro="" textlink="">
      <xdr:nvSpPr>
        <xdr:cNvPr id="713" name="Text Box 15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190500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714" name="Text Box 15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715" name="Text Box 15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716" name="Text Box 15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717" name="Text Box 15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558</xdr:row>
      <xdr:rowOff>0</xdr:rowOff>
    </xdr:from>
    <xdr:ext cx="95250" cy="164523"/>
    <xdr:sp macro="" textlink="">
      <xdr:nvSpPr>
        <xdr:cNvPr id="718" name="Text Box 15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1933575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719" name="Text Box 15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720" name="Text Box 15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721" name="Text Box 15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722" name="Text Box 15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558</xdr:row>
      <xdr:rowOff>0</xdr:rowOff>
    </xdr:from>
    <xdr:ext cx="95250" cy="164523"/>
    <xdr:sp macro="" textlink="">
      <xdr:nvSpPr>
        <xdr:cNvPr id="723" name="Text Box 15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190500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724" name="Text Box 15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558</xdr:row>
      <xdr:rowOff>0</xdr:rowOff>
    </xdr:from>
    <xdr:ext cx="95250" cy="164523"/>
    <xdr:sp macro="" textlink="">
      <xdr:nvSpPr>
        <xdr:cNvPr id="725" name="Text Box 15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190500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558</xdr:row>
      <xdr:rowOff>0</xdr:rowOff>
    </xdr:from>
    <xdr:ext cx="95250" cy="164523"/>
    <xdr:sp macro="" textlink="">
      <xdr:nvSpPr>
        <xdr:cNvPr id="726" name="Text Box 15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190500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727" name="Text Box 15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728" name="Text Box 15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729" name="Text Box 15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730" name="Text Box 15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558</xdr:row>
      <xdr:rowOff>0</xdr:rowOff>
    </xdr:from>
    <xdr:ext cx="95250" cy="164523"/>
    <xdr:sp macro="" textlink="">
      <xdr:nvSpPr>
        <xdr:cNvPr id="731" name="Text Box 15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1933575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732" name="Text Box 15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733" name="Text Box 15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734" name="Text Box 15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735" name="Text Box 15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558</xdr:row>
      <xdr:rowOff>0</xdr:rowOff>
    </xdr:from>
    <xdr:ext cx="95250" cy="164523"/>
    <xdr:sp macro="" textlink="">
      <xdr:nvSpPr>
        <xdr:cNvPr id="736" name="Text Box 15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190500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737" name="Text Box 15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558</xdr:row>
      <xdr:rowOff>0</xdr:rowOff>
    </xdr:from>
    <xdr:ext cx="95250" cy="164523"/>
    <xdr:sp macro="" textlink="">
      <xdr:nvSpPr>
        <xdr:cNvPr id="738" name="Text Box 15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190500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558</xdr:row>
      <xdr:rowOff>0</xdr:rowOff>
    </xdr:from>
    <xdr:ext cx="95250" cy="316923"/>
    <xdr:sp macro="" textlink="">
      <xdr:nvSpPr>
        <xdr:cNvPr id="739" name="Text Box 15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1895475" y="1667732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558</xdr:row>
      <xdr:rowOff>0</xdr:rowOff>
    </xdr:from>
    <xdr:ext cx="95250" cy="316923"/>
    <xdr:sp macro="" textlink="">
      <xdr:nvSpPr>
        <xdr:cNvPr id="740" name="Text Box 15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1895475" y="1667732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558</xdr:row>
      <xdr:rowOff>0</xdr:rowOff>
    </xdr:from>
    <xdr:ext cx="95250" cy="164523"/>
    <xdr:sp macro="" textlink="">
      <xdr:nvSpPr>
        <xdr:cNvPr id="741" name="Text Box 15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190500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742" name="Text Box 15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743" name="Text Box 15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744" name="Text Box 15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745" name="Text Box 15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558</xdr:row>
      <xdr:rowOff>0</xdr:rowOff>
    </xdr:from>
    <xdr:ext cx="95250" cy="164523"/>
    <xdr:sp macro="" textlink="">
      <xdr:nvSpPr>
        <xdr:cNvPr id="746" name="Text Box 15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1933575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747" name="Text Box 15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748" name="Text Box 15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749" name="Text Box 15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750" name="Text Box 15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558</xdr:row>
      <xdr:rowOff>0</xdr:rowOff>
    </xdr:from>
    <xdr:ext cx="95250" cy="164523"/>
    <xdr:sp macro="" textlink="">
      <xdr:nvSpPr>
        <xdr:cNvPr id="751" name="Text Box 15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190500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752" name="Text Box 15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558</xdr:row>
      <xdr:rowOff>0</xdr:rowOff>
    </xdr:from>
    <xdr:ext cx="95250" cy="164523"/>
    <xdr:sp macro="" textlink="">
      <xdr:nvSpPr>
        <xdr:cNvPr id="753" name="Text Box 15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190500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558</xdr:row>
      <xdr:rowOff>0</xdr:rowOff>
    </xdr:from>
    <xdr:ext cx="95250" cy="164523"/>
    <xdr:sp macro="" textlink="">
      <xdr:nvSpPr>
        <xdr:cNvPr id="754" name="Text Box 15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190500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755" name="Text Box 15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756" name="Text Box 15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757" name="Text Box 15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758" name="Text Box 15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558</xdr:row>
      <xdr:rowOff>0</xdr:rowOff>
    </xdr:from>
    <xdr:ext cx="95250" cy="164523"/>
    <xdr:sp macro="" textlink="">
      <xdr:nvSpPr>
        <xdr:cNvPr id="759" name="Text Box 15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1933575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760" name="Text Box 15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761" name="Text Box 15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762" name="Text Box 15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763" name="Text Box 15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558</xdr:row>
      <xdr:rowOff>0</xdr:rowOff>
    </xdr:from>
    <xdr:ext cx="95250" cy="164523"/>
    <xdr:sp macro="" textlink="">
      <xdr:nvSpPr>
        <xdr:cNvPr id="764" name="Text Box 15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190500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765" name="Text Box 15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558</xdr:row>
      <xdr:rowOff>0</xdr:rowOff>
    </xdr:from>
    <xdr:ext cx="95250" cy="164523"/>
    <xdr:sp macro="" textlink="">
      <xdr:nvSpPr>
        <xdr:cNvPr id="766" name="Text Box 1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190500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558</xdr:row>
      <xdr:rowOff>0</xdr:rowOff>
    </xdr:from>
    <xdr:ext cx="95250" cy="316923"/>
    <xdr:sp macro="" textlink="">
      <xdr:nvSpPr>
        <xdr:cNvPr id="767" name="Text Box 15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1895475" y="1667732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558</xdr:row>
      <xdr:rowOff>0</xdr:rowOff>
    </xdr:from>
    <xdr:ext cx="95250" cy="316923"/>
    <xdr:sp macro="" textlink="">
      <xdr:nvSpPr>
        <xdr:cNvPr id="768" name="Text Box 15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1895475" y="1667732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558</xdr:row>
      <xdr:rowOff>0</xdr:rowOff>
    </xdr:from>
    <xdr:ext cx="95250" cy="164523"/>
    <xdr:sp macro="" textlink="">
      <xdr:nvSpPr>
        <xdr:cNvPr id="769" name="Text Box 15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190500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770" name="Text Box 15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771" name="Text Box 15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772" name="Text Box 15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773" name="Text Box 15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558</xdr:row>
      <xdr:rowOff>0</xdr:rowOff>
    </xdr:from>
    <xdr:ext cx="95250" cy="164523"/>
    <xdr:sp macro="" textlink="">
      <xdr:nvSpPr>
        <xdr:cNvPr id="774" name="Text Box 15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1933575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775" name="Text Box 15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776" name="Text Box 15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777" name="Text Box 15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778" name="Text Box 15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558</xdr:row>
      <xdr:rowOff>0</xdr:rowOff>
    </xdr:from>
    <xdr:ext cx="95250" cy="164523"/>
    <xdr:sp macro="" textlink="">
      <xdr:nvSpPr>
        <xdr:cNvPr id="779" name="Text Box 15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190500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780" name="Text Box 15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558</xdr:row>
      <xdr:rowOff>0</xdr:rowOff>
    </xdr:from>
    <xdr:ext cx="95250" cy="164523"/>
    <xdr:sp macro="" textlink="">
      <xdr:nvSpPr>
        <xdr:cNvPr id="781" name="Text Box 15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190500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558</xdr:row>
      <xdr:rowOff>0</xdr:rowOff>
    </xdr:from>
    <xdr:ext cx="95250" cy="164523"/>
    <xdr:sp macro="" textlink="">
      <xdr:nvSpPr>
        <xdr:cNvPr id="782" name="Text Box 15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190500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783" name="Text Box 15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784" name="Text Box 15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785" name="Text Box 15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786" name="Text Box 15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558</xdr:row>
      <xdr:rowOff>0</xdr:rowOff>
    </xdr:from>
    <xdr:ext cx="95250" cy="164523"/>
    <xdr:sp macro="" textlink="">
      <xdr:nvSpPr>
        <xdr:cNvPr id="787" name="Text Box 15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1933575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788" name="Text Box 15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789" name="Text Box 15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790" name="Text Box 15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791" name="Text Box 15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558</xdr:row>
      <xdr:rowOff>0</xdr:rowOff>
    </xdr:from>
    <xdr:ext cx="95250" cy="164523"/>
    <xdr:sp macro="" textlink="">
      <xdr:nvSpPr>
        <xdr:cNvPr id="792" name="Text Box 15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190500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793" name="Text Box 15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558</xdr:row>
      <xdr:rowOff>0</xdr:rowOff>
    </xdr:from>
    <xdr:ext cx="95250" cy="164523"/>
    <xdr:sp macro="" textlink="">
      <xdr:nvSpPr>
        <xdr:cNvPr id="794" name="Text Box 15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190500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558</xdr:row>
      <xdr:rowOff>0</xdr:rowOff>
    </xdr:from>
    <xdr:ext cx="95250" cy="316923"/>
    <xdr:sp macro="" textlink="">
      <xdr:nvSpPr>
        <xdr:cNvPr id="795" name="Text Box 15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1895475" y="1667732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558</xdr:row>
      <xdr:rowOff>0</xdr:rowOff>
    </xdr:from>
    <xdr:ext cx="95250" cy="316923"/>
    <xdr:sp macro="" textlink="">
      <xdr:nvSpPr>
        <xdr:cNvPr id="796" name="Text Box 15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1895475" y="1667732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558</xdr:row>
      <xdr:rowOff>0</xdr:rowOff>
    </xdr:from>
    <xdr:ext cx="95250" cy="164523"/>
    <xdr:sp macro="" textlink="">
      <xdr:nvSpPr>
        <xdr:cNvPr id="797" name="Text Box 15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190500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798" name="Text Box 15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799" name="Text Box 15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800" name="Text Box 15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801" name="Text Box 15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558</xdr:row>
      <xdr:rowOff>0</xdr:rowOff>
    </xdr:from>
    <xdr:ext cx="95250" cy="164523"/>
    <xdr:sp macro="" textlink="">
      <xdr:nvSpPr>
        <xdr:cNvPr id="802" name="Text Box 15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1933575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803" name="Text Box 15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804" name="Text Box 15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805" name="Text Box 15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806" name="Text Box 15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558</xdr:row>
      <xdr:rowOff>0</xdr:rowOff>
    </xdr:from>
    <xdr:ext cx="95250" cy="164523"/>
    <xdr:sp macro="" textlink="">
      <xdr:nvSpPr>
        <xdr:cNvPr id="807" name="Text Box 15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190500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808" name="Text Box 15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558</xdr:row>
      <xdr:rowOff>0</xdr:rowOff>
    </xdr:from>
    <xdr:ext cx="95250" cy="164523"/>
    <xdr:sp macro="" textlink="">
      <xdr:nvSpPr>
        <xdr:cNvPr id="809" name="Text Box 15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190500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558</xdr:row>
      <xdr:rowOff>0</xdr:rowOff>
    </xdr:from>
    <xdr:ext cx="95250" cy="164523"/>
    <xdr:sp macro="" textlink="">
      <xdr:nvSpPr>
        <xdr:cNvPr id="810" name="Text Box 15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190500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811" name="Text Box 15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812" name="Text Box 15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813" name="Text Box 15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814" name="Text Box 15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558</xdr:row>
      <xdr:rowOff>0</xdr:rowOff>
    </xdr:from>
    <xdr:ext cx="95250" cy="164523"/>
    <xdr:sp macro="" textlink="">
      <xdr:nvSpPr>
        <xdr:cNvPr id="815" name="Text Box 15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1933575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816" name="Text Box 15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817" name="Text Box 15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818" name="Text Box 15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819" name="Text Box 15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558</xdr:row>
      <xdr:rowOff>0</xdr:rowOff>
    </xdr:from>
    <xdr:ext cx="95250" cy="164523"/>
    <xdr:sp macro="" textlink="">
      <xdr:nvSpPr>
        <xdr:cNvPr id="820" name="Text Box 15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190500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821" name="Text Box 15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558</xdr:row>
      <xdr:rowOff>0</xdr:rowOff>
    </xdr:from>
    <xdr:ext cx="95250" cy="164523"/>
    <xdr:sp macro="" textlink="">
      <xdr:nvSpPr>
        <xdr:cNvPr id="822" name="Text Box 15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190500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558</xdr:row>
      <xdr:rowOff>0</xdr:rowOff>
    </xdr:from>
    <xdr:ext cx="95250" cy="316923"/>
    <xdr:sp macro="" textlink="">
      <xdr:nvSpPr>
        <xdr:cNvPr id="823" name="Text Box 15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1895475" y="1667732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558</xdr:row>
      <xdr:rowOff>0</xdr:rowOff>
    </xdr:from>
    <xdr:ext cx="95250" cy="316923"/>
    <xdr:sp macro="" textlink="">
      <xdr:nvSpPr>
        <xdr:cNvPr id="824" name="Text Box 15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1895475" y="1667732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558</xdr:row>
      <xdr:rowOff>0</xdr:rowOff>
    </xdr:from>
    <xdr:ext cx="95250" cy="164523"/>
    <xdr:sp macro="" textlink="">
      <xdr:nvSpPr>
        <xdr:cNvPr id="825" name="Text Box 15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190500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826" name="Text Box 15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827" name="Text Box 15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828" name="Text Box 15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829" name="Text Box 15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558</xdr:row>
      <xdr:rowOff>0</xdr:rowOff>
    </xdr:from>
    <xdr:ext cx="95250" cy="164523"/>
    <xdr:sp macro="" textlink="">
      <xdr:nvSpPr>
        <xdr:cNvPr id="830" name="Text Box 15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1933575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831" name="Text Box 15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832" name="Text Box 15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833" name="Text Box 15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834" name="Text Box 15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558</xdr:row>
      <xdr:rowOff>0</xdr:rowOff>
    </xdr:from>
    <xdr:ext cx="95250" cy="164523"/>
    <xdr:sp macro="" textlink="">
      <xdr:nvSpPr>
        <xdr:cNvPr id="835" name="Text Box 15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190500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836" name="Text Box 15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558</xdr:row>
      <xdr:rowOff>0</xdr:rowOff>
    </xdr:from>
    <xdr:ext cx="95250" cy="164523"/>
    <xdr:sp macro="" textlink="">
      <xdr:nvSpPr>
        <xdr:cNvPr id="837" name="Text Box 15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190500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558</xdr:row>
      <xdr:rowOff>0</xdr:rowOff>
    </xdr:from>
    <xdr:ext cx="95250" cy="164523"/>
    <xdr:sp macro="" textlink="">
      <xdr:nvSpPr>
        <xdr:cNvPr id="838" name="Text Box 15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190500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839" name="Text Box 15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840" name="Text Box 15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841" name="Text Box 15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842" name="Text Box 15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558</xdr:row>
      <xdr:rowOff>0</xdr:rowOff>
    </xdr:from>
    <xdr:ext cx="95250" cy="164523"/>
    <xdr:sp macro="" textlink="">
      <xdr:nvSpPr>
        <xdr:cNvPr id="843" name="Text Box 15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1933575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844" name="Text Box 15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845" name="Text Box 15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846" name="Text Box 15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847" name="Text Box 15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558</xdr:row>
      <xdr:rowOff>0</xdr:rowOff>
    </xdr:from>
    <xdr:ext cx="95250" cy="164523"/>
    <xdr:sp macro="" textlink="">
      <xdr:nvSpPr>
        <xdr:cNvPr id="848" name="Text Box 15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190500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849" name="Text Box 15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558</xdr:row>
      <xdr:rowOff>0</xdr:rowOff>
    </xdr:from>
    <xdr:ext cx="95250" cy="164523"/>
    <xdr:sp macro="" textlink="">
      <xdr:nvSpPr>
        <xdr:cNvPr id="850" name="Text Box 15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190500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558</xdr:row>
      <xdr:rowOff>0</xdr:rowOff>
    </xdr:from>
    <xdr:ext cx="95250" cy="316923"/>
    <xdr:sp macro="" textlink="">
      <xdr:nvSpPr>
        <xdr:cNvPr id="851" name="Text Box 15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1895475" y="1667732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558</xdr:row>
      <xdr:rowOff>0</xdr:rowOff>
    </xdr:from>
    <xdr:ext cx="95250" cy="316923"/>
    <xdr:sp macro="" textlink="">
      <xdr:nvSpPr>
        <xdr:cNvPr id="852" name="Text Box 15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1895475" y="1667732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558</xdr:row>
      <xdr:rowOff>0</xdr:rowOff>
    </xdr:from>
    <xdr:ext cx="95250" cy="164523"/>
    <xdr:sp macro="" textlink="">
      <xdr:nvSpPr>
        <xdr:cNvPr id="853" name="Text Box 15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190500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854" name="Text Box 15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855" name="Text Box 15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856" name="Text Box 15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857" name="Text Box 15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558</xdr:row>
      <xdr:rowOff>0</xdr:rowOff>
    </xdr:from>
    <xdr:ext cx="95250" cy="164523"/>
    <xdr:sp macro="" textlink="">
      <xdr:nvSpPr>
        <xdr:cNvPr id="858" name="Text Box 15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1933575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859" name="Text Box 15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860" name="Text Box 15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861" name="Text Box 15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862" name="Text Box 15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558</xdr:row>
      <xdr:rowOff>0</xdr:rowOff>
    </xdr:from>
    <xdr:ext cx="95250" cy="164523"/>
    <xdr:sp macro="" textlink="">
      <xdr:nvSpPr>
        <xdr:cNvPr id="863" name="Text Box 15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190500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864" name="Text Box 15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558</xdr:row>
      <xdr:rowOff>0</xdr:rowOff>
    </xdr:from>
    <xdr:ext cx="95250" cy="164523"/>
    <xdr:sp macro="" textlink="">
      <xdr:nvSpPr>
        <xdr:cNvPr id="865" name="Text Box 15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190500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558</xdr:row>
      <xdr:rowOff>0</xdr:rowOff>
    </xdr:from>
    <xdr:ext cx="95250" cy="164523"/>
    <xdr:sp macro="" textlink="">
      <xdr:nvSpPr>
        <xdr:cNvPr id="866" name="Text Box 15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190500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867" name="Text Box 15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868" name="Text Box 15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869" name="Text Box 15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870" name="Text Box 15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558</xdr:row>
      <xdr:rowOff>0</xdr:rowOff>
    </xdr:from>
    <xdr:ext cx="95250" cy="164523"/>
    <xdr:sp macro="" textlink="">
      <xdr:nvSpPr>
        <xdr:cNvPr id="871" name="Text Box 15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1933575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872" name="Text Box 15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873" name="Text Box 15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874" name="Text Box 15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875" name="Text Box 15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558</xdr:row>
      <xdr:rowOff>0</xdr:rowOff>
    </xdr:from>
    <xdr:ext cx="95250" cy="164523"/>
    <xdr:sp macro="" textlink="">
      <xdr:nvSpPr>
        <xdr:cNvPr id="876" name="Text Box 15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190500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558</xdr:row>
      <xdr:rowOff>0</xdr:rowOff>
    </xdr:from>
    <xdr:ext cx="95250" cy="164523"/>
    <xdr:sp macro="" textlink="">
      <xdr:nvSpPr>
        <xdr:cNvPr id="877" name="Text Box 15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188595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558</xdr:row>
      <xdr:rowOff>0</xdr:rowOff>
    </xdr:from>
    <xdr:ext cx="95250" cy="164523"/>
    <xdr:sp macro="" textlink="">
      <xdr:nvSpPr>
        <xdr:cNvPr id="878" name="Text Box 15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1905000" y="1667732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558</xdr:row>
      <xdr:rowOff>0</xdr:rowOff>
    </xdr:from>
    <xdr:ext cx="95250" cy="316923"/>
    <xdr:sp macro="" textlink="">
      <xdr:nvSpPr>
        <xdr:cNvPr id="879" name="Text Box 15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1895475" y="1667732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558</xdr:row>
      <xdr:rowOff>0</xdr:rowOff>
    </xdr:from>
    <xdr:ext cx="95250" cy="316923"/>
    <xdr:sp macro="" textlink="">
      <xdr:nvSpPr>
        <xdr:cNvPr id="880" name="Text Box 15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1895475" y="1667732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1304925</xdr:colOff>
      <xdr:row>560</xdr:row>
      <xdr:rowOff>0</xdr:rowOff>
    </xdr:from>
    <xdr:to>
      <xdr:col>1</xdr:col>
      <xdr:colOff>1304925</xdr:colOff>
      <xdr:row>567</xdr:row>
      <xdr:rowOff>80644</xdr:rowOff>
    </xdr:to>
    <xdr:sp macro="" textlink="">
      <xdr:nvSpPr>
        <xdr:cNvPr id="881" name="Text Box 8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1905000" y="166897050"/>
          <a:ext cx="0" cy="206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560</xdr:row>
      <xdr:rowOff>0</xdr:rowOff>
    </xdr:from>
    <xdr:to>
      <xdr:col>1</xdr:col>
      <xdr:colOff>1304925</xdr:colOff>
      <xdr:row>567</xdr:row>
      <xdr:rowOff>80644</xdr:rowOff>
    </xdr:to>
    <xdr:sp macro="" textlink="">
      <xdr:nvSpPr>
        <xdr:cNvPr id="882" name="Text Box 9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1905000" y="166897050"/>
          <a:ext cx="0" cy="206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560</xdr:row>
      <xdr:rowOff>0</xdr:rowOff>
    </xdr:from>
    <xdr:to>
      <xdr:col>1</xdr:col>
      <xdr:colOff>1304925</xdr:colOff>
      <xdr:row>567</xdr:row>
      <xdr:rowOff>67804</xdr:rowOff>
    </xdr:to>
    <xdr:sp macro="" textlink="">
      <xdr:nvSpPr>
        <xdr:cNvPr id="883" name="Text Box 8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1905000" y="166897050"/>
          <a:ext cx="0" cy="2049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560</xdr:row>
      <xdr:rowOff>0</xdr:rowOff>
    </xdr:from>
    <xdr:to>
      <xdr:col>1</xdr:col>
      <xdr:colOff>1304925</xdr:colOff>
      <xdr:row>567</xdr:row>
      <xdr:rowOff>67804</xdr:rowOff>
    </xdr:to>
    <xdr:sp macro="" textlink="">
      <xdr:nvSpPr>
        <xdr:cNvPr id="884" name="Text Box 9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1905000" y="166897050"/>
          <a:ext cx="0" cy="2049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560</xdr:row>
      <xdr:rowOff>0</xdr:rowOff>
    </xdr:from>
    <xdr:to>
      <xdr:col>1</xdr:col>
      <xdr:colOff>1304925</xdr:colOff>
      <xdr:row>567</xdr:row>
      <xdr:rowOff>80644</xdr:rowOff>
    </xdr:to>
    <xdr:sp macro="" textlink="">
      <xdr:nvSpPr>
        <xdr:cNvPr id="885" name="Text Box 8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1905000" y="166897050"/>
          <a:ext cx="0" cy="206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560</xdr:row>
      <xdr:rowOff>0</xdr:rowOff>
    </xdr:from>
    <xdr:to>
      <xdr:col>1</xdr:col>
      <xdr:colOff>1304925</xdr:colOff>
      <xdr:row>567</xdr:row>
      <xdr:rowOff>80644</xdr:rowOff>
    </xdr:to>
    <xdr:sp macro="" textlink="">
      <xdr:nvSpPr>
        <xdr:cNvPr id="886" name="Text Box 9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1905000" y="166897050"/>
          <a:ext cx="0" cy="206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560</xdr:row>
      <xdr:rowOff>0</xdr:rowOff>
    </xdr:from>
    <xdr:to>
      <xdr:col>1</xdr:col>
      <xdr:colOff>1304925</xdr:colOff>
      <xdr:row>567</xdr:row>
      <xdr:rowOff>67804</xdr:rowOff>
    </xdr:to>
    <xdr:sp macro="" textlink="">
      <xdr:nvSpPr>
        <xdr:cNvPr id="887" name="Text Box 8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1905000" y="166897050"/>
          <a:ext cx="0" cy="2049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560</xdr:row>
      <xdr:rowOff>0</xdr:rowOff>
    </xdr:from>
    <xdr:to>
      <xdr:col>1</xdr:col>
      <xdr:colOff>1304925</xdr:colOff>
      <xdr:row>567</xdr:row>
      <xdr:rowOff>67804</xdr:rowOff>
    </xdr:to>
    <xdr:sp macro="" textlink="">
      <xdr:nvSpPr>
        <xdr:cNvPr id="888" name="Text Box 9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1905000" y="166897050"/>
          <a:ext cx="0" cy="2049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560</xdr:row>
      <xdr:rowOff>0</xdr:rowOff>
    </xdr:from>
    <xdr:to>
      <xdr:col>1</xdr:col>
      <xdr:colOff>1304925</xdr:colOff>
      <xdr:row>567</xdr:row>
      <xdr:rowOff>58279</xdr:rowOff>
    </xdr:to>
    <xdr:sp macro="" textlink="">
      <xdr:nvSpPr>
        <xdr:cNvPr id="889" name="Text Box 8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1905000" y="166897050"/>
          <a:ext cx="0" cy="2039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560</xdr:row>
      <xdr:rowOff>0</xdr:rowOff>
    </xdr:from>
    <xdr:to>
      <xdr:col>1</xdr:col>
      <xdr:colOff>1304925</xdr:colOff>
      <xdr:row>567</xdr:row>
      <xdr:rowOff>58279</xdr:rowOff>
    </xdr:to>
    <xdr:sp macro="" textlink="">
      <xdr:nvSpPr>
        <xdr:cNvPr id="890" name="Text Box 9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1905000" y="166897050"/>
          <a:ext cx="0" cy="2039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560</xdr:row>
      <xdr:rowOff>0</xdr:rowOff>
    </xdr:from>
    <xdr:to>
      <xdr:col>1</xdr:col>
      <xdr:colOff>1304925</xdr:colOff>
      <xdr:row>567</xdr:row>
      <xdr:rowOff>48754</xdr:rowOff>
    </xdr:to>
    <xdr:sp macro="" textlink="">
      <xdr:nvSpPr>
        <xdr:cNvPr id="891" name="Text Box 8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1905000" y="166897050"/>
          <a:ext cx="0" cy="20299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560</xdr:row>
      <xdr:rowOff>0</xdr:rowOff>
    </xdr:from>
    <xdr:to>
      <xdr:col>1</xdr:col>
      <xdr:colOff>1304925</xdr:colOff>
      <xdr:row>567</xdr:row>
      <xdr:rowOff>48754</xdr:rowOff>
    </xdr:to>
    <xdr:sp macro="" textlink="">
      <xdr:nvSpPr>
        <xdr:cNvPr id="892" name="Text Box 9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1905000" y="166897050"/>
          <a:ext cx="0" cy="20299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560</xdr:row>
      <xdr:rowOff>0</xdr:rowOff>
    </xdr:from>
    <xdr:to>
      <xdr:col>1</xdr:col>
      <xdr:colOff>1304925</xdr:colOff>
      <xdr:row>567</xdr:row>
      <xdr:rowOff>80644</xdr:rowOff>
    </xdr:to>
    <xdr:sp macro="" textlink="">
      <xdr:nvSpPr>
        <xdr:cNvPr id="893" name="Text Box 8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1905000" y="166897050"/>
          <a:ext cx="0" cy="206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560</xdr:row>
      <xdr:rowOff>0</xdr:rowOff>
    </xdr:from>
    <xdr:to>
      <xdr:col>1</xdr:col>
      <xdr:colOff>1304925</xdr:colOff>
      <xdr:row>567</xdr:row>
      <xdr:rowOff>80644</xdr:rowOff>
    </xdr:to>
    <xdr:sp macro="" textlink="">
      <xdr:nvSpPr>
        <xdr:cNvPr id="894" name="Text Box 9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1905000" y="166897050"/>
          <a:ext cx="0" cy="206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560</xdr:row>
      <xdr:rowOff>0</xdr:rowOff>
    </xdr:from>
    <xdr:to>
      <xdr:col>1</xdr:col>
      <xdr:colOff>1304925</xdr:colOff>
      <xdr:row>567</xdr:row>
      <xdr:rowOff>67804</xdr:rowOff>
    </xdr:to>
    <xdr:sp macro="" textlink="">
      <xdr:nvSpPr>
        <xdr:cNvPr id="895" name="Text Box 8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1905000" y="166897050"/>
          <a:ext cx="0" cy="2049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560</xdr:row>
      <xdr:rowOff>0</xdr:rowOff>
    </xdr:from>
    <xdr:to>
      <xdr:col>1</xdr:col>
      <xdr:colOff>1304925</xdr:colOff>
      <xdr:row>567</xdr:row>
      <xdr:rowOff>67804</xdr:rowOff>
    </xdr:to>
    <xdr:sp macro="" textlink="">
      <xdr:nvSpPr>
        <xdr:cNvPr id="896" name="Text Box 9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1905000" y="166897050"/>
          <a:ext cx="0" cy="2049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560</xdr:row>
      <xdr:rowOff>0</xdr:rowOff>
    </xdr:from>
    <xdr:to>
      <xdr:col>1</xdr:col>
      <xdr:colOff>1304925</xdr:colOff>
      <xdr:row>567</xdr:row>
      <xdr:rowOff>80644</xdr:rowOff>
    </xdr:to>
    <xdr:sp macro="" textlink="">
      <xdr:nvSpPr>
        <xdr:cNvPr id="897" name="Text Box 8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1905000" y="166897050"/>
          <a:ext cx="0" cy="206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560</xdr:row>
      <xdr:rowOff>0</xdr:rowOff>
    </xdr:from>
    <xdr:to>
      <xdr:col>1</xdr:col>
      <xdr:colOff>1304925</xdr:colOff>
      <xdr:row>567</xdr:row>
      <xdr:rowOff>80644</xdr:rowOff>
    </xdr:to>
    <xdr:sp macro="" textlink="">
      <xdr:nvSpPr>
        <xdr:cNvPr id="898" name="Text Box 9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1905000" y="166897050"/>
          <a:ext cx="0" cy="206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560</xdr:row>
      <xdr:rowOff>0</xdr:rowOff>
    </xdr:from>
    <xdr:to>
      <xdr:col>1</xdr:col>
      <xdr:colOff>1304925</xdr:colOff>
      <xdr:row>567</xdr:row>
      <xdr:rowOff>67804</xdr:rowOff>
    </xdr:to>
    <xdr:sp macro="" textlink="">
      <xdr:nvSpPr>
        <xdr:cNvPr id="899" name="Text Box 8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1905000" y="166897050"/>
          <a:ext cx="0" cy="2049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560</xdr:row>
      <xdr:rowOff>0</xdr:rowOff>
    </xdr:from>
    <xdr:to>
      <xdr:col>1</xdr:col>
      <xdr:colOff>1304925</xdr:colOff>
      <xdr:row>567</xdr:row>
      <xdr:rowOff>67804</xdr:rowOff>
    </xdr:to>
    <xdr:sp macro="" textlink="">
      <xdr:nvSpPr>
        <xdr:cNvPr id="900" name="Text Box 9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1905000" y="166897050"/>
          <a:ext cx="0" cy="2049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560</xdr:row>
      <xdr:rowOff>0</xdr:rowOff>
    </xdr:from>
    <xdr:to>
      <xdr:col>1</xdr:col>
      <xdr:colOff>1304925</xdr:colOff>
      <xdr:row>567</xdr:row>
      <xdr:rowOff>58279</xdr:rowOff>
    </xdr:to>
    <xdr:sp macro="" textlink="">
      <xdr:nvSpPr>
        <xdr:cNvPr id="901" name="Text Box 8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1905000" y="166897050"/>
          <a:ext cx="0" cy="2039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560</xdr:row>
      <xdr:rowOff>0</xdr:rowOff>
    </xdr:from>
    <xdr:to>
      <xdr:col>1</xdr:col>
      <xdr:colOff>1304925</xdr:colOff>
      <xdr:row>567</xdr:row>
      <xdr:rowOff>58279</xdr:rowOff>
    </xdr:to>
    <xdr:sp macro="" textlink="">
      <xdr:nvSpPr>
        <xdr:cNvPr id="902" name="Text Box 9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1905000" y="166897050"/>
          <a:ext cx="0" cy="2039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560</xdr:row>
      <xdr:rowOff>0</xdr:rowOff>
    </xdr:from>
    <xdr:to>
      <xdr:col>1</xdr:col>
      <xdr:colOff>1304925</xdr:colOff>
      <xdr:row>567</xdr:row>
      <xdr:rowOff>48754</xdr:rowOff>
    </xdr:to>
    <xdr:sp macro="" textlink="">
      <xdr:nvSpPr>
        <xdr:cNvPr id="903" name="Text Box 8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1905000" y="166897050"/>
          <a:ext cx="0" cy="20299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560</xdr:row>
      <xdr:rowOff>0</xdr:rowOff>
    </xdr:from>
    <xdr:to>
      <xdr:col>1</xdr:col>
      <xdr:colOff>1304925</xdr:colOff>
      <xdr:row>567</xdr:row>
      <xdr:rowOff>48754</xdr:rowOff>
    </xdr:to>
    <xdr:sp macro="" textlink="">
      <xdr:nvSpPr>
        <xdr:cNvPr id="904" name="Text Box 9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1905000" y="166897050"/>
          <a:ext cx="0" cy="20299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560</xdr:row>
      <xdr:rowOff>0</xdr:rowOff>
    </xdr:from>
    <xdr:to>
      <xdr:col>1</xdr:col>
      <xdr:colOff>1304925</xdr:colOff>
      <xdr:row>567</xdr:row>
      <xdr:rowOff>102592</xdr:rowOff>
    </xdr:to>
    <xdr:sp macro="" textlink="">
      <xdr:nvSpPr>
        <xdr:cNvPr id="905" name="Text Box 8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1905000" y="166897050"/>
          <a:ext cx="0" cy="2083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560</xdr:row>
      <xdr:rowOff>0</xdr:rowOff>
    </xdr:from>
    <xdr:to>
      <xdr:col>1</xdr:col>
      <xdr:colOff>1304925</xdr:colOff>
      <xdr:row>567</xdr:row>
      <xdr:rowOff>102592</xdr:rowOff>
    </xdr:to>
    <xdr:sp macro="" textlink="">
      <xdr:nvSpPr>
        <xdr:cNvPr id="906" name="Text Box 9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1905000" y="166897050"/>
          <a:ext cx="0" cy="2083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560</xdr:row>
      <xdr:rowOff>0</xdr:rowOff>
    </xdr:from>
    <xdr:to>
      <xdr:col>1</xdr:col>
      <xdr:colOff>1304925</xdr:colOff>
      <xdr:row>567</xdr:row>
      <xdr:rowOff>93067</xdr:rowOff>
    </xdr:to>
    <xdr:sp macro="" textlink="">
      <xdr:nvSpPr>
        <xdr:cNvPr id="907" name="Text Box 8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1905000" y="166897050"/>
          <a:ext cx="0" cy="207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560</xdr:row>
      <xdr:rowOff>0</xdr:rowOff>
    </xdr:from>
    <xdr:to>
      <xdr:col>1</xdr:col>
      <xdr:colOff>1304925</xdr:colOff>
      <xdr:row>567</xdr:row>
      <xdr:rowOff>93067</xdr:rowOff>
    </xdr:to>
    <xdr:sp macro="" textlink="">
      <xdr:nvSpPr>
        <xdr:cNvPr id="908" name="Text Box 9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1905000" y="166897050"/>
          <a:ext cx="0" cy="207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560</xdr:row>
      <xdr:rowOff>0</xdr:rowOff>
    </xdr:from>
    <xdr:to>
      <xdr:col>1</xdr:col>
      <xdr:colOff>1304925</xdr:colOff>
      <xdr:row>567</xdr:row>
      <xdr:rowOff>80644</xdr:rowOff>
    </xdr:to>
    <xdr:sp macro="" textlink="">
      <xdr:nvSpPr>
        <xdr:cNvPr id="909" name="Text Box 8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1905000" y="166897050"/>
          <a:ext cx="0" cy="206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560</xdr:row>
      <xdr:rowOff>0</xdr:rowOff>
    </xdr:from>
    <xdr:to>
      <xdr:col>1</xdr:col>
      <xdr:colOff>1304925</xdr:colOff>
      <xdr:row>567</xdr:row>
      <xdr:rowOff>80644</xdr:rowOff>
    </xdr:to>
    <xdr:sp macro="" textlink="">
      <xdr:nvSpPr>
        <xdr:cNvPr id="910" name="Text Box 9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1905000" y="166897050"/>
          <a:ext cx="0" cy="206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560</xdr:row>
      <xdr:rowOff>0</xdr:rowOff>
    </xdr:from>
    <xdr:to>
      <xdr:col>1</xdr:col>
      <xdr:colOff>1304925</xdr:colOff>
      <xdr:row>567</xdr:row>
      <xdr:rowOff>67804</xdr:rowOff>
    </xdr:to>
    <xdr:sp macro="" textlink="">
      <xdr:nvSpPr>
        <xdr:cNvPr id="911" name="Text Box 8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1905000" y="166897050"/>
          <a:ext cx="0" cy="2049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560</xdr:row>
      <xdr:rowOff>0</xdr:rowOff>
    </xdr:from>
    <xdr:to>
      <xdr:col>1</xdr:col>
      <xdr:colOff>1304925</xdr:colOff>
      <xdr:row>567</xdr:row>
      <xdr:rowOff>67804</xdr:rowOff>
    </xdr:to>
    <xdr:sp macro="" textlink="">
      <xdr:nvSpPr>
        <xdr:cNvPr id="912" name="Text Box 9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1905000" y="166897050"/>
          <a:ext cx="0" cy="2049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560</xdr:row>
      <xdr:rowOff>0</xdr:rowOff>
    </xdr:from>
    <xdr:to>
      <xdr:col>1</xdr:col>
      <xdr:colOff>1304925</xdr:colOff>
      <xdr:row>567</xdr:row>
      <xdr:rowOff>58279</xdr:rowOff>
    </xdr:to>
    <xdr:sp macro="" textlink="">
      <xdr:nvSpPr>
        <xdr:cNvPr id="913" name="Text Box 8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1905000" y="166897050"/>
          <a:ext cx="0" cy="2039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560</xdr:row>
      <xdr:rowOff>0</xdr:rowOff>
    </xdr:from>
    <xdr:to>
      <xdr:col>1</xdr:col>
      <xdr:colOff>1304925</xdr:colOff>
      <xdr:row>567</xdr:row>
      <xdr:rowOff>58279</xdr:rowOff>
    </xdr:to>
    <xdr:sp macro="" textlink="">
      <xdr:nvSpPr>
        <xdr:cNvPr id="914" name="Text Box 9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1905000" y="166897050"/>
          <a:ext cx="0" cy="2039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560</xdr:row>
      <xdr:rowOff>0</xdr:rowOff>
    </xdr:from>
    <xdr:to>
      <xdr:col>1</xdr:col>
      <xdr:colOff>1304925</xdr:colOff>
      <xdr:row>567</xdr:row>
      <xdr:rowOff>48754</xdr:rowOff>
    </xdr:to>
    <xdr:sp macro="" textlink="">
      <xdr:nvSpPr>
        <xdr:cNvPr id="915" name="Text Box 8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1905000" y="166897050"/>
          <a:ext cx="0" cy="20299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560</xdr:row>
      <xdr:rowOff>0</xdr:rowOff>
    </xdr:from>
    <xdr:to>
      <xdr:col>1</xdr:col>
      <xdr:colOff>1304925</xdr:colOff>
      <xdr:row>567</xdr:row>
      <xdr:rowOff>48754</xdr:rowOff>
    </xdr:to>
    <xdr:sp macro="" textlink="">
      <xdr:nvSpPr>
        <xdr:cNvPr id="916" name="Text Box 9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1905000" y="166897050"/>
          <a:ext cx="0" cy="20299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560</xdr:row>
      <xdr:rowOff>0</xdr:rowOff>
    </xdr:from>
    <xdr:to>
      <xdr:col>1</xdr:col>
      <xdr:colOff>1304925</xdr:colOff>
      <xdr:row>567</xdr:row>
      <xdr:rowOff>80644</xdr:rowOff>
    </xdr:to>
    <xdr:sp macro="" textlink="">
      <xdr:nvSpPr>
        <xdr:cNvPr id="917" name="Text Box 8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1905000" y="166897050"/>
          <a:ext cx="0" cy="206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560</xdr:row>
      <xdr:rowOff>0</xdr:rowOff>
    </xdr:from>
    <xdr:to>
      <xdr:col>1</xdr:col>
      <xdr:colOff>1304925</xdr:colOff>
      <xdr:row>567</xdr:row>
      <xdr:rowOff>80644</xdr:rowOff>
    </xdr:to>
    <xdr:sp macro="" textlink="">
      <xdr:nvSpPr>
        <xdr:cNvPr id="918" name="Text Box 9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1905000" y="166897050"/>
          <a:ext cx="0" cy="206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560</xdr:row>
      <xdr:rowOff>0</xdr:rowOff>
    </xdr:from>
    <xdr:to>
      <xdr:col>1</xdr:col>
      <xdr:colOff>1304925</xdr:colOff>
      <xdr:row>567</xdr:row>
      <xdr:rowOff>67804</xdr:rowOff>
    </xdr:to>
    <xdr:sp macro="" textlink="">
      <xdr:nvSpPr>
        <xdr:cNvPr id="919" name="Text Box 8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1905000" y="166897050"/>
          <a:ext cx="0" cy="2049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560</xdr:row>
      <xdr:rowOff>0</xdr:rowOff>
    </xdr:from>
    <xdr:to>
      <xdr:col>1</xdr:col>
      <xdr:colOff>1304925</xdr:colOff>
      <xdr:row>567</xdr:row>
      <xdr:rowOff>67804</xdr:rowOff>
    </xdr:to>
    <xdr:sp macro="" textlink="">
      <xdr:nvSpPr>
        <xdr:cNvPr id="920" name="Text Box 9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1905000" y="166897050"/>
          <a:ext cx="0" cy="2049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560</xdr:row>
      <xdr:rowOff>0</xdr:rowOff>
    </xdr:from>
    <xdr:to>
      <xdr:col>1</xdr:col>
      <xdr:colOff>1304925</xdr:colOff>
      <xdr:row>567</xdr:row>
      <xdr:rowOff>80644</xdr:rowOff>
    </xdr:to>
    <xdr:sp macro="" textlink="">
      <xdr:nvSpPr>
        <xdr:cNvPr id="921" name="Text Box 8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1905000" y="166897050"/>
          <a:ext cx="0" cy="206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560</xdr:row>
      <xdr:rowOff>0</xdr:rowOff>
    </xdr:from>
    <xdr:to>
      <xdr:col>1</xdr:col>
      <xdr:colOff>1304925</xdr:colOff>
      <xdr:row>567</xdr:row>
      <xdr:rowOff>80644</xdr:rowOff>
    </xdr:to>
    <xdr:sp macro="" textlink="">
      <xdr:nvSpPr>
        <xdr:cNvPr id="922" name="Text Box 9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1905000" y="166897050"/>
          <a:ext cx="0" cy="206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560</xdr:row>
      <xdr:rowOff>0</xdr:rowOff>
    </xdr:from>
    <xdr:to>
      <xdr:col>1</xdr:col>
      <xdr:colOff>1304925</xdr:colOff>
      <xdr:row>567</xdr:row>
      <xdr:rowOff>67804</xdr:rowOff>
    </xdr:to>
    <xdr:sp macro="" textlink="">
      <xdr:nvSpPr>
        <xdr:cNvPr id="923" name="Text Box 8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1905000" y="166897050"/>
          <a:ext cx="0" cy="2049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560</xdr:row>
      <xdr:rowOff>0</xdr:rowOff>
    </xdr:from>
    <xdr:to>
      <xdr:col>1</xdr:col>
      <xdr:colOff>1304925</xdr:colOff>
      <xdr:row>567</xdr:row>
      <xdr:rowOff>67804</xdr:rowOff>
    </xdr:to>
    <xdr:sp macro="" textlink="">
      <xdr:nvSpPr>
        <xdr:cNvPr id="924" name="Text Box 9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1905000" y="166897050"/>
          <a:ext cx="0" cy="2049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560</xdr:row>
      <xdr:rowOff>0</xdr:rowOff>
    </xdr:from>
    <xdr:to>
      <xdr:col>1</xdr:col>
      <xdr:colOff>1304925</xdr:colOff>
      <xdr:row>567</xdr:row>
      <xdr:rowOff>58279</xdr:rowOff>
    </xdr:to>
    <xdr:sp macro="" textlink="">
      <xdr:nvSpPr>
        <xdr:cNvPr id="925" name="Text Box 8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1905000" y="166897050"/>
          <a:ext cx="0" cy="2039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560</xdr:row>
      <xdr:rowOff>0</xdr:rowOff>
    </xdr:from>
    <xdr:to>
      <xdr:col>1</xdr:col>
      <xdr:colOff>1304925</xdr:colOff>
      <xdr:row>567</xdr:row>
      <xdr:rowOff>58279</xdr:rowOff>
    </xdr:to>
    <xdr:sp macro="" textlink="">
      <xdr:nvSpPr>
        <xdr:cNvPr id="926" name="Text Box 9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1905000" y="166897050"/>
          <a:ext cx="0" cy="2039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560</xdr:row>
      <xdr:rowOff>0</xdr:rowOff>
    </xdr:from>
    <xdr:to>
      <xdr:col>1</xdr:col>
      <xdr:colOff>1304925</xdr:colOff>
      <xdr:row>567</xdr:row>
      <xdr:rowOff>48754</xdr:rowOff>
    </xdr:to>
    <xdr:sp macro="" textlink="">
      <xdr:nvSpPr>
        <xdr:cNvPr id="927" name="Text Box 8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1905000" y="166897050"/>
          <a:ext cx="0" cy="20299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560</xdr:row>
      <xdr:rowOff>0</xdr:rowOff>
    </xdr:from>
    <xdr:to>
      <xdr:col>1</xdr:col>
      <xdr:colOff>1304925</xdr:colOff>
      <xdr:row>567</xdr:row>
      <xdr:rowOff>48754</xdr:rowOff>
    </xdr:to>
    <xdr:sp macro="" textlink="">
      <xdr:nvSpPr>
        <xdr:cNvPr id="928" name="Text Box 9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1905000" y="166897050"/>
          <a:ext cx="0" cy="20299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560</xdr:row>
      <xdr:rowOff>0</xdr:rowOff>
    </xdr:from>
    <xdr:to>
      <xdr:col>1</xdr:col>
      <xdr:colOff>1304925</xdr:colOff>
      <xdr:row>567</xdr:row>
      <xdr:rowOff>80644</xdr:rowOff>
    </xdr:to>
    <xdr:sp macro="" textlink="">
      <xdr:nvSpPr>
        <xdr:cNvPr id="929" name="Text Box 8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1905000" y="166897050"/>
          <a:ext cx="0" cy="206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560</xdr:row>
      <xdr:rowOff>0</xdr:rowOff>
    </xdr:from>
    <xdr:to>
      <xdr:col>1</xdr:col>
      <xdr:colOff>1304925</xdr:colOff>
      <xdr:row>567</xdr:row>
      <xdr:rowOff>80644</xdr:rowOff>
    </xdr:to>
    <xdr:sp macro="" textlink="">
      <xdr:nvSpPr>
        <xdr:cNvPr id="930" name="Text Box 9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1905000" y="166897050"/>
          <a:ext cx="0" cy="206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560</xdr:row>
      <xdr:rowOff>0</xdr:rowOff>
    </xdr:from>
    <xdr:to>
      <xdr:col>1</xdr:col>
      <xdr:colOff>1304925</xdr:colOff>
      <xdr:row>567</xdr:row>
      <xdr:rowOff>67804</xdr:rowOff>
    </xdr:to>
    <xdr:sp macro="" textlink="">
      <xdr:nvSpPr>
        <xdr:cNvPr id="931" name="Text Box 8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>
          <a:spLocks noChangeArrowheads="1"/>
        </xdr:cNvSpPr>
      </xdr:nvSpPr>
      <xdr:spPr bwMode="auto">
        <a:xfrm>
          <a:off x="1905000" y="166897050"/>
          <a:ext cx="0" cy="2049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560</xdr:row>
      <xdr:rowOff>0</xdr:rowOff>
    </xdr:from>
    <xdr:to>
      <xdr:col>1</xdr:col>
      <xdr:colOff>1304925</xdr:colOff>
      <xdr:row>567</xdr:row>
      <xdr:rowOff>67804</xdr:rowOff>
    </xdr:to>
    <xdr:sp macro="" textlink="">
      <xdr:nvSpPr>
        <xdr:cNvPr id="932" name="Text Box 9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>
          <a:spLocks noChangeArrowheads="1"/>
        </xdr:cNvSpPr>
      </xdr:nvSpPr>
      <xdr:spPr bwMode="auto">
        <a:xfrm>
          <a:off x="1905000" y="166897050"/>
          <a:ext cx="0" cy="2049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560</xdr:row>
      <xdr:rowOff>0</xdr:rowOff>
    </xdr:from>
    <xdr:to>
      <xdr:col>1</xdr:col>
      <xdr:colOff>1304925</xdr:colOff>
      <xdr:row>567</xdr:row>
      <xdr:rowOff>80644</xdr:rowOff>
    </xdr:to>
    <xdr:sp macro="" textlink="">
      <xdr:nvSpPr>
        <xdr:cNvPr id="933" name="Text Box 8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>
          <a:spLocks noChangeArrowheads="1"/>
        </xdr:cNvSpPr>
      </xdr:nvSpPr>
      <xdr:spPr bwMode="auto">
        <a:xfrm>
          <a:off x="1905000" y="166897050"/>
          <a:ext cx="0" cy="206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560</xdr:row>
      <xdr:rowOff>0</xdr:rowOff>
    </xdr:from>
    <xdr:to>
      <xdr:col>1</xdr:col>
      <xdr:colOff>1304925</xdr:colOff>
      <xdr:row>567</xdr:row>
      <xdr:rowOff>80644</xdr:rowOff>
    </xdr:to>
    <xdr:sp macro="" textlink="">
      <xdr:nvSpPr>
        <xdr:cNvPr id="934" name="Text Box 9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>
          <a:spLocks noChangeArrowheads="1"/>
        </xdr:cNvSpPr>
      </xdr:nvSpPr>
      <xdr:spPr bwMode="auto">
        <a:xfrm>
          <a:off x="1905000" y="166897050"/>
          <a:ext cx="0" cy="206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560</xdr:row>
      <xdr:rowOff>0</xdr:rowOff>
    </xdr:from>
    <xdr:to>
      <xdr:col>1</xdr:col>
      <xdr:colOff>1304925</xdr:colOff>
      <xdr:row>567</xdr:row>
      <xdr:rowOff>67804</xdr:rowOff>
    </xdr:to>
    <xdr:sp macro="" textlink="">
      <xdr:nvSpPr>
        <xdr:cNvPr id="935" name="Text Box 8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>
          <a:spLocks noChangeArrowheads="1"/>
        </xdr:cNvSpPr>
      </xdr:nvSpPr>
      <xdr:spPr bwMode="auto">
        <a:xfrm>
          <a:off x="1905000" y="166897050"/>
          <a:ext cx="0" cy="2049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560</xdr:row>
      <xdr:rowOff>0</xdr:rowOff>
    </xdr:from>
    <xdr:to>
      <xdr:col>1</xdr:col>
      <xdr:colOff>1304925</xdr:colOff>
      <xdr:row>567</xdr:row>
      <xdr:rowOff>67804</xdr:rowOff>
    </xdr:to>
    <xdr:sp macro="" textlink="">
      <xdr:nvSpPr>
        <xdr:cNvPr id="936" name="Text Box 9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>
          <a:spLocks noChangeArrowheads="1"/>
        </xdr:cNvSpPr>
      </xdr:nvSpPr>
      <xdr:spPr bwMode="auto">
        <a:xfrm>
          <a:off x="1905000" y="166897050"/>
          <a:ext cx="0" cy="2049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560</xdr:row>
      <xdr:rowOff>0</xdr:rowOff>
    </xdr:from>
    <xdr:to>
      <xdr:col>1</xdr:col>
      <xdr:colOff>1304925</xdr:colOff>
      <xdr:row>567</xdr:row>
      <xdr:rowOff>58279</xdr:rowOff>
    </xdr:to>
    <xdr:sp macro="" textlink="">
      <xdr:nvSpPr>
        <xdr:cNvPr id="937" name="Text Box 8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>
          <a:spLocks noChangeArrowheads="1"/>
        </xdr:cNvSpPr>
      </xdr:nvSpPr>
      <xdr:spPr bwMode="auto">
        <a:xfrm>
          <a:off x="1905000" y="166897050"/>
          <a:ext cx="0" cy="2039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560</xdr:row>
      <xdr:rowOff>0</xdr:rowOff>
    </xdr:from>
    <xdr:to>
      <xdr:col>1</xdr:col>
      <xdr:colOff>1304925</xdr:colOff>
      <xdr:row>567</xdr:row>
      <xdr:rowOff>58279</xdr:rowOff>
    </xdr:to>
    <xdr:sp macro="" textlink="">
      <xdr:nvSpPr>
        <xdr:cNvPr id="938" name="Text Box 9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1905000" y="166897050"/>
          <a:ext cx="0" cy="2039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560</xdr:row>
      <xdr:rowOff>0</xdr:rowOff>
    </xdr:from>
    <xdr:to>
      <xdr:col>1</xdr:col>
      <xdr:colOff>1304925</xdr:colOff>
      <xdr:row>567</xdr:row>
      <xdr:rowOff>48754</xdr:rowOff>
    </xdr:to>
    <xdr:sp macro="" textlink="">
      <xdr:nvSpPr>
        <xdr:cNvPr id="939" name="Text Box 8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1905000" y="166897050"/>
          <a:ext cx="0" cy="20299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560</xdr:row>
      <xdr:rowOff>0</xdr:rowOff>
    </xdr:from>
    <xdr:to>
      <xdr:col>1</xdr:col>
      <xdr:colOff>1304925</xdr:colOff>
      <xdr:row>567</xdr:row>
      <xdr:rowOff>48754</xdr:rowOff>
    </xdr:to>
    <xdr:sp macro="" textlink="">
      <xdr:nvSpPr>
        <xdr:cNvPr id="940" name="Text Box 9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>
          <a:spLocks noChangeArrowheads="1"/>
        </xdr:cNvSpPr>
      </xdr:nvSpPr>
      <xdr:spPr bwMode="auto">
        <a:xfrm>
          <a:off x="1905000" y="166897050"/>
          <a:ext cx="0" cy="20299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560</xdr:row>
      <xdr:rowOff>0</xdr:rowOff>
    </xdr:from>
    <xdr:to>
      <xdr:col>1</xdr:col>
      <xdr:colOff>1304925</xdr:colOff>
      <xdr:row>567</xdr:row>
      <xdr:rowOff>102592</xdr:rowOff>
    </xdr:to>
    <xdr:sp macro="" textlink="">
      <xdr:nvSpPr>
        <xdr:cNvPr id="941" name="Text Box 8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>
          <a:spLocks noChangeArrowheads="1"/>
        </xdr:cNvSpPr>
      </xdr:nvSpPr>
      <xdr:spPr bwMode="auto">
        <a:xfrm>
          <a:off x="1905000" y="166897050"/>
          <a:ext cx="0" cy="2083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560</xdr:row>
      <xdr:rowOff>0</xdr:rowOff>
    </xdr:from>
    <xdr:to>
      <xdr:col>1</xdr:col>
      <xdr:colOff>1304925</xdr:colOff>
      <xdr:row>567</xdr:row>
      <xdr:rowOff>102592</xdr:rowOff>
    </xdr:to>
    <xdr:sp macro="" textlink="">
      <xdr:nvSpPr>
        <xdr:cNvPr id="942" name="Text Box 9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>
          <a:spLocks noChangeArrowheads="1"/>
        </xdr:cNvSpPr>
      </xdr:nvSpPr>
      <xdr:spPr bwMode="auto">
        <a:xfrm>
          <a:off x="1905000" y="166897050"/>
          <a:ext cx="0" cy="2083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560</xdr:row>
      <xdr:rowOff>0</xdr:rowOff>
    </xdr:from>
    <xdr:to>
      <xdr:col>1</xdr:col>
      <xdr:colOff>1304925</xdr:colOff>
      <xdr:row>567</xdr:row>
      <xdr:rowOff>93067</xdr:rowOff>
    </xdr:to>
    <xdr:sp macro="" textlink="">
      <xdr:nvSpPr>
        <xdr:cNvPr id="943" name="Text Box 8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>
          <a:spLocks noChangeArrowheads="1"/>
        </xdr:cNvSpPr>
      </xdr:nvSpPr>
      <xdr:spPr bwMode="auto">
        <a:xfrm>
          <a:off x="1905000" y="166897050"/>
          <a:ext cx="0" cy="207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560</xdr:row>
      <xdr:rowOff>0</xdr:rowOff>
    </xdr:from>
    <xdr:to>
      <xdr:col>1</xdr:col>
      <xdr:colOff>1304925</xdr:colOff>
      <xdr:row>567</xdr:row>
      <xdr:rowOff>93067</xdr:rowOff>
    </xdr:to>
    <xdr:sp macro="" textlink="">
      <xdr:nvSpPr>
        <xdr:cNvPr id="944" name="Text Box 9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>
          <a:spLocks noChangeArrowheads="1"/>
        </xdr:cNvSpPr>
      </xdr:nvSpPr>
      <xdr:spPr bwMode="auto">
        <a:xfrm>
          <a:off x="1905000" y="166897050"/>
          <a:ext cx="0" cy="207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560</xdr:row>
      <xdr:rowOff>0</xdr:rowOff>
    </xdr:from>
    <xdr:to>
      <xdr:col>1</xdr:col>
      <xdr:colOff>1304925</xdr:colOff>
      <xdr:row>567</xdr:row>
      <xdr:rowOff>80644</xdr:rowOff>
    </xdr:to>
    <xdr:sp macro="" textlink="">
      <xdr:nvSpPr>
        <xdr:cNvPr id="945" name="Text Box 8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>
          <a:spLocks noChangeArrowheads="1"/>
        </xdr:cNvSpPr>
      </xdr:nvSpPr>
      <xdr:spPr bwMode="auto">
        <a:xfrm>
          <a:off x="1905000" y="166897050"/>
          <a:ext cx="0" cy="206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560</xdr:row>
      <xdr:rowOff>0</xdr:rowOff>
    </xdr:from>
    <xdr:to>
      <xdr:col>1</xdr:col>
      <xdr:colOff>1304925</xdr:colOff>
      <xdr:row>567</xdr:row>
      <xdr:rowOff>80644</xdr:rowOff>
    </xdr:to>
    <xdr:sp macro="" textlink="">
      <xdr:nvSpPr>
        <xdr:cNvPr id="946" name="Text Box 9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>
          <a:spLocks noChangeArrowheads="1"/>
        </xdr:cNvSpPr>
      </xdr:nvSpPr>
      <xdr:spPr bwMode="auto">
        <a:xfrm>
          <a:off x="1905000" y="166897050"/>
          <a:ext cx="0" cy="206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560</xdr:row>
      <xdr:rowOff>0</xdr:rowOff>
    </xdr:from>
    <xdr:to>
      <xdr:col>1</xdr:col>
      <xdr:colOff>1304925</xdr:colOff>
      <xdr:row>567</xdr:row>
      <xdr:rowOff>67804</xdr:rowOff>
    </xdr:to>
    <xdr:sp macro="" textlink="">
      <xdr:nvSpPr>
        <xdr:cNvPr id="947" name="Text Box 8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>
          <a:spLocks noChangeArrowheads="1"/>
        </xdr:cNvSpPr>
      </xdr:nvSpPr>
      <xdr:spPr bwMode="auto">
        <a:xfrm>
          <a:off x="1905000" y="166897050"/>
          <a:ext cx="0" cy="2049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560</xdr:row>
      <xdr:rowOff>0</xdr:rowOff>
    </xdr:from>
    <xdr:to>
      <xdr:col>1</xdr:col>
      <xdr:colOff>1304925</xdr:colOff>
      <xdr:row>567</xdr:row>
      <xdr:rowOff>67804</xdr:rowOff>
    </xdr:to>
    <xdr:sp macro="" textlink="">
      <xdr:nvSpPr>
        <xdr:cNvPr id="948" name="Text Box 9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>
          <a:spLocks noChangeArrowheads="1"/>
        </xdr:cNvSpPr>
      </xdr:nvSpPr>
      <xdr:spPr bwMode="auto">
        <a:xfrm>
          <a:off x="1905000" y="166897050"/>
          <a:ext cx="0" cy="2049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560</xdr:row>
      <xdr:rowOff>0</xdr:rowOff>
    </xdr:from>
    <xdr:to>
      <xdr:col>1</xdr:col>
      <xdr:colOff>1304925</xdr:colOff>
      <xdr:row>567</xdr:row>
      <xdr:rowOff>58279</xdr:rowOff>
    </xdr:to>
    <xdr:sp macro="" textlink="">
      <xdr:nvSpPr>
        <xdr:cNvPr id="949" name="Text Box 8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>
          <a:spLocks noChangeArrowheads="1"/>
        </xdr:cNvSpPr>
      </xdr:nvSpPr>
      <xdr:spPr bwMode="auto">
        <a:xfrm>
          <a:off x="1905000" y="166897050"/>
          <a:ext cx="0" cy="2039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560</xdr:row>
      <xdr:rowOff>0</xdr:rowOff>
    </xdr:from>
    <xdr:to>
      <xdr:col>1</xdr:col>
      <xdr:colOff>1304925</xdr:colOff>
      <xdr:row>567</xdr:row>
      <xdr:rowOff>58279</xdr:rowOff>
    </xdr:to>
    <xdr:sp macro="" textlink="">
      <xdr:nvSpPr>
        <xdr:cNvPr id="950" name="Text Box 9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>
          <a:spLocks noChangeArrowheads="1"/>
        </xdr:cNvSpPr>
      </xdr:nvSpPr>
      <xdr:spPr bwMode="auto">
        <a:xfrm>
          <a:off x="1905000" y="166897050"/>
          <a:ext cx="0" cy="2039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560</xdr:row>
      <xdr:rowOff>0</xdr:rowOff>
    </xdr:from>
    <xdr:to>
      <xdr:col>1</xdr:col>
      <xdr:colOff>1304925</xdr:colOff>
      <xdr:row>567</xdr:row>
      <xdr:rowOff>48754</xdr:rowOff>
    </xdr:to>
    <xdr:sp macro="" textlink="">
      <xdr:nvSpPr>
        <xdr:cNvPr id="951" name="Text Box 8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>
          <a:spLocks noChangeArrowheads="1"/>
        </xdr:cNvSpPr>
      </xdr:nvSpPr>
      <xdr:spPr bwMode="auto">
        <a:xfrm>
          <a:off x="1905000" y="166897050"/>
          <a:ext cx="0" cy="20299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560</xdr:row>
      <xdr:rowOff>0</xdr:rowOff>
    </xdr:from>
    <xdr:to>
      <xdr:col>1</xdr:col>
      <xdr:colOff>1304925</xdr:colOff>
      <xdr:row>567</xdr:row>
      <xdr:rowOff>48754</xdr:rowOff>
    </xdr:to>
    <xdr:sp macro="" textlink="">
      <xdr:nvSpPr>
        <xdr:cNvPr id="952" name="Text Box 9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>
          <a:spLocks noChangeArrowheads="1"/>
        </xdr:cNvSpPr>
      </xdr:nvSpPr>
      <xdr:spPr bwMode="auto">
        <a:xfrm>
          <a:off x="1905000" y="166897050"/>
          <a:ext cx="0" cy="20299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Ana\c\Documents%20and%20Settings\JOEL\Mis%20documentos\Documents%20and%20Settings\Joel%20Francisco\Mis%20documentos\Documents%20and%20Settings\CLAUDIA\Mis%20documentos\TRABAJO%20CLAUDIA\Garibaldy%20Bautista%20(actualizaciones)\analisis%20el%20pino%20junumuc&#250;.xls?8D955B24" TargetMode="External"/><Relationship Id="rId1" Type="http://schemas.openxmlformats.org/officeDocument/2006/relationships/externalLinkPath" Target="file:///\\8D955B24\analisis%20el%20pino%20junumuc&#25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dell2\Escritorio\Mis%20documentos\presupuestos%202006\85-06%20Reh.%20y%20Ampl.%20Ac.%20Imbert%20(2da.%20alternativa)SIN%20PRO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ng.%20Tony%20Hernandez\Escritorio\Comedor%20Juegos%20Regionales%20Bayaguan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STEBANIA\PROYECTO\IMBERT_PEAD_21abr0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01\ingenieria\Documents%20and%20Settings\Raul%20N.%20%20Rizek\My%20Documents\Carretera%20Sto.%20Dgo.%20-%20Samana\Precios%20Rincon%20de%20Molinill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Users\yanel\Documents\PERSONALTRABAJOS\YANEL%200IS0E\YANEL%20FERNANDEZ\ITECO\edf.%20administrativo\PRESUPUESTO%20edificio%20administrativo%20ITECO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HANGAR%20AILI\Hangares%20AILI%2002-09-10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E_LAS_CASAS\ANALISIS_TODOS.XLS" TargetMode="External"/></Relationships>
</file>

<file path=xl/externalLinks/_rels/externalLink23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Garibaldy%20Bautista%20(actualizaciones)\analisis%20el%20pino%20junumuc&#250;.xls?1E846D7E" TargetMode="External"/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OYECTO%20PIEDRA%20BLANCA\JOEL\APC\InaconsaACT\Volumenes%20del%20Presupuesto\bPrimer%20Nivel\CIAceros%201erN.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JOEL\APC\InaconsaACT\Soportes%20Analisis,Presupuestos,Controles\BPreliminar\Soportes%20Grales.Controles%20de%20Obr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Ray\Escritorio\Presupuesto%20Habitacional%20Piedra%20BlancaX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esupuesto%20donald%202007\DONALD%20PC%20VOL%202\Archivo%20Horacio\Proyectos%20Ingenieria%20Metalica\Concurso%20Mao\Presupuestos\Presupuesto%20general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BACKUP%20JULIO\wandel\escritorio%201\PRESUPUESTOS\Peravia\Salinas\PRESUPUESTO%20vivienda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1-22-94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carpeta%20joel.rivera\2011\VINCI%202011%20ULTIMO\Users\Luis%20Calderon\Documents\Trabajos\ANALISISDECOSTOS\BASE%20DE%20DATOS%20ANALISIS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dor\Escritorio\metodologia%20Presupuestos\Analisis%20de%20Edificaciones.xls" TargetMode="External"/></Relationships>
</file>

<file path=xl/externalLinks/_rels/externalLink3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?22A946DD" TargetMode="External"/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mona.montas\AppData\Local\Microsoft\Windows\Temporary%20Internet%20Files\Content.Outlook\2H869UQ5\FORMATO%20INAPA\BARRIO+MARIA+TRINIDAD+SANCHEZ%20(2)-INAPA.xlsx" TargetMode="External"/></Relationships>
</file>

<file path=xl/externalLinks/_rels/externalLink39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servidor%20de%20red%20de%20costos%20(ervita)\carpeta%20de%20maria.morales\2009\SAMANA\Documents%20and%20Settings\Achilles_\My%20Documents\Ampliacion\Estudos%20mar&#231;o-05\Documents%20and%20Settings\Achilles_\My%20Documents\Compartido\Moreno\Plano%20de%20Conta\PROYECTO%20AQN-WC?7B7048AA" TargetMode="External"/><Relationship Id="rId1" Type="http://schemas.openxmlformats.org/officeDocument/2006/relationships/externalLinkPath" Target="file:///\\7B7048AA\PROYECTO%20AQN-WC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einier\e\Documents%20and%20Settings\Ing.%20Tony%20Hernandez\Escritorio\Comedor%20Juegos%20Regionales%20Bayaguana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Constanza\Presupuestos\Oferta%20Constanza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estigador\amell%20(d)\DONALD%20EXELL\D'%20DONALD\D'%20RaSol\presupuesto\presupuesto\Pres.%20Cubierta%20Altar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nalisis\LOMA%20DE%20CABRERA\PROYECTO\IMBERT_PEAD_21abr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6068a73cbf6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MIS%20DOCUMENTOS\PROYECTO%20TERMINACION%20SOFTBALL%20COJPD\PRESUPUESTO%20MODIFICADO\PRESUPUESTO_FEDOSA_14NOV2005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61\escritorio%20usuario%201\MIS%20DOCUMENTOS\PROYECTO%20TERMINACION%20SOFTBALL%20COJPD\PRESUPUESTO%20MODIFICADO\PRESUPUESTO_FEDOSA_14NOV2005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Users\Maria%20Isabel%20Morales\Desktop\doc.%20memoria%20feb%2011\higuero%20nuevo\HANGAR%20AILI\pres.%20ampliacion%20y%20construc.%20plataforma%20tanque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.codetel.net.do/Documents%20and%20Settings/Administrator/My%20Documents/PROYECTOS/LICITACION%20011-2006/PROPUESTA/2005%2012%20Dic%20Text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%20Compartidos%20Evaluacion%20y%20Costo\CARPETA%202015\MEYVER\ANALISIS%20DE%20COSTOS%20SIMO%20201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cero%20Estrella\Cotizacion\2010\Proyectos%20Tipo%20A\REMODELACION%20AILA%202010\Licitaci&#243;n%20AILA%20(Remodelaci&#243;n%20terminal%20-%20MAyo%202010)%20(20-agosto-2010)%2022%2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nald\My%20Documents\Documentos%20Compartidos%20(Donald-Geovanny)\Presupuestos%20TRANSPARENTADOS\Omar%20CD%20System\Presupuesto%20Nave%20Omar%20CD%20VER.%20TECH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An&#225;lisis%201,%202,%203\Copia%20de%20Analis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S."/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Listado Equipos a utilizar"/>
      <sheetName val="Analisis de Precios Unitarios"/>
      <sheetName val="Hoja3"/>
      <sheetName val="INSUMOS"/>
      <sheetName val="H.A."/>
      <sheetName val="Car"/>
      <sheetName val="Ins"/>
      <sheetName val="FA"/>
      <sheetName val="Rndmto"/>
      <sheetName val="M.O."/>
      <sheetName val="Ana"/>
      <sheetName val="Resu"/>
      <sheetName val="Indice"/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Resumen Precio Equipos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Materiales"/>
      <sheetName val="O.M. y Salar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  <sheetName val="Analisis Contrato"/>
      <sheetName val="MO"/>
      <sheetName val="Equipos"/>
      <sheetName val="Calculo"/>
      <sheetName val="ANALISIS"/>
      <sheetName val="LISTA PRECIO"/>
    </sheetNames>
    <sheetDataSet>
      <sheetData sheetId="0">
        <row r="11">
          <cell r="I11">
            <v>1863.7719999999999</v>
          </cell>
        </row>
      </sheetData>
      <sheetData sheetId="1" refreshError="1">
        <row r="11">
          <cell r="I11">
            <v>1863.7719999999999</v>
          </cell>
        </row>
        <row r="12">
          <cell r="I12">
            <v>1720.396</v>
          </cell>
        </row>
      </sheetData>
      <sheetData sheetId="2" refreshError="1"/>
      <sheetData sheetId="3" refreshError="1"/>
      <sheetData sheetId="4" refreshError="1"/>
      <sheetData sheetId="5" refreshError="1"/>
      <sheetData sheetId="6">
        <row r="4">
          <cell r="C4">
            <v>3118.8</v>
          </cell>
        </row>
      </sheetData>
      <sheetData sheetId="7">
        <row r="11">
          <cell r="F11">
            <v>397.73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3">
          <cell r="I13">
            <v>5208.2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>
        <row r="39">
          <cell r="G39">
            <v>37.200000000000003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>
        <row r="11">
          <cell r="C11">
            <v>268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</sheetNames>
    <sheetDataSet>
      <sheetData sheetId="0" refreshError="1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16">
          <cell r="B16" t="str">
            <v>Arena Gruesa Lavada</v>
          </cell>
          <cell r="C16" t="str">
            <v>M3</v>
          </cell>
          <cell r="D16">
            <v>250</v>
          </cell>
        </row>
        <row r="20">
          <cell r="B20" t="str">
            <v>Alambre No. 18</v>
          </cell>
          <cell r="C20" t="str">
            <v>LBS</v>
          </cell>
          <cell r="D20">
            <v>8</v>
          </cell>
        </row>
        <row r="22">
          <cell r="B22" t="str">
            <v>Bloques de 6"</v>
          </cell>
          <cell r="C22" t="str">
            <v>UD</v>
          </cell>
          <cell r="D22">
            <v>9.52</v>
          </cell>
        </row>
        <row r="23">
          <cell r="B23" t="str">
            <v xml:space="preserve">Bloques de 8" </v>
          </cell>
          <cell r="C23" t="str">
            <v>UD</v>
          </cell>
          <cell r="D23">
            <v>12.48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 xml:space="preserve">M/O Colocación Piso Cerámica Criolla 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1">
          <cell r="B121" t="str">
            <v xml:space="preserve">M/O Elaboración Trampa de Grasa  </v>
          </cell>
          <cell r="C121" t="str">
            <v>UD</v>
          </cell>
          <cell r="D121">
            <v>650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36">
          <cell r="B136" t="str">
            <v xml:space="preserve">Ligado y Vaciado a Mano  </v>
          </cell>
          <cell r="C136" t="str">
            <v>M3</v>
          </cell>
          <cell r="D136">
            <v>188.27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</sheetData>
      <sheetData sheetId="1" refreshError="1">
        <row r="201">
          <cell r="F201">
            <v>7792.2050656250012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</sheetNames>
    <sheetDataSet>
      <sheetData sheetId="0">
        <row r="9">
          <cell r="D9">
            <v>1500</v>
          </cell>
        </row>
        <row r="17">
          <cell r="D17">
            <v>35</v>
          </cell>
        </row>
        <row r="130">
          <cell r="D130">
            <v>45</v>
          </cell>
        </row>
        <row r="131">
          <cell r="D131">
            <v>20</v>
          </cell>
        </row>
        <row r="132">
          <cell r="D132">
            <v>35</v>
          </cell>
        </row>
        <row r="133">
          <cell r="D133">
            <v>1350</v>
          </cell>
        </row>
      </sheetData>
      <sheetData sheetId="1">
        <row r="11">
          <cell r="B11">
            <v>1.4428531746653097</v>
          </cell>
        </row>
        <row r="247">
          <cell r="B247">
            <v>1.4428531746653097</v>
          </cell>
        </row>
        <row r="256">
          <cell r="B256">
            <v>13.707105159320442</v>
          </cell>
        </row>
        <row r="612">
          <cell r="B612">
            <v>220.75653572379238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Listado Equipos a utilizar"/>
      <sheetName val="Analisis"/>
      <sheetName val="A-civil"/>
      <sheetName val="MOV"/>
      <sheetName val="Analisis de Costos Aceras"/>
      <sheetName val="CAMPAMENTO2"/>
      <sheetName val="ingenieria"/>
      <sheetName val="MANT.TRANSITO"/>
      <sheetName val="Tramo_I"/>
      <sheetName val="Tramo_I_(alt__&quot;B&quot;)"/>
      <sheetName val="Tramo_II"/>
      <sheetName val="Tramo_II_(alt_&quot;B&quot;)"/>
      <sheetName val="Tramo_III"/>
      <sheetName val="Tramo_III_(Alt__&quot;B&quot;)"/>
      <sheetName val="Tramo_IV"/>
      <sheetName val="Tramo_IV_(Alt_&quot;B&quot;)"/>
      <sheetName val="Tramo_V"/>
      <sheetName val="Tramo_V_(Alt__&quot;B&quot;)"/>
      <sheetName val="Tramo_IV_(2)"/>
      <sheetName val="Listado_Equipos_a_utilizar"/>
      <sheetName val="Mat"/>
      <sheetName val="anal term"/>
      <sheetName val="Jornal"/>
      <sheetName val="Insumos"/>
      <sheetName val="Análisis"/>
      <sheetName val="M.O."/>
      <sheetName val="I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G7">
            <v>281</v>
          </cell>
        </row>
        <row r="11">
          <cell r="G11">
            <v>250</v>
          </cell>
        </row>
        <row r="13">
          <cell r="G13">
            <v>250</v>
          </cell>
        </row>
        <row r="17">
          <cell r="G17">
            <v>70</v>
          </cell>
        </row>
        <row r="33">
          <cell r="G33">
            <v>12.5</v>
          </cell>
        </row>
      </sheetData>
      <sheetData sheetId="12" refreshError="1">
        <row r="43">
          <cell r="F43">
            <v>30</v>
          </cell>
        </row>
        <row r="67">
          <cell r="F67">
            <v>3100</v>
          </cell>
        </row>
        <row r="72">
          <cell r="F72">
            <v>43.4</v>
          </cell>
        </row>
        <row r="74">
          <cell r="F74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  <row r="79">
          <cell r="F79">
            <v>20.09</v>
          </cell>
        </row>
        <row r="81">
          <cell r="F81">
            <v>29.26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3">
          <cell r="I13">
            <v>316.84999999999997</v>
          </cell>
        </row>
        <row r="14">
          <cell r="I14">
            <v>414.5</v>
          </cell>
        </row>
        <row r="15">
          <cell r="I15">
            <v>414.5</v>
          </cell>
        </row>
        <row r="16">
          <cell r="I16">
            <v>791.15</v>
          </cell>
        </row>
        <row r="19">
          <cell r="I19">
            <v>279</v>
          </cell>
        </row>
        <row r="25">
          <cell r="I25">
            <v>1.7799999999999998</v>
          </cell>
        </row>
        <row r="28">
          <cell r="I28">
            <v>105.75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</sheetNames>
    <sheetDataSet>
      <sheetData sheetId="0"/>
      <sheetData sheetId="1" refreshError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Resumen Precio Equipos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Materiales"/>
      <sheetName val="O.M. y Salar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3">
          <cell r="I13">
            <v>5208.2</v>
          </cell>
        </row>
        <row r="16">
          <cell r="I16">
            <v>2686.62</v>
          </cell>
        </row>
        <row r="27">
          <cell r="C27">
            <v>0.08</v>
          </cell>
        </row>
        <row r="28">
          <cell r="C28">
            <v>0.04</v>
          </cell>
        </row>
        <row r="30">
          <cell r="C30">
            <v>0.01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>
            <v>2547.17</v>
          </cell>
        </row>
        <row r="9">
          <cell r="D9">
            <v>26</v>
          </cell>
        </row>
        <row r="10">
          <cell r="D10">
            <v>30</v>
          </cell>
        </row>
        <row r="13">
          <cell r="D13">
            <v>265</v>
          </cell>
        </row>
        <row r="14">
          <cell r="D14">
            <v>295</v>
          </cell>
        </row>
        <row r="15">
          <cell r="D15">
            <v>290</v>
          </cell>
        </row>
        <row r="16">
          <cell r="D16">
            <v>295</v>
          </cell>
        </row>
        <row r="17">
          <cell r="D17">
            <v>290</v>
          </cell>
        </row>
        <row r="19">
          <cell r="D19">
            <v>30</v>
          </cell>
        </row>
        <row r="36">
          <cell r="D36">
            <v>5916</v>
          </cell>
        </row>
      </sheetData>
      <sheetData sheetId="7" refreshError="1">
        <row r="10">
          <cell r="F10">
            <v>4838.6400000000003</v>
          </cell>
        </row>
        <row r="17">
          <cell r="F17">
            <v>4289.4381999999996</v>
          </cell>
        </row>
        <row r="37">
          <cell r="F37">
            <v>4299.8692000000001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</sheetNames>
    <sheetDataSet>
      <sheetData sheetId="0" refreshError="1"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.Carga"/>
      <sheetName val="Col.Carga (2)"/>
      <sheetName val="Col.Amarre"/>
      <sheetName val="Col.Amarre (2)"/>
      <sheetName val="Vga.Carga"/>
      <sheetName val="Vga.Carga (2)"/>
      <sheetName val="Vga.Amarre"/>
      <sheetName val="Vga.Amarre (2)"/>
      <sheetName val="Losa Entrep."/>
      <sheetName val="Losa Entrep. (2)"/>
      <sheetName val="Escalera"/>
      <sheetName val="Muros"/>
      <sheetName val="Pedi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I16">
            <v>0</v>
          </cell>
        </row>
      </sheetData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rtes Grales.Controles de Ob"/>
      <sheetName val="Hoja1"/>
      <sheetName val="Hoja2"/>
      <sheetName val="Hoja3"/>
      <sheetName val="Ins1"/>
      <sheetName val="Ins2"/>
      <sheetName val="InsOfic"/>
      <sheetName val="Cotz."/>
      <sheetName val="Jornales"/>
      <sheetName val="Indirectos"/>
      <sheetName val="Indirectos (2)"/>
      <sheetName val="Indirectos Ejec."/>
      <sheetName val="Analisis"/>
      <sheetName val="Pres-Cub-Adic"/>
      <sheetName val="Pres-Ejec."/>
      <sheetName val="Pedido Unit."/>
      <sheetName val="Pedido Masivo "/>
      <sheetName val="Soporte Pedido Unit."/>
      <sheetName val="Soporte Pedido Masivo "/>
      <sheetName val="Partidas No Contempl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Presupuesto"/>
      <sheetName val="Analisis albañileria"/>
      <sheetName val="Analisis Electrico"/>
      <sheetName val="qqVgas"/>
      <sheetName val="qqLosa1 "/>
      <sheetName val="qqEscale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AJ11">
            <v>40</v>
          </cell>
          <cell r="AR11">
            <v>40</v>
          </cell>
        </row>
        <row r="13">
          <cell r="AG13">
            <v>0.05</v>
          </cell>
          <cell r="AP13">
            <v>0.05</v>
          </cell>
        </row>
        <row r="16">
          <cell r="E16" t="str">
            <v>VIGAS Y DINTELES 1ER.N</v>
          </cell>
          <cell r="I16">
            <v>99.92</v>
          </cell>
          <cell r="K16">
            <v>1</v>
          </cell>
          <cell r="N16">
            <v>0.2</v>
          </cell>
          <cell r="P16">
            <v>0.4</v>
          </cell>
          <cell r="R16">
            <v>99.92</v>
          </cell>
          <cell r="T16">
            <v>0.2</v>
          </cell>
          <cell r="V16" t="str">
            <v>√</v>
          </cell>
        </row>
        <row r="17">
          <cell r="D17" t="str">
            <v>Arriba</v>
          </cell>
          <cell r="U17">
            <v>2</v>
          </cell>
          <cell r="V17" t="str">
            <v>√</v>
          </cell>
        </row>
        <row r="18">
          <cell r="D18" t="str">
            <v>Abajo</v>
          </cell>
          <cell r="U18">
            <v>3</v>
          </cell>
          <cell r="X18" t="str">
            <v>√</v>
          </cell>
        </row>
        <row r="25">
          <cell r="E25" t="str">
            <v>VIGAS Y DINTELES 2DO.N</v>
          </cell>
          <cell r="I25">
            <v>100.47</v>
          </cell>
          <cell r="K25">
            <v>1</v>
          </cell>
          <cell r="N25">
            <v>0.15</v>
          </cell>
          <cell r="P25">
            <v>0.4</v>
          </cell>
          <cell r="R25">
            <v>100.47</v>
          </cell>
          <cell r="T25">
            <v>0.2</v>
          </cell>
          <cell r="V25" t="str">
            <v>√</v>
          </cell>
        </row>
        <row r="26">
          <cell r="D26" t="str">
            <v>Arriba</v>
          </cell>
          <cell r="U26">
            <v>2</v>
          </cell>
          <cell r="V26" t="str">
            <v>√</v>
          </cell>
        </row>
        <row r="27">
          <cell r="D27" t="str">
            <v>Abajo</v>
          </cell>
          <cell r="U27">
            <v>3</v>
          </cell>
          <cell r="X27" t="str">
            <v>√</v>
          </cell>
        </row>
        <row r="89">
          <cell r="N89">
            <v>0</v>
          </cell>
        </row>
      </sheetData>
      <sheetData sheetId="6" refreshError="1"/>
      <sheetData sheetId="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project"/>
      <sheetName val="Oficio"/>
      <sheetName val="PRESUPUESTO pañetado"/>
      <sheetName val="PRESUPUESTO violinado"/>
      <sheetName val="Analisis Unit. "/>
      <sheetName val="Datos Para Project"/>
      <sheetName val="Cargas Sociales"/>
      <sheetName val="Tarifas de Alquiler de Equipo"/>
      <sheetName val="PRE Desvio Alcant.  Potable"/>
    </sheetNames>
    <sheetDataSet>
      <sheetData sheetId="0">
        <row r="23">
          <cell r="G23">
            <v>1.3036438662750036</v>
          </cell>
        </row>
      </sheetData>
      <sheetData sheetId="1">
        <row r="23">
          <cell r="G23">
            <v>1.3036438662750036</v>
          </cell>
        </row>
      </sheetData>
      <sheetData sheetId="2">
        <row r="3">
          <cell r="G3">
            <v>212.68726395300044</v>
          </cell>
        </row>
      </sheetData>
      <sheetData sheetId="3">
        <row r="3">
          <cell r="G3">
            <v>212.68726395300044</v>
          </cell>
        </row>
      </sheetData>
      <sheetData sheetId="4">
        <row r="3">
          <cell r="G3">
            <v>212.68726395300044</v>
          </cell>
        </row>
        <row r="4">
          <cell r="G4">
            <v>141.52328997062529</v>
          </cell>
        </row>
        <row r="5">
          <cell r="G5">
            <v>73.32996747796895</v>
          </cell>
        </row>
        <row r="41">
          <cell r="F41">
            <v>900</v>
          </cell>
        </row>
        <row r="42">
          <cell r="F42">
            <v>800</v>
          </cell>
        </row>
        <row r="44">
          <cell r="F44">
            <v>1180</v>
          </cell>
        </row>
        <row r="47">
          <cell r="F47">
            <v>320</v>
          </cell>
        </row>
        <row r="49">
          <cell r="F49">
            <v>225</v>
          </cell>
        </row>
        <row r="64">
          <cell r="F64">
            <v>3651.0638888888889</v>
          </cell>
        </row>
        <row r="74">
          <cell r="F74">
            <v>3252.5111111111114</v>
          </cell>
        </row>
        <row r="85">
          <cell r="F85">
            <v>4011.2777777777778</v>
          </cell>
        </row>
      </sheetData>
      <sheetData sheetId="5">
        <row r="3">
          <cell r="G3">
            <v>212.68726395300044</v>
          </cell>
        </row>
      </sheetData>
      <sheetData sheetId="6">
        <row r="3">
          <cell r="G3">
            <v>212.68726395300044</v>
          </cell>
        </row>
        <row r="23">
          <cell r="G23">
            <v>1.3036438662750036</v>
          </cell>
        </row>
      </sheetData>
      <sheetData sheetId="7"/>
      <sheetData sheetId="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OS"/>
      <sheetName val="PU"/>
      <sheetName val="SERVICIOS"/>
      <sheetName val="Presupuesto"/>
      <sheetName val="Programa de Trabajo"/>
      <sheetName val="Graficas"/>
      <sheetName val="Uso de Equipos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SALARIOS"/>
      <sheetName val="MATERIALES"/>
      <sheetName val="MO"/>
      <sheetName val="Analisis BC"/>
      <sheetName val="O.M. y Salarios"/>
      <sheetName val="Gastos Generales y Factores"/>
      <sheetName val="Listado Mano de Obra"/>
      <sheetName val="Listado Completo de Equipos"/>
      <sheetName val="Progr. Mensual"/>
      <sheetName val="Lista de Materiales"/>
      <sheetName val="Ingenieria"/>
      <sheetName val="Lista de Insumos K-CC 146-148"/>
      <sheetName val="Pres. Nav. Pto Plata"/>
      <sheetName val="PLANTA 150-200 TPH"/>
      <sheetName val="PRECIOS_ELE"/>
      <sheetName val="Trabajos Generales"/>
      <sheetName val="Programa_de_Trabajo"/>
      <sheetName val="Uso_de_Equipos"/>
      <sheetName val="Cargas Sociales"/>
      <sheetName val="Analisis Unit. "/>
    </sheetNames>
    <sheetDataSet>
      <sheetData sheetId="0" refreshError="1">
        <row r="13">
          <cell r="D13">
            <v>500</v>
          </cell>
        </row>
        <row r="14">
          <cell r="D14">
            <v>990</v>
          </cell>
        </row>
        <row r="27">
          <cell r="D27">
            <v>2.8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2"/>
      <sheetName val="Rndmto"/>
      <sheetName val="M.O."/>
      <sheetName val="Ana"/>
      <sheetName val="Resu"/>
      <sheetName val="Indice"/>
      <sheetName val="Sheet1"/>
    </sheetNames>
    <sheetDataSet>
      <sheetData sheetId="0"/>
      <sheetData sheetId="1">
        <row r="589">
          <cell r="E589">
            <v>107.8</v>
          </cell>
        </row>
        <row r="627">
          <cell r="E627">
            <v>521.90770500000008</v>
          </cell>
        </row>
        <row r="660">
          <cell r="E660">
            <v>6.72</v>
          </cell>
        </row>
        <row r="811">
          <cell r="E811">
            <v>30.74</v>
          </cell>
        </row>
        <row r="816">
          <cell r="E816">
            <v>38</v>
          </cell>
        </row>
      </sheetData>
      <sheetData sheetId="2"/>
      <sheetData sheetId="3"/>
      <sheetData sheetId="4">
        <row r="26">
          <cell r="C26">
            <v>20.36</v>
          </cell>
        </row>
        <row r="126">
          <cell r="C126">
            <v>139.94999999999999</v>
          </cell>
        </row>
        <row r="203">
          <cell r="C203">
            <v>267.08999999999997</v>
          </cell>
        </row>
        <row r="216">
          <cell r="C216">
            <v>94.17</v>
          </cell>
        </row>
        <row r="970">
          <cell r="C970">
            <v>149.03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2">
          <cell r="J32">
            <v>120</v>
          </cell>
        </row>
      </sheetData>
      <sheetData sheetId="8">
        <row r="13">
          <cell r="O13">
            <v>50</v>
          </cell>
        </row>
        <row r="42">
          <cell r="O42">
            <v>2.8</v>
          </cell>
        </row>
        <row r="46">
          <cell r="O46">
            <v>100</v>
          </cell>
        </row>
        <row r="52">
          <cell r="O52">
            <v>5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  <row r="85">
          <cell r="D85">
            <v>3343.3686486375004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 Comision"/>
      <sheetName val="PRES. FORMATO INAPA"/>
      <sheetName val="ANALISIS "/>
      <sheetName val="tarifa equipo-13"/>
      <sheetName val="tarifa equipo (2)"/>
      <sheetName val="DISTANCIA ACARREO"/>
      <sheetName val="ASFALTADO"/>
      <sheetName val="BASE Y SUB-BASE"/>
      <sheetName val="ACERA Y CONTENES"/>
      <sheetName val="Alcantarilla"/>
      <sheetName val="ANALISIS"/>
      <sheetName val="ANALISIS A US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A"/>
      <sheetName val="RESUMENFINANCIERO"/>
      <sheetName val="FUNCION"/>
    </sheetNames>
    <sheetDataSet>
      <sheetData sheetId="0" refreshError="1"/>
      <sheetData sheetId="1" refreshError="1"/>
      <sheetData sheetId="2" refreshError="1">
        <row r="16">
          <cell r="C16" t="str">
            <v xml:space="preserve">TOTAL BRUTO :          con 00/100 DÓLARES 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  <row r="11">
          <cell r="C11">
            <v>18.899999999999999</v>
          </cell>
        </row>
        <row r="12">
          <cell r="C12">
            <v>24.57</v>
          </cell>
        </row>
        <row r="15">
          <cell r="C15">
            <v>3.4559999999999995</v>
          </cell>
        </row>
        <row r="16">
          <cell r="C16">
            <v>3.8400000000000007</v>
          </cell>
        </row>
        <row r="17">
          <cell r="C17">
            <v>2.1600000000000006</v>
          </cell>
        </row>
        <row r="18">
          <cell r="C18">
            <v>8.1000000000000014</v>
          </cell>
        </row>
        <row r="19">
          <cell r="C19">
            <v>9.18</v>
          </cell>
        </row>
        <row r="20">
          <cell r="C20">
            <v>54</v>
          </cell>
        </row>
        <row r="23">
          <cell r="C23">
            <v>89.25</v>
          </cell>
        </row>
        <row r="26">
          <cell r="C26">
            <v>178.5</v>
          </cell>
        </row>
        <row r="27">
          <cell r="C27">
            <v>160.65</v>
          </cell>
        </row>
        <row r="28">
          <cell r="C28">
            <v>32.75</v>
          </cell>
        </row>
        <row r="31">
          <cell r="C31">
            <v>178.5</v>
          </cell>
        </row>
        <row r="34">
          <cell r="C34">
            <v>1</v>
          </cell>
        </row>
        <row r="36">
          <cell r="C36">
            <v>1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C10">
            <v>1</v>
          </cell>
          <cell r="E10" t="str">
            <v>P.A.</v>
          </cell>
        </row>
        <row r="12">
          <cell r="E12" t="str">
            <v/>
          </cell>
        </row>
        <row r="13">
          <cell r="C13">
            <v>2.39</v>
          </cell>
          <cell r="E13" t="e">
            <v>#REF!</v>
          </cell>
        </row>
        <row r="14">
          <cell r="C14">
            <v>2.65</v>
          </cell>
          <cell r="E14" t="e">
            <v>#REF!</v>
          </cell>
        </row>
        <row r="15">
          <cell r="C15">
            <v>0.52</v>
          </cell>
          <cell r="E15" t="e">
            <v>#NAME?</v>
          </cell>
        </row>
        <row r="16">
          <cell r="C16">
            <v>1.4</v>
          </cell>
          <cell r="E16" t="e">
            <v>#REF!</v>
          </cell>
        </row>
        <row r="17">
          <cell r="C17">
            <v>0.26</v>
          </cell>
          <cell r="E17" t="e">
            <v>#NAME?</v>
          </cell>
        </row>
        <row r="18">
          <cell r="C18">
            <v>0.78</v>
          </cell>
          <cell r="E18" t="e">
            <v>#NAME?</v>
          </cell>
        </row>
        <row r="19">
          <cell r="C19">
            <v>0.21</v>
          </cell>
          <cell r="E19" t="e">
            <v>#REF!</v>
          </cell>
        </row>
        <row r="20">
          <cell r="C20">
            <v>0.21</v>
          </cell>
          <cell r="E20" t="e">
            <v>#REF!</v>
          </cell>
        </row>
        <row r="21">
          <cell r="C21">
            <v>0</v>
          </cell>
          <cell r="E21">
            <v>0</v>
          </cell>
        </row>
        <row r="22">
          <cell r="C22">
            <v>0</v>
          </cell>
          <cell r="E22">
            <v>0</v>
          </cell>
        </row>
        <row r="23">
          <cell r="C23">
            <v>64.17</v>
          </cell>
          <cell r="E23" t="e">
            <v>#REF!</v>
          </cell>
        </row>
        <row r="24">
          <cell r="C24">
            <v>0</v>
          </cell>
          <cell r="E24">
            <v>0</v>
          </cell>
        </row>
        <row r="27">
          <cell r="C27">
            <v>498.88</v>
          </cell>
          <cell r="E27" t="e">
            <v>#REF!</v>
          </cell>
        </row>
        <row r="28">
          <cell r="C28">
            <v>40.82</v>
          </cell>
          <cell r="E28" t="e">
            <v>#REF!</v>
          </cell>
        </row>
        <row r="29">
          <cell r="C29">
            <v>23.2</v>
          </cell>
          <cell r="E29" t="e">
            <v>#REF!</v>
          </cell>
        </row>
        <row r="32">
          <cell r="C32">
            <v>73.319999999999993</v>
          </cell>
          <cell r="E32" t="e">
            <v>#REF!</v>
          </cell>
        </row>
        <row r="33">
          <cell r="C33">
            <v>364.96</v>
          </cell>
          <cell r="E33" t="e">
            <v>#REF!</v>
          </cell>
        </row>
        <row r="34">
          <cell r="C34">
            <v>734.56</v>
          </cell>
          <cell r="E34" t="e">
            <v>#REF!</v>
          </cell>
        </row>
        <row r="35">
          <cell r="C35">
            <v>358.34000000000009</v>
          </cell>
          <cell r="E35">
            <v>80</v>
          </cell>
        </row>
        <row r="36">
          <cell r="C36">
            <v>595.9</v>
          </cell>
          <cell r="E36" t="e">
            <v>#REF!</v>
          </cell>
        </row>
        <row r="37">
          <cell r="C37">
            <v>84.1</v>
          </cell>
          <cell r="E37">
            <v>0</v>
          </cell>
        </row>
        <row r="38">
          <cell r="C38">
            <v>48.8</v>
          </cell>
          <cell r="E38">
            <v>0</v>
          </cell>
        </row>
        <row r="41">
          <cell r="C41">
            <v>5.9399999999999995</v>
          </cell>
          <cell r="E41">
            <v>210</v>
          </cell>
        </row>
        <row r="42">
          <cell r="C42">
            <v>28.36</v>
          </cell>
          <cell r="E42">
            <v>450</v>
          </cell>
        </row>
        <row r="43">
          <cell r="C43">
            <v>4.13</v>
          </cell>
          <cell r="E43">
            <v>0</v>
          </cell>
        </row>
        <row r="44">
          <cell r="C44">
            <v>0</v>
          </cell>
          <cell r="E44">
            <v>200</v>
          </cell>
        </row>
        <row r="45">
          <cell r="C45">
            <v>0</v>
          </cell>
          <cell r="E45">
            <v>100</v>
          </cell>
        </row>
        <row r="46">
          <cell r="C46">
            <v>264.10000000000002</v>
          </cell>
          <cell r="E46">
            <v>80</v>
          </cell>
        </row>
        <row r="49">
          <cell r="C49">
            <v>1</v>
          </cell>
          <cell r="E49">
            <v>0</v>
          </cell>
        </row>
        <row r="52">
          <cell r="C52">
            <v>269.81</v>
          </cell>
          <cell r="E52" t="e">
            <v>#VALUE!</v>
          </cell>
        </row>
        <row r="54">
          <cell r="C54">
            <v>95.739999999999981</v>
          </cell>
          <cell r="E54" t="e">
            <v>#VALUE!</v>
          </cell>
        </row>
        <row r="55">
          <cell r="C55">
            <v>15</v>
          </cell>
          <cell r="E55" t="e">
            <v>#REF!</v>
          </cell>
        </row>
        <row r="56">
          <cell r="C56">
            <v>151</v>
          </cell>
          <cell r="E56">
            <v>318.20400000000001</v>
          </cell>
        </row>
        <row r="57">
          <cell r="C57">
            <v>54.95</v>
          </cell>
          <cell r="E57" t="e">
            <v>#REF!</v>
          </cell>
        </row>
        <row r="58">
          <cell r="C58">
            <v>3.1</v>
          </cell>
          <cell r="E58" t="e">
            <v>#REF!</v>
          </cell>
        </row>
        <row r="59">
          <cell r="C59">
            <v>7</v>
          </cell>
          <cell r="E59">
            <v>0</v>
          </cell>
        </row>
        <row r="60">
          <cell r="C60" t="str">
            <v/>
          </cell>
        </row>
        <row r="63">
          <cell r="C63">
            <v>124.47000000000001</v>
          </cell>
          <cell r="E63" t="e">
            <v>#REF!</v>
          </cell>
        </row>
        <row r="64">
          <cell r="C64">
            <v>0</v>
          </cell>
          <cell r="E64" t="e">
            <v>#REF!</v>
          </cell>
        </row>
        <row r="65">
          <cell r="C65">
            <v>18.28</v>
          </cell>
          <cell r="E65" t="e">
            <v>#REF!</v>
          </cell>
        </row>
        <row r="66">
          <cell r="C66">
            <v>48.499999999999993</v>
          </cell>
          <cell r="E66" t="e">
            <v>#REF!</v>
          </cell>
        </row>
        <row r="67">
          <cell r="C67">
            <v>16.170000000000002</v>
          </cell>
          <cell r="E67">
            <v>6919.2</v>
          </cell>
        </row>
        <row r="70">
          <cell r="C70">
            <v>15.400000000000002</v>
          </cell>
          <cell r="E70">
            <v>0</v>
          </cell>
        </row>
        <row r="71">
          <cell r="C71">
            <v>2.0149999999999997</v>
          </cell>
          <cell r="E71">
            <v>0</v>
          </cell>
        </row>
        <row r="72">
          <cell r="C72">
            <v>2</v>
          </cell>
          <cell r="E72">
            <v>0</v>
          </cell>
        </row>
        <row r="73">
          <cell r="C73">
            <v>4.620000000000001</v>
          </cell>
          <cell r="E73">
            <v>0</v>
          </cell>
        </row>
        <row r="76">
          <cell r="C76">
            <v>1</v>
          </cell>
          <cell r="E76">
            <v>0</v>
          </cell>
        </row>
        <row r="77">
          <cell r="C77">
            <v>1</v>
          </cell>
          <cell r="E77">
            <v>0</v>
          </cell>
        </row>
        <row r="78">
          <cell r="C78">
            <v>1</v>
          </cell>
          <cell r="E78">
            <v>0</v>
          </cell>
        </row>
        <row r="79">
          <cell r="C79">
            <v>1</v>
          </cell>
          <cell r="E79">
            <v>0</v>
          </cell>
        </row>
        <row r="80">
          <cell r="C80">
            <v>1</v>
          </cell>
          <cell r="E80">
            <v>0</v>
          </cell>
        </row>
        <row r="81">
          <cell r="C81">
            <v>1</v>
          </cell>
          <cell r="E81">
            <v>0</v>
          </cell>
        </row>
        <row r="82">
          <cell r="C82">
            <v>1</v>
          </cell>
          <cell r="E82">
            <v>0</v>
          </cell>
        </row>
        <row r="83">
          <cell r="C83">
            <v>1</v>
          </cell>
          <cell r="E83">
            <v>0</v>
          </cell>
        </row>
        <row r="84">
          <cell r="C84">
            <v>1</v>
          </cell>
          <cell r="E84">
            <v>0</v>
          </cell>
        </row>
        <row r="85">
          <cell r="C85">
            <v>1</v>
          </cell>
          <cell r="E85">
            <v>0</v>
          </cell>
        </row>
        <row r="86">
          <cell r="C86">
            <v>1</v>
          </cell>
          <cell r="E86">
            <v>0</v>
          </cell>
        </row>
        <row r="87">
          <cell r="C87">
            <v>1</v>
          </cell>
          <cell r="E87">
            <v>0</v>
          </cell>
        </row>
        <row r="88">
          <cell r="C88">
            <v>1</v>
          </cell>
          <cell r="E88">
            <v>0</v>
          </cell>
        </row>
        <row r="89">
          <cell r="C89">
            <v>1</v>
          </cell>
          <cell r="E89">
            <v>0</v>
          </cell>
        </row>
        <row r="90">
          <cell r="C90">
            <v>1</v>
          </cell>
          <cell r="E90">
            <v>0</v>
          </cell>
        </row>
        <row r="91">
          <cell r="C91">
            <v>1</v>
          </cell>
          <cell r="E91">
            <v>0</v>
          </cell>
        </row>
        <row r="92">
          <cell r="C92">
            <v>1</v>
          </cell>
          <cell r="E92">
            <v>0</v>
          </cell>
        </row>
        <row r="93">
          <cell r="C93">
            <v>1</v>
          </cell>
          <cell r="E93">
            <v>0</v>
          </cell>
        </row>
        <row r="94">
          <cell r="C94">
            <v>1</v>
          </cell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C99">
            <v>1</v>
          </cell>
          <cell r="E99">
            <v>0</v>
          </cell>
        </row>
        <row r="102">
          <cell r="E102" t="str">
            <v>P.A.</v>
          </cell>
        </row>
        <row r="103">
          <cell r="C103">
            <v>1</v>
          </cell>
          <cell r="E103">
            <v>0</v>
          </cell>
        </row>
        <row r="106">
          <cell r="C106">
            <v>63.376399999999997</v>
          </cell>
          <cell r="E106">
            <v>0</v>
          </cell>
        </row>
        <row r="107">
          <cell r="C107">
            <v>1</v>
          </cell>
          <cell r="E107">
            <v>0</v>
          </cell>
        </row>
        <row r="108">
          <cell r="C108">
            <v>1</v>
          </cell>
          <cell r="E108">
            <v>0</v>
          </cell>
        </row>
        <row r="109">
          <cell r="C109">
            <v>1</v>
          </cell>
          <cell r="E109">
            <v>0</v>
          </cell>
        </row>
        <row r="112">
          <cell r="C112">
            <v>1</v>
          </cell>
          <cell r="E112" t="str">
            <v>P.A.</v>
          </cell>
        </row>
        <row r="113">
          <cell r="C113">
            <v>1</v>
          </cell>
          <cell r="E113" t="str">
            <v>P.A.</v>
          </cell>
        </row>
        <row r="117">
          <cell r="C117">
            <v>1</v>
          </cell>
          <cell r="E117">
            <v>0</v>
          </cell>
        </row>
        <row r="118">
          <cell r="C118">
            <v>1</v>
          </cell>
          <cell r="E118">
            <v>0</v>
          </cell>
        </row>
        <row r="119">
          <cell r="C119">
            <v>1</v>
          </cell>
          <cell r="E119">
            <v>0</v>
          </cell>
        </row>
        <row r="120">
          <cell r="C120">
            <v>1</v>
          </cell>
          <cell r="E120">
            <v>0</v>
          </cell>
        </row>
        <row r="121">
          <cell r="C121">
            <v>1</v>
          </cell>
          <cell r="E121">
            <v>0</v>
          </cell>
        </row>
        <row r="125">
          <cell r="C125">
            <v>1</v>
          </cell>
          <cell r="E125">
            <v>0</v>
          </cell>
        </row>
        <row r="126">
          <cell r="C126">
            <v>1</v>
          </cell>
          <cell r="E126">
            <v>0</v>
          </cell>
        </row>
        <row r="129">
          <cell r="C129">
            <v>1</v>
          </cell>
          <cell r="E129">
            <v>0</v>
          </cell>
        </row>
        <row r="130">
          <cell r="C130">
            <v>1</v>
          </cell>
          <cell r="E130">
            <v>0</v>
          </cell>
        </row>
        <row r="131">
          <cell r="C131" t="str">
            <v/>
          </cell>
          <cell r="E131" t="str">
            <v/>
          </cell>
        </row>
        <row r="132">
          <cell r="C132">
            <v>1</v>
          </cell>
          <cell r="E132">
            <v>0</v>
          </cell>
        </row>
        <row r="133">
          <cell r="C133">
            <v>1</v>
          </cell>
          <cell r="E133">
            <v>0</v>
          </cell>
        </row>
        <row r="134">
          <cell r="C134">
            <v>1</v>
          </cell>
          <cell r="E134">
            <v>0</v>
          </cell>
        </row>
        <row r="135">
          <cell r="C135">
            <v>1</v>
          </cell>
          <cell r="E135">
            <v>0</v>
          </cell>
        </row>
        <row r="138">
          <cell r="C138" t="str">
            <v/>
          </cell>
          <cell r="E138" t="str">
            <v/>
          </cell>
        </row>
        <row r="139">
          <cell r="C139">
            <v>1</v>
          </cell>
          <cell r="E139">
            <v>0</v>
          </cell>
        </row>
        <row r="140">
          <cell r="C140">
            <v>1</v>
          </cell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</sheetNames>
    <sheetDataSet>
      <sheetData sheetId="0" refreshError="1">
        <row r="6">
          <cell r="B6" t="str">
            <v>Acero 1/2" (  Grado 40  )</v>
          </cell>
        </row>
        <row r="71">
          <cell r="B71" t="str">
            <v>Hormigón Industrial 210 Kg/cm2 (Incluye ITBIS y Vaciado Con Bomba)</v>
          </cell>
          <cell r="C71" t="str">
            <v>M3</v>
          </cell>
          <cell r="D71">
            <v>1918.8</v>
          </cell>
        </row>
      </sheetData>
      <sheetData sheetId="1">
        <row r="201">
          <cell r="F201">
            <v>7792.2050656250012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"/>
      <sheetName val="PRESENTACION (2)"/>
      <sheetName val="PRESUPUESTO (2)"/>
      <sheetName val="P.U. Const"/>
      <sheetName val="Materiales"/>
      <sheetName val="Salarios"/>
      <sheetName val="EQUIPOS"/>
      <sheetName val="Precios"/>
      <sheetName val="COSTO INDIRECTO"/>
      <sheetName val="OPERADORES EQUIPOS"/>
      <sheetName val="PRESENTACION_(2)"/>
      <sheetName val="PRESUPUESTO_(2)"/>
      <sheetName val="P_U__Const"/>
      <sheetName val="Analisis"/>
      <sheetName val="Insumos (2)"/>
      <sheetName val="M.O."/>
      <sheetName val="Insumos"/>
      <sheetName val="Anális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K15">
            <v>145</v>
          </cell>
        </row>
      </sheetData>
      <sheetData sheetId="5" refreshError="1">
        <row r="14">
          <cell r="D14">
            <v>45</v>
          </cell>
        </row>
        <row r="16">
          <cell r="D16">
            <v>45</v>
          </cell>
        </row>
      </sheetData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d+Torn"/>
      <sheetName val="Insumos"/>
      <sheetName val="varios"/>
      <sheetName val="Presupuesto"/>
      <sheetName val="materiales"/>
      <sheetName val="propuesta"/>
      <sheetName val="peso"/>
      <sheetName val="MO"/>
    </sheetNames>
    <sheetDataSet>
      <sheetData sheetId="0" refreshError="1"/>
      <sheetData sheetId="1" refreshError="1">
        <row r="12">
          <cell r="E12">
            <v>285</v>
          </cell>
        </row>
        <row r="13">
          <cell r="E13">
            <v>1832.8</v>
          </cell>
        </row>
        <row r="17">
          <cell r="E17">
            <v>2600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/>
      <sheetData sheetId="3"/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/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9">
          <cell r="D9">
            <v>1500</v>
          </cell>
        </row>
        <row r="133">
          <cell r="D133">
            <v>1350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Ana"/>
      <sheetName val="Resu"/>
      <sheetName val="Indice"/>
      <sheetName val="Pasarela de L=60.00"/>
    </sheetNames>
    <sheetDataSet>
      <sheetData sheetId="0" refreshError="1"/>
      <sheetData sheetId="1" refreshError="1"/>
      <sheetData sheetId="2" refreshError="1">
        <row r="51">
          <cell r="E51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Herram"/>
      <sheetName val="Rndmto"/>
      <sheetName val="MOCuadrillas"/>
      <sheetName val="MOJornal"/>
      <sheetName val="Ana"/>
      <sheetName val="Ind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0">
          <cell r="D20">
            <v>576.38</v>
          </cell>
        </row>
        <row r="31">
          <cell r="D31">
            <v>1345.24</v>
          </cell>
        </row>
        <row r="41">
          <cell r="D41">
            <v>1067.9100000000001</v>
          </cell>
        </row>
        <row r="51">
          <cell r="D51">
            <v>853.71</v>
          </cell>
        </row>
        <row r="61">
          <cell r="D61">
            <v>748.16</v>
          </cell>
        </row>
        <row r="63">
          <cell r="D63">
            <v>490.5</v>
          </cell>
        </row>
        <row r="73">
          <cell r="D73">
            <v>448.07</v>
          </cell>
        </row>
      </sheetData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</sheetNames>
    <sheetDataSet>
      <sheetData sheetId="0"/>
      <sheetData sheetId="1" refreshError="1"/>
      <sheetData sheetId="2" refreshError="1"/>
      <sheetData sheetId="3" refreshError="1"/>
      <sheetData sheetId="4">
        <row r="4">
          <cell r="F4">
            <v>35.75</v>
          </cell>
        </row>
        <row r="1453">
          <cell r="G1453">
            <v>1.18</v>
          </cell>
        </row>
        <row r="1637">
          <cell r="G1637">
            <v>1.1100000000000001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  <row r="2313">
          <cell r="G2313">
            <v>1.5546306759858588</v>
          </cell>
        </row>
        <row r="2322">
          <cell r="G2322">
            <v>1.1959693269503306</v>
          </cell>
        </row>
        <row r="2477">
          <cell r="G2477">
            <v>1.5569471130991022</v>
          </cell>
        </row>
        <row r="2486">
          <cell r="G2486">
            <v>1.5907568128034648</v>
          </cell>
        </row>
        <row r="2513">
          <cell r="G2513">
            <v>1.4007248423901459</v>
          </cell>
        </row>
        <row r="2860">
          <cell r="G2860">
            <v>0.92456503968147008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Hormigon"/>
    </sheetNames>
    <sheetDataSet>
      <sheetData sheetId="0">
        <row r="9">
          <cell r="F9">
            <v>280</v>
          </cell>
        </row>
        <row r="11">
          <cell r="F11">
            <v>1796.9451931716083</v>
          </cell>
        </row>
        <row r="15">
          <cell r="F15">
            <v>45</v>
          </cell>
        </row>
        <row r="20">
          <cell r="F20">
            <v>1100</v>
          </cell>
        </row>
        <row r="21">
          <cell r="F21">
            <v>1100</v>
          </cell>
        </row>
        <row r="31">
          <cell r="F31">
            <v>500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738"/>
  <sheetViews>
    <sheetView showZeros="0" tabSelected="1" view="pageBreakPreview" topLeftCell="A565" zoomScaleNormal="100" zoomScaleSheetLayoutView="100" workbookViewId="0">
      <selection activeCell="C577" sqref="C577"/>
    </sheetView>
  </sheetViews>
  <sheetFormatPr baseColWidth="10" defaultColWidth="11.44140625" defaultRowHeight="13.2"/>
  <cols>
    <col min="1" max="1" width="6" style="31" customWidth="1"/>
    <col min="2" max="2" width="46.33203125" style="7" customWidth="1"/>
    <col min="3" max="3" width="10" style="32" customWidth="1"/>
    <col min="4" max="4" width="8.88671875" style="29" customWidth="1"/>
    <col min="5" max="5" width="14.109375" style="32" customWidth="1"/>
    <col min="6" max="6" width="17.33203125" style="33" customWidth="1"/>
    <col min="7" max="7" width="15.5546875" style="33" customWidth="1"/>
    <col min="8" max="8" width="17" style="6" customWidth="1"/>
    <col min="9" max="9" width="15.44140625" style="7" customWidth="1"/>
    <col min="10" max="10" width="12.33203125" style="7" bestFit="1" customWidth="1"/>
    <col min="11" max="11" width="12.88671875" style="7" bestFit="1" customWidth="1"/>
    <col min="12" max="12" width="11.44140625" style="7"/>
    <col min="13" max="13" width="12.33203125" style="7" bestFit="1" customWidth="1"/>
    <col min="14" max="18" width="11.44140625" style="7"/>
    <col min="19" max="19" width="22.88671875" style="7" customWidth="1"/>
    <col min="20" max="20" width="13.5546875" style="7" customWidth="1"/>
    <col min="21" max="21" width="6.6640625" style="7" customWidth="1"/>
    <col min="22" max="22" width="13.5546875" style="7" customWidth="1"/>
    <col min="23" max="23" width="3.33203125" style="7" customWidth="1"/>
    <col min="24" max="24" width="13.44140625" style="7" customWidth="1"/>
    <col min="25" max="25" width="2.6640625" style="7" customWidth="1"/>
    <col min="26" max="26" width="15.88671875" style="7" customWidth="1"/>
    <col min="27" max="27" width="4.88671875" style="7" customWidth="1"/>
    <col min="28" max="16384" width="11.44140625" style="7"/>
  </cols>
  <sheetData>
    <row r="1" spans="1:68" s="34" customFormat="1">
      <c r="A1" s="374"/>
      <c r="B1" s="1153"/>
      <c r="C1" s="950"/>
      <c r="D1" s="1153"/>
      <c r="E1" s="1171"/>
      <c r="F1" s="1172"/>
      <c r="G1" s="158"/>
      <c r="H1" s="35"/>
    </row>
    <row r="2" spans="1:68" s="34" customFormat="1" ht="27" customHeight="1">
      <c r="A2" s="1179" t="s">
        <v>470</v>
      </c>
      <c r="B2" s="1180"/>
      <c r="C2" s="1180"/>
      <c r="D2" s="1180"/>
      <c r="E2" s="1180"/>
      <c r="F2" s="1180"/>
      <c r="G2" s="46"/>
      <c r="H2" s="35"/>
    </row>
    <row r="3" spans="1:68" s="34" customFormat="1" ht="12.75" customHeight="1">
      <c r="A3" s="374" t="s">
        <v>27</v>
      </c>
      <c r="B3" s="950"/>
      <c r="C3" s="950"/>
      <c r="D3" s="375" t="s">
        <v>0</v>
      </c>
      <c r="E3" s="950"/>
      <c r="F3" s="85"/>
      <c r="G3" s="158"/>
      <c r="H3" s="35"/>
    </row>
    <row r="4" spans="1:68" s="34" customFormat="1" ht="12.75" customHeight="1">
      <c r="A4" s="374"/>
      <c r="B4" s="1178"/>
      <c r="C4" s="1178"/>
      <c r="D4" s="375"/>
      <c r="E4" s="1178"/>
      <c r="F4" s="85"/>
      <c r="G4" s="158"/>
      <c r="H4" s="35"/>
    </row>
    <row r="5" spans="1:68" s="36" customFormat="1" ht="12.75" customHeight="1">
      <c r="A5" s="686" t="s">
        <v>1</v>
      </c>
      <c r="B5" s="376" t="s">
        <v>2</v>
      </c>
      <c r="C5" s="377" t="s">
        <v>3</v>
      </c>
      <c r="D5" s="378" t="s">
        <v>4</v>
      </c>
      <c r="E5" s="377" t="s">
        <v>5</v>
      </c>
      <c r="F5" s="1170" t="s">
        <v>6</v>
      </c>
      <c r="G5" s="1148"/>
      <c r="H5" s="963"/>
      <c r="I5" s="964"/>
      <c r="J5" s="964"/>
      <c r="K5" s="964"/>
      <c r="L5" s="964"/>
      <c r="M5" s="964"/>
      <c r="N5" s="964"/>
      <c r="O5" s="964"/>
      <c r="P5" s="964"/>
      <c r="Q5" s="964"/>
      <c r="R5" s="964"/>
    </row>
    <row r="6" spans="1:68">
      <c r="A6" s="664"/>
      <c r="B6" s="3"/>
      <c r="C6" s="4"/>
      <c r="D6" s="5"/>
      <c r="E6" s="4"/>
      <c r="F6" s="1156"/>
      <c r="G6" s="1149"/>
      <c r="H6" s="197"/>
      <c r="I6" s="964"/>
      <c r="J6" s="917"/>
      <c r="K6" s="917"/>
      <c r="L6" s="917"/>
      <c r="M6" s="917"/>
      <c r="N6" s="917"/>
      <c r="O6" s="917"/>
      <c r="P6" s="917"/>
      <c r="Q6" s="917"/>
      <c r="R6" s="917"/>
    </row>
    <row r="7" spans="1:68">
      <c r="A7" s="895"/>
      <c r="B7" s="459"/>
      <c r="C7" s="896"/>
      <c r="D7" s="897"/>
      <c r="E7" s="896"/>
      <c r="F7" s="1157"/>
      <c r="G7" s="959"/>
      <c r="H7" s="197"/>
      <c r="I7" s="964"/>
      <c r="J7" s="917"/>
      <c r="K7" s="917"/>
      <c r="L7" s="917"/>
      <c r="M7" s="917"/>
      <c r="N7" s="917"/>
      <c r="O7" s="917"/>
      <c r="P7" s="917"/>
      <c r="Q7" s="917"/>
      <c r="R7" s="917"/>
    </row>
    <row r="8" spans="1:68" s="37" customFormat="1" ht="52.8">
      <c r="A8" s="747" t="s">
        <v>7</v>
      </c>
      <c r="B8" s="437" t="s">
        <v>411</v>
      </c>
      <c r="C8" s="42"/>
      <c r="D8" s="42"/>
      <c r="E8" s="43"/>
      <c r="F8" s="529"/>
      <c r="G8" s="959"/>
      <c r="H8" s="97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  <c r="AH8" s="159"/>
      <c r="AI8" s="159"/>
      <c r="AJ8" s="159"/>
      <c r="AK8" s="159"/>
      <c r="AL8" s="159"/>
      <c r="AM8" s="159"/>
      <c r="AN8" s="159"/>
      <c r="AO8" s="159"/>
      <c r="AP8" s="159"/>
      <c r="AQ8" s="159"/>
      <c r="AR8" s="159"/>
      <c r="AS8" s="159"/>
      <c r="AT8" s="159"/>
      <c r="AU8" s="159"/>
      <c r="AV8" s="159"/>
      <c r="AW8" s="159"/>
      <c r="AX8" s="159"/>
      <c r="AY8" s="159"/>
      <c r="AZ8" s="159"/>
      <c r="BA8" s="159"/>
      <c r="BB8" s="159"/>
      <c r="BC8" s="159"/>
      <c r="BD8" s="159"/>
      <c r="BE8" s="159"/>
      <c r="BF8" s="159"/>
      <c r="BG8" s="159"/>
      <c r="BH8" s="159"/>
      <c r="BI8" s="159"/>
      <c r="BJ8" s="159"/>
      <c r="BK8" s="159"/>
      <c r="BL8" s="159"/>
      <c r="BM8" s="159"/>
      <c r="BN8" s="159"/>
      <c r="BO8" s="159"/>
      <c r="BP8" s="38"/>
    </row>
    <row r="9" spans="1:68" s="159" customFormat="1">
      <c r="A9" s="824"/>
      <c r="B9" s="354"/>
      <c r="C9" s="379"/>
      <c r="D9" s="42"/>
      <c r="E9" s="43"/>
      <c r="F9" s="529"/>
      <c r="G9" s="959"/>
      <c r="H9" s="97"/>
    </row>
    <row r="10" spans="1:68" s="8" customFormat="1" ht="12.75" customHeight="1">
      <c r="A10" s="886">
        <v>1</v>
      </c>
      <c r="B10" s="380" t="s">
        <v>108</v>
      </c>
      <c r="C10" s="370"/>
      <c r="D10" s="361"/>
      <c r="E10" s="371"/>
      <c r="F10" s="407">
        <f>ROUND(E10*C10,2)</f>
        <v>0</v>
      </c>
      <c r="G10" s="959"/>
      <c r="H10" s="197"/>
      <c r="I10" s="139"/>
      <c r="J10" s="109"/>
      <c r="K10" s="139"/>
      <c r="L10" s="139"/>
      <c r="M10" s="139"/>
      <c r="N10" s="139"/>
      <c r="O10" s="185"/>
      <c r="P10" s="139"/>
      <c r="Q10" s="139"/>
      <c r="R10" s="139"/>
    </row>
    <row r="11" spans="1:68" s="8" customFormat="1">
      <c r="A11" s="825">
        <v>1.1000000000000001</v>
      </c>
      <c r="B11" s="381" t="s">
        <v>11</v>
      </c>
      <c r="C11" s="826">
        <v>1</v>
      </c>
      <c r="D11" s="827" t="s">
        <v>4</v>
      </c>
      <c r="E11" s="828"/>
      <c r="F11" s="1158">
        <f>ROUND(E11*C11,2)</f>
        <v>0</v>
      </c>
      <c r="G11" s="959"/>
      <c r="H11" s="197"/>
      <c r="I11" s="139"/>
      <c r="J11" s="139"/>
      <c r="K11" s="139"/>
      <c r="L11" s="139"/>
      <c r="M11" s="139"/>
      <c r="N11" s="139"/>
      <c r="O11" s="139"/>
      <c r="P11" s="139"/>
      <c r="Q11" s="139"/>
      <c r="R11" s="139"/>
    </row>
    <row r="12" spans="1:68" s="41" customFormat="1" ht="12.75" customHeight="1">
      <c r="A12" s="359">
        <v>1.2</v>
      </c>
      <c r="B12" s="214" t="s">
        <v>309</v>
      </c>
      <c r="C12" s="645">
        <v>2</v>
      </c>
      <c r="D12" s="646" t="s">
        <v>4</v>
      </c>
      <c r="E12" s="647"/>
      <c r="F12" s="648">
        <f t="shared" ref="F12:F20" si="0">ROUND(C12*E12,2)</f>
        <v>0</v>
      </c>
      <c r="G12" s="959"/>
      <c r="H12" s="97"/>
      <c r="J12" s="194"/>
      <c r="K12" s="194"/>
    </row>
    <row r="13" spans="1:68" s="41" customFormat="1" ht="26.25" customHeight="1">
      <c r="A13" s="358">
        <v>1.3</v>
      </c>
      <c r="B13" s="214" t="s">
        <v>308</v>
      </c>
      <c r="C13" s="645">
        <v>1</v>
      </c>
      <c r="D13" s="646" t="s">
        <v>4</v>
      </c>
      <c r="E13" s="647"/>
      <c r="F13" s="648">
        <f t="shared" si="0"/>
        <v>0</v>
      </c>
      <c r="G13" s="959"/>
      <c r="H13" s="97"/>
      <c r="J13" s="194"/>
    </row>
    <row r="14" spans="1:68" s="8" customFormat="1" ht="26.4">
      <c r="A14" s="887">
        <v>1.4</v>
      </c>
      <c r="B14" s="360" t="s">
        <v>312</v>
      </c>
      <c r="C14" s="826">
        <v>1</v>
      </c>
      <c r="D14" s="830" t="s">
        <v>4</v>
      </c>
      <c r="E14" s="831"/>
      <c r="F14" s="648">
        <f t="shared" si="0"/>
        <v>0</v>
      </c>
      <c r="G14" s="959"/>
      <c r="H14" s="965"/>
      <c r="I14" s="966"/>
      <c r="J14" s="967"/>
      <c r="K14" s="139"/>
      <c r="L14" s="139"/>
      <c r="M14" s="139"/>
      <c r="N14" s="139"/>
      <c r="O14" s="139"/>
      <c r="P14" s="139"/>
      <c r="Q14" s="139"/>
      <c r="R14" s="139"/>
    </row>
    <row r="15" spans="1:68" s="8" customFormat="1" ht="26.4">
      <c r="A15" s="887">
        <v>1.5</v>
      </c>
      <c r="B15" s="360" t="s">
        <v>310</v>
      </c>
      <c r="C15" s="826">
        <v>1</v>
      </c>
      <c r="D15" s="830" t="s">
        <v>4</v>
      </c>
      <c r="E15" s="823"/>
      <c r="F15" s="648">
        <f t="shared" si="0"/>
        <v>0</v>
      </c>
      <c r="G15" s="959"/>
      <c r="H15" s="965"/>
      <c r="I15" s="966"/>
      <c r="J15" s="967"/>
      <c r="K15" s="139"/>
      <c r="L15" s="139"/>
      <c r="M15" s="139"/>
      <c r="N15" s="139"/>
      <c r="O15" s="139"/>
      <c r="P15" s="139"/>
      <c r="Q15" s="139"/>
      <c r="R15" s="139"/>
    </row>
    <row r="16" spans="1:68" s="8" customFormat="1">
      <c r="A16" s="829">
        <v>1.6</v>
      </c>
      <c r="B16" s="214" t="s">
        <v>311</v>
      </c>
      <c r="C16" s="826">
        <v>1</v>
      </c>
      <c r="D16" s="830" t="s">
        <v>4</v>
      </c>
      <c r="E16" s="831"/>
      <c r="F16" s="648">
        <f t="shared" si="0"/>
        <v>0</v>
      </c>
      <c r="G16" s="959"/>
      <c r="H16" s="965"/>
      <c r="I16" s="966"/>
      <c r="J16" s="967"/>
      <c r="K16" s="139"/>
      <c r="L16" s="139"/>
      <c r="M16" s="139"/>
      <c r="N16" s="139"/>
      <c r="O16" s="139"/>
      <c r="P16" s="139"/>
      <c r="Q16" s="139"/>
      <c r="R16" s="139"/>
    </row>
    <row r="17" spans="1:254" s="8" customFormat="1" ht="26.4">
      <c r="A17" s="887">
        <v>1.7</v>
      </c>
      <c r="B17" s="360" t="s">
        <v>313</v>
      </c>
      <c r="C17" s="826">
        <v>1</v>
      </c>
      <c r="D17" s="830" t="s">
        <v>4</v>
      </c>
      <c r="E17" s="831"/>
      <c r="F17" s="648">
        <f t="shared" si="0"/>
        <v>0</v>
      </c>
      <c r="G17" s="959"/>
      <c r="H17" s="965"/>
      <c r="I17" s="966"/>
      <c r="J17" s="967"/>
      <c r="K17" s="139"/>
      <c r="L17" s="139"/>
      <c r="M17" s="139"/>
      <c r="N17" s="139"/>
      <c r="O17" s="139"/>
      <c r="P17" s="139"/>
      <c r="Q17" s="139"/>
      <c r="R17" s="139"/>
    </row>
    <row r="18" spans="1:254" s="307" customFormat="1" ht="15.75" customHeight="1">
      <c r="A18" s="359">
        <v>1.8</v>
      </c>
      <c r="B18" s="663" t="s">
        <v>386</v>
      </c>
      <c r="C18" s="27">
        <v>1</v>
      </c>
      <c r="D18" s="174" t="s">
        <v>4</v>
      </c>
      <c r="E18" s="27"/>
      <c r="F18" s="387">
        <f t="shared" si="0"/>
        <v>0</v>
      </c>
      <c r="G18" s="959"/>
      <c r="H18" s="63"/>
      <c r="I18" s="815"/>
      <c r="T18" s="308"/>
      <c r="U18" s="308"/>
      <c r="V18" s="308"/>
      <c r="W18" s="308"/>
      <c r="X18" s="308"/>
      <c r="Y18" s="308"/>
      <c r="Z18" s="308"/>
      <c r="AA18" s="308"/>
      <c r="AB18" s="308"/>
      <c r="AC18" s="308"/>
      <c r="AD18" s="308"/>
      <c r="AE18" s="308"/>
      <c r="AF18" s="308"/>
      <c r="AG18" s="308"/>
      <c r="AH18" s="308"/>
      <c r="AI18" s="308"/>
      <c r="AJ18" s="308"/>
      <c r="AK18" s="308"/>
      <c r="AL18" s="308"/>
      <c r="AM18" s="308"/>
      <c r="AN18" s="308"/>
      <c r="AO18" s="308"/>
      <c r="AP18" s="308"/>
      <c r="AQ18" s="308"/>
      <c r="AR18" s="308"/>
      <c r="AS18" s="308"/>
      <c r="AT18" s="308"/>
      <c r="AU18" s="308"/>
      <c r="AV18" s="308"/>
      <c r="AW18" s="308"/>
      <c r="AX18" s="308"/>
      <c r="AY18" s="308"/>
      <c r="AZ18" s="308"/>
      <c r="BA18" s="308"/>
      <c r="BB18" s="308"/>
      <c r="BC18" s="308"/>
      <c r="BD18" s="308"/>
      <c r="BE18" s="308"/>
      <c r="BF18" s="308"/>
      <c r="BG18" s="308"/>
      <c r="BH18" s="308"/>
      <c r="BI18" s="308"/>
      <c r="BJ18" s="308"/>
      <c r="BK18" s="308"/>
      <c r="BL18" s="308"/>
      <c r="BM18" s="308"/>
      <c r="BN18" s="308"/>
      <c r="BO18" s="308"/>
      <c r="BP18" s="308"/>
      <c r="BQ18" s="308"/>
      <c r="BR18" s="308"/>
      <c r="BS18" s="308"/>
      <c r="BT18" s="308"/>
      <c r="BU18" s="308"/>
      <c r="BV18" s="308"/>
      <c r="BW18" s="308"/>
      <c r="BX18" s="308"/>
      <c r="BY18" s="308"/>
      <c r="BZ18" s="308"/>
      <c r="CA18" s="308"/>
      <c r="CB18" s="308"/>
      <c r="CC18" s="308"/>
      <c r="CD18" s="308"/>
      <c r="CE18" s="308"/>
      <c r="CF18" s="308"/>
      <c r="CG18" s="308"/>
      <c r="CH18" s="308"/>
      <c r="CI18" s="308"/>
      <c r="CJ18" s="308"/>
      <c r="CK18" s="308"/>
      <c r="CL18" s="308"/>
      <c r="CM18" s="308"/>
      <c r="CN18" s="308"/>
      <c r="CO18" s="308"/>
      <c r="CP18" s="308"/>
      <c r="CQ18" s="308"/>
      <c r="CR18" s="308"/>
      <c r="CS18" s="308"/>
      <c r="CT18" s="308"/>
      <c r="CU18" s="308"/>
      <c r="CV18" s="308"/>
      <c r="CW18" s="308"/>
      <c r="CX18" s="308"/>
      <c r="CY18" s="308"/>
      <c r="CZ18" s="308"/>
      <c r="DA18" s="308"/>
      <c r="DB18" s="308"/>
      <c r="DC18" s="308"/>
      <c r="DD18" s="308"/>
      <c r="DE18" s="308"/>
      <c r="DF18" s="308"/>
      <c r="DG18" s="308"/>
      <c r="DH18" s="308"/>
      <c r="DI18" s="308"/>
      <c r="DJ18" s="308"/>
      <c r="DK18" s="308"/>
      <c r="DL18" s="308"/>
      <c r="DM18" s="308"/>
      <c r="DN18" s="308"/>
      <c r="DO18" s="308"/>
      <c r="DP18" s="308"/>
      <c r="DQ18" s="308"/>
      <c r="DR18" s="308"/>
      <c r="DS18" s="308"/>
      <c r="DT18" s="308"/>
      <c r="DU18" s="308"/>
      <c r="DV18" s="308"/>
      <c r="DW18" s="308"/>
      <c r="DX18" s="308"/>
      <c r="DY18" s="308"/>
      <c r="DZ18" s="308"/>
      <c r="EA18" s="308"/>
      <c r="EB18" s="308"/>
      <c r="EC18" s="308"/>
      <c r="ED18" s="308"/>
      <c r="EE18" s="308"/>
      <c r="EF18" s="308"/>
      <c r="EG18" s="308"/>
      <c r="EH18" s="308"/>
      <c r="EI18" s="308"/>
      <c r="EJ18" s="308"/>
      <c r="EK18" s="308"/>
      <c r="EL18" s="308"/>
      <c r="EM18" s="308"/>
      <c r="EN18" s="308"/>
      <c r="EO18" s="308"/>
      <c r="EP18" s="308"/>
      <c r="EQ18" s="308"/>
      <c r="ER18" s="308"/>
      <c r="ES18" s="308"/>
      <c r="ET18" s="308"/>
      <c r="EU18" s="308"/>
      <c r="EV18" s="308"/>
      <c r="EW18" s="308"/>
      <c r="EX18" s="308"/>
      <c r="EY18" s="308"/>
      <c r="EZ18" s="308"/>
      <c r="FA18" s="308"/>
      <c r="FB18" s="308"/>
      <c r="FC18" s="308"/>
      <c r="FD18" s="308"/>
      <c r="FE18" s="308"/>
      <c r="FF18" s="308"/>
      <c r="FG18" s="308"/>
      <c r="FH18" s="308"/>
      <c r="FI18" s="308"/>
      <c r="FJ18" s="308"/>
      <c r="FK18" s="308"/>
      <c r="FL18" s="308"/>
      <c r="FM18" s="308"/>
      <c r="FN18" s="308"/>
      <c r="FO18" s="308"/>
      <c r="FP18" s="308"/>
      <c r="FQ18" s="308"/>
      <c r="FR18" s="308"/>
      <c r="FS18" s="308"/>
      <c r="FT18" s="308"/>
      <c r="FU18" s="308"/>
      <c r="FV18" s="308"/>
      <c r="FW18" s="308"/>
      <c r="FX18" s="308"/>
      <c r="FY18" s="308"/>
      <c r="FZ18" s="308"/>
      <c r="GA18" s="308"/>
      <c r="GB18" s="308"/>
      <c r="GC18" s="308"/>
      <c r="GD18" s="308"/>
      <c r="GE18" s="308"/>
      <c r="GF18" s="308"/>
      <c r="GG18" s="308"/>
      <c r="GH18" s="308"/>
      <c r="GI18" s="308"/>
      <c r="GJ18" s="308"/>
      <c r="GK18" s="308"/>
      <c r="GL18" s="308"/>
      <c r="GM18" s="308"/>
      <c r="GN18" s="308"/>
      <c r="GO18" s="308"/>
      <c r="GP18" s="308"/>
      <c r="GQ18" s="308"/>
      <c r="GR18" s="308"/>
      <c r="GS18" s="308"/>
      <c r="GT18" s="308"/>
      <c r="GU18" s="308"/>
      <c r="GV18" s="308"/>
      <c r="GW18" s="308"/>
      <c r="GX18" s="308"/>
      <c r="GY18" s="308"/>
      <c r="GZ18" s="308"/>
      <c r="HA18" s="308"/>
      <c r="HB18" s="308"/>
      <c r="HC18" s="308"/>
      <c r="HD18" s="308"/>
      <c r="HE18" s="308"/>
      <c r="HF18" s="308"/>
      <c r="HG18" s="308"/>
      <c r="HH18" s="308"/>
      <c r="HI18" s="308"/>
      <c r="HJ18" s="308"/>
      <c r="HK18" s="308"/>
      <c r="HL18" s="308"/>
      <c r="HM18" s="308"/>
      <c r="HN18" s="308"/>
      <c r="HO18" s="308"/>
      <c r="HP18" s="308"/>
      <c r="HQ18" s="308"/>
      <c r="HR18" s="308"/>
      <c r="HS18" s="308"/>
      <c r="HT18" s="308"/>
      <c r="HU18" s="308"/>
      <c r="HV18" s="308"/>
      <c r="HW18" s="308"/>
      <c r="HX18" s="308"/>
      <c r="HY18" s="308"/>
      <c r="HZ18" s="308"/>
      <c r="IA18" s="308"/>
      <c r="IB18" s="308"/>
      <c r="IC18" s="308"/>
      <c r="ID18" s="308"/>
      <c r="IE18" s="308"/>
      <c r="IF18" s="308"/>
      <c r="IG18" s="308"/>
      <c r="IH18" s="308"/>
      <c r="II18" s="308"/>
      <c r="IJ18" s="308"/>
      <c r="IK18" s="308"/>
      <c r="IL18" s="308"/>
      <c r="IM18" s="308"/>
      <c r="IN18" s="308"/>
      <c r="IO18" s="308"/>
      <c r="IP18" s="308"/>
      <c r="IQ18" s="308"/>
      <c r="IR18" s="308"/>
      <c r="IS18" s="308"/>
      <c r="IT18" s="308"/>
    </row>
    <row r="19" spans="1:254" s="8" customFormat="1" ht="38.25" customHeight="1">
      <c r="A19" s="887">
        <v>1.9</v>
      </c>
      <c r="B19" s="360" t="s">
        <v>340</v>
      </c>
      <c r="C19" s="826">
        <v>0.17</v>
      </c>
      <c r="D19" s="830" t="s">
        <v>12</v>
      </c>
      <c r="E19" s="831"/>
      <c r="F19" s="648">
        <f t="shared" si="0"/>
        <v>0</v>
      </c>
      <c r="G19" s="959"/>
      <c r="H19" s="965"/>
      <c r="I19" s="968"/>
      <c r="J19" s="967"/>
      <c r="K19" s="139"/>
      <c r="L19" s="139"/>
      <c r="M19" s="139"/>
      <c r="N19" s="139"/>
      <c r="O19" s="139"/>
      <c r="P19" s="139"/>
      <c r="Q19" s="139"/>
      <c r="R19" s="139"/>
    </row>
    <row r="20" spans="1:254" s="8" customFormat="1" ht="26.4">
      <c r="A20" s="888">
        <v>1.1000000000000001</v>
      </c>
      <c r="B20" s="360" t="s">
        <v>42</v>
      </c>
      <c r="C20" s="826">
        <v>1</v>
      </c>
      <c r="D20" s="830" t="s">
        <v>4</v>
      </c>
      <c r="E20" s="831"/>
      <c r="F20" s="648">
        <f t="shared" si="0"/>
        <v>0</v>
      </c>
      <c r="G20" s="959"/>
      <c r="H20" s="965"/>
      <c r="I20" s="966"/>
      <c r="J20" s="967"/>
      <c r="K20" s="139"/>
      <c r="L20" s="139"/>
      <c r="M20" s="139"/>
      <c r="N20" s="139"/>
      <c r="O20" s="139"/>
      <c r="P20" s="139"/>
      <c r="Q20" s="139"/>
      <c r="R20" s="139"/>
    </row>
    <row r="21" spans="1:254" s="8" customFormat="1">
      <c r="A21" s="829"/>
      <c r="B21" s="360"/>
      <c r="C21" s="373"/>
      <c r="D21" s="558"/>
      <c r="E21" s="559"/>
      <c r="F21" s="387"/>
      <c r="G21" s="959"/>
      <c r="H21" s="965"/>
      <c r="I21" s="966"/>
      <c r="J21" s="967"/>
      <c r="K21" s="139"/>
      <c r="L21" s="139"/>
      <c r="M21" s="139"/>
      <c r="N21" s="139"/>
      <c r="O21" s="139"/>
      <c r="P21" s="139"/>
      <c r="Q21" s="139"/>
      <c r="R21" s="139"/>
    </row>
    <row r="22" spans="1:254" s="39" customFormat="1" ht="12.75" customHeight="1">
      <c r="A22" s="372">
        <v>2</v>
      </c>
      <c r="B22" s="357" t="s">
        <v>65</v>
      </c>
      <c r="C22" s="645">
        <v>1620.35</v>
      </c>
      <c r="D22" s="646" t="s">
        <v>10</v>
      </c>
      <c r="E22" s="647"/>
      <c r="F22" s="648">
        <f>ROUND(C22*E22,2)</f>
        <v>0</v>
      </c>
      <c r="G22" s="959"/>
      <c r="H22" s="97"/>
      <c r="I22" s="115"/>
      <c r="J22" s="47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137"/>
    </row>
    <row r="23" spans="1:254" s="8" customFormat="1">
      <c r="A23" s="829"/>
      <c r="B23" s="360"/>
      <c r="C23" s="826"/>
      <c r="D23" s="830"/>
      <c r="E23" s="831"/>
      <c r="F23" s="648"/>
      <c r="G23" s="959"/>
      <c r="H23" s="965"/>
      <c r="I23" s="966"/>
      <c r="J23" s="967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  <c r="AA23" s="139"/>
      <c r="AB23" s="139"/>
      <c r="AC23" s="139"/>
      <c r="AD23" s="139"/>
      <c r="AE23" s="139"/>
      <c r="AF23" s="139"/>
      <c r="AG23" s="139"/>
      <c r="AH23" s="139"/>
      <c r="AI23" s="139"/>
      <c r="AJ23" s="139"/>
      <c r="AK23" s="139"/>
      <c r="AL23" s="139"/>
      <c r="AM23" s="139"/>
      <c r="AN23" s="139"/>
      <c r="AO23" s="139"/>
      <c r="AP23" s="139"/>
      <c r="AQ23" s="139"/>
      <c r="AR23" s="139"/>
      <c r="AS23" s="139"/>
      <c r="AT23" s="139"/>
      <c r="AU23" s="139"/>
      <c r="AV23" s="139"/>
      <c r="AW23" s="139"/>
    </row>
    <row r="24" spans="1:254" s="562" customFormat="1" ht="12.75" customHeight="1">
      <c r="A24" s="832">
        <v>3</v>
      </c>
      <c r="B24" s="833" t="s">
        <v>450</v>
      </c>
      <c r="C24" s="834"/>
      <c r="D24" s="835"/>
      <c r="E24" s="834"/>
      <c r="F24" s="836"/>
      <c r="G24" s="959"/>
      <c r="H24" s="969"/>
      <c r="I24" s="969"/>
      <c r="J24" s="969"/>
      <c r="K24" s="969"/>
      <c r="L24" s="19"/>
      <c r="M24" s="188"/>
      <c r="N24" s="188"/>
      <c r="O24" s="119"/>
      <c r="P24" s="188"/>
      <c r="Q24" s="119"/>
      <c r="R24" s="188"/>
      <c r="S24" s="119"/>
      <c r="T24" s="188"/>
      <c r="U24" s="1003">
        <f>+S24</f>
        <v>0</v>
      </c>
      <c r="V24" s="969"/>
      <c r="W24" s="969"/>
      <c r="X24" s="969"/>
      <c r="Y24" s="969"/>
      <c r="Z24" s="969"/>
      <c r="AA24" s="969"/>
      <c r="AB24" s="969"/>
      <c r="AC24" s="969"/>
      <c r="AD24" s="969"/>
      <c r="AE24" s="969"/>
      <c r="AF24" s="969"/>
      <c r="AG24" s="969"/>
      <c r="AH24" s="969"/>
      <c r="AI24" s="969"/>
      <c r="AJ24" s="969"/>
      <c r="AK24" s="969"/>
      <c r="AL24" s="969"/>
      <c r="AM24" s="969"/>
      <c r="AN24" s="969"/>
      <c r="AO24" s="969"/>
      <c r="AP24" s="969"/>
      <c r="AQ24" s="969"/>
      <c r="AR24" s="969"/>
      <c r="AS24" s="969"/>
      <c r="AT24" s="969"/>
      <c r="AU24" s="969"/>
      <c r="AV24" s="969"/>
      <c r="AW24" s="969"/>
    </row>
    <row r="25" spans="1:254" s="562" customFormat="1">
      <c r="A25" s="837">
        <v>3.1</v>
      </c>
      <c r="B25" s="838" t="s">
        <v>322</v>
      </c>
      <c r="C25" s="839">
        <v>3240.7</v>
      </c>
      <c r="D25" s="564" t="s">
        <v>14</v>
      </c>
      <c r="E25" s="840"/>
      <c r="F25" s="836">
        <f>+ROUND(C25*E25,2)</f>
        <v>0</v>
      </c>
      <c r="G25" s="959"/>
      <c r="H25" s="969"/>
      <c r="I25" s="969"/>
      <c r="J25" s="969"/>
      <c r="K25" s="969"/>
      <c r="L25" s="19"/>
      <c r="M25" s="188"/>
      <c r="N25" s="188"/>
      <c r="O25" s="970"/>
      <c r="P25" s="188"/>
      <c r="Q25" s="970"/>
      <c r="R25" s="188"/>
      <c r="S25" s="970"/>
      <c r="T25" s="188"/>
      <c r="U25" s="1005">
        <f>+S25</f>
        <v>0</v>
      </c>
      <c r="V25" s="969"/>
      <c r="W25" s="969"/>
      <c r="X25" s="969"/>
      <c r="Y25" s="969"/>
      <c r="Z25" s="969"/>
      <c r="AA25" s="969"/>
      <c r="AB25" s="969"/>
      <c r="AC25" s="969"/>
      <c r="AD25" s="969"/>
      <c r="AE25" s="969"/>
      <c r="AF25" s="969"/>
      <c r="AG25" s="969"/>
      <c r="AH25" s="969"/>
      <c r="AI25" s="969"/>
      <c r="AJ25" s="969"/>
      <c r="AK25" s="969"/>
      <c r="AL25" s="969"/>
      <c r="AM25" s="969"/>
      <c r="AN25" s="969"/>
      <c r="AO25" s="969"/>
      <c r="AP25" s="969"/>
      <c r="AQ25" s="969"/>
      <c r="AR25" s="969"/>
      <c r="AS25" s="969"/>
      <c r="AT25" s="969"/>
      <c r="AU25" s="969"/>
      <c r="AV25" s="969"/>
      <c r="AW25" s="969"/>
    </row>
    <row r="26" spans="1:254" s="562" customFormat="1" ht="12.75" customHeight="1">
      <c r="A26" s="841">
        <v>3.2</v>
      </c>
      <c r="B26" s="842" t="s">
        <v>323</v>
      </c>
      <c r="C26" s="839">
        <v>1377.3</v>
      </c>
      <c r="D26" s="564" t="s">
        <v>15</v>
      </c>
      <c r="E26" s="840"/>
      <c r="F26" s="836">
        <f>+ROUND(C26*E26,2)</f>
        <v>0</v>
      </c>
      <c r="G26" s="959"/>
      <c r="H26" s="969"/>
      <c r="I26" s="969"/>
      <c r="J26" s="969"/>
      <c r="K26" s="969"/>
      <c r="L26" s="19"/>
      <c r="M26" s="188"/>
      <c r="N26" s="188"/>
      <c r="O26" s="154"/>
      <c r="P26" s="188"/>
      <c r="Q26" s="154"/>
      <c r="R26" s="188"/>
      <c r="S26" s="154"/>
      <c r="T26" s="188"/>
      <c r="U26" s="1005">
        <f>+S26</f>
        <v>0</v>
      </c>
      <c r="V26" s="969"/>
      <c r="W26" s="969"/>
      <c r="X26" s="969"/>
      <c r="Y26" s="969"/>
      <c r="Z26" s="969"/>
      <c r="AA26" s="969"/>
      <c r="AB26" s="969"/>
      <c r="AC26" s="969"/>
      <c r="AD26" s="969"/>
      <c r="AE26" s="969"/>
      <c r="AF26" s="969"/>
      <c r="AG26" s="969"/>
      <c r="AH26" s="969"/>
      <c r="AI26" s="969"/>
      <c r="AJ26" s="969"/>
      <c r="AK26" s="969"/>
      <c r="AL26" s="969"/>
      <c r="AM26" s="969"/>
      <c r="AN26" s="969"/>
      <c r="AO26" s="969"/>
      <c r="AP26" s="969"/>
      <c r="AQ26" s="969"/>
      <c r="AR26" s="969"/>
      <c r="AS26" s="969"/>
      <c r="AT26" s="969"/>
      <c r="AU26" s="969"/>
      <c r="AV26" s="969"/>
      <c r="AW26" s="969"/>
    </row>
    <row r="27" spans="1:254" s="562" customFormat="1" ht="26.25" customHeight="1">
      <c r="A27" s="850">
        <v>3.3</v>
      </c>
      <c r="B27" s="843" t="s">
        <v>446</v>
      </c>
      <c r="C27" s="246">
        <v>92.97</v>
      </c>
      <c r="D27" s="564" t="s">
        <v>12</v>
      </c>
      <c r="E27" s="840"/>
      <c r="F27" s="836">
        <f>+ROUND(C27*E27,2)</f>
        <v>0</v>
      </c>
      <c r="G27" s="959"/>
      <c r="H27" s="969"/>
      <c r="I27" s="969"/>
      <c r="J27" s="969"/>
      <c r="K27" s="759"/>
      <c r="L27" s="969"/>
      <c r="M27" s="969"/>
      <c r="N27" s="969"/>
      <c r="O27" s="969"/>
      <c r="P27" s="969"/>
      <c r="Q27" s="969"/>
      <c r="R27" s="969"/>
      <c r="S27" s="969"/>
      <c r="T27" s="969"/>
      <c r="U27" s="969"/>
      <c r="V27" s="969"/>
      <c r="W27" s="969"/>
      <c r="X27" s="969"/>
      <c r="Y27" s="969"/>
      <c r="Z27" s="969"/>
      <c r="AA27" s="969"/>
      <c r="AB27" s="969"/>
      <c r="AC27" s="969"/>
      <c r="AD27" s="969"/>
      <c r="AE27" s="969"/>
      <c r="AF27" s="969"/>
      <c r="AG27" s="969"/>
      <c r="AH27" s="969"/>
      <c r="AI27" s="969"/>
      <c r="AJ27" s="969"/>
      <c r="AK27" s="969"/>
      <c r="AL27" s="969"/>
      <c r="AM27" s="969"/>
      <c r="AN27" s="969"/>
      <c r="AO27" s="969"/>
      <c r="AP27" s="969"/>
      <c r="AQ27" s="969"/>
      <c r="AR27" s="969"/>
      <c r="AS27" s="969"/>
      <c r="AT27" s="969"/>
      <c r="AU27" s="969"/>
      <c r="AV27" s="969"/>
      <c r="AW27" s="969"/>
    </row>
    <row r="28" spans="1:254" s="771" customFormat="1">
      <c r="A28" s="678"/>
      <c r="B28" s="354"/>
      <c r="C28" s="645"/>
      <c r="D28" s="645"/>
      <c r="E28" s="647"/>
      <c r="F28" s="1159"/>
      <c r="G28" s="959"/>
      <c r="H28" s="971"/>
      <c r="I28" s="972"/>
      <c r="J28" s="972"/>
      <c r="K28" s="972"/>
      <c r="L28" s="972"/>
      <c r="M28" s="972"/>
      <c r="N28" s="972"/>
      <c r="O28" s="972"/>
      <c r="P28" s="972"/>
      <c r="Q28" s="972"/>
      <c r="R28" s="972"/>
      <c r="S28" s="972"/>
      <c r="T28" s="972"/>
      <c r="U28" s="972"/>
      <c r="V28" s="972"/>
      <c r="W28" s="972"/>
      <c r="X28" s="972"/>
      <c r="Y28" s="972"/>
      <c r="Z28" s="972"/>
      <c r="AA28" s="972"/>
      <c r="AB28" s="972"/>
      <c r="AC28" s="972"/>
      <c r="AD28" s="972"/>
      <c r="AE28" s="972"/>
      <c r="AF28" s="972"/>
      <c r="AG28" s="972"/>
      <c r="AH28" s="972"/>
      <c r="AI28" s="972"/>
      <c r="AJ28" s="972"/>
      <c r="AK28" s="972"/>
      <c r="AL28" s="972"/>
      <c r="AM28" s="972"/>
      <c r="AN28" s="972"/>
      <c r="AO28" s="972"/>
      <c r="AP28" s="972"/>
      <c r="AQ28" s="972"/>
      <c r="AR28" s="972"/>
      <c r="AS28" s="972"/>
      <c r="AT28" s="972"/>
      <c r="AU28" s="972"/>
      <c r="AV28" s="972"/>
      <c r="AW28" s="972"/>
      <c r="AX28" s="772"/>
    </row>
    <row r="29" spans="1:254" s="39" customFormat="1">
      <c r="A29" s="665">
        <v>4</v>
      </c>
      <c r="B29" s="396" t="s">
        <v>28</v>
      </c>
      <c r="C29" s="648"/>
      <c r="D29" s="564"/>
      <c r="E29" s="649"/>
      <c r="F29" s="648"/>
      <c r="G29" s="959"/>
      <c r="H29" s="97"/>
      <c r="I29" s="115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137"/>
    </row>
    <row r="30" spans="1:254" s="39" customFormat="1">
      <c r="A30" s="397">
        <v>4.0999999999999996</v>
      </c>
      <c r="B30" s="390" t="s">
        <v>29</v>
      </c>
      <c r="C30" s="648">
        <v>1377.3</v>
      </c>
      <c r="D30" s="564" t="s">
        <v>12</v>
      </c>
      <c r="E30" s="649"/>
      <c r="F30" s="648">
        <f>ROUND(C30*E30,2)</f>
        <v>0</v>
      </c>
      <c r="G30" s="959"/>
      <c r="H30" s="97"/>
      <c r="I30" s="973"/>
      <c r="J30" s="47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137"/>
    </row>
    <row r="31" spans="1:254" s="39" customFormat="1">
      <c r="A31" s="397">
        <v>4.2</v>
      </c>
      <c r="B31" s="390" t="s">
        <v>13</v>
      </c>
      <c r="C31" s="648">
        <v>137.72999999999999</v>
      </c>
      <c r="D31" s="564" t="s">
        <v>12</v>
      </c>
      <c r="E31" s="649"/>
      <c r="F31" s="648">
        <f>ROUND(C31*E31,2)</f>
        <v>0</v>
      </c>
      <c r="G31" s="959"/>
      <c r="H31" s="97"/>
      <c r="I31" s="973"/>
      <c r="J31" s="47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137"/>
    </row>
    <row r="32" spans="1:254" s="48" customFormat="1" ht="26.4">
      <c r="A32" s="403">
        <v>4.3</v>
      </c>
      <c r="B32" s="235" t="s">
        <v>104</v>
      </c>
      <c r="C32" s="594">
        <v>551.79999999999995</v>
      </c>
      <c r="D32" s="582" t="s">
        <v>12</v>
      </c>
      <c r="E32" s="595"/>
      <c r="F32" s="594">
        <f>ROUND(C32*E32,2)</f>
        <v>0</v>
      </c>
      <c r="G32" s="959"/>
      <c r="H32" s="974"/>
      <c r="I32" s="142"/>
      <c r="J32" s="142"/>
      <c r="K32" s="46"/>
      <c r="L32" s="46"/>
      <c r="M32" s="45"/>
      <c r="N32" s="45"/>
      <c r="O32" s="45"/>
      <c r="P32" s="45"/>
      <c r="Q32" s="45"/>
      <c r="R32" s="45"/>
      <c r="S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</row>
    <row r="33" spans="1:19" s="774" customFormat="1" ht="25.5" customHeight="1">
      <c r="A33" s="820">
        <v>4.4000000000000004</v>
      </c>
      <c r="B33" s="581" t="s">
        <v>464</v>
      </c>
      <c r="C33" s="821">
        <v>1149.57</v>
      </c>
      <c r="D33" s="822" t="s">
        <v>12</v>
      </c>
      <c r="E33" s="823"/>
      <c r="F33" s="569">
        <f>ROUND(C33*E33,2)</f>
        <v>0</v>
      </c>
      <c r="G33" s="959"/>
      <c r="H33" s="58"/>
      <c r="I33" s="975"/>
      <c r="J33" s="58"/>
      <c r="K33" s="59"/>
    </row>
    <row r="34" spans="1:19" s="48" customFormat="1" ht="26.4">
      <c r="A34" s="539">
        <v>4.5</v>
      </c>
      <c r="B34" s="390" t="s">
        <v>444</v>
      </c>
      <c r="C34" s="594">
        <v>825.06</v>
      </c>
      <c r="D34" s="582" t="s">
        <v>12</v>
      </c>
      <c r="E34" s="595"/>
      <c r="F34" s="594">
        <f>ROUND(C34*E34,2)</f>
        <v>0</v>
      </c>
      <c r="G34" s="959"/>
      <c r="H34" s="971"/>
      <c r="I34" s="142"/>
      <c r="J34" s="142"/>
      <c r="K34" s="45"/>
      <c r="L34" s="45"/>
      <c r="M34" s="45"/>
      <c r="N34" s="45"/>
      <c r="O34" s="45"/>
      <c r="P34" s="45"/>
      <c r="Q34" s="45"/>
      <c r="R34" s="45"/>
      <c r="S34" s="45"/>
    </row>
    <row r="35" spans="1:19" s="48" customFormat="1" ht="12.75" customHeight="1">
      <c r="A35" s="397"/>
      <c r="B35" s="390"/>
      <c r="C35" s="648"/>
      <c r="D35" s="564"/>
      <c r="E35" s="649"/>
      <c r="F35" s="648"/>
      <c r="G35" s="959"/>
      <c r="H35" s="971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</row>
    <row r="36" spans="1:19" s="48" customFormat="1">
      <c r="A36" s="665">
        <v>5</v>
      </c>
      <c r="B36" s="396" t="s">
        <v>30</v>
      </c>
      <c r="C36" s="648"/>
      <c r="D36" s="564"/>
      <c r="E36" s="649"/>
      <c r="F36" s="648"/>
      <c r="G36" s="959"/>
      <c r="H36" s="971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</row>
    <row r="37" spans="1:19" s="40" customFormat="1">
      <c r="A37" s="397">
        <v>5.0999999999999996</v>
      </c>
      <c r="B37" s="398" t="s">
        <v>314</v>
      </c>
      <c r="C37" s="648">
        <v>1668.96</v>
      </c>
      <c r="D37" s="575" t="s">
        <v>10</v>
      </c>
      <c r="E37" s="246"/>
      <c r="F37" s="648">
        <f>ROUND(E37*C37,2)</f>
        <v>0</v>
      </c>
      <c r="G37" s="959"/>
      <c r="H37" s="97"/>
      <c r="I37" s="47"/>
      <c r="J37" s="47"/>
      <c r="K37" s="47"/>
      <c r="L37" s="34"/>
      <c r="M37" s="34"/>
      <c r="N37" s="34"/>
      <c r="O37" s="34"/>
      <c r="P37" s="34"/>
      <c r="Q37" s="34"/>
      <c r="R37" s="34"/>
      <c r="S37" s="34"/>
    </row>
    <row r="38" spans="1:19" s="40" customFormat="1" ht="12.75" customHeight="1">
      <c r="A38" s="397"/>
      <c r="B38" s="398"/>
      <c r="C38" s="246"/>
      <c r="D38" s="575"/>
      <c r="E38" s="246"/>
      <c r="F38" s="648"/>
      <c r="G38" s="959"/>
      <c r="H38" s="97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</row>
    <row r="39" spans="1:19" s="41" customFormat="1" ht="15" customHeight="1">
      <c r="A39" s="665">
        <v>6</v>
      </c>
      <c r="B39" s="396" t="s">
        <v>31</v>
      </c>
      <c r="C39" s="648"/>
      <c r="D39" s="564"/>
      <c r="E39" s="649"/>
      <c r="F39" s="648"/>
      <c r="G39" s="959"/>
      <c r="H39" s="97"/>
    </row>
    <row r="40" spans="1:19" s="41" customFormat="1" ht="15" customHeight="1">
      <c r="A40" s="666">
        <v>6.1</v>
      </c>
      <c r="B40" s="545" t="s">
        <v>324</v>
      </c>
      <c r="C40" s="921">
        <v>1620.35</v>
      </c>
      <c r="D40" s="922" t="s">
        <v>10</v>
      </c>
      <c r="E40" s="511"/>
      <c r="F40" s="921">
        <f>ROUND(E40*C40,2)</f>
        <v>0</v>
      </c>
      <c r="G40" s="959"/>
      <c r="H40" s="97"/>
    </row>
    <row r="41" spans="1:19" s="41" customFormat="1" ht="12.75" customHeight="1">
      <c r="A41" s="397"/>
      <c r="B41" s="390"/>
      <c r="C41" s="648"/>
      <c r="D41" s="564"/>
      <c r="E41" s="649"/>
      <c r="F41" s="648"/>
      <c r="G41" s="959"/>
      <c r="H41" s="97"/>
    </row>
    <row r="42" spans="1:19" s="82" customFormat="1" ht="15" customHeight="1">
      <c r="A42" s="665">
        <v>7</v>
      </c>
      <c r="B42" s="396" t="s">
        <v>32</v>
      </c>
      <c r="C42" s="648"/>
      <c r="D42" s="564"/>
      <c r="E42" s="649"/>
      <c r="F42" s="648">
        <f>ROUND(E42*C42,2)</f>
        <v>0</v>
      </c>
      <c r="G42" s="959"/>
      <c r="H42" s="971"/>
    </row>
    <row r="43" spans="1:19" s="41" customFormat="1" ht="27.75" customHeight="1">
      <c r="A43" s="403">
        <v>7.1</v>
      </c>
      <c r="B43" s="390" t="s">
        <v>371</v>
      </c>
      <c r="C43" s="648">
        <v>1</v>
      </c>
      <c r="D43" s="564" t="s">
        <v>4</v>
      </c>
      <c r="E43" s="649"/>
      <c r="F43" s="648">
        <f>ROUND(E43*C43,2)</f>
        <v>0</v>
      </c>
      <c r="G43" s="959"/>
      <c r="H43" s="97"/>
      <c r="I43" s="194"/>
      <c r="J43" s="194"/>
    </row>
    <row r="44" spans="1:19" s="41" customFormat="1" ht="24" customHeight="1">
      <c r="A44" s="403">
        <v>7.2</v>
      </c>
      <c r="B44" s="390" t="s">
        <v>372</v>
      </c>
      <c r="C44" s="648">
        <v>1</v>
      </c>
      <c r="D44" s="564" t="s">
        <v>4</v>
      </c>
      <c r="E44" s="649"/>
      <c r="F44" s="648">
        <f>ROUND(E44*C44,2)</f>
        <v>0</v>
      </c>
      <c r="G44" s="959"/>
      <c r="H44" s="97"/>
      <c r="J44" s="194"/>
    </row>
    <row r="45" spans="1:19" s="570" customFormat="1" ht="39.75" customHeight="1">
      <c r="A45" s="362">
        <v>7.3</v>
      </c>
      <c r="B45" s="748" t="s">
        <v>339</v>
      </c>
      <c r="C45" s="645">
        <v>0.12</v>
      </c>
      <c r="D45" s="646" t="s">
        <v>12</v>
      </c>
      <c r="E45" s="647"/>
      <c r="F45" s="648">
        <f t="shared" ref="F45:F62" si="1">ROUND(C45*E45,2)</f>
        <v>0</v>
      </c>
      <c r="G45" s="959"/>
      <c r="H45" s="400"/>
      <c r="I45" s="194"/>
      <c r="J45" s="968"/>
    </row>
    <row r="46" spans="1:19" s="41" customFormat="1" ht="12.75" customHeight="1">
      <c r="A46" s="667"/>
      <c r="B46" s="214"/>
      <c r="C46" s="645"/>
      <c r="D46" s="646"/>
      <c r="E46" s="647"/>
      <c r="F46" s="648">
        <f t="shared" si="1"/>
        <v>0</v>
      </c>
      <c r="G46" s="959"/>
      <c r="H46" s="97"/>
    </row>
    <row r="47" spans="1:19" s="41" customFormat="1" ht="15" customHeight="1">
      <c r="A47" s="372">
        <v>8</v>
      </c>
      <c r="B47" s="20" t="s">
        <v>89</v>
      </c>
      <c r="C47" s="645"/>
      <c r="D47" s="646"/>
      <c r="E47" s="647"/>
      <c r="F47" s="648">
        <f t="shared" si="1"/>
        <v>0</v>
      </c>
      <c r="G47" s="959"/>
      <c r="H47" s="97"/>
    </row>
    <row r="48" spans="1:19" s="41" customFormat="1" ht="15" customHeight="1">
      <c r="A48" s="359">
        <v>8.1</v>
      </c>
      <c r="B48" s="214" t="s">
        <v>374</v>
      </c>
      <c r="C48" s="645">
        <v>1</v>
      </c>
      <c r="D48" s="646" t="s">
        <v>4</v>
      </c>
      <c r="E48" s="647"/>
      <c r="F48" s="648">
        <f t="shared" si="1"/>
        <v>0</v>
      </c>
      <c r="G48" s="959"/>
      <c r="H48" s="97"/>
      <c r="J48" s="194"/>
      <c r="K48" s="194"/>
    </row>
    <row r="49" spans="1:254" s="41" customFormat="1" ht="15" customHeight="1">
      <c r="A49" s="359">
        <v>8.1999999999999993</v>
      </c>
      <c r="B49" s="214" t="s">
        <v>373</v>
      </c>
      <c r="C49" s="645">
        <v>2</v>
      </c>
      <c r="D49" s="646" t="s">
        <v>4</v>
      </c>
      <c r="E49" s="647"/>
      <c r="F49" s="648">
        <f t="shared" si="1"/>
        <v>0</v>
      </c>
      <c r="G49" s="959"/>
      <c r="H49" s="97"/>
      <c r="J49" s="194"/>
      <c r="K49" s="194"/>
    </row>
    <row r="50" spans="1:254" s="34" customFormat="1" ht="12.75" customHeight="1">
      <c r="A50" s="359"/>
      <c r="B50" s="214"/>
      <c r="C50" s="645"/>
      <c r="D50" s="646"/>
      <c r="E50" s="647"/>
      <c r="F50" s="648">
        <f t="shared" si="1"/>
        <v>0</v>
      </c>
      <c r="G50" s="959"/>
      <c r="H50" s="97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  <c r="HW50" s="40"/>
      <c r="HX50" s="40"/>
      <c r="HY50" s="40"/>
      <c r="HZ50" s="40"/>
      <c r="IA50" s="40"/>
      <c r="IB50" s="40"/>
      <c r="IC50" s="40"/>
      <c r="ID50" s="40"/>
      <c r="IE50" s="40"/>
      <c r="IF50" s="40"/>
      <c r="IG50" s="40"/>
      <c r="IH50" s="40"/>
      <c r="II50" s="40"/>
      <c r="IJ50" s="40"/>
      <c r="IK50" s="40"/>
      <c r="IL50" s="40"/>
      <c r="IM50" s="40"/>
      <c r="IN50" s="40"/>
      <c r="IO50" s="40"/>
      <c r="IP50" s="40"/>
      <c r="IQ50" s="40"/>
      <c r="IR50" s="40"/>
      <c r="IS50" s="40"/>
      <c r="IT50" s="40"/>
    </row>
    <row r="51" spans="1:254" s="34" customFormat="1" ht="24.75" customHeight="1">
      <c r="A51" s="749">
        <v>9</v>
      </c>
      <c r="B51" s="357" t="s">
        <v>44</v>
      </c>
      <c r="C51" s="645"/>
      <c r="D51" s="646"/>
      <c r="E51" s="647"/>
      <c r="F51" s="648">
        <f t="shared" si="1"/>
        <v>0</v>
      </c>
      <c r="G51" s="959"/>
      <c r="H51" s="97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  <c r="HW51" s="40"/>
      <c r="HX51" s="40"/>
      <c r="HY51" s="40"/>
      <c r="HZ51" s="40"/>
      <c r="IA51" s="40"/>
      <c r="IB51" s="40"/>
      <c r="IC51" s="40"/>
      <c r="ID51" s="40"/>
      <c r="IE51" s="40"/>
      <c r="IF51" s="40"/>
      <c r="IG51" s="40"/>
      <c r="IH51" s="40"/>
      <c r="II51" s="40"/>
      <c r="IJ51" s="40"/>
      <c r="IK51" s="40"/>
      <c r="IL51" s="40"/>
      <c r="IM51" s="40"/>
      <c r="IN51" s="40"/>
      <c r="IO51" s="40"/>
      <c r="IP51" s="40"/>
      <c r="IQ51" s="40"/>
      <c r="IR51" s="40"/>
      <c r="IS51" s="40"/>
      <c r="IT51" s="40"/>
    </row>
    <row r="52" spans="1:254" s="34" customFormat="1" ht="63" customHeight="1">
      <c r="A52" s="362">
        <v>9.1</v>
      </c>
      <c r="B52" s="662" t="s">
        <v>390</v>
      </c>
      <c r="C52" s="173">
        <v>2</v>
      </c>
      <c r="D52" s="301" t="s">
        <v>4</v>
      </c>
      <c r="E52" s="173"/>
      <c r="F52" s="648">
        <f t="shared" si="1"/>
        <v>0</v>
      </c>
      <c r="G52" s="959"/>
      <c r="H52" s="97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  <c r="HW52" s="40"/>
      <c r="HX52" s="40"/>
      <c r="HY52" s="40"/>
      <c r="HZ52" s="40"/>
      <c r="IA52" s="40"/>
      <c r="IB52" s="40"/>
      <c r="IC52" s="40"/>
      <c r="ID52" s="40"/>
      <c r="IE52" s="40"/>
      <c r="IF52" s="40"/>
      <c r="IG52" s="40"/>
      <c r="IH52" s="40"/>
      <c r="II52" s="40"/>
      <c r="IJ52" s="40"/>
      <c r="IK52" s="40"/>
      <c r="IL52" s="40"/>
      <c r="IM52" s="40"/>
      <c r="IN52" s="40"/>
      <c r="IO52" s="40"/>
      <c r="IP52" s="40"/>
      <c r="IQ52" s="40"/>
      <c r="IR52" s="40"/>
      <c r="IS52" s="40"/>
      <c r="IT52" s="40"/>
    </row>
    <row r="53" spans="1:254" s="34" customFormat="1" ht="12.75" customHeight="1">
      <c r="A53" s="359">
        <v>9.1999999999999993</v>
      </c>
      <c r="B53" s="663" t="s">
        <v>38</v>
      </c>
      <c r="C53" s="27">
        <v>1</v>
      </c>
      <c r="D53" s="174" t="s">
        <v>4</v>
      </c>
      <c r="E53" s="27"/>
      <c r="F53" s="387">
        <f t="shared" si="1"/>
        <v>0</v>
      </c>
      <c r="G53" s="959"/>
      <c r="H53" s="97"/>
      <c r="I53" s="97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  <c r="HW53" s="40"/>
      <c r="HX53" s="40"/>
      <c r="HY53" s="40"/>
      <c r="HZ53" s="40"/>
      <c r="IA53" s="40"/>
      <c r="IB53" s="40"/>
      <c r="IC53" s="40"/>
      <c r="ID53" s="40"/>
      <c r="IE53" s="40"/>
      <c r="IF53" s="40"/>
      <c r="IG53" s="40"/>
      <c r="IH53" s="40"/>
      <c r="II53" s="40"/>
      <c r="IJ53" s="40"/>
      <c r="IK53" s="40"/>
      <c r="IL53" s="40"/>
      <c r="IM53" s="40"/>
      <c r="IN53" s="40"/>
      <c r="IO53" s="40"/>
      <c r="IP53" s="40"/>
      <c r="IQ53" s="40"/>
      <c r="IR53" s="40"/>
      <c r="IS53" s="40"/>
      <c r="IT53" s="40"/>
    </row>
    <row r="54" spans="1:254" s="34" customFormat="1" ht="12.75" customHeight="1">
      <c r="A54" s="359">
        <f>+A53+0.1</f>
        <v>9.2999999999999989</v>
      </c>
      <c r="B54" s="663" t="s">
        <v>39</v>
      </c>
      <c r="C54" s="27">
        <v>1</v>
      </c>
      <c r="D54" s="174" t="s">
        <v>4</v>
      </c>
      <c r="E54" s="27"/>
      <c r="F54" s="387">
        <f t="shared" si="1"/>
        <v>0</v>
      </c>
      <c r="G54" s="959"/>
      <c r="H54" s="97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  <c r="HW54" s="40"/>
      <c r="HX54" s="40"/>
      <c r="HY54" s="40"/>
      <c r="HZ54" s="40"/>
      <c r="IA54" s="40"/>
      <c r="IB54" s="40"/>
      <c r="IC54" s="40"/>
      <c r="ID54" s="40"/>
      <c r="IE54" s="40"/>
      <c r="IF54" s="40"/>
      <c r="IG54" s="40"/>
      <c r="IH54" s="40"/>
      <c r="II54" s="40"/>
      <c r="IJ54" s="40"/>
      <c r="IK54" s="40"/>
      <c r="IL54" s="40"/>
      <c r="IM54" s="40"/>
      <c r="IN54" s="40"/>
      <c r="IO54" s="40"/>
      <c r="IP54" s="40"/>
      <c r="IQ54" s="40"/>
      <c r="IR54" s="40"/>
      <c r="IS54" s="40"/>
      <c r="IT54" s="40"/>
    </row>
    <row r="55" spans="1:254" s="950" customFormat="1" ht="12.75" customHeight="1">
      <c r="A55" s="359">
        <v>9.4</v>
      </c>
      <c r="B55" s="663" t="s">
        <v>452</v>
      </c>
      <c r="C55" s="27">
        <v>2</v>
      </c>
      <c r="D55" s="174" t="s">
        <v>4</v>
      </c>
      <c r="E55" s="27"/>
      <c r="F55" s="387">
        <f t="shared" si="1"/>
        <v>0</v>
      </c>
      <c r="G55" s="959"/>
      <c r="H55" s="400"/>
      <c r="I55" s="1152"/>
      <c r="J55" s="1152"/>
      <c r="K55" s="952"/>
      <c r="L55" s="952"/>
      <c r="M55" s="952"/>
      <c r="N55" s="952"/>
      <c r="O55" s="952"/>
      <c r="P55" s="952"/>
      <c r="Q55" s="952"/>
      <c r="R55" s="952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76"/>
      <c r="AP55" s="76"/>
      <c r="AQ55" s="76"/>
      <c r="AR55" s="76"/>
      <c r="AS55" s="76"/>
      <c r="AT55" s="76"/>
      <c r="AU55" s="76"/>
      <c r="AV55" s="76"/>
      <c r="AW55" s="76"/>
      <c r="AX55" s="76"/>
      <c r="AY55" s="76"/>
      <c r="AZ55" s="76"/>
      <c r="BA55" s="76"/>
      <c r="BB55" s="76"/>
      <c r="BC55" s="76"/>
      <c r="BD55" s="76"/>
      <c r="BE55" s="76"/>
      <c r="BF55" s="76"/>
      <c r="BG55" s="76"/>
      <c r="BH55" s="76"/>
      <c r="BI55" s="76"/>
      <c r="BJ55" s="76"/>
      <c r="BK55" s="76"/>
      <c r="BL55" s="76"/>
      <c r="BM55" s="76"/>
      <c r="BN55" s="76"/>
      <c r="BO55" s="76"/>
      <c r="BP55" s="76"/>
      <c r="BQ55" s="76"/>
      <c r="BR55" s="76"/>
      <c r="BS55" s="76"/>
      <c r="BT55" s="76"/>
      <c r="BU55" s="76"/>
      <c r="BV55" s="76"/>
      <c r="BW55" s="76"/>
      <c r="BX55" s="76"/>
      <c r="BY55" s="76"/>
      <c r="BZ55" s="76"/>
      <c r="CA55" s="76"/>
      <c r="CB55" s="76"/>
      <c r="CC55" s="76"/>
      <c r="CD55" s="76"/>
      <c r="CE55" s="76"/>
      <c r="CF55" s="76"/>
      <c r="CG55" s="76"/>
      <c r="CH55" s="76"/>
      <c r="CI55" s="76"/>
      <c r="CJ55" s="76"/>
      <c r="CK55" s="76"/>
      <c r="CL55" s="76"/>
      <c r="CM55" s="76"/>
      <c r="CN55" s="76"/>
      <c r="CO55" s="76"/>
      <c r="CP55" s="76"/>
      <c r="CQ55" s="76"/>
      <c r="CR55" s="76"/>
      <c r="CS55" s="76"/>
      <c r="CT55" s="76"/>
      <c r="CU55" s="76"/>
      <c r="CV55" s="76"/>
      <c r="CW55" s="76"/>
      <c r="CX55" s="76"/>
      <c r="CY55" s="76"/>
      <c r="CZ55" s="76"/>
      <c r="DA55" s="76"/>
      <c r="DB55" s="76"/>
      <c r="DC55" s="76"/>
      <c r="DD55" s="76"/>
      <c r="DE55" s="76"/>
      <c r="DF55" s="76"/>
      <c r="DG55" s="76"/>
      <c r="DH55" s="76"/>
      <c r="DI55" s="76"/>
      <c r="DJ55" s="76"/>
      <c r="DK55" s="76"/>
      <c r="DL55" s="76"/>
      <c r="DM55" s="76"/>
      <c r="DN55" s="76"/>
      <c r="DO55" s="76"/>
      <c r="DP55" s="76"/>
      <c r="DQ55" s="76"/>
      <c r="DR55" s="76"/>
      <c r="DS55" s="76"/>
      <c r="DT55" s="76"/>
      <c r="DU55" s="76"/>
      <c r="DV55" s="76"/>
      <c r="DW55" s="76"/>
      <c r="DX55" s="76"/>
      <c r="DY55" s="76"/>
      <c r="DZ55" s="76"/>
      <c r="EA55" s="76"/>
      <c r="EB55" s="76"/>
      <c r="EC55" s="76"/>
      <c r="ED55" s="76"/>
      <c r="EE55" s="76"/>
      <c r="EF55" s="76"/>
      <c r="EG55" s="76"/>
      <c r="EH55" s="76"/>
      <c r="EI55" s="76"/>
      <c r="EJ55" s="76"/>
      <c r="EK55" s="76"/>
      <c r="EL55" s="76"/>
      <c r="EM55" s="76"/>
      <c r="EN55" s="76"/>
      <c r="EO55" s="76"/>
      <c r="EP55" s="76"/>
      <c r="EQ55" s="76"/>
      <c r="ER55" s="76"/>
      <c r="ES55" s="76"/>
      <c r="ET55" s="76"/>
      <c r="EU55" s="76"/>
      <c r="EV55" s="76"/>
      <c r="EW55" s="76"/>
      <c r="EX55" s="76"/>
      <c r="EY55" s="76"/>
      <c r="EZ55" s="76"/>
      <c r="FA55" s="76"/>
      <c r="FB55" s="76"/>
      <c r="FC55" s="76"/>
      <c r="FD55" s="76"/>
      <c r="FE55" s="76"/>
      <c r="FF55" s="76"/>
      <c r="FG55" s="76"/>
      <c r="FH55" s="76"/>
      <c r="FI55" s="76"/>
      <c r="FJ55" s="76"/>
      <c r="FK55" s="76"/>
      <c r="FL55" s="76"/>
      <c r="FM55" s="76"/>
      <c r="FN55" s="76"/>
      <c r="FO55" s="76"/>
      <c r="FP55" s="76"/>
      <c r="FQ55" s="76"/>
      <c r="FR55" s="76"/>
      <c r="FS55" s="76"/>
      <c r="FT55" s="76"/>
      <c r="FU55" s="76"/>
      <c r="FV55" s="76"/>
      <c r="FW55" s="76"/>
      <c r="FX55" s="76"/>
      <c r="FY55" s="76"/>
      <c r="FZ55" s="76"/>
      <c r="GA55" s="76"/>
      <c r="GB55" s="76"/>
      <c r="GC55" s="76"/>
      <c r="GD55" s="76"/>
      <c r="GE55" s="76"/>
      <c r="GF55" s="76"/>
      <c r="GG55" s="76"/>
      <c r="GH55" s="76"/>
      <c r="GI55" s="76"/>
      <c r="GJ55" s="76"/>
      <c r="GK55" s="76"/>
      <c r="GL55" s="76"/>
      <c r="GM55" s="76"/>
      <c r="GN55" s="76"/>
      <c r="GO55" s="76"/>
      <c r="GP55" s="76"/>
      <c r="GQ55" s="76"/>
      <c r="GR55" s="76"/>
      <c r="GS55" s="76"/>
      <c r="GT55" s="76"/>
      <c r="GU55" s="76"/>
      <c r="GV55" s="76"/>
      <c r="GW55" s="76"/>
      <c r="GX55" s="76"/>
      <c r="GY55" s="76"/>
      <c r="GZ55" s="76"/>
      <c r="HA55" s="76"/>
      <c r="HB55" s="76"/>
      <c r="HC55" s="76"/>
      <c r="HD55" s="76"/>
      <c r="HE55" s="76"/>
      <c r="HF55" s="76"/>
      <c r="HG55" s="76"/>
      <c r="HH55" s="76"/>
      <c r="HI55" s="76"/>
      <c r="HJ55" s="76"/>
      <c r="HK55" s="76"/>
      <c r="HL55" s="76"/>
      <c r="HM55" s="76"/>
      <c r="HN55" s="76"/>
      <c r="HO55" s="76"/>
      <c r="HP55" s="76"/>
      <c r="HQ55" s="76"/>
      <c r="HR55" s="76"/>
      <c r="HS55" s="76"/>
      <c r="HT55" s="76"/>
      <c r="HU55" s="76"/>
      <c r="HV55" s="76"/>
      <c r="HW55" s="76"/>
      <c r="HX55" s="76"/>
      <c r="HY55" s="76"/>
      <c r="HZ55" s="76"/>
      <c r="IA55" s="76"/>
      <c r="IB55" s="76"/>
      <c r="IC55" s="76"/>
      <c r="ID55" s="76"/>
      <c r="IE55" s="76"/>
      <c r="IF55" s="76"/>
      <c r="IG55" s="76"/>
      <c r="IH55" s="76"/>
      <c r="II55" s="76"/>
      <c r="IJ55" s="76"/>
      <c r="IK55" s="76"/>
      <c r="IL55" s="76"/>
      <c r="IM55" s="76"/>
      <c r="IN55" s="76"/>
      <c r="IO55" s="76"/>
      <c r="IP55" s="76"/>
      <c r="IQ55" s="76"/>
      <c r="IR55" s="76"/>
      <c r="IS55" s="76"/>
      <c r="IT55" s="76"/>
    </row>
    <row r="56" spans="1:254" s="206" customFormat="1" ht="12.75" customHeight="1">
      <c r="A56" s="358">
        <v>9.5</v>
      </c>
      <c r="B56" s="816" t="s">
        <v>33</v>
      </c>
      <c r="C56" s="594">
        <v>2</v>
      </c>
      <c r="D56" s="582" t="s">
        <v>4</v>
      </c>
      <c r="E56" s="595"/>
      <c r="F56" s="594">
        <f t="shared" si="1"/>
        <v>0</v>
      </c>
      <c r="G56" s="959"/>
      <c r="H56" s="976"/>
      <c r="T56" s="817"/>
      <c r="U56" s="817"/>
      <c r="V56" s="817"/>
      <c r="W56" s="817"/>
      <c r="X56" s="817"/>
      <c r="Y56" s="817"/>
      <c r="Z56" s="817"/>
      <c r="AA56" s="817"/>
      <c r="AB56" s="817"/>
      <c r="AC56" s="817"/>
      <c r="AD56" s="817"/>
      <c r="AE56" s="817"/>
      <c r="AF56" s="817"/>
      <c r="AG56" s="817"/>
      <c r="AH56" s="817"/>
      <c r="AI56" s="817"/>
      <c r="AJ56" s="817"/>
      <c r="AK56" s="817"/>
      <c r="AL56" s="817"/>
      <c r="AM56" s="817"/>
      <c r="AN56" s="817"/>
      <c r="AO56" s="817"/>
      <c r="AP56" s="817"/>
      <c r="AQ56" s="817"/>
      <c r="AR56" s="817"/>
      <c r="AS56" s="817"/>
      <c r="AT56" s="817"/>
      <c r="AU56" s="817"/>
      <c r="AV56" s="817"/>
      <c r="AW56" s="817"/>
      <c r="AX56" s="817"/>
      <c r="AY56" s="817"/>
      <c r="AZ56" s="817"/>
      <c r="BA56" s="817"/>
      <c r="BB56" s="817"/>
      <c r="BC56" s="817"/>
      <c r="BD56" s="817"/>
      <c r="BE56" s="817"/>
      <c r="BF56" s="817"/>
      <c r="BG56" s="817"/>
      <c r="BH56" s="817"/>
      <c r="BI56" s="817"/>
      <c r="BJ56" s="817"/>
      <c r="BK56" s="817"/>
      <c r="BL56" s="817"/>
      <c r="BM56" s="817"/>
      <c r="BN56" s="817"/>
      <c r="BO56" s="817"/>
      <c r="BP56" s="817"/>
      <c r="BQ56" s="817"/>
      <c r="BR56" s="817"/>
      <c r="BS56" s="817"/>
      <c r="BT56" s="817"/>
      <c r="BU56" s="817"/>
      <c r="BV56" s="817"/>
      <c r="BW56" s="817"/>
      <c r="BX56" s="817"/>
      <c r="BY56" s="817"/>
      <c r="BZ56" s="817"/>
      <c r="CA56" s="817"/>
      <c r="CB56" s="817"/>
      <c r="CC56" s="817"/>
      <c r="CD56" s="817"/>
      <c r="CE56" s="817"/>
      <c r="CF56" s="817"/>
      <c r="CG56" s="817"/>
      <c r="CH56" s="817"/>
      <c r="CI56" s="817"/>
      <c r="CJ56" s="817"/>
      <c r="CK56" s="817"/>
      <c r="CL56" s="817"/>
      <c r="CM56" s="817"/>
      <c r="CN56" s="817"/>
      <c r="CO56" s="817"/>
      <c r="CP56" s="817"/>
      <c r="CQ56" s="817"/>
      <c r="CR56" s="817"/>
      <c r="CS56" s="817"/>
      <c r="CT56" s="817"/>
      <c r="CU56" s="817"/>
      <c r="CV56" s="817"/>
      <c r="CW56" s="817"/>
      <c r="CX56" s="817"/>
      <c r="CY56" s="817"/>
      <c r="CZ56" s="817"/>
      <c r="DA56" s="817"/>
      <c r="DB56" s="817"/>
      <c r="DC56" s="817"/>
      <c r="DD56" s="817"/>
      <c r="DE56" s="817"/>
      <c r="DF56" s="817"/>
      <c r="DG56" s="817"/>
      <c r="DH56" s="817"/>
      <c r="DI56" s="817"/>
      <c r="DJ56" s="817"/>
      <c r="DK56" s="817"/>
      <c r="DL56" s="817"/>
      <c r="DM56" s="817"/>
      <c r="DN56" s="817"/>
      <c r="DO56" s="817"/>
      <c r="DP56" s="817"/>
      <c r="DQ56" s="817"/>
      <c r="DR56" s="817"/>
      <c r="DS56" s="817"/>
      <c r="DT56" s="817"/>
      <c r="DU56" s="817"/>
      <c r="DV56" s="817"/>
      <c r="DW56" s="817"/>
      <c r="DX56" s="817"/>
      <c r="DY56" s="817"/>
      <c r="DZ56" s="817"/>
      <c r="EA56" s="817"/>
      <c r="EB56" s="817"/>
      <c r="EC56" s="817"/>
      <c r="ED56" s="817"/>
      <c r="EE56" s="817"/>
      <c r="EF56" s="817"/>
      <c r="EG56" s="817"/>
      <c r="EH56" s="817"/>
      <c r="EI56" s="817"/>
      <c r="EJ56" s="817"/>
      <c r="EK56" s="817"/>
      <c r="EL56" s="817"/>
      <c r="EM56" s="817"/>
      <c r="EN56" s="817"/>
      <c r="EO56" s="817"/>
      <c r="EP56" s="817"/>
      <c r="EQ56" s="817"/>
      <c r="ER56" s="817"/>
      <c r="ES56" s="817"/>
      <c r="ET56" s="817"/>
      <c r="EU56" s="817"/>
      <c r="EV56" s="817"/>
      <c r="EW56" s="817"/>
      <c r="EX56" s="817"/>
      <c r="EY56" s="817"/>
      <c r="EZ56" s="817"/>
      <c r="FA56" s="817"/>
      <c r="FB56" s="817"/>
      <c r="FC56" s="817"/>
      <c r="FD56" s="817"/>
      <c r="FE56" s="817"/>
      <c r="FF56" s="817"/>
      <c r="FG56" s="817"/>
      <c r="FH56" s="817"/>
      <c r="FI56" s="817"/>
      <c r="FJ56" s="817"/>
      <c r="FK56" s="817"/>
      <c r="FL56" s="817"/>
      <c r="FM56" s="817"/>
      <c r="FN56" s="817"/>
      <c r="FO56" s="817"/>
      <c r="FP56" s="817"/>
      <c r="FQ56" s="817"/>
      <c r="FR56" s="817"/>
      <c r="FS56" s="817"/>
      <c r="FT56" s="817"/>
      <c r="FU56" s="817"/>
      <c r="FV56" s="817"/>
      <c r="FW56" s="817"/>
      <c r="FX56" s="817"/>
      <c r="FY56" s="817"/>
      <c r="FZ56" s="817"/>
      <c r="GA56" s="817"/>
      <c r="GB56" s="817"/>
      <c r="GC56" s="817"/>
      <c r="GD56" s="817"/>
      <c r="GE56" s="817"/>
      <c r="GF56" s="817"/>
      <c r="GG56" s="817"/>
      <c r="GH56" s="817"/>
      <c r="GI56" s="817"/>
      <c r="GJ56" s="817"/>
      <c r="GK56" s="817"/>
      <c r="GL56" s="817"/>
      <c r="GM56" s="817"/>
      <c r="GN56" s="817"/>
      <c r="GO56" s="817"/>
      <c r="GP56" s="817"/>
      <c r="GQ56" s="817"/>
      <c r="GR56" s="817"/>
      <c r="GS56" s="817"/>
      <c r="GT56" s="817"/>
      <c r="GU56" s="817"/>
      <c r="GV56" s="817"/>
      <c r="GW56" s="817"/>
      <c r="GX56" s="817"/>
      <c r="GY56" s="817"/>
      <c r="GZ56" s="817"/>
      <c r="HA56" s="817"/>
      <c r="HB56" s="817"/>
      <c r="HC56" s="817"/>
      <c r="HD56" s="817"/>
      <c r="HE56" s="817"/>
      <c r="HF56" s="817"/>
      <c r="HG56" s="817"/>
      <c r="HH56" s="817"/>
      <c r="HI56" s="817"/>
      <c r="HJ56" s="817"/>
      <c r="HK56" s="817"/>
      <c r="HL56" s="817"/>
      <c r="HM56" s="817"/>
      <c r="HN56" s="817"/>
      <c r="HO56" s="817"/>
      <c r="HP56" s="817"/>
      <c r="HQ56" s="817"/>
      <c r="HR56" s="817"/>
      <c r="HS56" s="817"/>
      <c r="HT56" s="817"/>
      <c r="HU56" s="817"/>
      <c r="HV56" s="817"/>
      <c r="HW56" s="817"/>
      <c r="HX56" s="817"/>
      <c r="HY56" s="817"/>
      <c r="HZ56" s="817"/>
      <c r="IA56" s="817"/>
      <c r="IB56" s="817"/>
      <c r="IC56" s="817"/>
      <c r="ID56" s="817"/>
      <c r="IE56" s="817"/>
      <c r="IF56" s="817"/>
      <c r="IG56" s="817"/>
      <c r="IH56" s="817"/>
      <c r="II56" s="817"/>
      <c r="IJ56" s="817"/>
      <c r="IK56" s="817"/>
      <c r="IL56" s="817"/>
      <c r="IM56" s="817"/>
      <c r="IN56" s="817"/>
      <c r="IO56" s="817"/>
      <c r="IP56" s="817"/>
      <c r="IQ56" s="817"/>
      <c r="IR56" s="817"/>
      <c r="IS56" s="817"/>
      <c r="IT56" s="817"/>
    </row>
    <row r="57" spans="1:254" s="34" customFormat="1" ht="12.75" customHeight="1">
      <c r="A57" s="397"/>
      <c r="B57" s="390"/>
      <c r="C57" s="387"/>
      <c r="D57" s="388"/>
      <c r="E57" s="299"/>
      <c r="F57" s="387">
        <f t="shared" si="1"/>
        <v>0</v>
      </c>
      <c r="G57" s="959"/>
      <c r="H57" s="97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  <c r="HW57" s="40"/>
      <c r="HX57" s="40"/>
      <c r="HY57" s="40"/>
      <c r="HZ57" s="40"/>
      <c r="IA57" s="40"/>
      <c r="IB57" s="40"/>
      <c r="IC57" s="40"/>
      <c r="ID57" s="40"/>
      <c r="IE57" s="40"/>
      <c r="IF57" s="40"/>
      <c r="IG57" s="40"/>
      <c r="IH57" s="40"/>
      <c r="II57" s="40"/>
      <c r="IJ57" s="40"/>
      <c r="IK57" s="40"/>
      <c r="IL57" s="40"/>
      <c r="IM57" s="40"/>
      <c r="IN57" s="40"/>
      <c r="IO57" s="40"/>
      <c r="IP57" s="40"/>
      <c r="IQ57" s="40"/>
      <c r="IR57" s="40"/>
      <c r="IS57" s="40"/>
      <c r="IT57" s="40"/>
    </row>
    <row r="58" spans="1:254" s="34" customFormat="1" ht="24.75" customHeight="1">
      <c r="A58" s="750">
        <v>10</v>
      </c>
      <c r="B58" s="396" t="s">
        <v>45</v>
      </c>
      <c r="C58" s="387"/>
      <c r="D58" s="388"/>
      <c r="E58" s="299"/>
      <c r="F58" s="387">
        <f t="shared" si="1"/>
        <v>0</v>
      </c>
      <c r="G58" s="959"/>
      <c r="H58" s="97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  <c r="HW58" s="40"/>
      <c r="HX58" s="40"/>
      <c r="HY58" s="40"/>
      <c r="HZ58" s="40"/>
      <c r="IA58" s="40"/>
      <c r="IB58" s="40"/>
      <c r="IC58" s="40"/>
      <c r="ID58" s="40"/>
      <c r="IE58" s="40"/>
      <c r="IF58" s="40"/>
      <c r="IG58" s="40"/>
      <c r="IH58" s="40"/>
      <c r="II58" s="40"/>
      <c r="IJ58" s="40"/>
      <c r="IK58" s="40"/>
      <c r="IL58" s="40"/>
      <c r="IM58" s="40"/>
      <c r="IN58" s="40"/>
      <c r="IO58" s="40"/>
      <c r="IP58" s="40"/>
      <c r="IQ58" s="40"/>
      <c r="IR58" s="40"/>
      <c r="IS58" s="40"/>
      <c r="IT58" s="40"/>
    </row>
    <row r="59" spans="1:254" s="34" customFormat="1" ht="13.5" customHeight="1">
      <c r="A59" s="397">
        <f>+A58+0.1</f>
        <v>10.1</v>
      </c>
      <c r="B59" s="398" t="s">
        <v>46</v>
      </c>
      <c r="C59" s="239">
        <v>4</v>
      </c>
      <c r="D59" s="237" t="s">
        <v>4</v>
      </c>
      <c r="E59" s="239"/>
      <c r="F59" s="387">
        <f t="shared" si="1"/>
        <v>0</v>
      </c>
      <c r="G59" s="959"/>
      <c r="H59" s="97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</row>
    <row r="60" spans="1:254" s="34" customFormat="1" ht="15" customHeight="1">
      <c r="A60" s="397">
        <f>+A59+0.1</f>
        <v>10.199999999999999</v>
      </c>
      <c r="B60" s="398" t="s">
        <v>415</v>
      </c>
      <c r="C60" s="239">
        <v>4</v>
      </c>
      <c r="D60" s="237" t="s">
        <v>4</v>
      </c>
      <c r="E60" s="239"/>
      <c r="F60" s="387">
        <f t="shared" si="1"/>
        <v>0</v>
      </c>
      <c r="G60" s="959"/>
      <c r="H60" s="97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  <c r="HW60" s="40"/>
      <c r="HX60" s="40"/>
      <c r="HY60" s="40"/>
      <c r="HZ60" s="40"/>
      <c r="IA60" s="40"/>
      <c r="IB60" s="40"/>
      <c r="IC60" s="40"/>
      <c r="ID60" s="40"/>
      <c r="IE60" s="40"/>
      <c r="IF60" s="40"/>
      <c r="IG60" s="40"/>
      <c r="IH60" s="40"/>
      <c r="II60" s="40"/>
      <c r="IJ60" s="40"/>
      <c r="IK60" s="40"/>
      <c r="IL60" s="40"/>
      <c r="IM60" s="40"/>
      <c r="IN60" s="40"/>
      <c r="IO60" s="40"/>
      <c r="IP60" s="40"/>
      <c r="IQ60" s="40"/>
      <c r="IR60" s="40"/>
      <c r="IS60" s="40"/>
      <c r="IT60" s="40"/>
    </row>
    <row r="61" spans="1:254" s="950" customFormat="1" ht="12.75" customHeight="1">
      <c r="A61" s="397">
        <f>+A60+0.1</f>
        <v>10.299999999999999</v>
      </c>
      <c r="B61" s="398" t="s">
        <v>452</v>
      </c>
      <c r="C61" s="239">
        <v>4</v>
      </c>
      <c r="D61" s="237" t="s">
        <v>4</v>
      </c>
      <c r="E61" s="239"/>
      <c r="F61" s="387">
        <f t="shared" si="1"/>
        <v>0</v>
      </c>
      <c r="G61" s="959"/>
      <c r="H61" s="400"/>
      <c r="I61" s="1152"/>
      <c r="J61" s="1152"/>
      <c r="K61" s="952"/>
      <c r="L61" s="952"/>
      <c r="M61" s="952"/>
      <c r="N61" s="952"/>
      <c r="O61" s="952"/>
      <c r="P61" s="952"/>
      <c r="Q61" s="952"/>
      <c r="R61" s="952"/>
      <c r="T61" s="76"/>
      <c r="U61" s="76"/>
      <c r="V61" s="76"/>
      <c r="W61" s="76"/>
      <c r="X61" s="76"/>
      <c r="Y61" s="76"/>
      <c r="Z61" s="76"/>
      <c r="AA61" s="76"/>
      <c r="AB61" s="76"/>
      <c r="AC61" s="76"/>
      <c r="AD61" s="76"/>
      <c r="AE61" s="76"/>
      <c r="AF61" s="76"/>
      <c r="AG61" s="76"/>
      <c r="AH61" s="76"/>
      <c r="AI61" s="76"/>
      <c r="AJ61" s="76"/>
      <c r="AK61" s="76"/>
      <c r="AL61" s="76"/>
      <c r="AM61" s="76"/>
      <c r="AN61" s="76"/>
      <c r="AO61" s="76"/>
      <c r="AP61" s="76"/>
      <c r="AQ61" s="76"/>
      <c r="AR61" s="76"/>
      <c r="AS61" s="76"/>
      <c r="AT61" s="76"/>
      <c r="AU61" s="76"/>
      <c r="AV61" s="76"/>
      <c r="AW61" s="76"/>
      <c r="AX61" s="76"/>
      <c r="AY61" s="76"/>
      <c r="AZ61" s="76"/>
      <c r="BA61" s="76"/>
      <c r="BB61" s="76"/>
      <c r="BC61" s="76"/>
      <c r="BD61" s="76"/>
      <c r="BE61" s="76"/>
      <c r="BF61" s="76"/>
      <c r="BG61" s="76"/>
      <c r="BH61" s="76"/>
      <c r="BI61" s="76"/>
      <c r="BJ61" s="76"/>
      <c r="BK61" s="76"/>
      <c r="BL61" s="76"/>
      <c r="BM61" s="76"/>
      <c r="BN61" s="76"/>
      <c r="BO61" s="76"/>
      <c r="BP61" s="76"/>
      <c r="BQ61" s="76"/>
      <c r="BR61" s="76"/>
      <c r="BS61" s="76"/>
      <c r="BT61" s="76"/>
      <c r="BU61" s="76"/>
      <c r="BV61" s="76"/>
      <c r="BW61" s="76"/>
      <c r="BX61" s="76"/>
      <c r="BY61" s="76"/>
      <c r="BZ61" s="76"/>
      <c r="CA61" s="76"/>
      <c r="CB61" s="76"/>
      <c r="CC61" s="76"/>
      <c r="CD61" s="76"/>
      <c r="CE61" s="76"/>
      <c r="CF61" s="76"/>
      <c r="CG61" s="76"/>
      <c r="CH61" s="76"/>
      <c r="CI61" s="76"/>
      <c r="CJ61" s="76"/>
      <c r="CK61" s="76"/>
      <c r="CL61" s="76"/>
      <c r="CM61" s="76"/>
      <c r="CN61" s="76"/>
      <c r="CO61" s="76"/>
      <c r="CP61" s="76"/>
      <c r="CQ61" s="76"/>
      <c r="CR61" s="76"/>
      <c r="CS61" s="76"/>
      <c r="CT61" s="76"/>
      <c r="CU61" s="76"/>
      <c r="CV61" s="76"/>
      <c r="CW61" s="76"/>
      <c r="CX61" s="76"/>
      <c r="CY61" s="76"/>
      <c r="CZ61" s="76"/>
      <c r="DA61" s="76"/>
      <c r="DB61" s="76"/>
      <c r="DC61" s="76"/>
      <c r="DD61" s="76"/>
      <c r="DE61" s="76"/>
      <c r="DF61" s="76"/>
      <c r="DG61" s="76"/>
      <c r="DH61" s="76"/>
      <c r="DI61" s="76"/>
      <c r="DJ61" s="76"/>
      <c r="DK61" s="76"/>
      <c r="DL61" s="76"/>
      <c r="DM61" s="76"/>
      <c r="DN61" s="76"/>
      <c r="DO61" s="76"/>
      <c r="DP61" s="76"/>
      <c r="DQ61" s="76"/>
      <c r="DR61" s="76"/>
      <c r="DS61" s="76"/>
      <c r="DT61" s="76"/>
      <c r="DU61" s="76"/>
      <c r="DV61" s="76"/>
      <c r="DW61" s="76"/>
      <c r="DX61" s="76"/>
      <c r="DY61" s="76"/>
      <c r="DZ61" s="76"/>
      <c r="EA61" s="76"/>
      <c r="EB61" s="76"/>
      <c r="EC61" s="76"/>
      <c r="ED61" s="76"/>
      <c r="EE61" s="76"/>
      <c r="EF61" s="76"/>
      <c r="EG61" s="76"/>
      <c r="EH61" s="76"/>
      <c r="EI61" s="76"/>
      <c r="EJ61" s="76"/>
      <c r="EK61" s="76"/>
      <c r="EL61" s="76"/>
      <c r="EM61" s="76"/>
      <c r="EN61" s="76"/>
      <c r="EO61" s="76"/>
      <c r="EP61" s="76"/>
      <c r="EQ61" s="76"/>
      <c r="ER61" s="76"/>
      <c r="ES61" s="76"/>
      <c r="ET61" s="76"/>
      <c r="EU61" s="76"/>
      <c r="EV61" s="76"/>
      <c r="EW61" s="76"/>
      <c r="EX61" s="76"/>
      <c r="EY61" s="76"/>
      <c r="EZ61" s="76"/>
      <c r="FA61" s="76"/>
      <c r="FB61" s="76"/>
      <c r="FC61" s="76"/>
      <c r="FD61" s="76"/>
      <c r="FE61" s="76"/>
      <c r="FF61" s="76"/>
      <c r="FG61" s="76"/>
      <c r="FH61" s="76"/>
      <c r="FI61" s="76"/>
      <c r="FJ61" s="76"/>
      <c r="FK61" s="76"/>
      <c r="FL61" s="76"/>
      <c r="FM61" s="76"/>
      <c r="FN61" s="76"/>
      <c r="FO61" s="76"/>
      <c r="FP61" s="76"/>
      <c r="FQ61" s="76"/>
      <c r="FR61" s="76"/>
      <c r="FS61" s="76"/>
      <c r="FT61" s="76"/>
      <c r="FU61" s="76"/>
      <c r="FV61" s="76"/>
      <c r="FW61" s="76"/>
      <c r="FX61" s="76"/>
      <c r="FY61" s="76"/>
      <c r="FZ61" s="76"/>
      <c r="GA61" s="76"/>
      <c r="GB61" s="76"/>
      <c r="GC61" s="76"/>
      <c r="GD61" s="76"/>
      <c r="GE61" s="76"/>
      <c r="GF61" s="76"/>
      <c r="GG61" s="76"/>
      <c r="GH61" s="76"/>
      <c r="GI61" s="76"/>
      <c r="GJ61" s="76"/>
      <c r="GK61" s="76"/>
      <c r="GL61" s="76"/>
      <c r="GM61" s="76"/>
      <c r="GN61" s="76"/>
      <c r="GO61" s="76"/>
      <c r="GP61" s="76"/>
      <c r="GQ61" s="76"/>
      <c r="GR61" s="76"/>
      <c r="GS61" s="76"/>
      <c r="GT61" s="76"/>
      <c r="GU61" s="76"/>
      <c r="GV61" s="76"/>
      <c r="GW61" s="76"/>
      <c r="GX61" s="76"/>
      <c r="GY61" s="76"/>
      <c r="GZ61" s="76"/>
      <c r="HA61" s="76"/>
      <c r="HB61" s="76"/>
      <c r="HC61" s="76"/>
      <c r="HD61" s="76"/>
      <c r="HE61" s="76"/>
      <c r="HF61" s="76"/>
      <c r="HG61" s="76"/>
      <c r="HH61" s="76"/>
      <c r="HI61" s="76"/>
      <c r="HJ61" s="76"/>
      <c r="HK61" s="76"/>
      <c r="HL61" s="76"/>
      <c r="HM61" s="76"/>
      <c r="HN61" s="76"/>
      <c r="HO61" s="76"/>
      <c r="HP61" s="76"/>
      <c r="HQ61" s="76"/>
      <c r="HR61" s="76"/>
      <c r="HS61" s="76"/>
      <c r="HT61" s="76"/>
      <c r="HU61" s="76"/>
      <c r="HV61" s="76"/>
      <c r="HW61" s="76"/>
      <c r="HX61" s="76"/>
      <c r="HY61" s="76"/>
      <c r="HZ61" s="76"/>
      <c r="IA61" s="76"/>
      <c r="IB61" s="76"/>
      <c r="IC61" s="76"/>
      <c r="ID61" s="76"/>
      <c r="IE61" s="76"/>
      <c r="IF61" s="76"/>
      <c r="IG61" s="76"/>
      <c r="IH61" s="76"/>
      <c r="II61" s="76"/>
      <c r="IJ61" s="76"/>
      <c r="IK61" s="76"/>
      <c r="IL61" s="76"/>
      <c r="IM61" s="76"/>
      <c r="IN61" s="76"/>
      <c r="IO61" s="76"/>
      <c r="IP61" s="76"/>
      <c r="IQ61" s="76"/>
      <c r="IR61" s="76"/>
      <c r="IS61" s="76"/>
      <c r="IT61" s="76"/>
    </row>
    <row r="62" spans="1:254" s="34" customFormat="1" ht="15" customHeight="1">
      <c r="A62" s="397">
        <f>+A61+0.1</f>
        <v>10.399999999999999</v>
      </c>
      <c r="B62" s="390" t="s">
        <v>33</v>
      </c>
      <c r="C62" s="387">
        <v>4</v>
      </c>
      <c r="D62" s="388" t="s">
        <v>4</v>
      </c>
      <c r="E62" s="299"/>
      <c r="F62" s="387">
        <f t="shared" si="1"/>
        <v>0</v>
      </c>
      <c r="G62" s="959"/>
      <c r="H62" s="97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  <c r="HW62" s="40"/>
      <c r="HX62" s="40"/>
      <c r="HY62" s="40"/>
      <c r="HZ62" s="40"/>
      <c r="IA62" s="40"/>
      <c r="IB62" s="40"/>
      <c r="IC62" s="40"/>
      <c r="ID62" s="40"/>
      <c r="IE62" s="40"/>
      <c r="IF62" s="40"/>
      <c r="IG62" s="40"/>
      <c r="IH62" s="40"/>
      <c r="II62" s="40"/>
      <c r="IJ62" s="40"/>
      <c r="IK62" s="40"/>
      <c r="IL62" s="40"/>
      <c r="IM62" s="40"/>
      <c r="IN62" s="40"/>
      <c r="IO62" s="40"/>
      <c r="IP62" s="40"/>
      <c r="IQ62" s="40"/>
      <c r="IR62" s="40"/>
      <c r="IS62" s="40"/>
      <c r="IT62" s="40"/>
    </row>
    <row r="63" spans="1:254" s="34" customFormat="1" ht="12.75" customHeight="1">
      <c r="A63" s="665"/>
      <c r="B63" s="396"/>
      <c r="C63" s="393"/>
      <c r="D63" s="394"/>
      <c r="E63" s="395"/>
      <c r="F63" s="393"/>
      <c r="G63" s="959"/>
      <c r="H63" s="97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  <c r="HW63" s="40"/>
      <c r="HX63" s="40"/>
      <c r="HY63" s="40"/>
      <c r="HZ63" s="40"/>
      <c r="IA63" s="40"/>
      <c r="IB63" s="40"/>
      <c r="IC63" s="40"/>
      <c r="ID63" s="40"/>
      <c r="IE63" s="40"/>
      <c r="IF63" s="40"/>
      <c r="IG63" s="40"/>
      <c r="IH63" s="40"/>
      <c r="II63" s="40"/>
      <c r="IJ63" s="40"/>
      <c r="IK63" s="40"/>
      <c r="IL63" s="40"/>
      <c r="IM63" s="40"/>
      <c r="IN63" s="40"/>
      <c r="IO63" s="40"/>
      <c r="IP63" s="40"/>
      <c r="IQ63" s="40"/>
      <c r="IR63" s="40"/>
      <c r="IS63" s="40"/>
      <c r="IT63" s="40"/>
    </row>
    <row r="64" spans="1:254" s="34" customFormat="1" ht="39.6">
      <c r="A64" s="534">
        <v>11</v>
      </c>
      <c r="B64" s="535" t="s">
        <v>382</v>
      </c>
      <c r="C64" s="583"/>
      <c r="D64" s="584"/>
      <c r="E64" s="583"/>
      <c r="F64" s="407"/>
      <c r="G64" s="959"/>
      <c r="H64" s="97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  <c r="HW64" s="40"/>
      <c r="HX64" s="40"/>
      <c r="HY64" s="40"/>
      <c r="HZ64" s="40"/>
      <c r="IA64" s="40"/>
      <c r="IB64" s="40"/>
      <c r="IC64" s="40"/>
      <c r="ID64" s="40"/>
      <c r="IE64" s="40"/>
      <c r="IF64" s="40"/>
      <c r="IG64" s="40"/>
      <c r="IH64" s="40"/>
      <c r="II64" s="40"/>
      <c r="IJ64" s="40"/>
      <c r="IK64" s="40"/>
      <c r="IL64" s="40"/>
      <c r="IM64" s="40"/>
      <c r="IN64" s="40"/>
      <c r="IO64" s="40"/>
      <c r="IP64" s="40"/>
      <c r="IQ64" s="40"/>
      <c r="IR64" s="40"/>
      <c r="IS64" s="40"/>
      <c r="IT64" s="40"/>
    </row>
    <row r="65" spans="1:254" s="34" customFormat="1">
      <c r="A65" s="397">
        <f>+A64+0.1</f>
        <v>11.1</v>
      </c>
      <c r="B65" s="404" t="s">
        <v>9</v>
      </c>
      <c r="C65" s="405">
        <v>4</v>
      </c>
      <c r="D65" s="406" t="s">
        <v>4</v>
      </c>
      <c r="E65" s="405"/>
      <c r="F65" s="407">
        <f>ROUND(E65*C65,2)</f>
        <v>0</v>
      </c>
      <c r="G65" s="959"/>
      <c r="H65" s="97"/>
      <c r="J65" s="136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  <c r="HW65" s="40"/>
      <c r="HX65" s="40"/>
      <c r="HY65" s="40"/>
      <c r="HZ65" s="40"/>
      <c r="IA65" s="40"/>
      <c r="IB65" s="40"/>
      <c r="IC65" s="40"/>
      <c r="ID65" s="40"/>
      <c r="IE65" s="40"/>
      <c r="IF65" s="40"/>
      <c r="IG65" s="40"/>
      <c r="IH65" s="40"/>
      <c r="II65" s="40"/>
      <c r="IJ65" s="40"/>
      <c r="IK65" s="40"/>
      <c r="IL65" s="40"/>
      <c r="IM65" s="40"/>
      <c r="IN65" s="40"/>
      <c r="IO65" s="40"/>
      <c r="IP65" s="40"/>
      <c r="IQ65" s="40"/>
      <c r="IR65" s="40"/>
      <c r="IS65" s="40"/>
      <c r="IT65" s="40"/>
    </row>
    <row r="66" spans="1:254" s="34" customFormat="1" ht="25.5" customHeight="1">
      <c r="A66" s="403">
        <f>+A65+0.1</f>
        <v>11.2</v>
      </c>
      <c r="B66" s="404" t="s">
        <v>198</v>
      </c>
      <c r="C66" s="231">
        <v>24</v>
      </c>
      <c r="D66" s="408" t="s">
        <v>10</v>
      </c>
      <c r="E66" s="239"/>
      <c r="F66" s="407">
        <f>ROUND(E66*C66,2)</f>
        <v>0</v>
      </c>
      <c r="G66" s="959"/>
      <c r="H66" s="97"/>
      <c r="I66" s="115"/>
      <c r="J66" s="136"/>
      <c r="K66" s="977"/>
      <c r="M66" s="138"/>
      <c r="P66" s="977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  <c r="HW66" s="40"/>
      <c r="HX66" s="40"/>
      <c r="HY66" s="40"/>
      <c r="HZ66" s="40"/>
      <c r="IA66" s="40"/>
      <c r="IB66" s="40"/>
      <c r="IC66" s="40"/>
      <c r="ID66" s="40"/>
      <c r="IE66" s="40"/>
      <c r="IF66" s="40"/>
      <c r="IG66" s="40"/>
      <c r="IH66" s="40"/>
      <c r="II66" s="40"/>
      <c r="IJ66" s="40"/>
      <c r="IK66" s="40"/>
      <c r="IL66" s="40"/>
      <c r="IM66" s="40"/>
      <c r="IN66" s="40"/>
      <c r="IO66" s="40"/>
      <c r="IP66" s="40"/>
      <c r="IQ66" s="40"/>
      <c r="IR66" s="40"/>
      <c r="IS66" s="40"/>
      <c r="IT66" s="40"/>
    </row>
    <row r="67" spans="1:254" s="34" customFormat="1" ht="26.4">
      <c r="A67" s="403">
        <f>+A66+0.1</f>
        <v>11.299999999999999</v>
      </c>
      <c r="B67" s="404" t="s">
        <v>315</v>
      </c>
      <c r="C67" s="231">
        <v>16</v>
      </c>
      <c r="D67" s="408" t="s">
        <v>4</v>
      </c>
      <c r="E67" s="231"/>
      <c r="F67" s="407">
        <f>ROUND(E67*C67,2)</f>
        <v>0</v>
      </c>
      <c r="G67" s="959"/>
      <c r="H67" s="97"/>
      <c r="I67" s="115"/>
      <c r="J67" s="136"/>
      <c r="K67" s="977"/>
      <c r="M67" s="138"/>
      <c r="P67" s="977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  <c r="HW67" s="40"/>
      <c r="HX67" s="40"/>
      <c r="HY67" s="40"/>
      <c r="HZ67" s="40"/>
      <c r="IA67" s="40"/>
      <c r="IB67" s="40"/>
      <c r="IC67" s="40"/>
      <c r="ID67" s="40"/>
      <c r="IE67" s="40"/>
      <c r="IF67" s="40"/>
      <c r="IG67" s="40"/>
      <c r="IH67" s="40"/>
      <c r="II67" s="40"/>
      <c r="IJ67" s="40"/>
      <c r="IK67" s="40"/>
      <c r="IL67" s="40"/>
      <c r="IM67" s="40"/>
      <c r="IN67" s="40"/>
      <c r="IO67" s="40"/>
      <c r="IP67" s="40"/>
      <c r="IQ67" s="40"/>
      <c r="IR67" s="40"/>
      <c r="IS67" s="40"/>
      <c r="IT67" s="40"/>
    </row>
    <row r="68" spans="1:254" s="34" customFormat="1">
      <c r="A68" s="397">
        <f>+A67+0.1</f>
        <v>11.399999999999999</v>
      </c>
      <c r="B68" s="390" t="s">
        <v>90</v>
      </c>
      <c r="C68" s="231">
        <v>8</v>
      </c>
      <c r="D68" s="408" t="s">
        <v>4</v>
      </c>
      <c r="E68" s="231"/>
      <c r="F68" s="407">
        <f>ROUND(E68*C68,2)</f>
        <v>0</v>
      </c>
      <c r="G68" s="959"/>
      <c r="H68" s="97"/>
      <c r="I68" s="115"/>
      <c r="J68" s="136"/>
      <c r="K68" s="977"/>
      <c r="M68" s="138"/>
      <c r="P68" s="977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  <c r="HW68" s="40"/>
      <c r="HX68" s="40"/>
      <c r="HY68" s="40"/>
      <c r="HZ68" s="40"/>
      <c r="IA68" s="40"/>
      <c r="IB68" s="40"/>
      <c r="IC68" s="40"/>
      <c r="ID68" s="40"/>
      <c r="IE68" s="40"/>
      <c r="IF68" s="40"/>
      <c r="IG68" s="40"/>
      <c r="IH68" s="40"/>
      <c r="II68" s="40"/>
      <c r="IJ68" s="40"/>
      <c r="IK68" s="40"/>
      <c r="IL68" s="40"/>
      <c r="IM68" s="40"/>
      <c r="IN68" s="40"/>
      <c r="IO68" s="40"/>
      <c r="IP68" s="40"/>
      <c r="IQ68" s="40"/>
      <c r="IR68" s="40"/>
      <c r="IS68" s="40"/>
      <c r="IT68" s="40"/>
    </row>
    <row r="69" spans="1:254" s="775" customFormat="1" ht="37.5" customHeight="1">
      <c r="A69" s="403">
        <v>11.5</v>
      </c>
      <c r="B69" s="566" t="s">
        <v>334</v>
      </c>
      <c r="C69" s="567">
        <v>48</v>
      </c>
      <c r="D69" s="568" t="s">
        <v>43</v>
      </c>
      <c r="E69" s="567"/>
      <c r="F69" s="569">
        <f>ROUND(C69*E69,2)</f>
        <v>0</v>
      </c>
      <c r="G69" s="959"/>
    </row>
    <row r="70" spans="1:254" s="34" customFormat="1">
      <c r="A70" s="397">
        <v>11.6</v>
      </c>
      <c r="B70" s="541" t="s">
        <v>453</v>
      </c>
      <c r="C70" s="231">
        <v>8</v>
      </c>
      <c r="D70" s="408" t="s">
        <v>4</v>
      </c>
      <c r="E70" s="231"/>
      <c r="F70" s="407">
        <f>ROUND(E70*C70,2)</f>
        <v>0</v>
      </c>
      <c r="G70" s="959"/>
      <c r="H70" s="97"/>
      <c r="J70" s="136"/>
      <c r="M70" s="138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  <c r="FP70" s="40"/>
      <c r="FQ70" s="40"/>
      <c r="FR70" s="40"/>
      <c r="FS70" s="40"/>
      <c r="FT70" s="40"/>
      <c r="FU70" s="40"/>
      <c r="FV70" s="40"/>
      <c r="FW70" s="40"/>
      <c r="FX70" s="40"/>
      <c r="FY70" s="40"/>
      <c r="FZ70" s="40"/>
      <c r="GA70" s="40"/>
      <c r="GB70" s="40"/>
      <c r="GC70" s="40"/>
      <c r="GD70" s="40"/>
      <c r="GE70" s="40"/>
      <c r="GF70" s="40"/>
      <c r="GG70" s="40"/>
      <c r="GH70" s="40"/>
      <c r="GI70" s="40"/>
      <c r="GJ70" s="40"/>
      <c r="GK70" s="40"/>
      <c r="GL70" s="40"/>
      <c r="GM70" s="40"/>
      <c r="GN70" s="40"/>
      <c r="GO70" s="40"/>
      <c r="GP70" s="40"/>
      <c r="GQ70" s="40"/>
      <c r="GR70" s="40"/>
      <c r="GS70" s="40"/>
      <c r="GT70" s="40"/>
      <c r="GU70" s="40"/>
      <c r="GV70" s="40"/>
      <c r="GW70" s="40"/>
      <c r="GX70" s="40"/>
      <c r="GY70" s="40"/>
      <c r="GZ70" s="40"/>
      <c r="HA70" s="40"/>
      <c r="HB70" s="40"/>
      <c r="HC70" s="40"/>
      <c r="HD70" s="40"/>
      <c r="HE70" s="40"/>
      <c r="HF70" s="40"/>
      <c r="HG70" s="40"/>
      <c r="HH70" s="40"/>
      <c r="HI70" s="40"/>
      <c r="HJ70" s="40"/>
      <c r="HK70" s="40"/>
      <c r="HL70" s="40"/>
      <c r="HM70" s="40"/>
      <c r="HN70" s="40"/>
      <c r="HO70" s="40"/>
      <c r="HP70" s="40"/>
      <c r="HQ70" s="40"/>
      <c r="HR70" s="40"/>
      <c r="HS70" s="40"/>
      <c r="HT70" s="40"/>
      <c r="HU70" s="40"/>
      <c r="HV70" s="40"/>
      <c r="HW70" s="40"/>
      <c r="HX70" s="40"/>
      <c r="HY70" s="40"/>
      <c r="HZ70" s="40"/>
      <c r="IA70" s="40"/>
      <c r="IB70" s="40"/>
      <c r="IC70" s="40"/>
      <c r="ID70" s="40"/>
      <c r="IE70" s="40"/>
      <c r="IF70" s="40"/>
      <c r="IG70" s="40"/>
      <c r="IH70" s="40"/>
      <c r="II70" s="40"/>
      <c r="IJ70" s="40"/>
      <c r="IK70" s="40"/>
      <c r="IL70" s="40"/>
      <c r="IM70" s="40"/>
      <c r="IN70" s="40"/>
      <c r="IO70" s="40"/>
      <c r="IP70" s="40"/>
      <c r="IQ70" s="40"/>
      <c r="IR70" s="40"/>
      <c r="IS70" s="40"/>
      <c r="IT70" s="40"/>
    </row>
    <row r="71" spans="1:254" s="34" customFormat="1">
      <c r="A71" s="397">
        <v>11.7</v>
      </c>
      <c r="B71" s="541" t="s">
        <v>197</v>
      </c>
      <c r="C71" s="231">
        <v>7.66</v>
      </c>
      <c r="D71" s="408" t="s">
        <v>15</v>
      </c>
      <c r="E71" s="231"/>
      <c r="F71" s="407">
        <f>ROUND(E71*C71,2)</f>
        <v>0</v>
      </c>
      <c r="G71" s="959"/>
      <c r="H71" s="97"/>
      <c r="J71" s="136"/>
      <c r="M71" s="138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  <c r="FF71" s="40"/>
      <c r="FG71" s="40"/>
      <c r="FH71" s="40"/>
      <c r="FI71" s="40"/>
      <c r="FJ71" s="40"/>
      <c r="FK71" s="40"/>
      <c r="FL71" s="40"/>
      <c r="FM71" s="40"/>
      <c r="FN71" s="40"/>
      <c r="FO71" s="40"/>
      <c r="FP71" s="40"/>
      <c r="FQ71" s="40"/>
      <c r="FR71" s="40"/>
      <c r="FS71" s="40"/>
      <c r="FT71" s="40"/>
      <c r="FU71" s="40"/>
      <c r="FV71" s="40"/>
      <c r="FW71" s="40"/>
      <c r="FX71" s="40"/>
      <c r="FY71" s="40"/>
      <c r="FZ71" s="40"/>
      <c r="GA71" s="40"/>
      <c r="GB71" s="40"/>
      <c r="GC71" s="40"/>
      <c r="GD71" s="40"/>
      <c r="GE71" s="40"/>
      <c r="GF71" s="40"/>
      <c r="GG71" s="40"/>
      <c r="GH71" s="40"/>
      <c r="GI71" s="40"/>
      <c r="GJ71" s="40"/>
      <c r="GK71" s="40"/>
      <c r="GL71" s="40"/>
      <c r="GM71" s="40"/>
      <c r="GN71" s="40"/>
      <c r="GO71" s="40"/>
      <c r="GP71" s="40"/>
      <c r="GQ71" s="40"/>
      <c r="GR71" s="40"/>
      <c r="GS71" s="40"/>
      <c r="GT71" s="40"/>
      <c r="GU71" s="40"/>
      <c r="GV71" s="40"/>
      <c r="GW71" s="40"/>
      <c r="GX71" s="40"/>
      <c r="GY71" s="40"/>
      <c r="GZ71" s="40"/>
      <c r="HA71" s="40"/>
      <c r="HB71" s="40"/>
      <c r="HC71" s="40"/>
      <c r="HD71" s="40"/>
      <c r="HE71" s="40"/>
      <c r="HF71" s="40"/>
      <c r="HG71" s="40"/>
      <c r="HH71" s="40"/>
      <c r="HI71" s="40"/>
      <c r="HJ71" s="40"/>
      <c r="HK71" s="40"/>
      <c r="HL71" s="40"/>
      <c r="HM71" s="40"/>
      <c r="HN71" s="40"/>
      <c r="HO71" s="40"/>
      <c r="HP71" s="40"/>
      <c r="HQ71" s="40"/>
      <c r="HR71" s="40"/>
      <c r="HS71" s="40"/>
      <c r="HT71" s="40"/>
      <c r="HU71" s="40"/>
      <c r="HV71" s="40"/>
      <c r="HW71" s="40"/>
      <c r="HX71" s="40"/>
      <c r="HY71" s="40"/>
      <c r="HZ71" s="40"/>
      <c r="IA71" s="40"/>
      <c r="IB71" s="40"/>
      <c r="IC71" s="40"/>
      <c r="ID71" s="40"/>
      <c r="IE71" s="40"/>
      <c r="IF71" s="40"/>
      <c r="IG71" s="40"/>
      <c r="IH71" s="40"/>
      <c r="II71" s="40"/>
      <c r="IJ71" s="40"/>
      <c r="IK71" s="40"/>
      <c r="IL71" s="40"/>
      <c r="IM71" s="40"/>
      <c r="IN71" s="40"/>
      <c r="IO71" s="40"/>
      <c r="IP71" s="40"/>
      <c r="IQ71" s="40"/>
      <c r="IR71" s="40"/>
      <c r="IS71" s="40"/>
      <c r="IT71" s="40"/>
    </row>
    <row r="72" spans="1:254" s="34" customFormat="1">
      <c r="A72" s="397">
        <v>11.8</v>
      </c>
      <c r="B72" s="404" t="s">
        <v>36</v>
      </c>
      <c r="C72" s="231">
        <v>4</v>
      </c>
      <c r="D72" s="408" t="s">
        <v>4</v>
      </c>
      <c r="E72" s="231"/>
      <c r="F72" s="407">
        <f>ROUND(E72*C72,2)</f>
        <v>0</v>
      </c>
      <c r="G72" s="959"/>
      <c r="H72" s="97"/>
      <c r="J72" s="136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  <c r="CV72" s="40"/>
      <c r="CW72" s="40"/>
      <c r="CX72" s="40"/>
      <c r="CY72" s="40"/>
      <c r="CZ72" s="40"/>
      <c r="DA72" s="40"/>
      <c r="DB72" s="40"/>
      <c r="DC72" s="40"/>
      <c r="DD72" s="40"/>
      <c r="DE72" s="40"/>
      <c r="DF72" s="40"/>
      <c r="DG72" s="40"/>
      <c r="DH72" s="40"/>
      <c r="DI72" s="40"/>
      <c r="DJ72" s="40"/>
      <c r="DK72" s="40"/>
      <c r="DL72" s="40"/>
      <c r="DM72" s="40"/>
      <c r="DN72" s="40"/>
      <c r="DO72" s="40"/>
      <c r="DP72" s="40"/>
      <c r="DQ72" s="40"/>
      <c r="DR72" s="40"/>
      <c r="DS72" s="40"/>
      <c r="DT72" s="40"/>
      <c r="DU72" s="40"/>
      <c r="DV72" s="40"/>
      <c r="DW72" s="40"/>
      <c r="DX72" s="40"/>
      <c r="DY72" s="40"/>
      <c r="DZ72" s="40"/>
      <c r="EA72" s="40"/>
      <c r="EB72" s="40"/>
      <c r="EC72" s="40"/>
      <c r="ED72" s="40"/>
      <c r="EE72" s="40"/>
      <c r="EF72" s="40"/>
      <c r="EG72" s="40"/>
      <c r="EH72" s="40"/>
      <c r="EI72" s="40"/>
      <c r="EJ72" s="40"/>
      <c r="EK72" s="40"/>
      <c r="EL72" s="40"/>
      <c r="EM72" s="40"/>
      <c r="EN72" s="40"/>
      <c r="EO72" s="40"/>
      <c r="EP72" s="40"/>
      <c r="EQ72" s="40"/>
      <c r="ER72" s="40"/>
      <c r="ES72" s="40"/>
      <c r="ET72" s="40"/>
      <c r="EU72" s="40"/>
      <c r="EV72" s="40"/>
      <c r="EW72" s="40"/>
      <c r="EX72" s="40"/>
      <c r="EY72" s="40"/>
      <c r="EZ72" s="40"/>
      <c r="FA72" s="40"/>
      <c r="FB72" s="40"/>
      <c r="FC72" s="40"/>
      <c r="FD72" s="40"/>
      <c r="FE72" s="40"/>
      <c r="FF72" s="40"/>
      <c r="FG72" s="40"/>
      <c r="FH72" s="40"/>
      <c r="FI72" s="40"/>
      <c r="FJ72" s="40"/>
      <c r="FK72" s="40"/>
      <c r="FL72" s="40"/>
      <c r="FM72" s="40"/>
      <c r="FN72" s="40"/>
      <c r="FO72" s="40"/>
      <c r="FP72" s="40"/>
      <c r="FQ72" s="40"/>
      <c r="FR72" s="40"/>
      <c r="FS72" s="40"/>
      <c r="FT72" s="40"/>
      <c r="FU72" s="40"/>
      <c r="FV72" s="40"/>
      <c r="FW72" s="40"/>
      <c r="FX72" s="40"/>
      <c r="FY72" s="40"/>
      <c r="FZ72" s="40"/>
      <c r="GA72" s="40"/>
      <c r="GB72" s="40"/>
      <c r="GC72" s="40"/>
      <c r="GD72" s="40"/>
      <c r="GE72" s="40"/>
      <c r="GF72" s="40"/>
      <c r="GG72" s="40"/>
      <c r="GH72" s="40"/>
      <c r="GI72" s="40"/>
      <c r="GJ72" s="40"/>
      <c r="GK72" s="40"/>
      <c r="GL72" s="40"/>
      <c r="GM72" s="40"/>
      <c r="GN72" s="40"/>
      <c r="GO72" s="40"/>
      <c r="GP72" s="40"/>
      <c r="GQ72" s="40"/>
      <c r="GR72" s="40"/>
      <c r="GS72" s="40"/>
      <c r="GT72" s="40"/>
      <c r="GU72" s="40"/>
      <c r="GV72" s="40"/>
      <c r="GW72" s="40"/>
      <c r="GX72" s="40"/>
      <c r="GY72" s="40"/>
      <c r="GZ72" s="40"/>
      <c r="HA72" s="40"/>
      <c r="HB72" s="40"/>
      <c r="HC72" s="40"/>
      <c r="HD72" s="40"/>
      <c r="HE72" s="40"/>
      <c r="HF72" s="40"/>
      <c r="HG72" s="40"/>
      <c r="HH72" s="40"/>
      <c r="HI72" s="40"/>
      <c r="HJ72" s="40"/>
      <c r="HK72" s="40"/>
      <c r="HL72" s="40"/>
      <c r="HM72" s="40"/>
      <c r="HN72" s="40"/>
      <c r="HO72" s="40"/>
      <c r="HP72" s="40"/>
      <c r="HQ72" s="40"/>
      <c r="HR72" s="40"/>
      <c r="HS72" s="40"/>
      <c r="HT72" s="40"/>
      <c r="HU72" s="40"/>
      <c r="HV72" s="40"/>
      <c r="HW72" s="40"/>
      <c r="HX72" s="40"/>
      <c r="HY72" s="40"/>
      <c r="HZ72" s="40"/>
      <c r="IA72" s="40"/>
      <c r="IB72" s="40"/>
      <c r="IC72" s="40"/>
      <c r="ID72" s="40"/>
      <c r="IE72" s="40"/>
      <c r="IF72" s="40"/>
      <c r="IG72" s="40"/>
      <c r="IH72" s="40"/>
      <c r="II72" s="40"/>
      <c r="IJ72" s="40"/>
      <c r="IK72" s="40"/>
      <c r="IL72" s="40"/>
      <c r="IM72" s="40"/>
      <c r="IN72" s="40"/>
      <c r="IO72" s="40"/>
      <c r="IP72" s="40"/>
      <c r="IQ72" s="40"/>
      <c r="IR72" s="40"/>
      <c r="IS72" s="40"/>
      <c r="IT72" s="40"/>
    </row>
    <row r="73" spans="1:254" s="34" customFormat="1" ht="6.75" customHeight="1">
      <c r="A73" s="397"/>
      <c r="B73" s="404"/>
      <c r="C73" s="231"/>
      <c r="D73" s="408"/>
      <c r="E73" s="231"/>
      <c r="F73" s="407"/>
      <c r="G73" s="959"/>
      <c r="H73" s="97"/>
      <c r="J73" s="136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  <c r="CM73" s="40"/>
      <c r="CN73" s="40"/>
      <c r="CO73" s="40"/>
      <c r="CP73" s="40"/>
      <c r="CQ73" s="40"/>
      <c r="CR73" s="40"/>
      <c r="CS73" s="40"/>
      <c r="CT73" s="40"/>
      <c r="CU73" s="40"/>
      <c r="CV73" s="40"/>
      <c r="CW73" s="40"/>
      <c r="CX73" s="40"/>
      <c r="CY73" s="40"/>
      <c r="CZ73" s="40"/>
      <c r="DA73" s="40"/>
      <c r="DB73" s="40"/>
      <c r="DC73" s="40"/>
      <c r="DD73" s="40"/>
      <c r="DE73" s="40"/>
      <c r="DF73" s="40"/>
      <c r="DG73" s="40"/>
      <c r="DH73" s="40"/>
      <c r="DI73" s="40"/>
      <c r="DJ73" s="40"/>
      <c r="DK73" s="40"/>
      <c r="DL73" s="40"/>
      <c r="DM73" s="40"/>
      <c r="DN73" s="40"/>
      <c r="DO73" s="40"/>
      <c r="DP73" s="40"/>
      <c r="DQ73" s="40"/>
      <c r="DR73" s="40"/>
      <c r="DS73" s="40"/>
      <c r="DT73" s="40"/>
      <c r="DU73" s="40"/>
      <c r="DV73" s="40"/>
      <c r="DW73" s="40"/>
      <c r="DX73" s="40"/>
      <c r="DY73" s="40"/>
      <c r="DZ73" s="40"/>
      <c r="EA73" s="40"/>
      <c r="EB73" s="40"/>
      <c r="EC73" s="40"/>
      <c r="ED73" s="40"/>
      <c r="EE73" s="40"/>
      <c r="EF73" s="40"/>
      <c r="EG73" s="40"/>
      <c r="EH73" s="40"/>
      <c r="EI73" s="40"/>
      <c r="EJ73" s="40"/>
      <c r="EK73" s="40"/>
      <c r="EL73" s="40"/>
      <c r="EM73" s="40"/>
      <c r="EN73" s="40"/>
      <c r="EO73" s="40"/>
      <c r="EP73" s="40"/>
      <c r="EQ73" s="40"/>
      <c r="ER73" s="40"/>
      <c r="ES73" s="40"/>
      <c r="ET73" s="40"/>
      <c r="EU73" s="40"/>
      <c r="EV73" s="40"/>
      <c r="EW73" s="40"/>
      <c r="EX73" s="40"/>
      <c r="EY73" s="40"/>
      <c r="EZ73" s="40"/>
      <c r="FA73" s="40"/>
      <c r="FB73" s="40"/>
      <c r="FC73" s="40"/>
      <c r="FD73" s="40"/>
      <c r="FE73" s="40"/>
      <c r="FF73" s="40"/>
      <c r="FG73" s="40"/>
      <c r="FH73" s="40"/>
      <c r="FI73" s="40"/>
      <c r="FJ73" s="40"/>
      <c r="FK73" s="40"/>
      <c r="FL73" s="40"/>
      <c r="FM73" s="40"/>
      <c r="FN73" s="40"/>
      <c r="FO73" s="40"/>
      <c r="FP73" s="40"/>
      <c r="FQ73" s="40"/>
      <c r="FR73" s="40"/>
      <c r="FS73" s="40"/>
      <c r="FT73" s="40"/>
      <c r="FU73" s="40"/>
      <c r="FV73" s="40"/>
      <c r="FW73" s="40"/>
      <c r="FX73" s="40"/>
      <c r="FY73" s="40"/>
      <c r="FZ73" s="40"/>
      <c r="GA73" s="40"/>
      <c r="GB73" s="40"/>
      <c r="GC73" s="40"/>
      <c r="GD73" s="40"/>
      <c r="GE73" s="40"/>
      <c r="GF73" s="40"/>
      <c r="GG73" s="40"/>
      <c r="GH73" s="40"/>
      <c r="GI73" s="40"/>
      <c r="GJ73" s="40"/>
      <c r="GK73" s="40"/>
      <c r="GL73" s="40"/>
      <c r="GM73" s="40"/>
      <c r="GN73" s="40"/>
      <c r="GO73" s="40"/>
      <c r="GP73" s="40"/>
      <c r="GQ73" s="40"/>
      <c r="GR73" s="40"/>
      <c r="GS73" s="40"/>
      <c r="GT73" s="40"/>
      <c r="GU73" s="40"/>
      <c r="GV73" s="40"/>
      <c r="GW73" s="40"/>
      <c r="GX73" s="40"/>
      <c r="GY73" s="40"/>
      <c r="GZ73" s="40"/>
      <c r="HA73" s="40"/>
      <c r="HB73" s="40"/>
      <c r="HC73" s="40"/>
      <c r="HD73" s="40"/>
      <c r="HE73" s="40"/>
      <c r="HF73" s="40"/>
      <c r="HG73" s="40"/>
      <c r="HH73" s="40"/>
      <c r="HI73" s="40"/>
      <c r="HJ73" s="40"/>
      <c r="HK73" s="40"/>
      <c r="HL73" s="40"/>
      <c r="HM73" s="40"/>
      <c r="HN73" s="40"/>
      <c r="HO73" s="40"/>
      <c r="HP73" s="40"/>
      <c r="HQ73" s="40"/>
      <c r="HR73" s="40"/>
      <c r="HS73" s="40"/>
      <c r="HT73" s="40"/>
      <c r="HU73" s="40"/>
      <c r="HV73" s="40"/>
      <c r="HW73" s="40"/>
      <c r="HX73" s="40"/>
      <c r="HY73" s="40"/>
      <c r="HZ73" s="40"/>
      <c r="IA73" s="40"/>
      <c r="IB73" s="40"/>
      <c r="IC73" s="40"/>
      <c r="ID73" s="40"/>
      <c r="IE73" s="40"/>
      <c r="IF73" s="40"/>
      <c r="IG73" s="40"/>
      <c r="IH73" s="40"/>
      <c r="II73" s="40"/>
      <c r="IJ73" s="40"/>
      <c r="IK73" s="40"/>
      <c r="IL73" s="40"/>
      <c r="IM73" s="40"/>
      <c r="IN73" s="40"/>
      <c r="IO73" s="40"/>
      <c r="IP73" s="40"/>
      <c r="IQ73" s="40"/>
      <c r="IR73" s="40"/>
      <c r="IS73" s="40"/>
      <c r="IT73" s="40"/>
    </row>
    <row r="74" spans="1:254" s="40" customFormat="1" ht="13.5" customHeight="1">
      <c r="A74" s="397">
        <v>12</v>
      </c>
      <c r="B74" s="235" t="s">
        <v>376</v>
      </c>
      <c r="C74" s="640">
        <v>1620.35</v>
      </c>
      <c r="D74" s="641" t="s">
        <v>10</v>
      </c>
      <c r="E74" s="642"/>
      <c r="F74" s="643">
        <f>ROUND(C74*E74,2)</f>
        <v>0</v>
      </c>
      <c r="G74" s="959"/>
      <c r="H74" s="644"/>
      <c r="I74" s="776"/>
      <c r="J74" s="776"/>
      <c r="K74" s="777"/>
      <c r="L74" s="644"/>
      <c r="M74" s="64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</row>
    <row r="75" spans="1:254" s="40" customFormat="1" ht="24.75" customHeight="1">
      <c r="A75" s="923">
        <v>13</v>
      </c>
      <c r="B75" s="510" t="s">
        <v>377</v>
      </c>
      <c r="C75" s="924">
        <v>1620.35</v>
      </c>
      <c r="D75" s="925" t="s">
        <v>10</v>
      </c>
      <c r="E75" s="926"/>
      <c r="F75" s="926">
        <f>ROUND(C75*E75,2)</f>
        <v>0</v>
      </c>
      <c r="G75" s="959"/>
      <c r="H75" s="644"/>
      <c r="I75" s="776"/>
      <c r="J75" s="776"/>
      <c r="K75" s="777"/>
      <c r="L75" s="644"/>
      <c r="M75" s="64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</row>
    <row r="76" spans="1:254" s="40" customFormat="1" ht="12.75" customHeight="1">
      <c r="A76" s="397">
        <v>14</v>
      </c>
      <c r="B76" s="601" t="s">
        <v>443</v>
      </c>
      <c r="C76" s="640">
        <v>1620.35</v>
      </c>
      <c r="D76" s="641" t="s">
        <v>14</v>
      </c>
      <c r="E76" s="642"/>
      <c r="F76" s="643">
        <f>ROUND(C76*E76,2)</f>
        <v>0</v>
      </c>
      <c r="G76" s="959"/>
      <c r="H76" s="644"/>
      <c r="I76" s="776"/>
      <c r="J76" s="776"/>
      <c r="K76" s="777"/>
      <c r="L76" s="644"/>
      <c r="M76" s="64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</row>
    <row r="77" spans="1:254" s="8" customFormat="1">
      <c r="A77" s="688"/>
      <c r="B77" s="601"/>
      <c r="C77" s="602"/>
      <c r="D77" s="388"/>
      <c r="E77" s="231"/>
      <c r="F77" s="407"/>
      <c r="G77" s="959"/>
      <c r="H77" s="197"/>
      <c r="I77" s="9"/>
      <c r="J77" s="109"/>
      <c r="K77" s="139"/>
      <c r="L77" s="139"/>
      <c r="M77" s="139"/>
      <c r="N77" s="139"/>
      <c r="O77" s="139"/>
      <c r="P77" s="139"/>
      <c r="Q77" s="139"/>
      <c r="R77" s="139"/>
    </row>
    <row r="78" spans="1:254" s="8" customFormat="1">
      <c r="A78" s="844">
        <v>15</v>
      </c>
      <c r="B78" s="571" t="s">
        <v>41</v>
      </c>
      <c r="C78" s="580"/>
      <c r="D78" s="558"/>
      <c r="E78" s="559"/>
      <c r="F78" s="603">
        <f>ROUND(C78*E78,2)</f>
        <v>0</v>
      </c>
      <c r="G78" s="959"/>
      <c r="H78" s="197"/>
      <c r="I78" s="139"/>
      <c r="J78" s="139"/>
      <c r="K78" s="139"/>
      <c r="L78" s="139"/>
      <c r="M78" s="139"/>
      <c r="N78" s="139"/>
      <c r="O78" s="139"/>
      <c r="P78" s="139"/>
      <c r="Q78" s="139"/>
      <c r="R78" s="139"/>
    </row>
    <row r="79" spans="1:254" s="8" customFormat="1">
      <c r="A79" s="687">
        <v>15.1</v>
      </c>
      <c r="B79" s="398" t="s">
        <v>324</v>
      </c>
      <c r="C79" s="580">
        <v>1620.35</v>
      </c>
      <c r="D79" s="558" t="s">
        <v>10</v>
      </c>
      <c r="E79" s="559"/>
      <c r="F79" s="603">
        <f>ROUND(C79*E79,2)</f>
        <v>0</v>
      </c>
      <c r="G79" s="959"/>
      <c r="H79" s="197"/>
      <c r="I79" s="139"/>
      <c r="J79" s="139"/>
      <c r="K79" s="139"/>
      <c r="L79" s="139"/>
      <c r="M79" s="139"/>
      <c r="N79" s="139"/>
      <c r="O79" s="139"/>
      <c r="P79" s="139"/>
      <c r="Q79" s="139"/>
      <c r="R79" s="139"/>
    </row>
    <row r="80" spans="1:254" s="50" customFormat="1">
      <c r="A80" s="689"/>
      <c r="B80" s="604" t="s">
        <v>64</v>
      </c>
      <c r="C80" s="637"/>
      <c r="D80" s="279"/>
      <c r="E80" s="637"/>
      <c r="F80" s="605">
        <f>SUM(F10:F79)</f>
        <v>0</v>
      </c>
      <c r="G80" s="959"/>
      <c r="H80" s="192"/>
      <c r="I80" s="193"/>
      <c r="J80" s="176"/>
      <c r="K80" s="193"/>
      <c r="L80" s="193"/>
      <c r="M80" s="193"/>
      <c r="N80" s="193"/>
      <c r="O80" s="193"/>
      <c r="P80" s="193"/>
      <c r="Q80" s="193"/>
      <c r="R80" s="193"/>
    </row>
    <row r="81" spans="1:18" s="50" customFormat="1">
      <c r="A81" s="397"/>
      <c r="B81" s="606"/>
      <c r="C81" s="453"/>
      <c r="D81" s="237"/>
      <c r="E81" s="453"/>
      <c r="F81" s="607"/>
      <c r="G81" s="959"/>
      <c r="H81" s="192"/>
      <c r="I81" s="193"/>
      <c r="J81" s="176"/>
      <c r="K81" s="193"/>
      <c r="L81" s="193"/>
      <c r="M81" s="193"/>
      <c r="N81" s="193"/>
      <c r="O81" s="193"/>
      <c r="P81" s="193"/>
      <c r="Q81" s="193"/>
      <c r="R81" s="193"/>
    </row>
    <row r="82" spans="1:18" s="50" customFormat="1">
      <c r="A82" s="733" t="s">
        <v>17</v>
      </c>
      <c r="B82" s="288" t="s">
        <v>157</v>
      </c>
      <c r="C82" s="453"/>
      <c r="D82" s="237"/>
      <c r="E82" s="453"/>
      <c r="F82" s="607"/>
      <c r="G82" s="959"/>
      <c r="H82" s="192"/>
      <c r="I82" s="193"/>
      <c r="J82" s="176"/>
      <c r="K82" s="193"/>
      <c r="L82" s="193"/>
      <c r="M82" s="193"/>
      <c r="N82" s="193"/>
      <c r="O82" s="193"/>
      <c r="P82" s="193"/>
      <c r="Q82" s="193"/>
      <c r="R82" s="193"/>
    </row>
    <row r="83" spans="1:18" s="50" customFormat="1">
      <c r="A83" s="668"/>
      <c r="B83" s="288"/>
      <c r="C83" s="453"/>
      <c r="D83" s="237"/>
      <c r="E83" s="453"/>
      <c r="F83" s="607"/>
      <c r="G83" s="959"/>
      <c r="H83" s="192"/>
      <c r="I83" s="193"/>
      <c r="J83" s="176"/>
      <c r="K83" s="193"/>
      <c r="L83" s="193"/>
      <c r="M83" s="193"/>
      <c r="N83" s="193"/>
      <c r="O83" s="193"/>
      <c r="P83" s="193"/>
      <c r="Q83" s="193"/>
      <c r="R83" s="193"/>
    </row>
    <row r="84" spans="1:18" s="50" customFormat="1">
      <c r="A84" s="668" t="s">
        <v>158</v>
      </c>
      <c r="B84" s="288" t="s">
        <v>159</v>
      </c>
      <c r="C84" s="453"/>
      <c r="D84" s="237"/>
      <c r="E84" s="453"/>
      <c r="F84" s="607"/>
      <c r="G84" s="959"/>
      <c r="H84" s="192"/>
      <c r="I84" s="193"/>
      <c r="J84" s="176"/>
      <c r="K84" s="193"/>
      <c r="L84" s="193"/>
      <c r="M84" s="193"/>
      <c r="N84" s="193"/>
      <c r="O84" s="193"/>
      <c r="P84" s="193"/>
      <c r="Q84" s="193"/>
      <c r="R84" s="193"/>
    </row>
    <row r="85" spans="1:18" s="169" customFormat="1">
      <c r="A85" s="512"/>
      <c r="B85" s="457"/>
      <c r="C85" s="507"/>
      <c r="D85" s="237"/>
      <c r="E85" s="507"/>
      <c r="F85" s="509"/>
      <c r="G85" s="959"/>
      <c r="H85" s="978"/>
      <c r="I85" s="978"/>
      <c r="J85" s="978"/>
      <c r="K85" s="978"/>
      <c r="L85" s="978"/>
      <c r="M85" s="979"/>
      <c r="N85" s="978"/>
      <c r="O85" s="979"/>
      <c r="P85" s="978"/>
      <c r="Q85" s="978"/>
      <c r="R85" s="978"/>
    </row>
    <row r="86" spans="1:18" s="12" customFormat="1">
      <c r="A86" s="409">
        <v>1</v>
      </c>
      <c r="B86" s="20" t="s">
        <v>8</v>
      </c>
      <c r="C86" s="26"/>
      <c r="D86" s="364"/>
      <c r="E86" s="27"/>
      <c r="F86" s="507"/>
      <c r="G86" s="95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</row>
    <row r="87" spans="1:18" s="12" customFormat="1">
      <c r="A87" s="410">
        <v>1.1000000000000001</v>
      </c>
      <c r="B87" s="24" t="s">
        <v>9</v>
      </c>
      <c r="C87" s="26">
        <v>1</v>
      </c>
      <c r="D87" s="365" t="s">
        <v>4</v>
      </c>
      <c r="E87" s="27"/>
      <c r="F87" s="1160">
        <f>ROUND(E87*C87,2)</f>
        <v>0</v>
      </c>
      <c r="G87" s="95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</row>
    <row r="88" spans="1:18" s="12" customFormat="1">
      <c r="A88" s="587"/>
      <c r="B88" s="398"/>
      <c r="C88" s="507"/>
      <c r="D88" s="504"/>
      <c r="E88" s="239"/>
      <c r="F88" s="1160"/>
      <c r="G88" s="95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</row>
    <row r="89" spans="1:18" s="12" customFormat="1">
      <c r="A89" s="751">
        <v>2</v>
      </c>
      <c r="B89" s="24" t="s">
        <v>126</v>
      </c>
      <c r="C89" s="26">
        <v>1</v>
      </c>
      <c r="D89" s="365" t="s">
        <v>4</v>
      </c>
      <c r="E89" s="27"/>
      <c r="F89" s="1160">
        <f t="shared" ref="F89:F111" si="2">ROUND(E89*C89,2)</f>
        <v>0</v>
      </c>
      <c r="G89" s="95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</row>
    <row r="90" spans="1:18" s="180" customFormat="1">
      <c r="A90" s="410"/>
      <c r="B90" s="24"/>
      <c r="C90" s="26"/>
      <c r="D90" s="365"/>
      <c r="E90" s="27"/>
      <c r="F90" s="1160">
        <f t="shared" si="2"/>
        <v>0</v>
      </c>
      <c r="G90" s="959"/>
      <c r="H90" s="980">
        <v>1</v>
      </c>
      <c r="I90" s="980"/>
      <c r="J90" s="980"/>
      <c r="K90" s="980"/>
      <c r="L90" s="980"/>
      <c r="M90" s="980"/>
      <c r="N90" s="980"/>
      <c r="O90" s="980"/>
      <c r="P90" s="980"/>
      <c r="Q90" s="980"/>
      <c r="R90" s="980"/>
    </row>
    <row r="91" spans="1:18" s="180" customFormat="1">
      <c r="A91" s="409">
        <v>3</v>
      </c>
      <c r="B91" s="20" t="s">
        <v>375</v>
      </c>
      <c r="C91" s="26"/>
      <c r="D91" s="365"/>
      <c r="E91" s="411"/>
      <c r="F91" s="1160">
        <f t="shared" si="2"/>
        <v>0</v>
      </c>
      <c r="G91" s="959"/>
      <c r="H91" s="980"/>
      <c r="I91" s="980"/>
      <c r="J91" s="980"/>
      <c r="K91" s="980"/>
      <c r="L91" s="980"/>
      <c r="M91" s="980"/>
      <c r="N91" s="980"/>
      <c r="O91" s="980"/>
      <c r="P91" s="980"/>
      <c r="Q91" s="980"/>
      <c r="R91" s="980"/>
    </row>
    <row r="92" spans="1:18" s="12" customFormat="1">
      <c r="A92" s="359">
        <v>3.1</v>
      </c>
      <c r="B92" s="13" t="s">
        <v>265</v>
      </c>
      <c r="C92" s="412">
        <v>2.7</v>
      </c>
      <c r="D92" s="18" t="s">
        <v>12</v>
      </c>
      <c r="E92" s="412"/>
      <c r="F92" s="1160">
        <f t="shared" si="2"/>
        <v>0</v>
      </c>
      <c r="G92" s="959"/>
      <c r="H92" s="19"/>
      <c r="I92" s="981"/>
      <c r="J92" s="90"/>
      <c r="K92" s="19"/>
      <c r="L92" s="19"/>
      <c r="M92" s="19"/>
      <c r="N92" s="19"/>
      <c r="O92" s="19"/>
      <c r="P92" s="19"/>
      <c r="Q92" s="19"/>
      <c r="R92" s="19"/>
    </row>
    <row r="93" spans="1:18" s="12" customFormat="1">
      <c r="A93" s="359">
        <v>3.2</v>
      </c>
      <c r="B93" s="13" t="s">
        <v>267</v>
      </c>
      <c r="C93" s="412">
        <v>0.77</v>
      </c>
      <c r="D93" s="18" t="s">
        <v>12</v>
      </c>
      <c r="E93" s="412"/>
      <c r="F93" s="1160">
        <f t="shared" si="2"/>
        <v>0</v>
      </c>
      <c r="G93" s="959"/>
      <c r="H93" s="90"/>
      <c r="I93" s="86"/>
      <c r="J93" s="90"/>
      <c r="K93" s="19"/>
      <c r="L93" s="19"/>
      <c r="M93" s="19"/>
      <c r="N93" s="19"/>
      <c r="O93" s="19"/>
      <c r="P93" s="19"/>
      <c r="Q93" s="19"/>
      <c r="R93" s="19"/>
    </row>
    <row r="94" spans="1:18" s="12" customFormat="1">
      <c r="A94" s="359">
        <v>3.3</v>
      </c>
      <c r="B94" s="13" t="s">
        <v>266</v>
      </c>
      <c r="C94" s="412">
        <v>3.6</v>
      </c>
      <c r="D94" s="18" t="s">
        <v>12</v>
      </c>
      <c r="E94" s="412"/>
      <c r="F94" s="1160">
        <f t="shared" si="2"/>
        <v>0</v>
      </c>
      <c r="G94" s="959"/>
      <c r="H94" s="90"/>
      <c r="I94" s="86"/>
      <c r="J94" s="90"/>
      <c r="K94" s="19"/>
      <c r="L94" s="19"/>
      <c r="M94" s="19"/>
      <c r="N94" s="19"/>
      <c r="O94" s="19"/>
      <c r="P94" s="19"/>
      <c r="Q94" s="19"/>
      <c r="R94" s="19"/>
    </row>
    <row r="95" spans="1:18" s="12" customFormat="1">
      <c r="A95" s="410"/>
      <c r="B95" s="24"/>
      <c r="C95" s="26"/>
      <c r="D95" s="365"/>
      <c r="E95" s="27"/>
      <c r="F95" s="1160">
        <f t="shared" si="2"/>
        <v>0</v>
      </c>
      <c r="G95" s="959"/>
      <c r="H95" s="19"/>
      <c r="I95" s="90"/>
      <c r="J95" s="90"/>
      <c r="K95" s="19"/>
      <c r="L95" s="19"/>
      <c r="M95" s="19"/>
      <c r="N95" s="19"/>
      <c r="O95" s="19"/>
      <c r="P95" s="19"/>
      <c r="Q95" s="19"/>
      <c r="R95" s="19"/>
    </row>
    <row r="96" spans="1:18" s="12" customFormat="1">
      <c r="A96" s="409">
        <v>4</v>
      </c>
      <c r="B96" s="20" t="s">
        <v>127</v>
      </c>
      <c r="C96" s="26"/>
      <c r="D96" s="365"/>
      <c r="E96" s="411"/>
      <c r="F96" s="1160">
        <f t="shared" si="2"/>
        <v>0</v>
      </c>
      <c r="G96" s="959"/>
      <c r="H96" s="19"/>
      <c r="I96" s="90"/>
      <c r="J96" s="90"/>
      <c r="K96" s="19"/>
      <c r="L96" s="19"/>
      <c r="M96" s="19"/>
      <c r="N96" s="19"/>
      <c r="O96" s="19"/>
      <c r="P96" s="19"/>
      <c r="Q96" s="19"/>
      <c r="R96" s="19"/>
    </row>
    <row r="97" spans="1:18" s="12" customFormat="1">
      <c r="A97" s="359">
        <v>4.0999999999999996</v>
      </c>
      <c r="B97" s="13" t="s">
        <v>148</v>
      </c>
      <c r="C97" s="412">
        <v>52.53</v>
      </c>
      <c r="D97" s="18" t="s">
        <v>15</v>
      </c>
      <c r="E97" s="412"/>
      <c r="F97" s="1160">
        <f t="shared" si="2"/>
        <v>0</v>
      </c>
      <c r="G97" s="959"/>
      <c r="H97" s="19"/>
      <c r="I97" s="86"/>
      <c r="J97" s="90"/>
      <c r="K97" s="19"/>
      <c r="L97" s="19"/>
      <c r="M97" s="19"/>
      <c r="N97" s="19"/>
      <c r="O97" s="19"/>
      <c r="P97" s="19"/>
      <c r="Q97" s="19"/>
      <c r="R97" s="19"/>
    </row>
    <row r="98" spans="1:18" s="12" customFormat="1">
      <c r="A98" s="359">
        <v>4.2</v>
      </c>
      <c r="B98" s="13" t="s">
        <v>149</v>
      </c>
      <c r="C98" s="412">
        <v>7.84</v>
      </c>
      <c r="D98" s="18" t="s">
        <v>15</v>
      </c>
      <c r="E98" s="412"/>
      <c r="F98" s="1160">
        <f t="shared" si="2"/>
        <v>0</v>
      </c>
      <c r="G98" s="959"/>
      <c r="H98" s="19"/>
      <c r="I98" s="86"/>
      <c r="J98" s="90"/>
      <c r="K98" s="19"/>
      <c r="L98" s="19"/>
      <c r="M98" s="19"/>
      <c r="N98" s="19"/>
      <c r="O98" s="19"/>
      <c r="P98" s="19"/>
      <c r="Q98" s="19"/>
      <c r="R98" s="19"/>
    </row>
    <row r="99" spans="1:18" s="12" customFormat="1">
      <c r="A99" s="413">
        <v>4.3</v>
      </c>
      <c r="B99" s="13" t="s">
        <v>180</v>
      </c>
      <c r="C99" s="412">
        <v>3.32</v>
      </c>
      <c r="D99" s="18" t="s">
        <v>15</v>
      </c>
      <c r="E99" s="412"/>
      <c r="F99" s="1160">
        <f t="shared" si="2"/>
        <v>0</v>
      </c>
      <c r="G99" s="959"/>
      <c r="H99" s="19"/>
      <c r="I99" s="86"/>
      <c r="J99" s="90"/>
      <c r="K99" s="19"/>
      <c r="L99" s="19"/>
      <c r="M99" s="19"/>
      <c r="N99" s="19"/>
      <c r="O99" s="19"/>
      <c r="P99" s="19"/>
      <c r="Q99" s="19"/>
      <c r="R99" s="19"/>
    </row>
    <row r="100" spans="1:18" s="12" customFormat="1">
      <c r="A100" s="413"/>
      <c r="B100" s="13"/>
      <c r="C100" s="412"/>
      <c r="D100" s="18"/>
      <c r="E100" s="414"/>
      <c r="F100" s="1160">
        <f t="shared" si="2"/>
        <v>0</v>
      </c>
      <c r="G100" s="959"/>
      <c r="H100" s="19"/>
      <c r="I100" s="90"/>
      <c r="J100" s="90"/>
      <c r="K100" s="19"/>
      <c r="L100" s="19"/>
      <c r="M100" s="19"/>
      <c r="N100" s="19"/>
      <c r="O100" s="19"/>
      <c r="P100" s="19"/>
      <c r="Q100" s="19"/>
      <c r="R100" s="19"/>
    </row>
    <row r="101" spans="1:18" s="180" customFormat="1">
      <c r="A101" s="409">
        <v>5</v>
      </c>
      <c r="B101" s="20" t="s">
        <v>129</v>
      </c>
      <c r="C101" s="26"/>
      <c r="D101" s="365"/>
      <c r="E101" s="415"/>
      <c r="F101" s="1160">
        <f t="shared" si="2"/>
        <v>0</v>
      </c>
      <c r="G101" s="959"/>
      <c r="H101" s="980"/>
      <c r="I101" s="980"/>
      <c r="J101" s="980"/>
      <c r="K101" s="980"/>
      <c r="L101" s="980"/>
      <c r="M101" s="980"/>
      <c r="N101" s="980"/>
      <c r="O101" s="980"/>
      <c r="P101" s="980"/>
      <c r="Q101" s="980"/>
      <c r="R101" s="980"/>
    </row>
    <row r="102" spans="1:18" s="180" customFormat="1" ht="26.4">
      <c r="A102" s="752" t="s">
        <v>383</v>
      </c>
      <c r="B102" s="639" t="s">
        <v>176</v>
      </c>
      <c r="C102" s="26">
        <v>26.24</v>
      </c>
      <c r="D102" s="365" t="s">
        <v>15</v>
      </c>
      <c r="E102" s="411"/>
      <c r="F102" s="1160">
        <f t="shared" si="2"/>
        <v>0</v>
      </c>
      <c r="G102" s="959"/>
      <c r="H102" s="982"/>
      <c r="I102" s="983"/>
      <c r="J102" s="980"/>
      <c r="K102" s="980"/>
      <c r="L102" s="980"/>
      <c r="M102" s="980"/>
      <c r="N102" s="980"/>
      <c r="O102" s="980"/>
      <c r="P102" s="980"/>
      <c r="Q102" s="980"/>
      <c r="R102" s="980"/>
    </row>
    <row r="103" spans="1:18" s="180" customFormat="1">
      <c r="A103" s="359">
        <v>5.2</v>
      </c>
      <c r="B103" s="13" t="s">
        <v>178</v>
      </c>
      <c r="C103" s="412">
        <v>15.32</v>
      </c>
      <c r="D103" s="365" t="s">
        <v>15</v>
      </c>
      <c r="E103" s="412"/>
      <c r="F103" s="1160">
        <f t="shared" si="2"/>
        <v>0</v>
      </c>
      <c r="G103" s="959"/>
      <c r="H103" s="980"/>
      <c r="I103" s="983"/>
      <c r="J103" s="980"/>
      <c r="K103" s="980"/>
      <c r="L103" s="980"/>
      <c r="M103" s="980"/>
      <c r="N103" s="980"/>
      <c r="O103" s="980"/>
      <c r="P103" s="980"/>
      <c r="Q103" s="980"/>
      <c r="R103" s="980"/>
    </row>
    <row r="104" spans="1:18" s="180" customFormat="1">
      <c r="A104" s="359">
        <v>5.3</v>
      </c>
      <c r="B104" s="13" t="s">
        <v>151</v>
      </c>
      <c r="C104" s="412">
        <v>30</v>
      </c>
      <c r="D104" s="365" t="s">
        <v>15</v>
      </c>
      <c r="E104" s="412"/>
      <c r="F104" s="1160">
        <f t="shared" si="2"/>
        <v>0</v>
      </c>
      <c r="G104" s="959"/>
      <c r="H104" s="982"/>
      <c r="I104" s="983"/>
      <c r="J104" s="980"/>
      <c r="K104" s="980"/>
      <c r="L104" s="980"/>
      <c r="M104" s="980"/>
      <c r="N104" s="980"/>
      <c r="O104" s="980"/>
      <c r="P104" s="980"/>
      <c r="Q104" s="980"/>
      <c r="R104" s="980"/>
    </row>
    <row r="105" spans="1:18" s="180" customFormat="1">
      <c r="A105" s="359">
        <v>5.4</v>
      </c>
      <c r="B105" s="13" t="s">
        <v>130</v>
      </c>
      <c r="C105" s="412">
        <v>30</v>
      </c>
      <c r="D105" s="365" t="s">
        <v>15</v>
      </c>
      <c r="E105" s="412"/>
      <c r="F105" s="1160">
        <f t="shared" si="2"/>
        <v>0</v>
      </c>
      <c r="G105" s="959"/>
      <c r="H105" s="980"/>
      <c r="I105" s="983"/>
      <c r="J105" s="980"/>
      <c r="K105" s="980"/>
      <c r="L105" s="980"/>
      <c r="M105" s="980"/>
      <c r="N105" s="980"/>
      <c r="O105" s="980"/>
      <c r="P105" s="980"/>
      <c r="Q105" s="980"/>
      <c r="R105" s="980"/>
    </row>
    <row r="106" spans="1:18" s="12" customFormat="1">
      <c r="A106" s="497" t="s">
        <v>384</v>
      </c>
      <c r="B106" s="585" t="s">
        <v>131</v>
      </c>
      <c r="C106" s="507">
        <v>18.239999999999998</v>
      </c>
      <c r="D106" s="504" t="s">
        <v>15</v>
      </c>
      <c r="E106" s="509"/>
      <c r="F106" s="1160">
        <f t="shared" si="2"/>
        <v>0</v>
      </c>
      <c r="G106" s="959"/>
      <c r="H106" s="19"/>
      <c r="I106" s="86"/>
      <c r="J106" s="19"/>
      <c r="K106" s="19"/>
      <c r="L106" s="19"/>
      <c r="M106" s="19"/>
      <c r="N106" s="19"/>
      <c r="O106" s="19"/>
      <c r="P106" s="19"/>
      <c r="Q106" s="19"/>
      <c r="R106" s="19"/>
    </row>
    <row r="107" spans="1:18" s="12" customFormat="1">
      <c r="A107" s="586" t="s">
        <v>385</v>
      </c>
      <c r="B107" s="585" t="s">
        <v>56</v>
      </c>
      <c r="C107" s="507">
        <v>63.78</v>
      </c>
      <c r="D107" s="504" t="s">
        <v>10</v>
      </c>
      <c r="E107" s="509"/>
      <c r="F107" s="1160">
        <f t="shared" si="2"/>
        <v>0</v>
      </c>
      <c r="G107" s="959"/>
      <c r="H107" s="19"/>
      <c r="I107" s="86"/>
      <c r="J107" s="19"/>
      <c r="K107" s="19"/>
      <c r="L107" s="19"/>
      <c r="M107" s="19"/>
      <c r="N107" s="19"/>
      <c r="O107" s="19"/>
      <c r="P107" s="19"/>
      <c r="Q107" s="19"/>
      <c r="R107" s="19"/>
    </row>
    <row r="108" spans="1:18" s="12" customFormat="1">
      <c r="A108" s="497">
        <v>5.7</v>
      </c>
      <c r="B108" s="398" t="s">
        <v>133</v>
      </c>
      <c r="C108" s="507">
        <v>30</v>
      </c>
      <c r="D108" s="504" t="s">
        <v>15</v>
      </c>
      <c r="E108" s="239"/>
      <c r="F108" s="1160">
        <f t="shared" si="2"/>
        <v>0</v>
      </c>
      <c r="G108" s="959"/>
      <c r="H108" s="19"/>
      <c r="I108" s="984"/>
      <c r="J108" s="19"/>
      <c r="K108" s="19"/>
      <c r="L108" s="19"/>
      <c r="M108" s="19"/>
      <c r="N108" s="19"/>
      <c r="O108" s="19"/>
      <c r="P108" s="19"/>
      <c r="Q108" s="19"/>
      <c r="R108" s="19"/>
    </row>
    <row r="109" spans="1:18" s="950" customFormat="1">
      <c r="A109" s="669"/>
      <c r="B109" s="588"/>
      <c r="C109" s="391"/>
      <c r="D109" s="589"/>
      <c r="E109" s="590"/>
      <c r="F109" s="1160">
        <f t="shared" si="2"/>
        <v>0</v>
      </c>
      <c r="G109" s="959"/>
      <c r="H109" s="1152"/>
      <c r="I109" s="778"/>
      <c r="J109" s="1152"/>
      <c r="K109" s="952"/>
      <c r="L109" s="952"/>
      <c r="M109" s="952"/>
      <c r="N109" s="952"/>
      <c r="O109" s="952"/>
      <c r="P109" s="952"/>
      <c r="Q109" s="952"/>
      <c r="R109" s="952"/>
    </row>
    <row r="110" spans="1:18" s="12" customFormat="1">
      <c r="A110" s="397">
        <v>6</v>
      </c>
      <c r="B110" s="454" t="s">
        <v>134</v>
      </c>
      <c r="C110" s="499">
        <v>20.3</v>
      </c>
      <c r="D110" s="504" t="s">
        <v>15</v>
      </c>
      <c r="E110" s="499"/>
      <c r="F110" s="1160">
        <f t="shared" si="2"/>
        <v>0</v>
      </c>
      <c r="G110" s="959"/>
      <c r="H110" s="19"/>
      <c r="I110" s="985"/>
      <c r="J110" s="19"/>
      <c r="K110" s="19"/>
      <c r="L110" s="19"/>
      <c r="M110" s="19"/>
      <c r="N110" s="19"/>
      <c r="O110" s="19"/>
      <c r="P110" s="19"/>
      <c r="Q110" s="19"/>
      <c r="R110" s="19"/>
    </row>
    <row r="111" spans="1:18" s="779" customFormat="1">
      <c r="A111" s="397">
        <v>7</v>
      </c>
      <c r="B111" s="454" t="s">
        <v>135</v>
      </c>
      <c r="C111" s="499">
        <v>17.8</v>
      </c>
      <c r="D111" s="504" t="s">
        <v>15</v>
      </c>
      <c r="E111" s="499"/>
      <c r="F111" s="1160">
        <f t="shared" si="2"/>
        <v>0</v>
      </c>
      <c r="G111" s="959"/>
      <c r="H111" s="986"/>
      <c r="I111" s="987"/>
      <c r="J111" s="986"/>
      <c r="K111" s="986"/>
      <c r="L111" s="986"/>
      <c r="M111" s="986"/>
      <c r="N111" s="986"/>
      <c r="O111" s="986"/>
      <c r="P111" s="986"/>
      <c r="Q111" s="986"/>
      <c r="R111" s="986"/>
    </row>
    <row r="112" spans="1:18" s="779" customFormat="1">
      <c r="A112" s="397"/>
      <c r="B112" s="454"/>
      <c r="C112" s="499"/>
      <c r="D112" s="504"/>
      <c r="E112" s="499"/>
      <c r="F112" s="1160"/>
      <c r="G112" s="959"/>
      <c r="H112" s="986"/>
      <c r="I112" s="987"/>
      <c r="J112" s="986"/>
      <c r="K112" s="986"/>
      <c r="L112" s="986"/>
      <c r="M112" s="986"/>
      <c r="N112" s="986"/>
      <c r="O112" s="986"/>
      <c r="P112" s="986"/>
      <c r="Q112" s="986"/>
      <c r="R112" s="986"/>
    </row>
    <row r="113" spans="1:18" s="180" customFormat="1">
      <c r="A113" s="467">
        <v>8</v>
      </c>
      <c r="B113" s="386" t="s">
        <v>55</v>
      </c>
      <c r="C113" s="507"/>
      <c r="D113" s="504"/>
      <c r="E113" s="508"/>
      <c r="F113" s="1160">
        <f>ROUND(E113*C113,2)</f>
        <v>0</v>
      </c>
      <c r="G113" s="959"/>
      <c r="H113" s="980"/>
      <c r="I113" s="351"/>
      <c r="J113" s="980"/>
      <c r="K113" s="980"/>
      <c r="L113" s="980"/>
      <c r="M113" s="980"/>
      <c r="N113" s="980"/>
      <c r="O113" s="980"/>
      <c r="P113" s="980"/>
      <c r="Q113" s="980"/>
      <c r="R113" s="980"/>
    </row>
    <row r="114" spans="1:18" s="12" customFormat="1">
      <c r="A114" s="681">
        <v>8.1</v>
      </c>
      <c r="B114" s="398" t="s">
        <v>142</v>
      </c>
      <c r="C114" s="507">
        <v>44.88</v>
      </c>
      <c r="D114" s="504" t="s">
        <v>15</v>
      </c>
      <c r="E114" s="509"/>
      <c r="F114" s="1160">
        <f>ROUND(E114*C114,2)</f>
        <v>0</v>
      </c>
      <c r="G114" s="959"/>
      <c r="H114" s="177"/>
      <c r="I114" s="983"/>
      <c r="J114" s="19"/>
      <c r="K114" s="19"/>
      <c r="L114" s="19"/>
      <c r="M114" s="19"/>
      <c r="N114" s="19"/>
      <c r="O114" s="19"/>
      <c r="P114" s="19"/>
      <c r="Q114" s="19"/>
      <c r="R114" s="19"/>
    </row>
    <row r="115" spans="1:18" s="180" customFormat="1">
      <c r="A115" s="505"/>
      <c r="B115" s="591"/>
      <c r="C115" s="592"/>
      <c r="D115" s="593"/>
      <c r="E115" s="508"/>
      <c r="F115" s="508"/>
      <c r="G115" s="959"/>
      <c r="H115" s="980"/>
      <c r="I115" s="980"/>
      <c r="J115" s="980"/>
      <c r="K115" s="980"/>
      <c r="L115" s="980"/>
      <c r="M115" s="980"/>
      <c r="N115" s="980"/>
      <c r="O115" s="980"/>
      <c r="P115" s="980"/>
      <c r="Q115" s="980"/>
      <c r="R115" s="980"/>
    </row>
    <row r="116" spans="1:18" s="180" customFormat="1">
      <c r="A116" s="467">
        <v>9</v>
      </c>
      <c r="B116" s="386" t="s">
        <v>179</v>
      </c>
      <c r="C116" s="592"/>
      <c r="D116" s="593"/>
      <c r="E116" s="508"/>
      <c r="F116" s="508"/>
      <c r="G116" s="959"/>
      <c r="H116" s="980"/>
      <c r="I116" s="980"/>
      <c r="J116" s="980"/>
      <c r="K116" s="980"/>
      <c r="L116" s="980"/>
      <c r="M116" s="980"/>
      <c r="N116" s="980"/>
      <c r="O116" s="980"/>
      <c r="P116" s="980"/>
      <c r="Q116" s="980"/>
      <c r="R116" s="980"/>
    </row>
    <row r="117" spans="1:18" s="180" customFormat="1" ht="38.25" customHeight="1">
      <c r="A117" s="898" t="s">
        <v>304</v>
      </c>
      <c r="B117" s="454" t="s">
        <v>177</v>
      </c>
      <c r="C117" s="567">
        <v>1</v>
      </c>
      <c r="D117" s="582" t="s">
        <v>4</v>
      </c>
      <c r="E117" s="836"/>
      <c r="F117" s="1160">
        <f t="shared" ref="F117:F123" si="3">ROUND(E117*C117,2)</f>
        <v>0</v>
      </c>
      <c r="G117" s="959"/>
      <c r="H117" s="980"/>
      <c r="I117" s="980"/>
      <c r="J117" s="980"/>
      <c r="K117" s="229"/>
      <c r="L117" s="229"/>
      <c r="M117" s="980"/>
      <c r="N117" s="980"/>
      <c r="O117" s="980"/>
      <c r="P117" s="980"/>
      <c r="Q117" s="980"/>
      <c r="R117" s="980"/>
    </row>
    <row r="118" spans="1:18" s="79" customFormat="1">
      <c r="A118" s="724"/>
      <c r="B118" s="591"/>
      <c r="C118" s="592"/>
      <c r="D118" s="593"/>
      <c r="E118" s="218"/>
      <c r="F118" s="1160">
        <f t="shared" si="3"/>
        <v>0</v>
      </c>
      <c r="G118" s="959"/>
      <c r="H118" s="229"/>
      <c r="I118" s="229"/>
      <c r="J118" s="229"/>
      <c r="K118" s="229"/>
      <c r="L118" s="229"/>
      <c r="M118" s="229"/>
      <c r="N118" s="229"/>
      <c r="O118" s="229"/>
      <c r="P118" s="229"/>
      <c r="Q118" s="229"/>
      <c r="R118" s="229"/>
    </row>
    <row r="119" spans="1:18" s="79" customFormat="1">
      <c r="A119" s="467">
        <v>10</v>
      </c>
      <c r="B119" s="723" t="s">
        <v>144</v>
      </c>
      <c r="C119" s="696"/>
      <c r="D119" s="237"/>
      <c r="E119" s="596"/>
      <c r="F119" s="1160">
        <f t="shared" si="3"/>
        <v>0</v>
      </c>
      <c r="G119" s="959"/>
      <c r="H119" s="229"/>
      <c r="I119" s="229"/>
      <c r="J119" s="229"/>
      <c r="K119" s="229"/>
      <c r="L119" s="229"/>
      <c r="M119" s="229"/>
      <c r="N119" s="229"/>
      <c r="O119" s="229"/>
      <c r="P119" s="229"/>
      <c r="Q119" s="229"/>
      <c r="R119" s="229"/>
    </row>
    <row r="120" spans="1:18" s="157" customFormat="1">
      <c r="A120" s="468">
        <v>10.1</v>
      </c>
      <c r="B120" s="685" t="s">
        <v>145</v>
      </c>
      <c r="C120" s="696">
        <v>4</v>
      </c>
      <c r="D120" s="237" t="s">
        <v>4</v>
      </c>
      <c r="E120" s="596"/>
      <c r="F120" s="1160">
        <f t="shared" si="3"/>
        <v>0</v>
      </c>
      <c r="G120" s="959"/>
      <c r="H120" s="988"/>
      <c r="I120" s="988"/>
      <c r="J120" s="988"/>
      <c r="K120" s="988"/>
      <c r="L120" s="988"/>
      <c r="M120" s="988"/>
      <c r="N120" s="988"/>
      <c r="O120" s="988"/>
      <c r="P120" s="988"/>
      <c r="Q120" s="988"/>
      <c r="R120" s="988"/>
    </row>
    <row r="121" spans="1:18" s="780" customFormat="1">
      <c r="A121" s="468">
        <v>10.199999999999999</v>
      </c>
      <c r="B121" s="685" t="s">
        <v>169</v>
      </c>
      <c r="C121" s="696">
        <v>2</v>
      </c>
      <c r="D121" s="237" t="s">
        <v>4</v>
      </c>
      <c r="E121" s="596"/>
      <c r="F121" s="1160">
        <f t="shared" si="3"/>
        <v>0</v>
      </c>
      <c r="G121" s="959"/>
      <c r="H121" s="989"/>
      <c r="I121" s="989"/>
      <c r="J121" s="989"/>
      <c r="K121" s="989"/>
      <c r="L121" s="989"/>
      <c r="M121" s="989"/>
      <c r="N121" s="989"/>
      <c r="O121" s="989"/>
      <c r="P121" s="989"/>
      <c r="Q121" s="989"/>
      <c r="R121" s="989"/>
    </row>
    <row r="122" spans="1:18" s="50" customFormat="1">
      <c r="A122" s="468">
        <v>10.3</v>
      </c>
      <c r="B122" s="685" t="s">
        <v>170</v>
      </c>
      <c r="C122" s="696">
        <v>2</v>
      </c>
      <c r="D122" s="237" t="s">
        <v>4</v>
      </c>
      <c r="E122" s="596"/>
      <c r="F122" s="1160">
        <f t="shared" si="3"/>
        <v>0</v>
      </c>
      <c r="G122" s="959"/>
      <c r="H122" s="192"/>
      <c r="I122" s="193"/>
      <c r="J122" s="176"/>
      <c r="K122" s="193"/>
      <c r="L122" s="193"/>
      <c r="M122" s="193"/>
      <c r="N122" s="193"/>
      <c r="O122" s="193"/>
      <c r="P122" s="193"/>
      <c r="Q122" s="193"/>
      <c r="R122" s="193"/>
    </row>
    <row r="123" spans="1:18" s="50" customFormat="1" ht="26.4">
      <c r="A123" s="468">
        <v>10.4</v>
      </c>
      <c r="B123" s="927" t="s">
        <v>188</v>
      </c>
      <c r="C123" s="948">
        <v>1</v>
      </c>
      <c r="D123" s="384" t="s">
        <v>4</v>
      </c>
      <c r="E123" s="949"/>
      <c r="F123" s="1161">
        <f t="shared" si="3"/>
        <v>0</v>
      </c>
      <c r="G123" s="959"/>
      <c r="H123" s="192"/>
      <c r="I123" s="193"/>
      <c r="J123" s="176"/>
      <c r="K123" s="193"/>
      <c r="L123" s="193"/>
      <c r="M123" s="193"/>
      <c r="N123" s="193"/>
      <c r="O123" s="193"/>
      <c r="P123" s="193"/>
      <c r="Q123" s="193"/>
      <c r="R123" s="193"/>
    </row>
    <row r="124" spans="1:18" s="50" customFormat="1" ht="4.5" customHeight="1">
      <c r="A124" s="695"/>
      <c r="B124" s="697"/>
      <c r="C124" s="698"/>
      <c r="D124" s="699"/>
      <c r="E124" s="700"/>
      <c r="F124" s="1160"/>
      <c r="G124" s="959"/>
      <c r="H124" s="192"/>
      <c r="I124" s="193"/>
      <c r="J124" s="176"/>
      <c r="K124" s="193"/>
      <c r="L124" s="193"/>
      <c r="M124" s="193"/>
      <c r="N124" s="193"/>
      <c r="O124" s="193"/>
      <c r="P124" s="193"/>
      <c r="Q124" s="193"/>
      <c r="R124" s="193"/>
    </row>
    <row r="125" spans="1:18" s="50" customFormat="1">
      <c r="A125" s="659">
        <v>11</v>
      </c>
      <c r="B125" s="608" t="s">
        <v>66</v>
      </c>
      <c r="C125" s="609">
        <v>1</v>
      </c>
      <c r="D125" s="610" t="s">
        <v>4</v>
      </c>
      <c r="E125" s="611"/>
      <c r="F125" s="1160">
        <f>ROUND(E125*C125,2)</f>
        <v>0</v>
      </c>
      <c r="G125" s="959"/>
      <c r="H125" s="192"/>
      <c r="I125" s="193"/>
      <c r="J125" s="176"/>
      <c r="K125" s="193"/>
      <c r="L125" s="193"/>
      <c r="M125" s="193"/>
      <c r="N125" s="193"/>
      <c r="O125" s="193"/>
      <c r="P125" s="193"/>
      <c r="Q125" s="193"/>
      <c r="R125" s="193"/>
    </row>
    <row r="126" spans="1:18" s="50" customFormat="1">
      <c r="A126" s="612"/>
      <c r="B126" s="613" t="s">
        <v>147</v>
      </c>
      <c r="C126" s="614"/>
      <c r="D126" s="615"/>
      <c r="E126" s="616"/>
      <c r="F126" s="617">
        <f>ROUND(SUM(F87:F125),2)</f>
        <v>0</v>
      </c>
      <c r="G126" s="959"/>
      <c r="H126" s="192"/>
      <c r="I126" s="193"/>
      <c r="J126" s="176"/>
      <c r="K126" s="193"/>
      <c r="L126" s="193"/>
      <c r="M126" s="193"/>
      <c r="N126" s="193"/>
      <c r="O126" s="193"/>
      <c r="P126" s="193"/>
      <c r="Q126" s="193"/>
      <c r="R126" s="193"/>
    </row>
    <row r="127" spans="1:18" s="169" customFormat="1" ht="4.5" customHeight="1">
      <c r="A127" s="670"/>
      <c r="B127" s="219"/>
      <c r="C127" s="618"/>
      <c r="D127" s="217"/>
      <c r="E127" s="218"/>
      <c r="F127" s="1162"/>
      <c r="G127" s="959"/>
      <c r="H127" s="978"/>
      <c r="I127" s="978"/>
      <c r="J127" s="978"/>
      <c r="K127" s="978"/>
      <c r="L127" s="978"/>
      <c r="M127" s="979"/>
      <c r="N127" s="978"/>
      <c r="O127" s="979"/>
      <c r="P127" s="978"/>
      <c r="Q127" s="978"/>
      <c r="R127" s="978"/>
    </row>
    <row r="128" spans="1:18" s="8" customFormat="1">
      <c r="A128" s="733" t="s">
        <v>160</v>
      </c>
      <c r="B128" s="619" t="s">
        <v>161</v>
      </c>
      <c r="C128" s="453"/>
      <c r="D128" s="237"/>
      <c r="E128" s="453"/>
      <c r="F128" s="607"/>
      <c r="G128" s="959"/>
      <c r="H128" s="197"/>
      <c r="I128" s="139"/>
      <c r="J128" s="277"/>
      <c r="K128" s="139"/>
      <c r="L128" s="139"/>
      <c r="M128" s="139"/>
      <c r="N128" s="139"/>
      <c r="O128" s="139"/>
      <c r="P128" s="139"/>
      <c r="Q128" s="139"/>
      <c r="R128" s="139"/>
    </row>
    <row r="129" spans="1:18" s="169" customFormat="1" ht="26.4">
      <c r="A129" s="660">
        <v>1</v>
      </c>
      <c r="B129" s="574" t="s">
        <v>214</v>
      </c>
      <c r="C129" s="239"/>
      <c r="D129" s="238"/>
      <c r="E129" s="239"/>
      <c r="F129" s="239"/>
      <c r="G129" s="959"/>
      <c r="H129" s="978"/>
      <c r="I129" s="978"/>
      <c r="J129" s="978"/>
      <c r="K129" s="978"/>
      <c r="L129" s="978"/>
      <c r="M129" s="979"/>
      <c r="N129" s="978"/>
      <c r="O129" s="979"/>
      <c r="P129" s="978"/>
      <c r="Q129" s="978"/>
      <c r="R129" s="978"/>
    </row>
    <row r="130" spans="1:18" s="169" customFormat="1">
      <c r="A130" s="690">
        <v>1.1000000000000001</v>
      </c>
      <c r="B130" s="258" t="s">
        <v>215</v>
      </c>
      <c r="C130" s="259">
        <v>1</v>
      </c>
      <c r="D130" s="260" t="s">
        <v>85</v>
      </c>
      <c r="E130" s="259"/>
      <c r="F130" s="1160">
        <f t="shared" ref="F130:F145" si="4">ROUND(E130*C130,2)</f>
        <v>0</v>
      </c>
      <c r="G130" s="959"/>
      <c r="H130" s="978"/>
      <c r="I130" s="978"/>
      <c r="J130" s="978"/>
      <c r="K130" s="978"/>
      <c r="L130" s="978"/>
      <c r="M130" s="979"/>
      <c r="N130" s="978"/>
      <c r="O130" s="979"/>
      <c r="P130" s="978"/>
      <c r="Q130" s="978"/>
      <c r="R130" s="978"/>
    </row>
    <row r="131" spans="1:18" s="169" customFormat="1">
      <c r="A131" s="690">
        <v>1.2</v>
      </c>
      <c r="B131" s="258" t="s">
        <v>216</v>
      </c>
      <c r="C131" s="259">
        <v>18</v>
      </c>
      <c r="D131" s="260" t="s">
        <v>85</v>
      </c>
      <c r="E131" s="259"/>
      <c r="F131" s="1160">
        <f t="shared" si="4"/>
        <v>0</v>
      </c>
      <c r="G131" s="959"/>
      <c r="H131" s="978"/>
      <c r="I131" s="978"/>
      <c r="J131" s="978"/>
      <c r="K131" s="978"/>
      <c r="L131" s="978"/>
      <c r="M131" s="979"/>
      <c r="N131" s="978"/>
      <c r="O131" s="979"/>
      <c r="P131" s="978"/>
      <c r="Q131" s="978"/>
      <c r="R131" s="978"/>
    </row>
    <row r="132" spans="1:18" s="169" customFormat="1">
      <c r="A132" s="691">
        <v>1.3</v>
      </c>
      <c r="B132" s="261" t="s">
        <v>217</v>
      </c>
      <c r="C132" s="262">
        <v>11800</v>
      </c>
      <c r="D132" s="263" t="s">
        <v>153</v>
      </c>
      <c r="E132" s="620"/>
      <c r="F132" s="1160">
        <f t="shared" si="4"/>
        <v>0</v>
      </c>
      <c r="G132" s="959"/>
      <c r="H132" s="978"/>
      <c r="I132" s="978"/>
      <c r="J132" s="978"/>
      <c r="K132" s="978"/>
      <c r="L132" s="978"/>
      <c r="M132" s="979"/>
      <c r="N132" s="978"/>
      <c r="O132" s="979"/>
      <c r="P132" s="978"/>
      <c r="Q132" s="978"/>
      <c r="R132" s="978"/>
    </row>
    <row r="133" spans="1:18" s="169" customFormat="1">
      <c r="A133" s="690">
        <v>1.4</v>
      </c>
      <c r="B133" s="261" t="s">
        <v>218</v>
      </c>
      <c r="C133" s="262">
        <v>7</v>
      </c>
      <c r="D133" s="263" t="s">
        <v>85</v>
      </c>
      <c r="E133" s="262"/>
      <c r="F133" s="1160">
        <f t="shared" si="4"/>
        <v>0</v>
      </c>
      <c r="G133" s="959"/>
      <c r="H133" s="978"/>
      <c r="I133" s="978"/>
      <c r="J133" s="978"/>
      <c r="K133" s="978"/>
      <c r="L133" s="978"/>
      <c r="M133" s="979"/>
      <c r="N133" s="978"/>
      <c r="O133" s="979"/>
      <c r="P133" s="978"/>
      <c r="Q133" s="978"/>
      <c r="R133" s="978"/>
    </row>
    <row r="134" spans="1:18" s="169" customFormat="1">
      <c r="A134" s="690">
        <v>1.5</v>
      </c>
      <c r="B134" s="261" t="s">
        <v>219</v>
      </c>
      <c r="C134" s="262">
        <v>8</v>
      </c>
      <c r="D134" s="263" t="s">
        <v>85</v>
      </c>
      <c r="E134" s="262"/>
      <c r="F134" s="1160">
        <f t="shared" si="4"/>
        <v>0</v>
      </c>
      <c r="G134" s="959"/>
      <c r="H134" s="978"/>
      <c r="I134" s="978"/>
      <c r="J134" s="978"/>
      <c r="K134" s="978"/>
      <c r="L134" s="978"/>
      <c r="M134" s="979"/>
      <c r="N134" s="978"/>
      <c r="O134" s="979"/>
      <c r="P134" s="978"/>
      <c r="Q134" s="978"/>
      <c r="R134" s="978"/>
    </row>
    <row r="135" spans="1:18" s="169" customFormat="1">
      <c r="A135" s="691">
        <v>1.6</v>
      </c>
      <c r="B135" s="261" t="s">
        <v>220</v>
      </c>
      <c r="C135" s="262">
        <v>1</v>
      </c>
      <c r="D135" s="263" t="s">
        <v>85</v>
      </c>
      <c r="E135" s="262"/>
      <c r="F135" s="1160">
        <f t="shared" si="4"/>
        <v>0</v>
      </c>
      <c r="G135" s="959"/>
      <c r="H135" s="978"/>
      <c r="I135" s="978"/>
      <c r="J135" s="978"/>
      <c r="K135" s="978"/>
      <c r="L135" s="978"/>
      <c r="M135" s="979"/>
      <c r="N135" s="978"/>
      <c r="O135" s="979"/>
      <c r="P135" s="978"/>
      <c r="Q135" s="978"/>
      <c r="R135" s="978"/>
    </row>
    <row r="136" spans="1:18" s="169" customFormat="1">
      <c r="A136" s="690">
        <v>1.7</v>
      </c>
      <c r="B136" s="261" t="s">
        <v>221</v>
      </c>
      <c r="C136" s="262">
        <v>1</v>
      </c>
      <c r="D136" s="263" t="s">
        <v>85</v>
      </c>
      <c r="E136" s="262"/>
      <c r="F136" s="1160">
        <f t="shared" si="4"/>
        <v>0</v>
      </c>
      <c r="G136" s="959"/>
      <c r="H136" s="978"/>
      <c r="I136" s="978"/>
      <c r="J136" s="978"/>
      <c r="K136" s="978"/>
      <c r="L136" s="978"/>
      <c r="M136" s="979"/>
      <c r="N136" s="978"/>
      <c r="O136" s="979"/>
      <c r="P136" s="978"/>
      <c r="Q136" s="978"/>
      <c r="R136" s="978"/>
    </row>
    <row r="137" spans="1:18" s="169" customFormat="1">
      <c r="A137" s="690">
        <v>1.8</v>
      </c>
      <c r="B137" s="261" t="s">
        <v>222</v>
      </c>
      <c r="C137" s="262">
        <v>2</v>
      </c>
      <c r="D137" s="263" t="s">
        <v>85</v>
      </c>
      <c r="E137" s="262"/>
      <c r="F137" s="1160">
        <f t="shared" si="4"/>
        <v>0</v>
      </c>
      <c r="G137" s="959"/>
      <c r="H137" s="978"/>
      <c r="I137" s="978"/>
      <c r="J137" s="978"/>
      <c r="K137" s="978"/>
      <c r="L137" s="978"/>
      <c r="M137" s="979"/>
      <c r="N137" s="978"/>
      <c r="O137" s="979"/>
      <c r="P137" s="978"/>
      <c r="Q137" s="978"/>
      <c r="R137" s="978"/>
    </row>
    <row r="138" spans="1:18" s="169" customFormat="1">
      <c r="A138" s="691">
        <v>1.9</v>
      </c>
      <c r="B138" s="258" t="s">
        <v>223</v>
      </c>
      <c r="C138" s="701">
        <v>15</v>
      </c>
      <c r="D138" s="263" t="s">
        <v>85</v>
      </c>
      <c r="E138" s="262"/>
      <c r="F138" s="1160">
        <f t="shared" si="4"/>
        <v>0</v>
      </c>
      <c r="G138" s="959"/>
      <c r="H138" s="978"/>
      <c r="I138" s="978"/>
      <c r="J138" s="978"/>
      <c r="K138" s="978"/>
      <c r="L138" s="978"/>
      <c r="M138" s="979"/>
      <c r="N138" s="978"/>
      <c r="O138" s="979"/>
      <c r="P138" s="978"/>
      <c r="Q138" s="978"/>
      <c r="R138" s="978"/>
    </row>
    <row r="139" spans="1:18" s="169" customFormat="1">
      <c r="A139" s="692">
        <v>1.1000000000000001</v>
      </c>
      <c r="B139" s="235" t="s">
        <v>224</v>
      </c>
      <c r="C139" s="264">
        <v>19</v>
      </c>
      <c r="D139" s="265" t="s">
        <v>85</v>
      </c>
      <c r="E139" s="266"/>
      <c r="F139" s="1160">
        <f t="shared" si="4"/>
        <v>0</v>
      </c>
      <c r="G139" s="959"/>
      <c r="H139" s="978"/>
      <c r="I139" s="978"/>
      <c r="J139" s="978"/>
      <c r="K139" s="978"/>
      <c r="L139" s="978"/>
      <c r="M139" s="979"/>
      <c r="N139" s="978"/>
      <c r="O139" s="979"/>
      <c r="P139" s="978"/>
      <c r="Q139" s="978"/>
      <c r="R139" s="978"/>
    </row>
    <row r="140" spans="1:18" s="169" customFormat="1">
      <c r="A140" s="692">
        <v>1.1100000000000001</v>
      </c>
      <c r="B140" s="235" t="s">
        <v>225</v>
      </c>
      <c r="C140" s="264">
        <v>1</v>
      </c>
      <c r="D140" s="263" t="s">
        <v>85</v>
      </c>
      <c r="E140" s="262"/>
      <c r="F140" s="1160">
        <f t="shared" si="4"/>
        <v>0</v>
      </c>
      <c r="G140" s="959"/>
      <c r="H140" s="978"/>
      <c r="I140" s="978"/>
      <c r="J140" s="978"/>
      <c r="K140" s="978"/>
      <c r="L140" s="978"/>
      <c r="M140" s="979"/>
      <c r="N140" s="978"/>
      <c r="O140" s="979"/>
      <c r="P140" s="978"/>
      <c r="Q140" s="978"/>
      <c r="R140" s="978"/>
    </row>
    <row r="141" spans="1:18" s="169" customFormat="1">
      <c r="A141" s="692">
        <v>1.1200000000000001</v>
      </c>
      <c r="B141" s="235" t="s">
        <v>226</v>
      </c>
      <c r="C141" s="264">
        <v>1</v>
      </c>
      <c r="D141" s="265" t="s">
        <v>85</v>
      </c>
      <c r="E141" s="266"/>
      <c r="F141" s="1160">
        <f t="shared" si="4"/>
        <v>0</v>
      </c>
      <c r="G141" s="959"/>
      <c r="H141" s="978"/>
      <c r="I141" s="978"/>
      <c r="J141" s="978"/>
      <c r="K141" s="978"/>
      <c r="L141" s="978"/>
      <c r="M141" s="979"/>
      <c r="N141" s="978"/>
      <c r="O141" s="979"/>
      <c r="P141" s="978"/>
      <c r="Q141" s="978"/>
      <c r="R141" s="978"/>
    </row>
    <row r="142" spans="1:18" s="169" customFormat="1">
      <c r="A142" s="692">
        <v>1.1299999999999999</v>
      </c>
      <c r="B142" s="267" t="s">
        <v>213</v>
      </c>
      <c r="C142" s="268">
        <v>19</v>
      </c>
      <c r="D142" s="269" t="s">
        <v>85</v>
      </c>
      <c r="E142" s="270"/>
      <c r="F142" s="1160">
        <f t="shared" si="4"/>
        <v>0</v>
      </c>
      <c r="G142" s="959"/>
      <c r="H142" s="978"/>
      <c r="I142" s="978"/>
      <c r="J142" s="978"/>
      <c r="K142" s="978"/>
      <c r="L142" s="978"/>
      <c r="M142" s="979"/>
      <c r="N142" s="978"/>
      <c r="O142" s="979"/>
      <c r="P142" s="978"/>
      <c r="Q142" s="978"/>
      <c r="R142" s="978"/>
    </row>
    <row r="143" spans="1:18" s="169" customFormat="1">
      <c r="A143" s="692">
        <v>1.1399999999999999</v>
      </c>
      <c r="B143" s="271" t="s">
        <v>212</v>
      </c>
      <c r="C143" s="272">
        <v>19</v>
      </c>
      <c r="D143" s="273" t="s">
        <v>85</v>
      </c>
      <c r="E143" s="270"/>
      <c r="F143" s="1160">
        <f t="shared" si="4"/>
        <v>0</v>
      </c>
      <c r="G143" s="959"/>
      <c r="H143" s="978"/>
      <c r="I143" s="978"/>
      <c r="J143" s="978"/>
      <c r="K143" s="978"/>
      <c r="L143" s="978"/>
      <c r="M143" s="979"/>
      <c r="N143" s="978"/>
      <c r="O143" s="979"/>
      <c r="P143" s="978"/>
      <c r="Q143" s="978"/>
      <c r="R143" s="978"/>
    </row>
    <row r="144" spans="1:18" s="169" customFormat="1">
      <c r="A144" s="692">
        <v>1.1499999999999999</v>
      </c>
      <c r="B144" s="235" t="s">
        <v>227</v>
      </c>
      <c r="C144" s="274">
        <v>15</v>
      </c>
      <c r="D144" s="275" t="s">
        <v>85</v>
      </c>
      <c r="E144" s="276"/>
      <c r="F144" s="1160">
        <f t="shared" si="4"/>
        <v>0</v>
      </c>
      <c r="G144" s="959"/>
      <c r="H144" s="978"/>
      <c r="I144" s="978"/>
      <c r="J144" s="978"/>
      <c r="K144" s="978"/>
      <c r="L144" s="978"/>
      <c r="M144" s="979"/>
      <c r="N144" s="978"/>
      <c r="O144" s="979"/>
      <c r="P144" s="978"/>
      <c r="Q144" s="978"/>
      <c r="R144" s="978"/>
    </row>
    <row r="145" spans="1:18" s="169" customFormat="1">
      <c r="A145" s="692">
        <v>1.1599999999999999</v>
      </c>
      <c r="B145" s="245" t="s">
        <v>379</v>
      </c>
      <c r="C145" s="239">
        <v>1</v>
      </c>
      <c r="D145" s="275" t="s">
        <v>85</v>
      </c>
      <c r="E145" s="239"/>
      <c r="F145" s="1160">
        <f t="shared" si="4"/>
        <v>0</v>
      </c>
      <c r="G145" s="959"/>
      <c r="H145" s="978"/>
      <c r="I145" s="978"/>
      <c r="J145" s="978"/>
      <c r="K145" s="978"/>
      <c r="L145" s="978"/>
      <c r="M145" s="979"/>
      <c r="N145" s="978"/>
      <c r="O145" s="979"/>
      <c r="P145" s="978"/>
      <c r="Q145" s="978"/>
      <c r="R145" s="978"/>
    </row>
    <row r="146" spans="1:18" s="284" customFormat="1">
      <c r="A146" s="671"/>
      <c r="B146" s="278" t="s">
        <v>162</v>
      </c>
      <c r="C146" s="279"/>
      <c r="D146" s="280"/>
      <c r="E146" s="281"/>
      <c r="F146" s="1163">
        <f>SUM(F130:F145)</f>
        <v>0</v>
      </c>
      <c r="G146" s="959"/>
      <c r="H146" s="990"/>
      <c r="I146" s="990"/>
      <c r="J146" s="990"/>
      <c r="K146" s="990"/>
      <c r="L146" s="990"/>
      <c r="M146" s="991"/>
      <c r="N146" s="990"/>
      <c r="O146" s="991"/>
      <c r="P146" s="990"/>
      <c r="Q146" s="990"/>
      <c r="R146" s="990"/>
    </row>
    <row r="147" spans="1:18" s="169" customFormat="1" ht="5.25" customHeight="1">
      <c r="A147" s="672"/>
      <c r="B147" s="221"/>
      <c r="C147" s="222"/>
      <c r="D147" s="223"/>
      <c r="E147" s="224"/>
      <c r="F147" s="1162"/>
      <c r="G147" s="959"/>
      <c r="H147" s="978"/>
      <c r="I147" s="978"/>
      <c r="J147" s="978"/>
      <c r="K147" s="978"/>
      <c r="L147" s="978"/>
      <c r="M147" s="979"/>
      <c r="N147" s="978"/>
      <c r="O147" s="979"/>
      <c r="P147" s="978"/>
      <c r="Q147" s="978"/>
      <c r="R147" s="978"/>
    </row>
    <row r="148" spans="1:18" s="169" customFormat="1">
      <c r="A148" s="883" t="s">
        <v>165</v>
      </c>
      <c r="B148" s="257" t="s">
        <v>228</v>
      </c>
      <c r="C148" s="239"/>
      <c r="D148" s="238"/>
      <c r="E148" s="239"/>
      <c r="F148" s="239">
        <f>C148*E148</f>
        <v>0</v>
      </c>
      <c r="G148" s="959"/>
      <c r="H148" s="978"/>
      <c r="I148" s="978"/>
      <c r="J148" s="978"/>
      <c r="K148" s="978"/>
      <c r="L148" s="978"/>
      <c r="M148" s="979"/>
      <c r="N148" s="978"/>
      <c r="O148" s="979"/>
      <c r="P148" s="978"/>
      <c r="Q148" s="978"/>
      <c r="R148" s="978"/>
    </row>
    <row r="149" spans="1:18" s="169" customFormat="1" ht="52.8">
      <c r="A149" s="256" t="s">
        <v>278</v>
      </c>
      <c r="B149" s="245" t="s">
        <v>229</v>
      </c>
      <c r="C149" s="240">
        <v>4</v>
      </c>
      <c r="D149" s="238" t="s">
        <v>10</v>
      </c>
      <c r="E149" s="239"/>
      <c r="F149" s="1160">
        <f t="shared" ref="F149:F162" si="5">ROUND(E149*C149,2)</f>
        <v>0</v>
      </c>
      <c r="G149" s="959"/>
      <c r="H149" s="978"/>
      <c r="I149" s="978"/>
      <c r="J149" s="978"/>
      <c r="K149" s="978"/>
      <c r="L149" s="978"/>
      <c r="M149" s="979"/>
      <c r="N149" s="978"/>
      <c r="O149" s="979"/>
      <c r="P149" s="978"/>
      <c r="Q149" s="978"/>
      <c r="R149" s="978"/>
    </row>
    <row r="150" spans="1:18" s="169" customFormat="1" ht="52.8">
      <c r="A150" s="256" t="s">
        <v>279</v>
      </c>
      <c r="B150" s="245" t="s">
        <v>230</v>
      </c>
      <c r="C150" s="240">
        <v>3</v>
      </c>
      <c r="D150" s="238" t="s">
        <v>10</v>
      </c>
      <c r="E150" s="239"/>
      <c r="F150" s="1160">
        <f t="shared" si="5"/>
        <v>0</v>
      </c>
      <c r="G150" s="959"/>
      <c r="H150" s="978"/>
      <c r="I150" s="978"/>
      <c r="J150" s="978"/>
      <c r="K150" s="978"/>
      <c r="L150" s="978"/>
      <c r="M150" s="979"/>
      <c r="N150" s="978"/>
      <c r="O150" s="979"/>
      <c r="P150" s="978"/>
      <c r="Q150" s="978"/>
      <c r="R150" s="978"/>
    </row>
    <row r="151" spans="1:18" s="169" customFormat="1" ht="66">
      <c r="A151" s="256" t="s">
        <v>280</v>
      </c>
      <c r="B151" s="245" t="s">
        <v>231</v>
      </c>
      <c r="C151" s="240">
        <v>18</v>
      </c>
      <c r="D151" s="238" t="s">
        <v>10</v>
      </c>
      <c r="E151" s="239"/>
      <c r="F151" s="1160">
        <f t="shared" si="5"/>
        <v>0</v>
      </c>
      <c r="G151" s="959"/>
      <c r="H151" s="978"/>
      <c r="I151" s="978"/>
      <c r="J151" s="978"/>
      <c r="K151" s="978"/>
      <c r="L151" s="978"/>
      <c r="M151" s="979"/>
      <c r="N151" s="978"/>
      <c r="O151" s="979"/>
      <c r="P151" s="978"/>
      <c r="Q151" s="978"/>
      <c r="R151" s="978"/>
    </row>
    <row r="152" spans="1:18" s="169" customFormat="1" ht="52.8">
      <c r="A152" s="256" t="s">
        <v>281</v>
      </c>
      <c r="B152" s="245" t="s">
        <v>232</v>
      </c>
      <c r="C152" s="240">
        <v>15</v>
      </c>
      <c r="D152" s="238" t="s">
        <v>10</v>
      </c>
      <c r="E152" s="239"/>
      <c r="F152" s="1160">
        <f t="shared" si="5"/>
        <v>0</v>
      </c>
      <c r="G152" s="959"/>
      <c r="H152" s="978"/>
      <c r="I152" s="978"/>
      <c r="J152" s="978"/>
      <c r="K152" s="978"/>
      <c r="L152" s="978"/>
      <c r="M152" s="979"/>
      <c r="N152" s="978"/>
      <c r="O152" s="979"/>
      <c r="P152" s="978"/>
      <c r="Q152" s="978"/>
      <c r="R152" s="978"/>
    </row>
    <row r="153" spans="1:18" s="169" customFormat="1" ht="39.6">
      <c r="A153" s="929" t="s">
        <v>282</v>
      </c>
      <c r="B153" s="930" t="s">
        <v>233</v>
      </c>
      <c r="C153" s="931">
        <v>4</v>
      </c>
      <c r="D153" s="932" t="s">
        <v>10</v>
      </c>
      <c r="E153" s="933"/>
      <c r="F153" s="1160">
        <f t="shared" si="5"/>
        <v>0</v>
      </c>
      <c r="G153" s="959"/>
      <c r="H153" s="978"/>
      <c r="I153" s="978"/>
      <c r="J153" s="978"/>
      <c r="K153" s="978"/>
      <c r="L153" s="978"/>
      <c r="M153" s="979"/>
      <c r="N153" s="978"/>
      <c r="O153" s="979"/>
      <c r="P153" s="978"/>
      <c r="Q153" s="978"/>
      <c r="R153" s="978"/>
    </row>
    <row r="154" spans="1:18" s="169" customFormat="1" ht="52.8">
      <c r="A154" s="953" t="s">
        <v>283</v>
      </c>
      <c r="B154" s="954" t="s">
        <v>234</v>
      </c>
      <c r="C154" s="955">
        <v>4</v>
      </c>
      <c r="D154" s="956" t="s">
        <v>10</v>
      </c>
      <c r="E154" s="957"/>
      <c r="F154" s="1160">
        <f t="shared" si="5"/>
        <v>0</v>
      </c>
      <c r="G154" s="959"/>
      <c r="H154" s="978"/>
      <c r="I154" s="978"/>
      <c r="J154" s="978"/>
      <c r="K154" s="978"/>
      <c r="L154" s="978"/>
      <c r="M154" s="979"/>
      <c r="N154" s="978"/>
      <c r="O154" s="979"/>
      <c r="P154" s="978"/>
      <c r="Q154" s="978"/>
      <c r="R154" s="978"/>
    </row>
    <row r="155" spans="1:18" s="169" customFormat="1" ht="66">
      <c r="A155" s="256" t="s">
        <v>284</v>
      </c>
      <c r="B155" s="245" t="s">
        <v>235</v>
      </c>
      <c r="C155" s="240">
        <v>12</v>
      </c>
      <c r="D155" s="238" t="s">
        <v>10</v>
      </c>
      <c r="E155" s="239"/>
      <c r="F155" s="1160">
        <f t="shared" si="5"/>
        <v>0</v>
      </c>
      <c r="G155" s="959"/>
      <c r="H155" s="978"/>
      <c r="I155" s="978"/>
      <c r="J155" s="978"/>
      <c r="K155" s="978"/>
      <c r="L155" s="978"/>
      <c r="M155" s="979"/>
      <c r="N155" s="978"/>
      <c r="O155" s="979"/>
      <c r="P155" s="978"/>
      <c r="Q155" s="978"/>
      <c r="R155" s="978"/>
    </row>
    <row r="156" spans="1:18" s="169" customFormat="1" ht="26.4">
      <c r="A156" s="256" t="s">
        <v>285</v>
      </c>
      <c r="B156" s="235" t="s">
        <v>236</v>
      </c>
      <c r="C156" s="251">
        <v>1</v>
      </c>
      <c r="D156" s="575" t="s">
        <v>85</v>
      </c>
      <c r="E156" s="252"/>
      <c r="F156" s="1160">
        <f t="shared" si="5"/>
        <v>0</v>
      </c>
      <c r="G156" s="959"/>
      <c r="H156" s="978"/>
      <c r="I156" s="978"/>
      <c r="J156" s="978"/>
      <c r="K156" s="978"/>
      <c r="L156" s="978"/>
      <c r="M156" s="979"/>
      <c r="N156" s="978"/>
      <c r="O156" s="979"/>
      <c r="P156" s="978"/>
      <c r="Q156" s="978"/>
      <c r="R156" s="978"/>
    </row>
    <row r="157" spans="1:18" s="169" customFormat="1" ht="52.8">
      <c r="A157" s="256" t="s">
        <v>286</v>
      </c>
      <c r="B157" s="235" t="s">
        <v>237</v>
      </c>
      <c r="C157" s="253">
        <v>1</v>
      </c>
      <c r="D157" s="496" t="s">
        <v>85</v>
      </c>
      <c r="E157" s="255"/>
      <c r="F157" s="1160">
        <f t="shared" si="5"/>
        <v>0</v>
      </c>
      <c r="G157" s="959"/>
      <c r="H157" s="978"/>
      <c r="I157" s="978"/>
      <c r="J157" s="978"/>
      <c r="K157" s="978"/>
      <c r="L157" s="978"/>
      <c r="M157" s="979"/>
      <c r="N157" s="978"/>
      <c r="O157" s="979"/>
      <c r="P157" s="978"/>
      <c r="Q157" s="978"/>
      <c r="R157" s="978"/>
    </row>
    <row r="158" spans="1:18" s="12" customFormat="1">
      <c r="A158" s="256" t="s">
        <v>287</v>
      </c>
      <c r="B158" s="235" t="s">
        <v>238</v>
      </c>
      <c r="C158" s="251">
        <v>1</v>
      </c>
      <c r="D158" s="575" t="s">
        <v>85</v>
      </c>
      <c r="E158" s="246"/>
      <c r="F158" s="1160">
        <f t="shared" si="5"/>
        <v>0</v>
      </c>
      <c r="G158" s="95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</row>
    <row r="159" spans="1:18" s="12" customFormat="1">
      <c r="A159" s="256" t="s">
        <v>288</v>
      </c>
      <c r="B159" s="235" t="s">
        <v>239</v>
      </c>
      <c r="C159" s="251">
        <v>1</v>
      </c>
      <c r="D159" s="575" t="s">
        <v>85</v>
      </c>
      <c r="E159" s="246"/>
      <c r="F159" s="1160">
        <f t="shared" si="5"/>
        <v>0</v>
      </c>
      <c r="G159" s="95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</row>
    <row r="160" spans="1:18" s="12" customFormat="1">
      <c r="A160" s="256" t="s">
        <v>289</v>
      </c>
      <c r="B160" s="235" t="s">
        <v>454</v>
      </c>
      <c r="C160" s="251">
        <v>1</v>
      </c>
      <c r="D160" s="575" t="s">
        <v>85</v>
      </c>
      <c r="E160" s="246"/>
      <c r="F160" s="1160">
        <f t="shared" si="5"/>
        <v>0</v>
      </c>
      <c r="G160" s="95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</row>
    <row r="161" spans="1:18" s="169" customFormat="1">
      <c r="A161" s="256" t="s">
        <v>290</v>
      </c>
      <c r="B161" s="235" t="s">
        <v>455</v>
      </c>
      <c r="C161" s="251">
        <v>1</v>
      </c>
      <c r="D161" s="575" t="s">
        <v>85</v>
      </c>
      <c r="E161" s="246"/>
      <c r="F161" s="1160">
        <f t="shared" si="5"/>
        <v>0</v>
      </c>
      <c r="G161" s="959"/>
      <c r="H161" s="978"/>
      <c r="I161" s="978"/>
      <c r="J161" s="978"/>
      <c r="K161" s="978"/>
      <c r="L161" s="978"/>
      <c r="M161" s="979"/>
      <c r="N161" s="978"/>
      <c r="O161" s="979"/>
      <c r="P161" s="978"/>
      <c r="Q161" s="978"/>
      <c r="R161" s="978"/>
    </row>
    <row r="162" spans="1:18" s="169" customFormat="1">
      <c r="A162" s="766">
        <v>14</v>
      </c>
      <c r="B162" s="235" t="s">
        <v>381</v>
      </c>
      <c r="C162" s="251">
        <v>1</v>
      </c>
      <c r="D162" s="575" t="s">
        <v>85</v>
      </c>
      <c r="E162" s="246"/>
      <c r="F162" s="1160">
        <f t="shared" si="5"/>
        <v>0</v>
      </c>
      <c r="G162" s="959"/>
      <c r="H162" s="978"/>
      <c r="I162" s="978"/>
      <c r="J162" s="978"/>
      <c r="K162" s="978"/>
      <c r="L162" s="978"/>
      <c r="M162" s="979"/>
      <c r="N162" s="978"/>
      <c r="O162" s="979"/>
      <c r="P162" s="978"/>
      <c r="Q162" s="978"/>
      <c r="R162" s="978"/>
    </row>
    <row r="163" spans="1:18" s="283" customFormat="1">
      <c r="A163" s="702"/>
      <c r="B163" s="285" t="s">
        <v>166</v>
      </c>
      <c r="C163" s="286"/>
      <c r="D163" s="703"/>
      <c r="E163" s="287"/>
      <c r="F163" s="1164">
        <f>SUM(F149:F162)</f>
        <v>0</v>
      </c>
      <c r="G163" s="959"/>
      <c r="H163" s="314"/>
      <c r="I163" s="314"/>
      <c r="J163" s="314"/>
      <c r="K163" s="314"/>
      <c r="L163" s="314"/>
      <c r="M163" s="314"/>
      <c r="N163" s="314"/>
      <c r="O163" s="314"/>
      <c r="P163" s="314"/>
      <c r="Q163" s="314"/>
      <c r="R163" s="314"/>
    </row>
    <row r="164" spans="1:18" s="12" customFormat="1">
      <c r="A164" s="670"/>
      <c r="B164" s="220"/>
      <c r="C164" s="218"/>
      <c r="D164" s="217"/>
      <c r="E164" s="218"/>
      <c r="F164" s="218"/>
      <c r="G164" s="95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</row>
    <row r="165" spans="1:18" s="12" customFormat="1" ht="26.4">
      <c r="A165" s="885" t="s">
        <v>264</v>
      </c>
      <c r="B165" s="288" t="s">
        <v>240</v>
      </c>
      <c r="C165" s="289"/>
      <c r="D165" s="290"/>
      <c r="E165" s="291"/>
      <c r="F165" s="1165"/>
      <c r="G165" s="95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</row>
    <row r="166" spans="1:18" s="12" customFormat="1" ht="39.6">
      <c r="A166" s="296">
        <v>1</v>
      </c>
      <c r="B166" s="292" t="s">
        <v>466</v>
      </c>
      <c r="C166" s="293">
        <v>2</v>
      </c>
      <c r="D166" s="294" t="s">
        <v>4</v>
      </c>
      <c r="E166" s="295"/>
      <c r="F166" s="1160">
        <f t="shared" ref="F166:F192" si="6">ROUND(E166*C166,2)</f>
        <v>0</v>
      </c>
      <c r="G166" s="95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</row>
    <row r="167" spans="1:18" s="12" customFormat="1" ht="12.75" customHeight="1">
      <c r="A167" s="296">
        <v>2</v>
      </c>
      <c r="B167" s="297" t="s">
        <v>241</v>
      </c>
      <c r="C167" s="289">
        <v>2</v>
      </c>
      <c r="D167" s="298" t="s">
        <v>4</v>
      </c>
      <c r="E167" s="291"/>
      <c r="F167" s="1160">
        <f t="shared" si="6"/>
        <v>0</v>
      </c>
      <c r="G167" s="95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</row>
    <row r="168" spans="1:18" s="12" customFormat="1" ht="12.75" customHeight="1">
      <c r="A168" s="296">
        <v>3</v>
      </c>
      <c r="B168" s="292" t="s">
        <v>242</v>
      </c>
      <c r="C168" s="289">
        <v>6</v>
      </c>
      <c r="D168" s="298" t="s">
        <v>4</v>
      </c>
      <c r="E168" s="246"/>
      <c r="F168" s="1160">
        <f t="shared" si="6"/>
        <v>0</v>
      </c>
      <c r="G168" s="959"/>
      <c r="H168" s="19"/>
      <c r="I168" s="978"/>
      <c r="J168" s="978"/>
      <c r="K168" s="19"/>
      <c r="L168" s="19"/>
      <c r="M168" s="19"/>
      <c r="N168" s="19"/>
      <c r="O168" s="19"/>
      <c r="P168" s="19"/>
      <c r="Q168" s="19"/>
      <c r="R168" s="19"/>
    </row>
    <row r="169" spans="1:18" s="12" customFormat="1" ht="12.75" customHeight="1">
      <c r="A169" s="296">
        <v>4</v>
      </c>
      <c r="B169" s="292" t="s">
        <v>243</v>
      </c>
      <c r="C169" s="289">
        <v>2</v>
      </c>
      <c r="D169" s="298" t="s">
        <v>4</v>
      </c>
      <c r="E169" s="246"/>
      <c r="F169" s="1160">
        <f t="shared" si="6"/>
        <v>0</v>
      </c>
      <c r="G169" s="959"/>
      <c r="H169" s="19"/>
      <c r="I169" s="78"/>
      <c r="J169" s="78"/>
      <c r="K169" s="19"/>
      <c r="L169" s="19"/>
      <c r="M169" s="19"/>
      <c r="N169" s="19"/>
      <c r="O169" s="19"/>
      <c r="P169" s="19"/>
      <c r="Q169" s="19"/>
      <c r="R169" s="19"/>
    </row>
    <row r="170" spans="1:18" s="12" customFormat="1" ht="12.75" customHeight="1">
      <c r="A170" s="296">
        <v>5</v>
      </c>
      <c r="B170" s="292" t="s">
        <v>244</v>
      </c>
      <c r="C170" s="289">
        <v>1</v>
      </c>
      <c r="D170" s="298" t="s">
        <v>4</v>
      </c>
      <c r="E170" s="246"/>
      <c r="F170" s="1160">
        <f t="shared" si="6"/>
        <v>0</v>
      </c>
      <c r="G170" s="959"/>
      <c r="H170" s="19"/>
      <c r="I170" s="78"/>
      <c r="J170" s="78"/>
      <c r="K170" s="19"/>
      <c r="L170" s="19"/>
      <c r="M170" s="19"/>
      <c r="N170" s="19"/>
      <c r="O170" s="19"/>
      <c r="P170" s="19"/>
      <c r="Q170" s="19"/>
      <c r="R170" s="19"/>
    </row>
    <row r="171" spans="1:18" s="12" customFormat="1" ht="12.75" customHeight="1">
      <c r="A171" s="296">
        <v>6</v>
      </c>
      <c r="B171" s="292" t="s">
        <v>245</v>
      </c>
      <c r="C171" s="289">
        <v>1</v>
      </c>
      <c r="D171" s="298" t="s">
        <v>4</v>
      </c>
      <c r="E171" s="246"/>
      <c r="F171" s="1160">
        <f t="shared" si="6"/>
        <v>0</v>
      </c>
      <c r="G171" s="95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</row>
    <row r="172" spans="1:18" s="12" customFormat="1" ht="12.75" customHeight="1">
      <c r="A172" s="296">
        <v>7</v>
      </c>
      <c r="B172" s="292" t="s">
        <v>34</v>
      </c>
      <c r="C172" s="289">
        <v>2</v>
      </c>
      <c r="D172" s="298" t="s">
        <v>4</v>
      </c>
      <c r="E172" s="246"/>
      <c r="F172" s="1160">
        <f t="shared" si="6"/>
        <v>0</v>
      </c>
      <c r="G172" s="95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</row>
    <row r="173" spans="1:18" s="12" customFormat="1" ht="26.4">
      <c r="A173" s="296">
        <v>8</v>
      </c>
      <c r="B173" s="292" t="s">
        <v>246</v>
      </c>
      <c r="C173" s="293">
        <v>4</v>
      </c>
      <c r="D173" s="294" t="s">
        <v>4</v>
      </c>
      <c r="E173" s="248"/>
      <c r="F173" s="1160">
        <f t="shared" si="6"/>
        <v>0</v>
      </c>
      <c r="G173" s="959"/>
      <c r="H173" s="90"/>
      <c r="I173" s="78"/>
      <c r="J173" s="19"/>
      <c r="K173" s="19"/>
      <c r="L173" s="19"/>
      <c r="M173" s="19"/>
      <c r="N173" s="19"/>
      <c r="O173" s="19"/>
      <c r="P173" s="19"/>
      <c r="Q173" s="19"/>
      <c r="R173" s="19"/>
    </row>
    <row r="174" spans="1:18" s="12" customFormat="1" ht="26.4">
      <c r="A174" s="296">
        <v>9</v>
      </c>
      <c r="B174" s="292" t="s">
        <v>247</v>
      </c>
      <c r="C174" s="293">
        <v>1</v>
      </c>
      <c r="D174" s="294" t="s">
        <v>4</v>
      </c>
      <c r="E174" s="248"/>
      <c r="F174" s="1160">
        <f t="shared" si="6"/>
        <v>0</v>
      </c>
      <c r="G174" s="959"/>
      <c r="H174" s="90"/>
      <c r="I174" s="78"/>
      <c r="J174" s="19"/>
      <c r="K174" s="19"/>
      <c r="L174" s="19"/>
      <c r="M174" s="19"/>
      <c r="N174" s="19"/>
      <c r="O174" s="19"/>
      <c r="P174" s="19"/>
      <c r="Q174" s="19"/>
      <c r="R174" s="19"/>
    </row>
    <row r="175" spans="1:18" s="12" customFormat="1" ht="26.4">
      <c r="A175" s="296">
        <v>10</v>
      </c>
      <c r="B175" s="292" t="s">
        <v>248</v>
      </c>
      <c r="C175" s="293">
        <v>2</v>
      </c>
      <c r="D175" s="294" t="s">
        <v>4</v>
      </c>
      <c r="E175" s="248"/>
      <c r="F175" s="1160">
        <f t="shared" si="6"/>
        <v>0</v>
      </c>
      <c r="G175" s="959"/>
      <c r="H175" s="90"/>
      <c r="I175" s="78"/>
      <c r="J175" s="19"/>
      <c r="K175" s="19"/>
      <c r="L175" s="19"/>
      <c r="M175" s="19"/>
      <c r="N175" s="19"/>
      <c r="O175" s="19"/>
      <c r="P175" s="19"/>
      <c r="Q175" s="19"/>
      <c r="R175" s="19"/>
    </row>
    <row r="176" spans="1:18" s="12" customFormat="1">
      <c r="A176" s="296">
        <v>11</v>
      </c>
      <c r="B176" s="292" t="s">
        <v>249</v>
      </c>
      <c r="C176" s="289">
        <v>1</v>
      </c>
      <c r="D176" s="298" t="s">
        <v>4</v>
      </c>
      <c r="E176" s="249"/>
      <c r="F176" s="1160">
        <f t="shared" si="6"/>
        <v>0</v>
      </c>
      <c r="G176" s="959"/>
      <c r="H176" s="90"/>
      <c r="I176" s="19"/>
      <c r="J176" s="19"/>
      <c r="K176" s="19"/>
      <c r="L176" s="19"/>
      <c r="M176" s="19"/>
      <c r="N176" s="19"/>
      <c r="O176" s="19"/>
      <c r="P176" s="19"/>
      <c r="Q176" s="19"/>
      <c r="R176" s="19"/>
    </row>
    <row r="177" spans="1:18" s="180" customFormat="1">
      <c r="A177" s="296">
        <v>12</v>
      </c>
      <c r="B177" s="292" t="s">
        <v>250</v>
      </c>
      <c r="C177" s="289">
        <v>1</v>
      </c>
      <c r="D177" s="298" t="s">
        <v>4</v>
      </c>
      <c r="E177" s="249"/>
      <c r="F177" s="1160">
        <f t="shared" si="6"/>
        <v>0</v>
      </c>
      <c r="G177" s="959"/>
      <c r="H177" s="982"/>
      <c r="I177" s="980"/>
      <c r="J177" s="980"/>
      <c r="K177" s="980"/>
      <c r="L177" s="980"/>
      <c r="M177" s="980"/>
      <c r="N177" s="980"/>
      <c r="O177" s="980"/>
      <c r="P177" s="980"/>
      <c r="Q177" s="980"/>
      <c r="R177" s="980"/>
    </row>
    <row r="178" spans="1:18" s="180" customFormat="1" ht="12.75" customHeight="1">
      <c r="A178" s="296">
        <v>13</v>
      </c>
      <c r="B178" s="292" t="s">
        <v>296</v>
      </c>
      <c r="C178" s="289">
        <v>2</v>
      </c>
      <c r="D178" s="298" t="s">
        <v>4</v>
      </c>
      <c r="E178" s="249"/>
      <c r="F178" s="1160">
        <f t="shared" si="6"/>
        <v>0</v>
      </c>
      <c r="G178" s="959"/>
      <c r="H178" s="982"/>
      <c r="I178" s="160"/>
      <c r="J178" s="980"/>
      <c r="K178" s="980"/>
      <c r="L178" s="980"/>
      <c r="M178" s="980"/>
      <c r="N178" s="980"/>
      <c r="O178" s="980"/>
      <c r="P178" s="980"/>
      <c r="Q178" s="980"/>
      <c r="R178" s="980"/>
    </row>
    <row r="179" spans="1:18" s="180" customFormat="1" ht="12.75" customHeight="1">
      <c r="A179" s="296">
        <v>14</v>
      </c>
      <c r="B179" s="292" t="s">
        <v>295</v>
      </c>
      <c r="C179" s="289">
        <v>1</v>
      </c>
      <c r="D179" s="298" t="s">
        <v>4</v>
      </c>
      <c r="E179" s="249"/>
      <c r="F179" s="1160">
        <f t="shared" si="6"/>
        <v>0</v>
      </c>
      <c r="G179" s="959"/>
      <c r="H179" s="982"/>
      <c r="I179" s="160"/>
      <c r="J179" s="980"/>
      <c r="K179" s="980"/>
      <c r="L179" s="980"/>
      <c r="M179" s="980"/>
      <c r="N179" s="980"/>
      <c r="O179" s="980"/>
      <c r="P179" s="980"/>
      <c r="Q179" s="980"/>
      <c r="R179" s="980"/>
    </row>
    <row r="180" spans="1:18" s="180" customFormat="1">
      <c r="A180" s="296">
        <v>15</v>
      </c>
      <c r="B180" s="292" t="s">
        <v>251</v>
      </c>
      <c r="C180" s="289">
        <v>2</v>
      </c>
      <c r="D180" s="298" t="s">
        <v>4</v>
      </c>
      <c r="E180" s="249"/>
      <c r="F180" s="1160">
        <f t="shared" si="6"/>
        <v>0</v>
      </c>
      <c r="G180" s="959"/>
      <c r="H180" s="982"/>
      <c r="I180" s="160"/>
      <c r="J180" s="980"/>
      <c r="K180" s="980"/>
      <c r="L180" s="980"/>
      <c r="M180" s="980"/>
      <c r="N180" s="980"/>
      <c r="O180" s="980"/>
      <c r="P180" s="980"/>
      <c r="Q180" s="980"/>
      <c r="R180" s="980"/>
    </row>
    <row r="181" spans="1:18" s="180" customFormat="1" ht="26.4">
      <c r="A181" s="296">
        <v>16</v>
      </c>
      <c r="B181" s="292" t="s">
        <v>252</v>
      </c>
      <c r="C181" s="293">
        <v>4</v>
      </c>
      <c r="D181" s="294" t="s">
        <v>4</v>
      </c>
      <c r="E181" s="250"/>
      <c r="F181" s="1160">
        <f t="shared" si="6"/>
        <v>0</v>
      </c>
      <c r="G181" s="959"/>
      <c r="H181" s="982"/>
      <c r="I181" s="160"/>
      <c r="J181" s="980"/>
      <c r="K181" s="980"/>
      <c r="L181" s="980"/>
      <c r="M181" s="980"/>
      <c r="N181" s="980"/>
      <c r="O181" s="980"/>
      <c r="P181" s="980"/>
      <c r="Q181" s="980"/>
      <c r="R181" s="980"/>
    </row>
    <row r="182" spans="1:18" s="12" customFormat="1">
      <c r="A182" s="296">
        <v>17</v>
      </c>
      <c r="B182" s="292" t="s">
        <v>253</v>
      </c>
      <c r="C182" s="289">
        <v>2</v>
      </c>
      <c r="D182" s="298" t="s">
        <v>4</v>
      </c>
      <c r="E182" s="249"/>
      <c r="F182" s="1160">
        <f t="shared" si="6"/>
        <v>0</v>
      </c>
      <c r="G182" s="959"/>
      <c r="H182" s="90"/>
      <c r="I182" s="78"/>
      <c r="J182" s="19"/>
      <c r="K182" s="19"/>
      <c r="L182" s="19"/>
      <c r="M182" s="19"/>
      <c r="N182" s="19"/>
      <c r="O182" s="19"/>
      <c r="P182" s="19"/>
      <c r="Q182" s="19"/>
      <c r="R182" s="19"/>
    </row>
    <row r="183" spans="1:18" s="12" customFormat="1">
      <c r="A183" s="296">
        <v>18</v>
      </c>
      <c r="B183" s="292" t="s">
        <v>254</v>
      </c>
      <c r="C183" s="289">
        <v>1</v>
      </c>
      <c r="D183" s="298" t="s">
        <v>4</v>
      </c>
      <c r="E183" s="249"/>
      <c r="F183" s="1160">
        <f t="shared" si="6"/>
        <v>0</v>
      </c>
      <c r="G183" s="959"/>
      <c r="H183" s="90"/>
      <c r="I183" s="78"/>
      <c r="J183" s="19"/>
      <c r="K183" s="19"/>
      <c r="L183" s="19"/>
      <c r="M183" s="19"/>
      <c r="N183" s="19"/>
      <c r="O183" s="19"/>
      <c r="P183" s="19"/>
      <c r="Q183" s="19"/>
      <c r="R183" s="19"/>
    </row>
    <row r="184" spans="1:18" s="180" customFormat="1">
      <c r="A184" s="296">
        <v>19</v>
      </c>
      <c r="B184" s="292" t="s">
        <v>255</v>
      </c>
      <c r="C184" s="289">
        <v>2</v>
      </c>
      <c r="D184" s="298" t="s">
        <v>4</v>
      </c>
      <c r="E184" s="249"/>
      <c r="F184" s="1160">
        <f t="shared" si="6"/>
        <v>0</v>
      </c>
      <c r="G184" s="959"/>
      <c r="H184" s="982"/>
      <c r="I184" s="992"/>
      <c r="J184" s="980"/>
      <c r="K184" s="980"/>
      <c r="L184" s="980"/>
      <c r="M184" s="980"/>
      <c r="N184" s="980"/>
      <c r="O184" s="980"/>
      <c r="P184" s="980"/>
      <c r="Q184" s="980"/>
      <c r="R184" s="980"/>
    </row>
    <row r="185" spans="1:18" s="45" customFormat="1">
      <c r="A185" s="934">
        <v>20</v>
      </c>
      <c r="B185" s="935" t="s">
        <v>256</v>
      </c>
      <c r="C185" s="936">
        <v>1</v>
      </c>
      <c r="D185" s="937" t="s">
        <v>4</v>
      </c>
      <c r="E185" s="938"/>
      <c r="F185" s="1160">
        <f t="shared" si="6"/>
        <v>0</v>
      </c>
      <c r="G185" s="959"/>
      <c r="H185" s="181"/>
    </row>
    <row r="186" spans="1:18" s="180" customFormat="1">
      <c r="A186" s="296">
        <v>21</v>
      </c>
      <c r="B186" s="292" t="s">
        <v>257</v>
      </c>
      <c r="C186" s="289">
        <v>1</v>
      </c>
      <c r="D186" s="298" t="s">
        <v>4</v>
      </c>
      <c r="E186" s="249"/>
      <c r="F186" s="1160">
        <f t="shared" si="6"/>
        <v>0</v>
      </c>
      <c r="G186" s="959"/>
      <c r="H186" s="982"/>
      <c r="I186" s="980"/>
      <c r="J186" s="980"/>
      <c r="K186" s="980"/>
      <c r="L186" s="980"/>
      <c r="M186" s="980"/>
      <c r="N186" s="980"/>
      <c r="O186" s="980"/>
      <c r="P186" s="980"/>
      <c r="Q186" s="980"/>
      <c r="R186" s="980"/>
    </row>
    <row r="187" spans="1:18" s="12" customFormat="1">
      <c r="A187" s="296">
        <v>22</v>
      </c>
      <c r="B187" s="292" t="s">
        <v>258</v>
      </c>
      <c r="C187" s="289">
        <v>4</v>
      </c>
      <c r="D187" s="298" t="s">
        <v>4</v>
      </c>
      <c r="E187" s="291"/>
      <c r="F187" s="1160">
        <f t="shared" si="6"/>
        <v>0</v>
      </c>
      <c r="G187" s="959"/>
      <c r="H187" s="19"/>
      <c r="I187" s="78"/>
      <c r="J187" s="19"/>
      <c r="K187" s="19"/>
      <c r="L187" s="19"/>
      <c r="M187" s="19"/>
      <c r="N187" s="19"/>
      <c r="O187" s="19"/>
      <c r="P187" s="19"/>
      <c r="Q187" s="19"/>
      <c r="R187" s="19"/>
    </row>
    <row r="188" spans="1:18" s="12" customFormat="1">
      <c r="A188" s="296">
        <v>23</v>
      </c>
      <c r="B188" s="292" t="s">
        <v>259</v>
      </c>
      <c r="C188" s="289">
        <v>2</v>
      </c>
      <c r="D188" s="298" t="s">
        <v>4</v>
      </c>
      <c r="E188" s="291"/>
      <c r="F188" s="1160">
        <f t="shared" si="6"/>
        <v>0</v>
      </c>
      <c r="G188" s="95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</row>
    <row r="189" spans="1:18" s="12" customFormat="1">
      <c r="A189" s="296">
        <v>24</v>
      </c>
      <c r="B189" s="292" t="s">
        <v>260</v>
      </c>
      <c r="C189" s="289">
        <v>20</v>
      </c>
      <c r="D189" s="298" t="s">
        <v>87</v>
      </c>
      <c r="E189" s="291"/>
      <c r="F189" s="1160">
        <f t="shared" si="6"/>
        <v>0</v>
      </c>
      <c r="G189" s="95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</row>
    <row r="190" spans="1:18" s="12" customFormat="1">
      <c r="A190" s="296">
        <v>25</v>
      </c>
      <c r="B190" s="292" t="s">
        <v>261</v>
      </c>
      <c r="C190" s="289">
        <v>20</v>
      </c>
      <c r="D190" s="298" t="s">
        <v>87</v>
      </c>
      <c r="E190" s="291"/>
      <c r="F190" s="1160">
        <f t="shared" si="6"/>
        <v>0</v>
      </c>
      <c r="G190" s="95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</row>
    <row r="191" spans="1:18" s="180" customFormat="1">
      <c r="A191" s="296">
        <v>26</v>
      </c>
      <c r="B191" s="292" t="s">
        <v>262</v>
      </c>
      <c r="C191" s="289">
        <v>1</v>
      </c>
      <c r="D191" s="298" t="s">
        <v>4</v>
      </c>
      <c r="E191" s="249"/>
      <c r="F191" s="1160">
        <f t="shared" si="6"/>
        <v>0</v>
      </c>
      <c r="G191" s="959"/>
      <c r="H191" s="980"/>
      <c r="I191" s="980"/>
      <c r="J191" s="980"/>
      <c r="K191" s="980"/>
      <c r="L191" s="980"/>
      <c r="M191" s="980"/>
      <c r="N191" s="980"/>
      <c r="O191" s="980"/>
      <c r="P191" s="980"/>
      <c r="Q191" s="980"/>
      <c r="R191" s="980"/>
    </row>
    <row r="192" spans="1:18" s="180" customFormat="1">
      <c r="A192" s="296">
        <v>27</v>
      </c>
      <c r="B192" s="292" t="s">
        <v>263</v>
      </c>
      <c r="C192" s="289">
        <v>1</v>
      </c>
      <c r="D192" s="298" t="s">
        <v>4</v>
      </c>
      <c r="E192" s="249"/>
      <c r="F192" s="1160">
        <f t="shared" si="6"/>
        <v>0</v>
      </c>
      <c r="G192" s="959"/>
      <c r="H192" s="980"/>
      <c r="I192" s="980"/>
      <c r="J192" s="980"/>
      <c r="K192" s="980"/>
      <c r="L192" s="980"/>
      <c r="M192" s="980"/>
      <c r="N192" s="980"/>
      <c r="O192" s="980"/>
      <c r="P192" s="980"/>
      <c r="Q192" s="980"/>
      <c r="R192" s="980"/>
    </row>
    <row r="193" spans="1:27" s="283" customFormat="1">
      <c r="A193" s="671"/>
      <c r="B193" s="278" t="s">
        <v>269</v>
      </c>
      <c r="C193" s="279"/>
      <c r="D193" s="280"/>
      <c r="E193" s="281"/>
      <c r="F193" s="1163">
        <f>SUM(F166:F192)</f>
        <v>0</v>
      </c>
      <c r="G193" s="959"/>
      <c r="H193" s="314"/>
      <c r="I193" s="314"/>
      <c r="J193" s="314"/>
      <c r="K193" s="314"/>
      <c r="L193" s="314"/>
      <c r="M193" s="314"/>
      <c r="N193" s="314"/>
      <c r="O193" s="314"/>
      <c r="P193" s="314"/>
      <c r="Q193" s="314"/>
      <c r="R193" s="314"/>
    </row>
    <row r="194" spans="1:27" s="12" customFormat="1">
      <c r="A194" s="660"/>
      <c r="B194" s="236"/>
      <c r="C194" s="237"/>
      <c r="D194" s="238"/>
      <c r="E194" s="239"/>
      <c r="F194" s="1166"/>
      <c r="G194" s="95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</row>
    <row r="195" spans="1:27" s="169" customFormat="1" ht="24.75" customHeight="1">
      <c r="A195" s="883" t="s">
        <v>268</v>
      </c>
      <c r="B195" s="574" t="s">
        <v>412</v>
      </c>
      <c r="C195" s="240"/>
      <c r="D195" s="238"/>
      <c r="E195" s="239"/>
      <c r="F195" s="239">
        <f>+C195*E195</f>
        <v>0</v>
      </c>
      <c r="G195" s="959"/>
      <c r="H195" s="978"/>
      <c r="I195" s="978"/>
      <c r="J195" s="978"/>
      <c r="K195" s="978"/>
      <c r="L195" s="978"/>
      <c r="M195" s="979"/>
      <c r="N195" s="978"/>
      <c r="O195" s="979"/>
      <c r="P195" s="978"/>
      <c r="Q195" s="978"/>
      <c r="R195" s="978"/>
    </row>
    <row r="196" spans="1:27" s="169" customFormat="1" ht="26.4">
      <c r="A196" s="673">
        <v>1</v>
      </c>
      <c r="B196" s="245" t="s">
        <v>209</v>
      </c>
      <c r="C196" s="240">
        <v>5</v>
      </c>
      <c r="D196" s="238" t="s">
        <v>4</v>
      </c>
      <c r="E196" s="239"/>
      <c r="F196" s="239">
        <f>+C196*E196</f>
        <v>0</v>
      </c>
      <c r="G196" s="959"/>
      <c r="H196" s="978"/>
      <c r="I196" s="978"/>
      <c r="J196" s="978"/>
      <c r="K196" s="978"/>
      <c r="L196" s="978"/>
      <c r="M196" s="979"/>
      <c r="N196" s="978"/>
      <c r="O196" s="979"/>
      <c r="P196" s="978"/>
      <c r="Q196" s="978"/>
      <c r="R196" s="978"/>
    </row>
    <row r="197" spans="1:27" s="169" customFormat="1">
      <c r="A197" s="673">
        <v>2</v>
      </c>
      <c r="B197" s="241" t="s">
        <v>210</v>
      </c>
      <c r="C197" s="242">
        <v>3</v>
      </c>
      <c r="D197" s="243" t="s">
        <v>4</v>
      </c>
      <c r="E197" s="244"/>
      <c r="F197" s="244">
        <f>+C197*E197</f>
        <v>0</v>
      </c>
      <c r="G197" s="959"/>
      <c r="H197" s="978"/>
      <c r="I197" s="978"/>
      <c r="J197" s="978"/>
      <c r="K197" s="978"/>
      <c r="L197" s="978"/>
      <c r="M197" s="979"/>
      <c r="N197" s="978"/>
      <c r="O197" s="979"/>
      <c r="P197" s="978"/>
      <c r="Q197" s="978"/>
      <c r="R197" s="978"/>
    </row>
    <row r="198" spans="1:27" s="228" customFormat="1" ht="24" customHeight="1">
      <c r="A198" s="673">
        <v>3</v>
      </c>
      <c r="B198" s="245" t="s">
        <v>211</v>
      </c>
      <c r="C198" s="240">
        <v>200</v>
      </c>
      <c r="D198" s="238" t="s">
        <v>10</v>
      </c>
      <c r="E198" s="239"/>
      <c r="F198" s="239">
        <f>ROUND(C198*E198,2)</f>
        <v>0</v>
      </c>
      <c r="G198" s="959"/>
      <c r="H198" s="300"/>
      <c r="I198" s="225"/>
      <c r="J198" s="226"/>
      <c r="K198" s="227"/>
      <c r="L198" s="227"/>
      <c r="M198" s="227"/>
      <c r="N198" s="227"/>
      <c r="O198" s="227"/>
      <c r="P198" s="227"/>
      <c r="Q198" s="227"/>
      <c r="R198" s="227"/>
      <c r="S198" s="227"/>
      <c r="T198" s="227"/>
      <c r="U198" s="227"/>
    </row>
    <row r="199" spans="1:27" s="169" customFormat="1">
      <c r="A199" s="673">
        <v>4</v>
      </c>
      <c r="B199" s="241" t="s">
        <v>212</v>
      </c>
      <c r="C199" s="242">
        <v>3</v>
      </c>
      <c r="D199" s="243" t="s">
        <v>4</v>
      </c>
      <c r="E199" s="244"/>
      <c r="F199" s="244">
        <f>+C199*E199</f>
        <v>0</v>
      </c>
      <c r="G199" s="959"/>
      <c r="H199" s="978"/>
      <c r="I199" s="978"/>
      <c r="J199" s="978"/>
      <c r="K199" s="978"/>
      <c r="L199" s="978"/>
      <c r="M199" s="979"/>
      <c r="N199" s="978"/>
      <c r="O199" s="979"/>
      <c r="P199" s="978"/>
      <c r="Q199" s="978"/>
      <c r="R199" s="978"/>
    </row>
    <row r="200" spans="1:27" s="169" customFormat="1">
      <c r="A200" s="673">
        <v>5</v>
      </c>
      <c r="B200" s="241" t="s">
        <v>213</v>
      </c>
      <c r="C200" s="242">
        <v>3</v>
      </c>
      <c r="D200" s="243" t="s">
        <v>4</v>
      </c>
      <c r="E200" s="244"/>
      <c r="F200" s="244">
        <f>+C200*E200</f>
        <v>0</v>
      </c>
      <c r="G200" s="959"/>
      <c r="H200" s="978"/>
      <c r="I200" s="978"/>
      <c r="J200" s="978"/>
      <c r="K200" s="978"/>
      <c r="L200" s="978"/>
      <c r="M200" s="979"/>
      <c r="N200" s="978"/>
      <c r="O200" s="979"/>
      <c r="P200" s="978"/>
      <c r="Q200" s="978"/>
      <c r="R200" s="978"/>
    </row>
    <row r="201" spans="1:27" s="284" customFormat="1">
      <c r="A201" s="671"/>
      <c r="B201" s="278" t="s">
        <v>270</v>
      </c>
      <c r="C201" s="279"/>
      <c r="D201" s="280"/>
      <c r="E201" s="281"/>
      <c r="F201" s="1163">
        <f>SUM(F196:F200)</f>
        <v>0</v>
      </c>
      <c r="G201" s="959"/>
      <c r="H201" s="990"/>
      <c r="I201" s="990"/>
      <c r="J201" s="990"/>
      <c r="K201" s="990"/>
      <c r="L201" s="990"/>
      <c r="M201" s="991"/>
      <c r="N201" s="990"/>
      <c r="O201" s="991"/>
      <c r="P201" s="990"/>
      <c r="Q201" s="990"/>
      <c r="R201" s="990"/>
    </row>
    <row r="202" spans="1:27" s="55" customFormat="1">
      <c r="A202" s="397"/>
      <c r="B202" s="606"/>
      <c r="C202" s="453"/>
      <c r="D202" s="237"/>
      <c r="E202" s="453"/>
      <c r="F202" s="607"/>
      <c r="G202" s="959"/>
      <c r="H202" s="197"/>
      <c r="I202" s="993"/>
      <c r="J202" s="9"/>
      <c r="K202" s="89"/>
      <c r="L202" s="47"/>
      <c r="M202" s="139"/>
      <c r="N202" s="89"/>
      <c r="O202" s="89"/>
      <c r="P202" s="89"/>
      <c r="Q202" s="89"/>
      <c r="R202" s="89"/>
    </row>
    <row r="203" spans="1:27" s="102" customFormat="1" ht="12.75" customHeight="1">
      <c r="A203" s="884" t="s">
        <v>271</v>
      </c>
      <c r="B203" s="458" t="s">
        <v>152</v>
      </c>
      <c r="C203" s="507"/>
      <c r="D203" s="237"/>
      <c r="E203" s="507"/>
      <c r="F203" s="509"/>
      <c r="G203" s="959"/>
      <c r="H203" s="197"/>
      <c r="I203" s="139"/>
      <c r="J203" s="139"/>
      <c r="K203" s="139"/>
      <c r="L203" s="139"/>
      <c r="M203" s="139"/>
      <c r="N203" s="210"/>
      <c r="O203" s="210"/>
      <c r="P203" s="210"/>
      <c r="Q203" s="210"/>
      <c r="R203" s="210"/>
    </row>
    <row r="204" spans="1:27" s="51" customFormat="1">
      <c r="A204" s="512"/>
      <c r="B204" s="457"/>
      <c r="C204" s="507"/>
      <c r="D204" s="237"/>
      <c r="E204" s="507"/>
      <c r="F204" s="509"/>
      <c r="G204" s="959"/>
      <c r="H204" s="197"/>
      <c r="I204" s="139"/>
      <c r="J204" s="139"/>
      <c r="K204" s="139"/>
      <c r="L204" s="139"/>
      <c r="M204" s="139"/>
      <c r="N204" s="994"/>
      <c r="O204" s="994"/>
      <c r="P204" s="994"/>
      <c r="Q204" s="994"/>
      <c r="R204" s="994"/>
    </row>
    <row r="205" spans="1:27" s="8" customFormat="1">
      <c r="A205" s="513">
        <v>1</v>
      </c>
      <c r="B205" s="514" t="s">
        <v>8</v>
      </c>
      <c r="C205" s="515"/>
      <c r="D205" s="516"/>
      <c r="E205" s="517"/>
      <c r="F205" s="515"/>
      <c r="G205" s="959"/>
      <c r="H205" s="197"/>
      <c r="I205" s="139"/>
      <c r="J205" s="139"/>
      <c r="K205" s="139"/>
      <c r="L205" s="139"/>
      <c r="M205" s="139"/>
      <c r="N205" s="139"/>
      <c r="O205" s="139"/>
      <c r="P205" s="139"/>
      <c r="Q205" s="139"/>
      <c r="R205" s="139"/>
    </row>
    <row r="206" spans="1:27" s="51" customFormat="1">
      <c r="A206" s="518">
        <v>1.1000000000000001</v>
      </c>
      <c r="B206" s="519" t="s">
        <v>9</v>
      </c>
      <c r="C206" s="507">
        <v>1</v>
      </c>
      <c r="D206" s="504" t="s">
        <v>4</v>
      </c>
      <c r="E206" s="239"/>
      <c r="F206" s="507">
        <f>ROUND(C206*E206,2)</f>
        <v>0</v>
      </c>
      <c r="G206" s="959"/>
      <c r="H206" s="197"/>
      <c r="I206" s="139"/>
      <c r="J206" s="139"/>
      <c r="K206" s="139"/>
      <c r="L206" s="139"/>
      <c r="M206" s="139"/>
      <c r="N206" s="994"/>
      <c r="O206" s="994"/>
      <c r="P206" s="994"/>
      <c r="Q206" s="994"/>
      <c r="R206" s="994"/>
    </row>
    <row r="207" spans="1:27" s="8" customFormat="1">
      <c r="A207" s="518">
        <v>1.2</v>
      </c>
      <c r="B207" s="519" t="s">
        <v>126</v>
      </c>
      <c r="C207" s="507">
        <v>1</v>
      </c>
      <c r="D207" s="504" t="s">
        <v>4</v>
      </c>
      <c r="E207" s="239"/>
      <c r="F207" s="507">
        <f>ROUND(C207*E207,2)</f>
        <v>0</v>
      </c>
      <c r="G207" s="959"/>
      <c r="H207" s="197"/>
      <c r="I207" s="139"/>
      <c r="J207" s="139"/>
      <c r="K207" s="139"/>
      <c r="L207" s="139"/>
      <c r="M207" s="139"/>
      <c r="N207" s="139"/>
      <c r="O207" s="139"/>
      <c r="P207" s="139"/>
      <c r="Q207" s="139"/>
      <c r="R207" s="139"/>
    </row>
    <row r="208" spans="1:27" s="8" customFormat="1">
      <c r="A208" s="520"/>
      <c r="B208" s="519"/>
      <c r="C208" s="515"/>
      <c r="D208" s="521"/>
      <c r="E208" s="517"/>
      <c r="F208" s="515"/>
      <c r="G208" s="959"/>
      <c r="H208" s="197"/>
      <c r="I208" s="139"/>
      <c r="J208" s="210"/>
      <c r="K208" s="210"/>
      <c r="L208" s="210"/>
      <c r="M208" s="210"/>
      <c r="N208" s="210"/>
      <c r="O208" s="210"/>
      <c r="P208" s="210"/>
      <c r="Q208" s="210"/>
      <c r="R208" s="210"/>
      <c r="S208" s="102"/>
      <c r="T208" s="102"/>
      <c r="U208" s="102"/>
      <c r="V208" s="102"/>
      <c r="W208" s="102"/>
      <c r="X208" s="102"/>
      <c r="Y208" s="102"/>
      <c r="Z208" s="102"/>
      <c r="AA208" s="102"/>
    </row>
    <row r="209" spans="1:27" s="8" customFormat="1">
      <c r="A209" s="513">
        <v>2</v>
      </c>
      <c r="B209" s="514" t="s">
        <v>82</v>
      </c>
      <c r="C209" s="515"/>
      <c r="D209" s="521"/>
      <c r="E209" s="522"/>
      <c r="F209" s="515"/>
      <c r="G209" s="959"/>
      <c r="H209" s="197"/>
      <c r="I209" s="139"/>
      <c r="J209" s="994"/>
      <c r="K209" s="994"/>
      <c r="L209" s="994"/>
      <c r="M209" s="994"/>
      <c r="N209" s="994"/>
      <c r="O209" s="994"/>
      <c r="P209" s="994"/>
      <c r="Q209" s="994"/>
      <c r="R209" s="994"/>
      <c r="S209" s="51"/>
      <c r="T209" s="51"/>
      <c r="U209" s="51"/>
      <c r="V209" s="51"/>
      <c r="W209" s="51"/>
      <c r="X209" s="51"/>
      <c r="Y209" s="51"/>
      <c r="Z209" s="51"/>
      <c r="AA209" s="51"/>
    </row>
    <row r="210" spans="1:27" s="8" customFormat="1">
      <c r="A210" s="498">
        <v>2.1</v>
      </c>
      <c r="B210" s="454" t="s">
        <v>173</v>
      </c>
      <c r="C210" s="499">
        <v>1.18</v>
      </c>
      <c r="D210" s="523" t="s">
        <v>12</v>
      </c>
      <c r="E210" s="502"/>
      <c r="F210" s="231">
        <f>ROUND(E210*C210,2)</f>
        <v>0</v>
      </c>
      <c r="G210" s="959"/>
      <c r="H210" s="197"/>
      <c r="I210" s="139"/>
      <c r="J210" s="139"/>
      <c r="K210" s="139"/>
      <c r="L210" s="139"/>
      <c r="M210" s="139"/>
      <c r="N210" s="139"/>
      <c r="O210" s="139"/>
      <c r="P210" s="139"/>
      <c r="Q210" s="139"/>
      <c r="R210" s="139"/>
    </row>
    <row r="211" spans="1:27" s="8" customFormat="1">
      <c r="A211" s="498">
        <v>2.2000000000000002</v>
      </c>
      <c r="B211" s="454" t="s">
        <v>174</v>
      </c>
      <c r="C211" s="499">
        <v>0.36</v>
      </c>
      <c r="D211" s="523" t="s">
        <v>12</v>
      </c>
      <c r="E211" s="502"/>
      <c r="F211" s="231">
        <f>ROUND(E211*C211,2)</f>
        <v>0</v>
      </c>
      <c r="G211" s="959"/>
      <c r="H211" s="197"/>
      <c r="I211" s="139"/>
      <c r="J211" s="994"/>
      <c r="K211" s="994"/>
      <c r="L211" s="994"/>
      <c r="M211" s="994"/>
      <c r="N211" s="994"/>
      <c r="O211" s="994"/>
      <c r="P211" s="994"/>
      <c r="Q211" s="994"/>
      <c r="R211" s="994"/>
      <c r="S211" s="51"/>
      <c r="T211" s="51"/>
      <c r="U211" s="51"/>
      <c r="V211" s="51"/>
      <c r="W211" s="51"/>
      <c r="X211" s="51"/>
      <c r="Y211" s="51"/>
      <c r="Z211" s="51"/>
      <c r="AA211" s="51"/>
    </row>
    <row r="212" spans="1:27" s="8" customFormat="1">
      <c r="A212" s="432">
        <v>2.2999999999999998</v>
      </c>
      <c r="B212" s="13" t="s">
        <v>175</v>
      </c>
      <c r="C212" s="412">
        <v>1.54</v>
      </c>
      <c r="D212" s="433" t="s">
        <v>12</v>
      </c>
      <c r="E212" s="434"/>
      <c r="F212" s="231">
        <f>ROUND(E212*C212,2)</f>
        <v>0</v>
      </c>
      <c r="G212" s="959"/>
      <c r="H212" s="197"/>
      <c r="I212" s="139"/>
      <c r="J212" s="139"/>
      <c r="K212" s="139"/>
      <c r="L212" s="139"/>
      <c r="M212" s="139"/>
      <c r="N212" s="139"/>
      <c r="O212" s="139"/>
      <c r="P212" s="139"/>
      <c r="Q212" s="139"/>
      <c r="R212" s="139"/>
    </row>
    <row r="213" spans="1:27" s="8" customFormat="1">
      <c r="A213" s="429"/>
      <c r="B213" s="428"/>
      <c r="C213" s="26"/>
      <c r="D213" s="430"/>
      <c r="E213" s="427"/>
      <c r="F213" s="515"/>
      <c r="G213" s="959"/>
      <c r="H213" s="197"/>
      <c r="I213" s="139"/>
      <c r="J213" s="139"/>
      <c r="K213" s="139"/>
      <c r="L213" s="139"/>
      <c r="M213" s="139"/>
      <c r="N213" s="139"/>
      <c r="O213" s="139"/>
      <c r="P213" s="139"/>
      <c r="Q213" s="139"/>
      <c r="R213" s="139"/>
    </row>
    <row r="214" spans="1:27" s="8" customFormat="1">
      <c r="A214" s="424">
        <v>3</v>
      </c>
      <c r="B214" s="425" t="s">
        <v>127</v>
      </c>
      <c r="C214" s="26"/>
      <c r="D214" s="430"/>
      <c r="E214" s="431"/>
      <c r="F214" s="515"/>
      <c r="G214" s="959"/>
      <c r="H214" s="197"/>
      <c r="I214" s="139"/>
      <c r="J214" s="139"/>
      <c r="K214" s="139"/>
      <c r="L214" s="139"/>
      <c r="M214" s="139"/>
      <c r="N214" s="139"/>
      <c r="O214" s="139"/>
      <c r="P214" s="139"/>
      <c r="Q214" s="139"/>
      <c r="R214" s="139"/>
    </row>
    <row r="215" spans="1:27" s="8" customFormat="1">
      <c r="A215" s="432">
        <v>3.1</v>
      </c>
      <c r="B215" s="435" t="s">
        <v>148</v>
      </c>
      <c r="C215" s="412">
        <v>16.07</v>
      </c>
      <c r="D215" s="433" t="s">
        <v>15</v>
      </c>
      <c r="E215" s="434"/>
      <c r="F215" s="231">
        <f>ROUND(E215*C215,2)</f>
        <v>0</v>
      </c>
      <c r="G215" s="959"/>
      <c r="H215" s="197"/>
      <c r="I215" s="139"/>
      <c r="J215" s="194"/>
      <c r="K215" s="194"/>
      <c r="L215" s="139"/>
      <c r="M215" s="139"/>
      <c r="N215" s="139"/>
      <c r="O215" s="139"/>
      <c r="P215" s="139"/>
      <c r="Q215" s="139"/>
      <c r="R215" s="139"/>
    </row>
    <row r="216" spans="1:27" s="8" customFormat="1">
      <c r="A216" s="432">
        <v>3.2</v>
      </c>
      <c r="B216" s="435" t="s">
        <v>149</v>
      </c>
      <c r="C216" s="412">
        <v>3.64</v>
      </c>
      <c r="D216" s="433" t="s">
        <v>15</v>
      </c>
      <c r="E216" s="434"/>
      <c r="F216" s="231">
        <f>ROUND(E216*C216,2)</f>
        <v>0</v>
      </c>
      <c r="G216" s="959"/>
      <c r="H216" s="197"/>
      <c r="I216" s="995"/>
      <c r="J216" s="194"/>
      <c r="K216" s="194"/>
      <c r="L216" s="139"/>
      <c r="M216" s="139"/>
      <c r="N216" s="139"/>
      <c r="O216" s="139"/>
      <c r="P216" s="139"/>
      <c r="Q216" s="139"/>
      <c r="R216" s="139"/>
    </row>
    <row r="217" spans="1:27" s="8" customFormat="1">
      <c r="A217" s="500">
        <v>3.3</v>
      </c>
      <c r="B217" s="501" t="s">
        <v>128</v>
      </c>
      <c r="C217" s="499">
        <v>2.25</v>
      </c>
      <c r="D217" s="523" t="s">
        <v>15</v>
      </c>
      <c r="E217" s="502"/>
      <c r="F217" s="231">
        <f>ROUND(E217*C217,2)</f>
        <v>0</v>
      </c>
      <c r="G217" s="959"/>
      <c r="H217" s="197"/>
      <c r="I217" s="139"/>
      <c r="J217" s="139"/>
      <c r="K217" s="139"/>
      <c r="L217" s="139"/>
      <c r="M217" s="139"/>
      <c r="N217" s="139"/>
      <c r="O217" s="139"/>
      <c r="P217" s="139"/>
      <c r="Q217" s="139"/>
      <c r="R217" s="139"/>
    </row>
    <row r="218" spans="1:27" s="8" customFormat="1">
      <c r="A218" s="500"/>
      <c r="B218" s="501"/>
      <c r="C218" s="499"/>
      <c r="D218" s="523"/>
      <c r="E218" s="502"/>
      <c r="F218" s="231"/>
      <c r="G218" s="959"/>
      <c r="H218" s="197"/>
      <c r="I218" s="993"/>
      <c r="J218" s="139"/>
      <c r="K218" s="139"/>
      <c r="L218" s="139"/>
      <c r="M218" s="139"/>
      <c r="N218" s="139"/>
      <c r="O218" s="139"/>
      <c r="P218" s="139"/>
      <c r="Q218" s="139"/>
      <c r="R218" s="139"/>
    </row>
    <row r="219" spans="1:27" s="8" customFormat="1">
      <c r="A219" s="513">
        <v>4</v>
      </c>
      <c r="B219" s="514" t="s">
        <v>129</v>
      </c>
      <c r="C219" s="507"/>
      <c r="D219" s="521"/>
      <c r="E219" s="522"/>
      <c r="F219" s="515"/>
      <c r="G219" s="959"/>
      <c r="H219" s="197"/>
      <c r="I219" s="139"/>
      <c r="J219" s="139"/>
      <c r="K219" s="139"/>
      <c r="L219" s="139"/>
      <c r="M219" s="139"/>
      <c r="N219" s="139"/>
      <c r="O219" s="139"/>
      <c r="P219" s="139"/>
      <c r="Q219" s="139"/>
      <c r="R219" s="139"/>
    </row>
    <row r="220" spans="1:27" s="8" customFormat="1">
      <c r="A220" s="891" t="s">
        <v>273</v>
      </c>
      <c r="B220" s="892" t="s">
        <v>150</v>
      </c>
      <c r="C220" s="507">
        <v>34.26</v>
      </c>
      <c r="D220" s="521" t="s">
        <v>15</v>
      </c>
      <c r="E220" s="522"/>
      <c r="F220" s="231">
        <f>ROUND(E220*C220,2)</f>
        <v>0</v>
      </c>
      <c r="G220" s="959"/>
      <c r="H220" s="197"/>
      <c r="I220" s="139"/>
      <c r="J220" s="139"/>
      <c r="K220" s="139"/>
      <c r="L220" s="139"/>
      <c r="M220" s="139"/>
      <c r="N220" s="139"/>
      <c r="O220" s="139"/>
      <c r="P220" s="139"/>
      <c r="Q220" s="139"/>
      <c r="R220" s="139"/>
    </row>
    <row r="221" spans="1:27" s="8" customFormat="1">
      <c r="A221" s="498">
        <v>4.2</v>
      </c>
      <c r="B221" s="501" t="s">
        <v>52</v>
      </c>
      <c r="C221" s="499">
        <v>16.16</v>
      </c>
      <c r="D221" s="523" t="s">
        <v>15</v>
      </c>
      <c r="E221" s="502"/>
      <c r="F221" s="231">
        <f>ROUND(E221*C221,2)</f>
        <v>0</v>
      </c>
      <c r="G221" s="959"/>
      <c r="H221" s="197"/>
      <c r="I221" s="139"/>
      <c r="J221" s="139"/>
      <c r="K221" s="139"/>
      <c r="L221" s="139"/>
      <c r="M221" s="139"/>
      <c r="N221" s="139"/>
      <c r="O221" s="139"/>
      <c r="P221" s="139"/>
      <c r="Q221" s="139"/>
      <c r="R221" s="139"/>
    </row>
    <row r="222" spans="1:27" s="8" customFormat="1">
      <c r="A222" s="498">
        <v>4.3</v>
      </c>
      <c r="B222" s="501" t="s">
        <v>151</v>
      </c>
      <c r="C222" s="499">
        <v>15.41</v>
      </c>
      <c r="D222" s="523" t="s">
        <v>15</v>
      </c>
      <c r="E222" s="502"/>
      <c r="F222" s="231">
        <f>ROUND(E222*C222,2)</f>
        <v>0</v>
      </c>
      <c r="G222" s="959"/>
      <c r="H222" s="197"/>
      <c r="I222" s="139"/>
      <c r="J222" s="139"/>
      <c r="K222" s="139"/>
      <c r="L222" s="139"/>
      <c r="M222" s="139"/>
      <c r="N222" s="139"/>
      <c r="O222" s="139"/>
      <c r="P222" s="139"/>
      <c r="Q222" s="139"/>
      <c r="R222" s="139"/>
    </row>
    <row r="223" spans="1:27" s="8" customFormat="1">
      <c r="A223" s="498">
        <v>4.4000000000000004</v>
      </c>
      <c r="B223" s="501" t="s">
        <v>130</v>
      </c>
      <c r="C223" s="499">
        <v>15.41</v>
      </c>
      <c r="D223" s="523" t="s">
        <v>15</v>
      </c>
      <c r="E223" s="502"/>
      <c r="F223" s="231">
        <f>ROUND(E223*C223,2)</f>
        <v>0</v>
      </c>
      <c r="G223" s="959"/>
      <c r="H223" s="197"/>
      <c r="I223" s="139"/>
      <c r="J223" s="139"/>
      <c r="K223" s="139"/>
      <c r="L223" s="139"/>
      <c r="M223" s="139"/>
      <c r="N223" s="139"/>
      <c r="O223" s="139"/>
      <c r="P223" s="139"/>
      <c r="Q223" s="139"/>
      <c r="R223" s="139"/>
    </row>
    <row r="224" spans="1:27" s="8" customFormat="1">
      <c r="A224" s="891" t="s">
        <v>274</v>
      </c>
      <c r="B224" s="892" t="s">
        <v>131</v>
      </c>
      <c r="C224" s="507">
        <v>7.12</v>
      </c>
      <c r="D224" s="521" t="s">
        <v>15</v>
      </c>
      <c r="E224" s="522"/>
      <c r="F224" s="515">
        <f>ROUND(C224*E224,2)</f>
        <v>0</v>
      </c>
      <c r="G224" s="959"/>
      <c r="H224" s="197"/>
      <c r="I224" s="139"/>
      <c r="J224" s="139"/>
      <c r="K224" s="139"/>
      <c r="L224" s="139"/>
      <c r="M224" s="139"/>
      <c r="N224" s="139"/>
      <c r="O224" s="139"/>
      <c r="P224" s="139"/>
      <c r="Q224" s="139"/>
      <c r="R224" s="139"/>
    </row>
    <row r="225" spans="1:18" s="8" customFormat="1">
      <c r="A225" s="725" t="s">
        <v>275</v>
      </c>
      <c r="B225" s="892" t="s">
        <v>132</v>
      </c>
      <c r="C225" s="507">
        <v>48.7</v>
      </c>
      <c r="D225" s="521" t="s">
        <v>10</v>
      </c>
      <c r="E225" s="522"/>
      <c r="F225" s="515">
        <f>ROUND(C225*E225,2)</f>
        <v>0</v>
      </c>
      <c r="G225" s="959"/>
      <c r="H225" s="197"/>
      <c r="I225" s="139"/>
      <c r="J225" s="139"/>
      <c r="K225" s="139"/>
      <c r="L225" s="139"/>
      <c r="M225" s="139"/>
      <c r="N225" s="139"/>
      <c r="O225" s="139"/>
      <c r="P225" s="139"/>
      <c r="Q225" s="139"/>
      <c r="R225" s="139"/>
    </row>
    <row r="226" spans="1:18" s="8" customFormat="1">
      <c r="A226" s="725" t="s">
        <v>303</v>
      </c>
      <c r="B226" s="519" t="s">
        <v>133</v>
      </c>
      <c r="C226" s="507">
        <v>15.41</v>
      </c>
      <c r="D226" s="521" t="s">
        <v>15</v>
      </c>
      <c r="E226" s="517"/>
      <c r="F226" s="515">
        <f>ROUND(C226*E226,2)</f>
        <v>0</v>
      </c>
      <c r="G226" s="959"/>
      <c r="H226" s="197"/>
      <c r="I226" s="139"/>
      <c r="J226" s="139"/>
      <c r="K226" s="139"/>
      <c r="L226" s="139"/>
      <c r="M226" s="139"/>
      <c r="N226" s="139"/>
      <c r="O226" s="139"/>
      <c r="P226" s="139"/>
      <c r="Q226" s="139"/>
      <c r="R226" s="139"/>
    </row>
    <row r="227" spans="1:18" s="8" customFormat="1">
      <c r="A227" s="674"/>
      <c r="B227" s="726"/>
      <c r="C227" s="389"/>
      <c r="D227" s="727"/>
      <c r="E227" s="728"/>
      <c r="F227" s="1167"/>
      <c r="G227" s="959"/>
      <c r="H227" s="197"/>
      <c r="I227" s="139"/>
      <c r="J227" s="139"/>
      <c r="K227" s="139"/>
      <c r="L227" s="139"/>
      <c r="M227" s="139"/>
      <c r="N227" s="139"/>
      <c r="O227" s="139"/>
      <c r="P227" s="139"/>
      <c r="Q227" s="139"/>
      <c r="R227" s="139"/>
    </row>
    <row r="228" spans="1:18" s="8" customFormat="1">
      <c r="A228" s="498">
        <v>5</v>
      </c>
      <c r="B228" s="501" t="s">
        <v>155</v>
      </c>
      <c r="C228" s="499">
        <v>8.1</v>
      </c>
      <c r="D228" s="523" t="s">
        <v>15</v>
      </c>
      <c r="E228" s="502"/>
      <c r="F228" s="231">
        <f>ROUND(E228*C228,2)</f>
        <v>0</v>
      </c>
      <c r="G228" s="959"/>
      <c r="H228" s="197"/>
      <c r="I228" s="139"/>
      <c r="J228" s="139"/>
      <c r="K228" s="139"/>
      <c r="L228" s="139"/>
      <c r="M228" s="139"/>
      <c r="N228" s="139"/>
      <c r="O228" s="139"/>
      <c r="P228" s="139"/>
      <c r="Q228" s="139"/>
      <c r="R228" s="139"/>
    </row>
    <row r="229" spans="1:18" s="8" customFormat="1">
      <c r="A229" s="498"/>
      <c r="B229" s="501"/>
      <c r="C229" s="499"/>
      <c r="D229" s="523"/>
      <c r="E229" s="502"/>
      <c r="F229" s="231"/>
      <c r="G229" s="959"/>
      <c r="H229" s="197"/>
      <c r="I229" s="139"/>
      <c r="J229" s="139"/>
      <c r="K229" s="139"/>
      <c r="L229" s="139"/>
      <c r="M229" s="139"/>
      <c r="N229" s="139"/>
      <c r="O229" s="139"/>
      <c r="P229" s="139"/>
      <c r="Q229" s="139"/>
      <c r="R229" s="139"/>
    </row>
    <row r="230" spans="1:18" s="8" customFormat="1">
      <c r="A230" s="498">
        <v>6</v>
      </c>
      <c r="B230" s="501" t="s">
        <v>134</v>
      </c>
      <c r="C230" s="499">
        <v>4.41</v>
      </c>
      <c r="D230" s="523" t="s">
        <v>15</v>
      </c>
      <c r="E230" s="502"/>
      <c r="F230" s="231">
        <f>ROUND(E230*C230,2)</f>
        <v>0</v>
      </c>
      <c r="G230" s="959"/>
      <c r="H230" s="197"/>
      <c r="I230" s="9"/>
      <c r="J230" s="139"/>
      <c r="K230" s="139"/>
      <c r="L230" s="139"/>
      <c r="M230" s="139"/>
      <c r="N230" s="139"/>
      <c r="O230" s="139"/>
      <c r="P230" s="139"/>
      <c r="Q230" s="139"/>
      <c r="R230" s="139"/>
    </row>
    <row r="231" spans="1:18" s="8" customFormat="1">
      <c r="A231" s="498"/>
      <c r="B231" s="501"/>
      <c r="C231" s="499"/>
      <c r="D231" s="523"/>
      <c r="E231" s="502"/>
      <c r="F231" s="231"/>
      <c r="G231" s="959"/>
      <c r="H231" s="197"/>
      <c r="I231" s="139"/>
      <c r="J231" s="139"/>
      <c r="K231" s="139"/>
      <c r="L231" s="139"/>
      <c r="M231" s="139"/>
      <c r="N231" s="139"/>
      <c r="O231" s="139"/>
      <c r="P231" s="139"/>
      <c r="Q231" s="139"/>
      <c r="R231" s="139"/>
    </row>
    <row r="232" spans="1:18" s="8" customFormat="1">
      <c r="A232" s="729">
        <v>7</v>
      </c>
      <c r="B232" s="730" t="s">
        <v>86</v>
      </c>
      <c r="C232" s="502"/>
      <c r="D232" s="523"/>
      <c r="E232" s="502"/>
      <c r="F232" s="231"/>
      <c r="G232" s="959"/>
      <c r="H232" s="197"/>
      <c r="I232" s="9"/>
      <c r="J232" s="139"/>
      <c r="K232" s="139"/>
      <c r="L232" s="139"/>
      <c r="M232" s="139"/>
      <c r="N232" s="139"/>
      <c r="O232" s="139"/>
      <c r="P232" s="139"/>
      <c r="Q232" s="139"/>
      <c r="R232" s="139"/>
    </row>
    <row r="233" spans="1:18" s="8" customFormat="1">
      <c r="A233" s="498">
        <v>7.1</v>
      </c>
      <c r="B233" s="454" t="s">
        <v>136</v>
      </c>
      <c r="C233" s="499">
        <v>1</v>
      </c>
      <c r="D233" s="523" t="s">
        <v>4</v>
      </c>
      <c r="E233" s="502"/>
      <c r="F233" s="231">
        <f t="shared" ref="F233:F243" si="7">ROUND(E233*C233,2)</f>
        <v>0</v>
      </c>
      <c r="G233" s="959"/>
      <c r="H233" s="197"/>
      <c r="I233" s="9"/>
      <c r="J233" s="139"/>
      <c r="K233" s="139"/>
      <c r="L233" s="139"/>
      <c r="M233" s="139"/>
      <c r="N233" s="139"/>
      <c r="O233" s="139"/>
      <c r="P233" s="139"/>
      <c r="Q233" s="139"/>
      <c r="R233" s="139"/>
    </row>
    <row r="234" spans="1:18" s="8" customFormat="1">
      <c r="A234" s="438">
        <v>7.2</v>
      </c>
      <c r="B234" s="439" t="s">
        <v>137</v>
      </c>
      <c r="C234" s="440">
        <v>1</v>
      </c>
      <c r="D234" s="524" t="s">
        <v>4</v>
      </c>
      <c r="E234" s="441"/>
      <c r="F234" s="442">
        <f t="shared" si="7"/>
        <v>0</v>
      </c>
      <c r="G234" s="959"/>
      <c r="H234" s="197"/>
      <c r="I234" s="9"/>
      <c r="J234" s="139"/>
      <c r="K234" s="139"/>
      <c r="L234" s="139"/>
      <c r="M234" s="139"/>
      <c r="N234" s="139"/>
      <c r="O234" s="139"/>
      <c r="P234" s="139"/>
      <c r="Q234" s="139"/>
      <c r="R234" s="139"/>
    </row>
    <row r="235" spans="1:18" s="8" customFormat="1">
      <c r="A235" s="397">
        <v>7.3</v>
      </c>
      <c r="B235" s="454" t="s">
        <v>416</v>
      </c>
      <c r="C235" s="499">
        <v>1</v>
      </c>
      <c r="D235" s="496" t="s">
        <v>4</v>
      </c>
      <c r="E235" s="499"/>
      <c r="F235" s="1168">
        <f t="shared" si="7"/>
        <v>0</v>
      </c>
      <c r="G235" s="959"/>
      <c r="H235" s="197"/>
      <c r="I235" s="9"/>
      <c r="J235" s="109"/>
      <c r="K235" s="139"/>
      <c r="L235" s="139"/>
      <c r="M235" s="139"/>
      <c r="N235" s="139"/>
      <c r="O235" s="139"/>
      <c r="P235" s="139"/>
      <c r="Q235" s="139"/>
      <c r="R235" s="139"/>
    </row>
    <row r="236" spans="1:18" s="8" customFormat="1">
      <c r="A236" s="397">
        <v>7.4</v>
      </c>
      <c r="B236" s="454" t="s">
        <v>172</v>
      </c>
      <c r="C236" s="499">
        <v>1</v>
      </c>
      <c r="D236" s="496" t="s">
        <v>4</v>
      </c>
      <c r="E236" s="502"/>
      <c r="F236" s="231">
        <f t="shared" si="7"/>
        <v>0</v>
      </c>
      <c r="G236" s="959"/>
      <c r="H236" s="197"/>
      <c r="I236" s="139"/>
      <c r="J236" s="996"/>
      <c r="K236" s="62"/>
      <c r="L236" s="128"/>
      <c r="M236" s="139"/>
      <c r="N236" s="139"/>
      <c r="O236" s="139"/>
      <c r="P236" s="139"/>
      <c r="Q236" s="139"/>
      <c r="R236" s="139"/>
    </row>
    <row r="237" spans="1:18" s="8" customFormat="1">
      <c r="A237" s="498">
        <v>7.5</v>
      </c>
      <c r="B237" s="454" t="s">
        <v>138</v>
      </c>
      <c r="C237" s="499">
        <v>1</v>
      </c>
      <c r="D237" s="496" t="s">
        <v>4</v>
      </c>
      <c r="E237" s="502"/>
      <c r="F237" s="231">
        <f t="shared" si="7"/>
        <v>0</v>
      </c>
      <c r="G237" s="959"/>
      <c r="H237" s="197"/>
      <c r="I237" s="9"/>
      <c r="J237" s="136"/>
      <c r="K237" s="34"/>
      <c r="L237" s="34"/>
      <c r="M237" s="34"/>
      <c r="N237" s="34"/>
      <c r="O237" s="34"/>
      <c r="P237" s="139"/>
      <c r="Q237" s="139"/>
      <c r="R237" s="139"/>
    </row>
    <row r="238" spans="1:18" s="80" customFormat="1" ht="12.75" customHeight="1">
      <c r="A238" s="498">
        <v>7.6</v>
      </c>
      <c r="B238" s="454" t="s">
        <v>139</v>
      </c>
      <c r="C238" s="499">
        <v>1</v>
      </c>
      <c r="D238" s="496" t="s">
        <v>4</v>
      </c>
      <c r="E238" s="499"/>
      <c r="F238" s="231">
        <f t="shared" si="7"/>
        <v>0</v>
      </c>
      <c r="G238" s="959"/>
      <c r="H238" s="197"/>
      <c r="I238" s="997"/>
      <c r="J238" s="202"/>
      <c r="K238" s="998"/>
      <c r="L238" s="203"/>
      <c r="M238" s="999"/>
      <c r="N238" s="203"/>
      <c r="O238" s="203"/>
      <c r="P238" s="11"/>
      <c r="Q238" s="11"/>
      <c r="R238" s="11"/>
    </row>
    <row r="239" spans="1:18" s="8" customFormat="1">
      <c r="A239" s="498">
        <v>7.7</v>
      </c>
      <c r="B239" s="454" t="s">
        <v>140</v>
      </c>
      <c r="C239" s="499">
        <v>1</v>
      </c>
      <c r="D239" s="496" t="s">
        <v>4</v>
      </c>
      <c r="E239" s="499"/>
      <c r="F239" s="231">
        <f>ROUND(E239*C239,2)</f>
        <v>0</v>
      </c>
      <c r="G239" s="959"/>
      <c r="H239" s="197"/>
      <c r="I239" s="9"/>
      <c r="J239" s="136"/>
      <c r="K239" s="977"/>
      <c r="L239" s="34"/>
      <c r="M239" s="138"/>
      <c r="N239" s="115"/>
      <c r="O239" s="34"/>
      <c r="P239" s="139"/>
      <c r="Q239" s="139"/>
      <c r="R239" s="139"/>
    </row>
    <row r="240" spans="1:18" s="8" customFormat="1" ht="26.4">
      <c r="A240" s="754">
        <v>7.8</v>
      </c>
      <c r="B240" s="454" t="s">
        <v>156</v>
      </c>
      <c r="C240" s="499">
        <v>1</v>
      </c>
      <c r="D240" s="496" t="s">
        <v>4</v>
      </c>
      <c r="E240" s="499"/>
      <c r="F240" s="231">
        <f t="shared" si="7"/>
        <v>0</v>
      </c>
      <c r="G240" s="959"/>
      <c r="H240" s="197"/>
      <c r="I240" s="9"/>
      <c r="J240" s="136"/>
      <c r="K240" s="977"/>
      <c r="L240" s="34"/>
      <c r="M240" s="138"/>
      <c r="N240" s="34"/>
      <c r="O240" s="34"/>
      <c r="P240" s="139"/>
      <c r="Q240" s="139"/>
      <c r="R240" s="139"/>
    </row>
    <row r="241" spans="1:27" s="8" customFormat="1">
      <c r="A241" s="500">
        <v>7.9</v>
      </c>
      <c r="B241" s="501" t="s">
        <v>154</v>
      </c>
      <c r="C241" s="499">
        <v>1</v>
      </c>
      <c r="D241" s="496" t="s">
        <v>4</v>
      </c>
      <c r="E241" s="502"/>
      <c r="F241" s="231">
        <f t="shared" si="7"/>
        <v>0</v>
      </c>
      <c r="G241" s="959"/>
      <c r="H241" s="197"/>
      <c r="I241" s="1000"/>
      <c r="J241" s="34"/>
      <c r="K241" s="34"/>
      <c r="L241" s="34"/>
      <c r="M241" s="138"/>
      <c r="N241" s="34"/>
      <c r="O241" s="34"/>
      <c r="P241" s="139"/>
      <c r="Q241" s="139"/>
      <c r="R241" s="139"/>
    </row>
    <row r="242" spans="1:27" s="8" customFormat="1">
      <c r="A242" s="503">
        <v>7.1</v>
      </c>
      <c r="B242" s="454" t="s">
        <v>141</v>
      </c>
      <c r="C242" s="499">
        <v>1</v>
      </c>
      <c r="D242" s="496" t="s">
        <v>4</v>
      </c>
      <c r="E242" s="499"/>
      <c r="F242" s="231">
        <f t="shared" si="7"/>
        <v>0</v>
      </c>
      <c r="G242" s="959"/>
      <c r="H242" s="197"/>
      <c r="I242" s="9"/>
      <c r="J242" s="34"/>
      <c r="K242" s="34"/>
      <c r="L242" s="34"/>
      <c r="M242" s="34"/>
      <c r="N242" s="34"/>
      <c r="O242" s="34"/>
      <c r="P242" s="139"/>
      <c r="Q242" s="139"/>
      <c r="R242" s="139"/>
    </row>
    <row r="243" spans="1:27" s="8" customFormat="1">
      <c r="A243" s="498">
        <v>7.11</v>
      </c>
      <c r="B243" s="454" t="s">
        <v>307</v>
      </c>
      <c r="C243" s="499">
        <v>1</v>
      </c>
      <c r="D243" s="496" t="s">
        <v>4</v>
      </c>
      <c r="E243" s="502"/>
      <c r="F243" s="231">
        <f t="shared" si="7"/>
        <v>0</v>
      </c>
      <c r="G243" s="959"/>
      <c r="H243" s="197"/>
      <c r="I243" s="9"/>
      <c r="J243" s="109"/>
      <c r="K243" s="139"/>
      <c r="L243" s="139"/>
      <c r="M243" s="139"/>
      <c r="N243" s="139"/>
      <c r="O243" s="185"/>
      <c r="P243" s="139"/>
      <c r="Q243" s="139"/>
      <c r="R243" s="139"/>
    </row>
    <row r="244" spans="1:27" s="8" customFormat="1">
      <c r="A244" s="520"/>
      <c r="B244" s="519"/>
      <c r="C244" s="515"/>
      <c r="D244" s="521"/>
      <c r="E244" s="517"/>
      <c r="F244" s="515"/>
      <c r="G244" s="959"/>
      <c r="H244" s="197"/>
      <c r="I244" s="9"/>
      <c r="J244" s="109"/>
      <c r="K244" s="139"/>
      <c r="L244" s="139"/>
      <c r="M244" s="139"/>
      <c r="N244" s="139"/>
      <c r="O244" s="185"/>
      <c r="P244" s="139"/>
      <c r="Q244" s="139"/>
      <c r="R244" s="139"/>
    </row>
    <row r="245" spans="1:27" s="8" customFormat="1">
      <c r="A245" s="513">
        <v>8</v>
      </c>
      <c r="B245" s="514" t="s">
        <v>55</v>
      </c>
      <c r="C245" s="515"/>
      <c r="D245" s="521"/>
      <c r="E245" s="624"/>
      <c r="F245" s="624"/>
      <c r="G245" s="959"/>
      <c r="H245" s="6"/>
      <c r="I245" s="10"/>
      <c r="J245" s="34"/>
      <c r="K245" s="34"/>
      <c r="L245" s="34"/>
      <c r="M245" s="34"/>
      <c r="N245" s="34"/>
      <c r="O245" s="34"/>
    </row>
    <row r="246" spans="1:27" s="207" customFormat="1" ht="12.75" customHeight="1">
      <c r="A246" s="704">
        <v>8.1</v>
      </c>
      <c r="B246" s="519" t="s">
        <v>142</v>
      </c>
      <c r="C246" s="507">
        <v>50.42</v>
      </c>
      <c r="D246" s="521" t="s">
        <v>15</v>
      </c>
      <c r="E246" s="522"/>
      <c r="F246" s="515">
        <f>ROUND(C246*E246,2)</f>
        <v>0</v>
      </c>
      <c r="G246" s="959"/>
      <c r="H246" s="204"/>
      <c r="I246" s="205"/>
      <c r="J246" s="206"/>
      <c r="K246" s="1001"/>
      <c r="L246" s="206"/>
      <c r="M246" s="1002"/>
      <c r="N246" s="206"/>
      <c r="O246" s="206"/>
    </row>
    <row r="247" spans="1:27" s="774" customFormat="1" ht="12.75" customHeight="1">
      <c r="A247" s="705"/>
      <c r="B247" s="519"/>
      <c r="C247" s="515"/>
      <c r="D247" s="521"/>
      <c r="E247" s="624"/>
      <c r="F247" s="624"/>
      <c r="G247" s="959"/>
      <c r="H247" s="25"/>
      <c r="I247" s="117"/>
      <c r="J247" s="34"/>
      <c r="K247" s="977"/>
      <c r="L247" s="34"/>
      <c r="M247" s="138"/>
      <c r="N247" s="34"/>
      <c r="O247" s="34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</row>
    <row r="248" spans="1:27" s="775" customFormat="1" ht="12.75" customHeight="1">
      <c r="A248" s="513">
        <v>9</v>
      </c>
      <c r="B248" s="514" t="s">
        <v>143</v>
      </c>
      <c r="C248" s="515"/>
      <c r="D248" s="521"/>
      <c r="E248" s="624"/>
      <c r="F248" s="624"/>
      <c r="G248" s="959"/>
      <c r="H248" s="78"/>
      <c r="I248" s="118"/>
      <c r="J248" s="170"/>
      <c r="K248" s="977"/>
      <c r="L248" s="34"/>
      <c r="M248" s="138"/>
      <c r="N248" s="34"/>
      <c r="O248" s="34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</row>
    <row r="249" spans="1:27" s="781" customFormat="1" ht="25.5" customHeight="1">
      <c r="A249" s="893" t="s">
        <v>304</v>
      </c>
      <c r="B249" s="544" t="s">
        <v>380</v>
      </c>
      <c r="C249" s="894">
        <v>1</v>
      </c>
      <c r="D249" s="822" t="s">
        <v>4</v>
      </c>
      <c r="E249" s="836"/>
      <c r="F249" s="894">
        <f>ROUND(C249*E249,2)</f>
        <v>0</v>
      </c>
      <c r="G249" s="959"/>
      <c r="H249" s="125"/>
      <c r="I249" s="121"/>
      <c r="J249" s="34"/>
      <c r="K249" s="34"/>
      <c r="L249" s="34"/>
      <c r="M249" s="138"/>
      <c r="N249" s="34"/>
      <c r="O249" s="34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</row>
    <row r="250" spans="1:27" s="774" customFormat="1" ht="12.75" customHeight="1">
      <c r="A250" s="706">
        <v>9.1999999999999993</v>
      </c>
      <c r="B250" s="707" t="s">
        <v>325</v>
      </c>
      <c r="C250" s="708">
        <v>1</v>
      </c>
      <c r="D250" s="709" t="s">
        <v>4</v>
      </c>
      <c r="E250" s="708"/>
      <c r="F250" s="710">
        <f>ROUND(E250*C250,2)</f>
        <v>0</v>
      </c>
      <c r="G250" s="959"/>
      <c r="H250" s="25"/>
      <c r="I250" s="117"/>
      <c r="J250" s="34"/>
      <c r="K250" s="34"/>
      <c r="L250" s="34"/>
      <c r="M250" s="34"/>
      <c r="N250" s="34"/>
      <c r="O250" s="34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</row>
    <row r="251" spans="1:27" s="781" customFormat="1" ht="12.75" customHeight="1">
      <c r="A251" s="429"/>
      <c r="B251" s="428"/>
      <c r="C251" s="426"/>
      <c r="D251" s="430"/>
      <c r="E251" s="427"/>
      <c r="F251" s="515"/>
      <c r="G251" s="959"/>
      <c r="H251" s="125"/>
      <c r="I251" s="121"/>
      <c r="J251" s="34"/>
      <c r="K251" s="34"/>
      <c r="L251" s="34"/>
      <c r="M251" s="34"/>
      <c r="N251" s="34"/>
      <c r="O251" s="34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</row>
    <row r="252" spans="1:27" s="774" customFormat="1" ht="12.75" customHeight="1">
      <c r="A252" s="445">
        <v>10</v>
      </c>
      <c r="B252" s="446" t="s">
        <v>144</v>
      </c>
      <c r="C252" s="447"/>
      <c r="D252" s="448"/>
      <c r="E252" s="443"/>
      <c r="F252" s="1169"/>
      <c r="G252" s="959"/>
      <c r="H252" s="130"/>
      <c r="I252" s="129"/>
      <c r="J252" s="25"/>
      <c r="K252" s="22"/>
      <c r="L252" s="22"/>
      <c r="M252" s="22"/>
      <c r="N252" s="22"/>
      <c r="Q252" s="148"/>
      <c r="R252" s="148"/>
      <c r="S252" s="148"/>
      <c r="T252" s="148"/>
      <c r="U252" s="148"/>
      <c r="V252" s="148" t="s">
        <v>121</v>
      </c>
      <c r="W252" s="148"/>
      <c r="X252" s="148" t="s">
        <v>117</v>
      </c>
      <c r="Y252" s="148"/>
      <c r="Z252" s="148"/>
      <c r="AA252" s="148"/>
    </row>
    <row r="253" spans="1:27" s="774" customFormat="1" ht="12.75" customHeight="1">
      <c r="A253" s="444">
        <v>10.1</v>
      </c>
      <c r="B253" s="449" t="s">
        <v>145</v>
      </c>
      <c r="C253" s="447">
        <v>5</v>
      </c>
      <c r="D253" s="448" t="s">
        <v>4</v>
      </c>
      <c r="E253" s="443"/>
      <c r="F253" s="1169">
        <f>ROUND(C253*E253,2)</f>
        <v>0</v>
      </c>
      <c r="G253" s="959"/>
      <c r="H253" s="127"/>
      <c r="I253" s="126"/>
      <c r="J253" s="78"/>
      <c r="K253" s="1003"/>
      <c r="L253" s="116"/>
      <c r="M253" s="119"/>
      <c r="N253" s="154"/>
      <c r="O253" s="775"/>
      <c r="P253" s="775"/>
      <c r="Q253" s="17"/>
      <c r="R253" s="148"/>
      <c r="S253" s="148"/>
      <c r="T253" s="119"/>
      <c r="U253" s="148"/>
      <c r="V253" s="119">
        <f>(2246.02)*2</f>
        <v>4492.04</v>
      </c>
      <c r="W253" s="148"/>
      <c r="X253" s="119">
        <f>(4475.06)*2</f>
        <v>8950.1200000000008</v>
      </c>
      <c r="Y253" s="148"/>
      <c r="Z253" s="773">
        <f>+T253+V253+X253</f>
        <v>13442.16</v>
      </c>
      <c r="AA253" s="148"/>
    </row>
    <row r="254" spans="1:27">
      <c r="A254" s="444">
        <v>10.199999999999999</v>
      </c>
      <c r="B254" s="417" t="s">
        <v>169</v>
      </c>
      <c r="C254" s="416">
        <v>2</v>
      </c>
      <c r="D254" s="174" t="s">
        <v>4</v>
      </c>
      <c r="E254" s="14"/>
      <c r="F254" s="661">
        <f>ROUND(C254*E254,2)</f>
        <v>0</v>
      </c>
      <c r="G254" s="959"/>
      <c r="H254" s="197"/>
      <c r="I254" s="28"/>
      <c r="J254" s="122"/>
      <c r="K254" s="1005"/>
      <c r="L254" s="123"/>
      <c r="M254" s="970"/>
      <c r="N254" s="970"/>
      <c r="O254" s="781"/>
      <c r="P254" s="781"/>
      <c r="Q254" s="17"/>
      <c r="R254" s="148"/>
      <c r="S254" s="148"/>
      <c r="T254" s="154"/>
      <c r="U254" s="148"/>
      <c r="V254" s="124">
        <f>(2246.02)*0.75</f>
        <v>1684.5149999999999</v>
      </c>
      <c r="W254" s="148"/>
      <c r="X254" s="124">
        <f>(4475.06)*0.7</f>
        <v>3132.5419999999999</v>
      </c>
      <c r="Y254" s="148"/>
      <c r="Z254" s="187">
        <f>+T254+V254+X254</f>
        <v>4817.0569999999998</v>
      </c>
      <c r="AA254" s="148"/>
    </row>
    <row r="255" spans="1:27" s="8" customFormat="1">
      <c r="A255" s="444">
        <v>10.3</v>
      </c>
      <c r="B255" s="417" t="s">
        <v>171</v>
      </c>
      <c r="C255" s="416">
        <v>1</v>
      </c>
      <c r="D255" s="174" t="s">
        <v>4</v>
      </c>
      <c r="E255" s="14"/>
      <c r="F255" s="661">
        <f>ROUND(C255*E255,2)</f>
        <v>0</v>
      </c>
      <c r="G255" s="959"/>
      <c r="H255" s="197"/>
      <c r="I255" s="10"/>
      <c r="J255" s="25"/>
      <c r="K255" s="1005"/>
      <c r="L255" s="19"/>
      <c r="M255" s="154"/>
      <c r="N255" s="154"/>
      <c r="O255" s="774"/>
      <c r="P255" s="774"/>
      <c r="Q255" s="17"/>
      <c r="R255" s="148"/>
      <c r="S255" s="148"/>
      <c r="T255" s="154"/>
      <c r="U255" s="148"/>
      <c r="V255" s="120">
        <f>+V254*0.05*1.35</f>
        <v>113.70476250000002</v>
      </c>
      <c r="W255" s="148"/>
      <c r="X255" s="120">
        <f>+X254*0.05*1.35</f>
        <v>211.44658500000003</v>
      </c>
      <c r="Y255" s="148"/>
      <c r="Z255" s="187">
        <f t="shared" ref="Z255:Z258" si="8">+T255+V255+X255</f>
        <v>325.15134750000004</v>
      </c>
      <c r="AA255" s="148"/>
    </row>
    <row r="256" spans="1:27" s="8" customFormat="1">
      <c r="A256" s="444">
        <v>10.4</v>
      </c>
      <c r="B256" s="417" t="s">
        <v>170</v>
      </c>
      <c r="C256" s="416">
        <v>3</v>
      </c>
      <c r="D256" s="174" t="s">
        <v>4</v>
      </c>
      <c r="E256" s="14"/>
      <c r="F256" s="661">
        <f>ROUND(C256*E256,2)</f>
        <v>0</v>
      </c>
      <c r="G256" s="959"/>
      <c r="H256" s="197"/>
      <c r="I256" s="10"/>
      <c r="J256" s="125"/>
      <c r="K256" s="1005"/>
      <c r="L256" s="123"/>
      <c r="M256" s="970"/>
      <c r="N256" s="970"/>
      <c r="O256" s="781"/>
      <c r="P256" s="781"/>
      <c r="Q256" s="17"/>
      <c r="R256" s="148"/>
      <c r="S256" s="148"/>
      <c r="T256" s="154"/>
      <c r="U256" s="148"/>
      <c r="V256" s="124">
        <f>(2246.02)*0.75</f>
        <v>1684.5149999999999</v>
      </c>
      <c r="W256" s="148"/>
      <c r="X256" s="124">
        <f>(4475.06)*0.7</f>
        <v>3132.5419999999999</v>
      </c>
      <c r="Y256" s="148"/>
      <c r="Z256" s="187">
        <f t="shared" si="8"/>
        <v>4817.0569999999998</v>
      </c>
      <c r="AA256" s="148"/>
    </row>
    <row r="257" spans="1:27" s="8" customFormat="1" ht="26.4">
      <c r="A257" s="444">
        <v>10.5</v>
      </c>
      <c r="B257" s="418" t="s">
        <v>146</v>
      </c>
      <c r="C257" s="419">
        <v>1</v>
      </c>
      <c r="D257" s="174" t="s">
        <v>4</v>
      </c>
      <c r="E257" s="16"/>
      <c r="F257" s="661">
        <f>ROUND(C257*E257,2)</f>
        <v>0</v>
      </c>
      <c r="G257" s="959"/>
      <c r="H257" s="197"/>
      <c r="I257" s="10"/>
      <c r="J257" s="130"/>
      <c r="K257" s="1005"/>
      <c r="L257" s="19"/>
      <c r="M257" s="154"/>
      <c r="N257" s="154"/>
      <c r="O257" s="774"/>
      <c r="P257" s="774"/>
      <c r="Q257" s="17"/>
      <c r="R257" s="148"/>
      <c r="S257" s="148"/>
      <c r="T257" s="154"/>
      <c r="U257" s="148"/>
      <c r="V257" s="120">
        <f>((2246.02)*0.75*0.2)*1.2</f>
        <v>404.28360000000004</v>
      </c>
      <c r="W257" s="148"/>
      <c r="X257" s="120">
        <f>((4475.06)*0.7*0.2)*1.2</f>
        <v>751.81008000000008</v>
      </c>
      <c r="Y257" s="148"/>
      <c r="Z257" s="187">
        <f t="shared" si="8"/>
        <v>1156.0936800000002</v>
      </c>
      <c r="AA257" s="148"/>
    </row>
    <row r="258" spans="1:27" s="8" customFormat="1" ht="10.5" customHeight="1">
      <c r="A258" s="436"/>
      <c r="B258" s="418"/>
      <c r="C258" s="419"/>
      <c r="D258" s="174"/>
      <c r="E258" s="16"/>
      <c r="F258" s="661"/>
      <c r="G258" s="959"/>
      <c r="H258" s="197"/>
      <c r="I258" s="10"/>
      <c r="J258" s="127"/>
      <c r="K258" s="1005"/>
      <c r="L258" s="19"/>
      <c r="M258" s="154"/>
      <c r="N258" s="154"/>
      <c r="O258" s="774"/>
      <c r="P258" s="774"/>
      <c r="Q258" s="17"/>
      <c r="R258" s="148"/>
      <c r="S258" s="148"/>
      <c r="T258" s="154"/>
      <c r="U258" s="148"/>
      <c r="V258" s="120">
        <f>((2246.02)*0.75*0.2)</f>
        <v>336.90300000000002</v>
      </c>
      <c r="W258" s="148"/>
      <c r="X258" s="120">
        <f>((4475.06)*0.7*0.2)</f>
        <v>626.50840000000005</v>
      </c>
      <c r="Y258" s="148"/>
      <c r="Z258" s="187">
        <f t="shared" si="8"/>
        <v>963.41140000000007</v>
      </c>
      <c r="AA258" s="7"/>
    </row>
    <row r="259" spans="1:27" s="8" customFormat="1">
      <c r="A259" s="679">
        <v>11</v>
      </c>
      <c r="B259" s="420" t="s">
        <v>276</v>
      </c>
      <c r="C259" s="421">
        <v>1</v>
      </c>
      <c r="D259" s="422" t="s">
        <v>4</v>
      </c>
      <c r="E259" s="423"/>
      <c r="F259" s="661">
        <f>ROUND(C259*E259,2)</f>
        <v>0</v>
      </c>
      <c r="G259" s="959"/>
      <c r="H259" s="6"/>
      <c r="I259" s="10"/>
      <c r="J259" s="7"/>
      <c r="K259" s="7"/>
      <c r="L259" s="7"/>
      <c r="M259" s="7"/>
      <c r="N259" s="7"/>
      <c r="O259" s="7"/>
      <c r="P259" s="7"/>
      <c r="Q259" s="148"/>
      <c r="R259" s="148"/>
      <c r="S259" s="148"/>
      <c r="T259" s="187">
        <f>((2246.02*0.75)+(4475.06*0.7))*0.05*30*1.25</f>
        <v>9031.9818749999995</v>
      </c>
      <c r="U259" s="148" t="s">
        <v>120</v>
      </c>
      <c r="V259" s="148"/>
      <c r="W259" s="148"/>
      <c r="X259" s="148"/>
      <c r="Y259" s="148"/>
      <c r="Z259" s="148"/>
      <c r="AA259" s="7"/>
    </row>
    <row r="260" spans="1:27" s="8" customFormat="1">
      <c r="A260" s="659"/>
      <c r="B260" s="608"/>
      <c r="C260" s="609"/>
      <c r="D260" s="610"/>
      <c r="E260" s="611"/>
      <c r="F260" s="661"/>
      <c r="G260" s="959"/>
      <c r="H260" s="6"/>
      <c r="I260" s="10"/>
      <c r="J260" s="7"/>
      <c r="K260" s="7"/>
      <c r="L260" s="7"/>
      <c r="M260" s="7"/>
      <c r="N260" s="7"/>
      <c r="O260" s="7"/>
      <c r="P260" s="7"/>
      <c r="Q260" s="148"/>
      <c r="R260" s="148"/>
      <c r="S260" s="148"/>
      <c r="T260" s="187"/>
      <c r="U260" s="148"/>
      <c r="V260" s="148"/>
      <c r="W260" s="148"/>
      <c r="X260" s="148"/>
      <c r="Y260" s="148"/>
      <c r="Z260" s="148"/>
      <c r="AA260" s="7"/>
    </row>
    <row r="261" spans="1:27" s="55" customFormat="1">
      <c r="A261" s="693">
        <v>12</v>
      </c>
      <c r="B261" s="450" t="s">
        <v>277</v>
      </c>
      <c r="C261" s="421">
        <v>1</v>
      </c>
      <c r="D261" s="422" t="s">
        <v>4</v>
      </c>
      <c r="E261" s="423"/>
      <c r="F261" s="661">
        <f>ROUND(C261*E261,2)</f>
        <v>0</v>
      </c>
      <c r="G261" s="959"/>
      <c r="H261" s="54"/>
      <c r="I261" s="83"/>
      <c r="J261" s="109"/>
      <c r="K261" s="8"/>
      <c r="L261" s="8"/>
      <c r="M261" s="8"/>
      <c r="N261" s="8"/>
      <c r="O261" s="135"/>
      <c r="P261" s="8"/>
      <c r="Q261" s="148"/>
      <c r="R261" s="148"/>
      <c r="S261" s="148"/>
      <c r="T261" s="187"/>
      <c r="U261" s="148"/>
      <c r="V261" s="148"/>
      <c r="W261" s="148"/>
      <c r="X261" s="148"/>
      <c r="Y261" s="148"/>
      <c r="Z261" s="148"/>
      <c r="AA261" s="8"/>
    </row>
    <row r="262" spans="1:27" s="50" customFormat="1">
      <c r="A262" s="612"/>
      <c r="B262" s="613" t="s">
        <v>272</v>
      </c>
      <c r="C262" s="614"/>
      <c r="D262" s="615"/>
      <c r="E262" s="616"/>
      <c r="F262" s="617">
        <f>ROUND(SUM(F206:F261),2)</f>
        <v>0</v>
      </c>
      <c r="G262" s="959"/>
      <c r="H262" s="49"/>
      <c r="J262" s="176"/>
      <c r="K262" s="314"/>
      <c r="L262" s="314"/>
      <c r="M262" s="193"/>
      <c r="Q262" s="283"/>
      <c r="R262" s="283"/>
      <c r="S262" s="283"/>
      <c r="T262" s="282"/>
      <c r="U262" s="283"/>
      <c r="V262" s="283"/>
      <c r="W262" s="283"/>
      <c r="X262" s="283"/>
      <c r="Y262" s="283"/>
      <c r="Z262" s="283"/>
    </row>
    <row r="263" spans="1:27" s="50" customFormat="1">
      <c r="A263" s="513"/>
      <c r="B263" s="621"/>
      <c r="C263" s="622"/>
      <c r="D263" s="623"/>
      <c r="E263" s="624"/>
      <c r="F263" s="625"/>
      <c r="G263" s="959"/>
      <c r="H263" s="49"/>
      <c r="J263" s="109"/>
      <c r="K263" s="128"/>
      <c r="L263" s="140"/>
      <c r="M263" s="139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</row>
    <row r="264" spans="1:27" s="50" customFormat="1">
      <c r="A264" s="612"/>
      <c r="B264" s="613" t="s">
        <v>168</v>
      </c>
      <c r="C264" s="614"/>
      <c r="D264" s="615"/>
      <c r="E264" s="616"/>
      <c r="F264" s="617">
        <f>+F262+F201+F193+F163+F146+F126</f>
        <v>0</v>
      </c>
      <c r="G264" s="959"/>
      <c r="H264" s="192"/>
      <c r="I264" s="193"/>
      <c r="J264" s="176"/>
      <c r="K264" s="193"/>
      <c r="L264" s="193"/>
      <c r="M264" s="193"/>
      <c r="N264" s="193"/>
      <c r="O264" s="193"/>
    </row>
    <row r="265" spans="1:27" s="50" customFormat="1">
      <c r="A265" s="694"/>
      <c r="B265" s="626"/>
      <c r="C265" s="627"/>
      <c r="D265" s="628"/>
      <c r="E265" s="627"/>
      <c r="F265" s="555"/>
      <c r="G265" s="959"/>
      <c r="H265" s="192"/>
      <c r="I265" s="193"/>
      <c r="J265" s="176"/>
      <c r="K265" s="193"/>
      <c r="L265" s="193"/>
      <c r="M265" s="193"/>
      <c r="N265" s="193"/>
      <c r="O265" s="193"/>
    </row>
    <row r="266" spans="1:27" s="50" customFormat="1" ht="80.400000000000006">
      <c r="A266" s="733" t="s">
        <v>18</v>
      </c>
      <c r="B266" s="525" t="s">
        <v>47</v>
      </c>
      <c r="C266" s="526"/>
      <c r="D266" s="526"/>
      <c r="E266" s="527"/>
      <c r="F266" s="528"/>
      <c r="G266" s="959"/>
      <c r="H266" s="192"/>
      <c r="I266" s="1007"/>
      <c r="J266" s="176"/>
      <c r="K266" s="193"/>
      <c r="L266" s="193"/>
      <c r="M266" s="193"/>
      <c r="N266" s="193"/>
      <c r="O266" s="193"/>
    </row>
    <row r="267" spans="1:27" s="50" customFormat="1" ht="6" customHeight="1">
      <c r="A267" s="668"/>
      <c r="B267" s="458"/>
      <c r="C267" s="387"/>
      <c r="D267" s="387"/>
      <c r="E267" s="299"/>
      <c r="F267" s="529"/>
      <c r="G267" s="959"/>
      <c r="H267" s="192"/>
      <c r="I267" s="1008"/>
      <c r="J267" s="176"/>
      <c r="K267" s="193"/>
      <c r="L267" s="193"/>
      <c r="M267" s="193"/>
      <c r="N267" s="193"/>
      <c r="O267" s="193"/>
    </row>
    <row r="268" spans="1:27" s="50" customFormat="1">
      <c r="A268" s="397">
        <v>1</v>
      </c>
      <c r="B268" s="390" t="s">
        <v>65</v>
      </c>
      <c r="C268" s="387">
        <v>6769.08</v>
      </c>
      <c r="D268" s="388" t="s">
        <v>10</v>
      </c>
      <c r="E268" s="299"/>
      <c r="F268" s="387">
        <f>ROUND(C268*E268,2)</f>
        <v>0</v>
      </c>
      <c r="G268" s="959"/>
      <c r="H268" s="192"/>
      <c r="I268" s="1009"/>
      <c r="J268" s="176"/>
      <c r="K268" s="193"/>
      <c r="L268" s="193"/>
      <c r="M268" s="193"/>
      <c r="N268" s="193"/>
      <c r="O268" s="193"/>
    </row>
    <row r="269" spans="1:27" s="50" customFormat="1" ht="3.75" customHeight="1">
      <c r="A269" s="505"/>
      <c r="B269" s="833"/>
      <c r="C269" s="387"/>
      <c r="D269" s="388"/>
      <c r="E269" s="395"/>
      <c r="F269" s="393"/>
      <c r="G269" s="959"/>
      <c r="H269" s="192"/>
      <c r="I269" s="1009"/>
      <c r="J269" s="176"/>
      <c r="K269" s="193"/>
      <c r="L269" s="193"/>
      <c r="M269" s="193"/>
      <c r="N269" s="193"/>
      <c r="O269" s="193"/>
    </row>
    <row r="270" spans="1:27" s="562" customFormat="1" ht="25.5" customHeight="1">
      <c r="A270" s="1174">
        <v>2</v>
      </c>
      <c r="B270" s="1175" t="s">
        <v>449</v>
      </c>
      <c r="C270" s="846"/>
      <c r="D270" s="847"/>
      <c r="E270" s="848"/>
      <c r="F270" s="849"/>
      <c r="G270" s="959"/>
      <c r="H270" s="969"/>
      <c r="I270" s="969"/>
      <c r="J270" s="969"/>
      <c r="K270" s="969"/>
      <c r="L270" s="19"/>
      <c r="M270" s="188"/>
      <c r="N270" s="188"/>
      <c r="O270" s="119"/>
      <c r="P270" s="148"/>
      <c r="Q270" s="119"/>
      <c r="R270" s="148"/>
      <c r="S270" s="119">
        <f>(1620.35)*2</f>
        <v>3240.7</v>
      </c>
      <c r="T270" s="148"/>
      <c r="U270" s="773">
        <f>+S270</f>
        <v>3240.7</v>
      </c>
    </row>
    <row r="271" spans="1:27" s="562" customFormat="1">
      <c r="A271" s="837">
        <v>2.1</v>
      </c>
      <c r="B271" s="838" t="s">
        <v>322</v>
      </c>
      <c r="C271" s="839">
        <v>13442.16</v>
      </c>
      <c r="D271" s="564" t="s">
        <v>14</v>
      </c>
      <c r="E271" s="840"/>
      <c r="F271" s="836">
        <f>+ROUND(C271*E271,2)</f>
        <v>0</v>
      </c>
      <c r="G271" s="959"/>
      <c r="H271" s="119"/>
      <c r="I271" s="969"/>
      <c r="J271" s="969"/>
      <c r="K271" s="969"/>
      <c r="L271" s="19"/>
      <c r="M271" s="188"/>
      <c r="N271" s="188"/>
      <c r="O271" s="970"/>
      <c r="P271" s="148"/>
      <c r="Q271" s="731"/>
      <c r="R271" s="148"/>
      <c r="S271" s="731">
        <f>(1620.35)*0.7</f>
        <v>1134.2449999999999</v>
      </c>
      <c r="T271" s="148"/>
      <c r="U271" s="187">
        <f>+S271</f>
        <v>1134.2449999999999</v>
      </c>
    </row>
    <row r="272" spans="1:27" s="562" customFormat="1" ht="12.75" customHeight="1">
      <c r="A272" s="841">
        <v>2.2000000000000002</v>
      </c>
      <c r="B272" s="842" t="s">
        <v>323</v>
      </c>
      <c r="C272" s="839">
        <v>5712.92</v>
      </c>
      <c r="D272" s="564" t="s">
        <v>15</v>
      </c>
      <c r="E272" s="840"/>
      <c r="F272" s="836">
        <f>+ROUND(C272*E272,2)</f>
        <v>0</v>
      </c>
      <c r="G272" s="959"/>
      <c r="H272" s="970"/>
      <c r="I272" s="969"/>
      <c r="J272" s="969"/>
      <c r="K272" s="1010"/>
      <c r="L272" s="19"/>
      <c r="M272" s="188"/>
      <c r="N272" s="188"/>
      <c r="O272" s="154"/>
      <c r="P272" s="148"/>
      <c r="Q272" s="732"/>
      <c r="R272" s="148"/>
      <c r="S272" s="732">
        <f>+S271*0.05*1.35</f>
        <v>76.5615375</v>
      </c>
      <c r="T272" s="148"/>
      <c r="U272" s="187">
        <f>+S272</f>
        <v>76.5615375</v>
      </c>
    </row>
    <row r="273" spans="1:15" s="562" customFormat="1" ht="25.5" customHeight="1">
      <c r="A273" s="850">
        <v>2.2999999999999998</v>
      </c>
      <c r="B273" s="843" t="s">
        <v>447</v>
      </c>
      <c r="C273" s="246">
        <v>385.62</v>
      </c>
      <c r="D273" s="564" t="s">
        <v>12</v>
      </c>
      <c r="E273" s="840"/>
      <c r="F273" s="836">
        <f>+ROUND(C273*E273,2)</f>
        <v>0</v>
      </c>
      <c r="G273" s="959"/>
      <c r="H273" s="154"/>
      <c r="I273" s="969"/>
      <c r="J273" s="969"/>
      <c r="K273" s="759"/>
      <c r="L273" s="969"/>
      <c r="M273" s="969"/>
      <c r="N273" s="969"/>
      <c r="O273" s="969"/>
    </row>
    <row r="274" spans="1:15" s="50" customFormat="1" ht="8.25" customHeight="1">
      <c r="A274" s="397"/>
      <c r="B274" s="390"/>
      <c r="C274" s="387"/>
      <c r="D274" s="388"/>
      <c r="E274" s="299"/>
      <c r="F274" s="387"/>
      <c r="G274" s="959"/>
      <c r="H274" s="192"/>
      <c r="I274" s="193"/>
      <c r="J274" s="176"/>
      <c r="K274" s="193"/>
      <c r="L274" s="193"/>
      <c r="M274" s="193"/>
      <c r="N274" s="193"/>
      <c r="O274" s="193"/>
    </row>
    <row r="275" spans="1:15" s="55" customFormat="1">
      <c r="A275" s="665">
        <v>3</v>
      </c>
      <c r="B275" s="396" t="s">
        <v>28</v>
      </c>
      <c r="C275" s="387"/>
      <c r="D275" s="388"/>
      <c r="E275" s="299"/>
      <c r="F275" s="387"/>
      <c r="G275" s="959"/>
      <c r="H275" s="1006"/>
      <c r="I275" s="89"/>
      <c r="J275" s="1011"/>
      <c r="K275" s="89"/>
      <c r="L275" s="89"/>
      <c r="M275" s="89"/>
      <c r="N275" s="89"/>
      <c r="O275" s="89"/>
    </row>
    <row r="276" spans="1:15" s="782" customFormat="1" ht="12.75" customHeight="1">
      <c r="A276" s="397">
        <v>3.1</v>
      </c>
      <c r="B276" s="390" t="s">
        <v>29</v>
      </c>
      <c r="C276" s="387">
        <v>5753.72</v>
      </c>
      <c r="D276" s="388" t="s">
        <v>12</v>
      </c>
      <c r="E276" s="299"/>
      <c r="F276" s="387">
        <f t="shared" ref="F276:F285" si="9">ROUND(C276*E276,2)</f>
        <v>0</v>
      </c>
      <c r="G276" s="959"/>
      <c r="H276" s="113"/>
      <c r="I276" s="1012"/>
      <c r="J276" s="113"/>
      <c r="K276" s="114"/>
    </row>
    <row r="277" spans="1:15" s="50" customFormat="1">
      <c r="A277" s="666">
        <v>3.2</v>
      </c>
      <c r="B277" s="530" t="s">
        <v>13</v>
      </c>
      <c r="C277" s="531">
        <v>575.37</v>
      </c>
      <c r="D277" s="532" t="s">
        <v>12</v>
      </c>
      <c r="E277" s="533"/>
      <c r="F277" s="531">
        <f t="shared" si="9"/>
        <v>0</v>
      </c>
      <c r="G277" s="959"/>
      <c r="H277" s="192"/>
      <c r="I277" s="1009"/>
      <c r="J277" s="176"/>
      <c r="K277" s="193"/>
      <c r="L277" s="193"/>
      <c r="M277" s="193"/>
      <c r="N277" s="193"/>
      <c r="O277" s="193"/>
    </row>
    <row r="278" spans="1:15" s="8" customFormat="1" ht="26.4">
      <c r="A278" s="397">
        <v>3.3</v>
      </c>
      <c r="B278" s="201" t="s">
        <v>104</v>
      </c>
      <c r="C278" s="42">
        <v>2290.6</v>
      </c>
      <c r="D278" s="355" t="s">
        <v>12</v>
      </c>
      <c r="E278" s="43"/>
      <c r="F278" s="42">
        <f t="shared" si="9"/>
        <v>0</v>
      </c>
      <c r="G278" s="959"/>
      <c r="H278" s="197"/>
      <c r="I278" s="139"/>
      <c r="J278" s="1013"/>
      <c r="K278" s="139"/>
      <c r="L278" s="139"/>
      <c r="M278" s="139"/>
      <c r="N278" s="139"/>
      <c r="O278" s="139"/>
    </row>
    <row r="279" spans="1:15" s="50" customFormat="1" ht="26.4">
      <c r="A279" s="397">
        <v>3.4</v>
      </c>
      <c r="B279" s="581" t="s">
        <v>464</v>
      </c>
      <c r="C279" s="845">
        <v>4772.09</v>
      </c>
      <c r="D279" s="822" t="s">
        <v>12</v>
      </c>
      <c r="E279" s="823"/>
      <c r="F279" s="569">
        <f t="shared" si="9"/>
        <v>0</v>
      </c>
      <c r="G279" s="959"/>
      <c r="H279" s="192"/>
      <c r="I279" s="1009"/>
      <c r="J279" s="1014"/>
      <c r="K279" s="193"/>
      <c r="L279" s="193"/>
      <c r="M279" s="193"/>
      <c r="N279" s="193"/>
      <c r="O279" s="1007"/>
    </row>
    <row r="280" spans="1:15" s="50" customFormat="1" ht="26.4">
      <c r="A280" s="397">
        <v>3.5</v>
      </c>
      <c r="B280" s="390" t="s">
        <v>444</v>
      </c>
      <c r="C280" s="594">
        <v>3468.55</v>
      </c>
      <c r="D280" s="582" t="s">
        <v>12</v>
      </c>
      <c r="E280" s="595"/>
      <c r="F280" s="594">
        <f t="shared" si="9"/>
        <v>0</v>
      </c>
      <c r="G280" s="959"/>
      <c r="H280" s="1015"/>
      <c r="I280" s="1009"/>
      <c r="J280" s="1014"/>
      <c r="K280" s="47"/>
      <c r="L280" s="193"/>
      <c r="M280" s="193"/>
      <c r="N280" s="193"/>
      <c r="O280" s="1007"/>
    </row>
    <row r="281" spans="1:15" s="50" customFormat="1" ht="4.5" customHeight="1">
      <c r="A281" s="397"/>
      <c r="B281" s="390"/>
      <c r="C281" s="387"/>
      <c r="D281" s="388"/>
      <c r="E281" s="299"/>
      <c r="F281" s="387">
        <f t="shared" si="9"/>
        <v>0</v>
      </c>
      <c r="G281" s="959"/>
      <c r="H281" s="192"/>
      <c r="I281" s="193"/>
      <c r="J281" s="1014"/>
      <c r="K281" s="193"/>
      <c r="L281" s="193"/>
      <c r="M281" s="193"/>
      <c r="N281" s="193"/>
      <c r="O281" s="193"/>
    </row>
    <row r="282" spans="1:15" s="50" customFormat="1">
      <c r="A282" s="665">
        <v>4</v>
      </c>
      <c r="B282" s="396" t="s">
        <v>30</v>
      </c>
      <c r="C282" s="387"/>
      <c r="D282" s="388"/>
      <c r="E282" s="299"/>
      <c r="F282" s="387">
        <f t="shared" si="9"/>
        <v>0</v>
      </c>
      <c r="G282" s="959"/>
      <c r="H282" s="192"/>
      <c r="I282" s="193"/>
      <c r="J282" s="1014"/>
      <c r="K282" s="193"/>
      <c r="L282" s="193"/>
      <c r="M282" s="193"/>
      <c r="N282" s="193"/>
      <c r="O282" s="193"/>
    </row>
    <row r="283" spans="1:15" s="50" customFormat="1">
      <c r="A283" s="397">
        <v>4.0999999999999996</v>
      </c>
      <c r="B283" s="398" t="s">
        <v>391</v>
      </c>
      <c r="C283" s="387">
        <v>2313.4</v>
      </c>
      <c r="D283" s="496" t="s">
        <v>10</v>
      </c>
      <c r="E283" s="596"/>
      <c r="F283" s="387">
        <f t="shared" si="9"/>
        <v>0</v>
      </c>
      <c r="G283" s="959"/>
      <c r="H283" s="1015"/>
      <c r="I283" s="193"/>
      <c r="J283" s="176"/>
      <c r="K283" s="193"/>
      <c r="L283" s="193"/>
      <c r="M283" s="193"/>
      <c r="N283" s="193"/>
      <c r="O283" s="193"/>
    </row>
    <row r="284" spans="1:15" s="50" customFormat="1">
      <c r="A284" s="397">
        <v>4.2</v>
      </c>
      <c r="B284" s="398" t="s">
        <v>314</v>
      </c>
      <c r="C284" s="387">
        <v>4658.75</v>
      </c>
      <c r="D284" s="496" t="s">
        <v>10</v>
      </c>
      <c r="E284" s="596"/>
      <c r="F284" s="387">
        <f t="shared" si="9"/>
        <v>0</v>
      </c>
      <c r="G284" s="959"/>
      <c r="H284" s="1015"/>
      <c r="I284" s="193"/>
      <c r="J284" s="176"/>
      <c r="K284" s="193"/>
      <c r="L284" s="193"/>
      <c r="M284" s="193"/>
      <c r="N284" s="193"/>
      <c r="O284" s="193"/>
    </row>
    <row r="285" spans="1:15" s="50" customFormat="1" ht="6" customHeight="1">
      <c r="A285" s="397"/>
      <c r="B285" s="398"/>
      <c r="C285" s="650"/>
      <c r="D285" s="506"/>
      <c r="E285" s="596"/>
      <c r="F285" s="387">
        <f t="shared" si="9"/>
        <v>0</v>
      </c>
      <c r="G285" s="959"/>
      <c r="H285" s="192"/>
      <c r="I285" s="193"/>
      <c r="J285" s="176"/>
      <c r="K285" s="193"/>
      <c r="L285" s="193"/>
      <c r="M285" s="193"/>
      <c r="N285" s="193"/>
      <c r="O285" s="193"/>
    </row>
    <row r="286" spans="1:15" s="50" customFormat="1">
      <c r="A286" s="665">
        <v>5</v>
      </c>
      <c r="B286" s="396" t="s">
        <v>31</v>
      </c>
      <c r="C286" s="393"/>
      <c r="D286" s="394"/>
      <c r="E286" s="299"/>
      <c r="F286" s="387"/>
      <c r="G286" s="959"/>
      <c r="H286" s="192"/>
      <c r="I286" s="193"/>
      <c r="J286" s="176"/>
      <c r="K286" s="193"/>
      <c r="L286" s="193"/>
      <c r="M286" s="193"/>
      <c r="N286" s="193"/>
      <c r="O286" s="193"/>
    </row>
    <row r="287" spans="1:15" s="50" customFormat="1">
      <c r="A287" s="397">
        <v>5.0999999999999996</v>
      </c>
      <c r="B287" s="398" t="s">
        <v>406</v>
      </c>
      <c r="C287" s="387">
        <v>2246.02</v>
      </c>
      <c r="D287" s="496" t="s">
        <v>10</v>
      </c>
      <c r="E287" s="596"/>
      <c r="F287" s="597">
        <f t="shared" ref="F287:F294" si="10">ROUND(E287*C287,2)</f>
        <v>0</v>
      </c>
      <c r="G287" s="959"/>
      <c r="H287" s="192"/>
      <c r="I287" s="193"/>
      <c r="J287" s="176"/>
      <c r="K287" s="193"/>
      <c r="L287" s="193"/>
      <c r="M287" s="193"/>
      <c r="N287" s="176"/>
      <c r="O287" s="193"/>
    </row>
    <row r="288" spans="1:15" s="50" customFormat="1">
      <c r="A288" s="397">
        <v>5.2</v>
      </c>
      <c r="B288" s="398" t="s">
        <v>324</v>
      </c>
      <c r="C288" s="387">
        <v>4523.0600000000004</v>
      </c>
      <c r="D288" s="496" t="s">
        <v>10</v>
      </c>
      <c r="E288" s="596"/>
      <c r="F288" s="597">
        <f>ROUND(E288*C288,2)</f>
        <v>0</v>
      </c>
      <c r="G288" s="959"/>
      <c r="H288" s="192"/>
      <c r="I288" s="193"/>
      <c r="J288" s="176"/>
      <c r="K288" s="193"/>
      <c r="L288" s="193"/>
      <c r="M288" s="193"/>
      <c r="N288" s="176"/>
      <c r="O288" s="193"/>
    </row>
    <row r="289" spans="1:15" s="50" customFormat="1" ht="6.75" customHeight="1">
      <c r="A289" s="397"/>
      <c r="B289" s="390"/>
      <c r="C289" s="387"/>
      <c r="D289" s="388"/>
      <c r="E289" s="299"/>
      <c r="F289" s="597">
        <f t="shared" si="10"/>
        <v>0</v>
      </c>
      <c r="G289" s="959"/>
      <c r="H289" s="192"/>
      <c r="I289" s="193"/>
      <c r="J289" s="176"/>
      <c r="K289" s="193"/>
      <c r="L289" s="193"/>
      <c r="M289" s="193"/>
      <c r="N289" s="176"/>
      <c r="O289" s="193"/>
    </row>
    <row r="290" spans="1:15" s="50" customFormat="1" ht="26.4">
      <c r="A290" s="750">
        <v>6</v>
      </c>
      <c r="B290" s="396" t="s">
        <v>32</v>
      </c>
      <c r="C290" s="387"/>
      <c r="D290" s="388"/>
      <c r="E290" s="395"/>
      <c r="F290" s="597">
        <f t="shared" si="10"/>
        <v>0</v>
      </c>
      <c r="G290" s="959"/>
      <c r="H290" s="192"/>
      <c r="I290" s="193"/>
      <c r="J290" s="176"/>
      <c r="K290" s="193"/>
      <c r="L290" s="193"/>
      <c r="M290" s="193"/>
      <c r="N290" s="176"/>
      <c r="O290" s="193"/>
    </row>
    <row r="291" spans="1:15" s="50" customFormat="1" ht="26.4">
      <c r="A291" s="755">
        <v>6.1</v>
      </c>
      <c r="B291" s="711" t="s">
        <v>399</v>
      </c>
      <c r="C291" s="712">
        <v>1</v>
      </c>
      <c r="D291" s="713" t="s">
        <v>4</v>
      </c>
      <c r="E291" s="714"/>
      <c r="F291" s="556">
        <f t="shared" si="10"/>
        <v>0</v>
      </c>
      <c r="G291" s="959"/>
      <c r="H291" s="192"/>
      <c r="I291" s="193"/>
      <c r="J291" s="176"/>
      <c r="K291" s="193"/>
      <c r="L291" s="193"/>
      <c r="M291" s="193"/>
      <c r="N291" s="193"/>
      <c r="O291" s="193"/>
    </row>
    <row r="292" spans="1:15" s="50" customFormat="1" ht="26.4">
      <c r="A292" s="403">
        <v>6.2</v>
      </c>
      <c r="B292" s="390" t="s">
        <v>330</v>
      </c>
      <c r="C292" s="387">
        <v>1</v>
      </c>
      <c r="D292" s="388" t="s">
        <v>4</v>
      </c>
      <c r="E292" s="299"/>
      <c r="F292" s="597">
        <f t="shared" si="10"/>
        <v>0</v>
      </c>
      <c r="G292" s="959"/>
      <c r="H292" s="192"/>
      <c r="I292" s="193"/>
      <c r="J292" s="176"/>
      <c r="K292" s="193"/>
      <c r="L292" s="193"/>
      <c r="M292" s="193"/>
      <c r="N292" s="193"/>
      <c r="O292" s="193"/>
    </row>
    <row r="293" spans="1:15" s="50" customFormat="1" ht="26.4">
      <c r="A293" s="403">
        <v>6.3</v>
      </c>
      <c r="B293" s="390" t="s">
        <v>400</v>
      </c>
      <c r="C293" s="387">
        <v>1</v>
      </c>
      <c r="D293" s="388" t="s">
        <v>4</v>
      </c>
      <c r="E293" s="299"/>
      <c r="F293" s="597">
        <f t="shared" si="10"/>
        <v>0</v>
      </c>
      <c r="G293" s="959"/>
      <c r="H293" s="1015"/>
      <c r="I293" s="1015"/>
      <c r="J293" s="176"/>
      <c r="K293" s="193"/>
      <c r="L293" s="193"/>
      <c r="M293" s="193"/>
      <c r="N293" s="193"/>
      <c r="O293" s="193"/>
    </row>
    <row r="294" spans="1:15" s="50" customFormat="1" ht="26.4">
      <c r="A294" s="403">
        <v>6.4</v>
      </c>
      <c r="B294" s="390" t="s">
        <v>401</v>
      </c>
      <c r="C294" s="387">
        <v>1</v>
      </c>
      <c r="D294" s="388" t="s">
        <v>4</v>
      </c>
      <c r="E294" s="299"/>
      <c r="F294" s="597">
        <f t="shared" si="10"/>
        <v>0</v>
      </c>
      <c r="G294" s="959"/>
      <c r="H294" s="192"/>
      <c r="I294" s="193"/>
      <c r="J294" s="176"/>
      <c r="K294" s="193"/>
      <c r="L294" s="193"/>
      <c r="M294" s="193"/>
      <c r="N294" s="193"/>
      <c r="O294" s="193"/>
    </row>
    <row r="295" spans="1:15" s="50" customFormat="1" ht="39.6">
      <c r="A295" s="403">
        <v>6.5</v>
      </c>
      <c r="B295" s="390" t="s">
        <v>402</v>
      </c>
      <c r="C295" s="594">
        <v>1.01</v>
      </c>
      <c r="D295" s="582" t="s">
        <v>12</v>
      </c>
      <c r="E295" s="595"/>
      <c r="F295" s="594">
        <f t="shared" ref="F295:F316" si="11">ROUND(C295*E295,2)</f>
        <v>0</v>
      </c>
      <c r="G295" s="959"/>
      <c r="H295" s="1015"/>
      <c r="I295" s="193"/>
      <c r="J295" s="1016"/>
      <c r="K295" s="1007"/>
      <c r="L295" s="1007"/>
      <c r="M295" s="1015"/>
      <c r="N295" s="968"/>
      <c r="O295" s="193"/>
    </row>
    <row r="296" spans="1:15" s="57" customFormat="1" ht="6.75" customHeight="1">
      <c r="A296" s="715"/>
      <c r="B296" s="392"/>
      <c r="C296" s="393"/>
      <c r="D296" s="394"/>
      <c r="E296" s="395"/>
      <c r="F296" s="387">
        <f t="shared" si="11"/>
        <v>0</v>
      </c>
      <c r="G296" s="959"/>
      <c r="H296" s="1017"/>
      <c r="I296" s="1018"/>
      <c r="J296" s="1016"/>
      <c r="K296" s="1007"/>
      <c r="L296" s="1019"/>
      <c r="M296" s="1018"/>
      <c r="N296" s="1018"/>
      <c r="O296" s="1018"/>
    </row>
    <row r="297" spans="1:15" s="53" customFormat="1">
      <c r="A297" s="665">
        <v>7</v>
      </c>
      <c r="B297" s="386" t="s">
        <v>89</v>
      </c>
      <c r="C297" s="387"/>
      <c r="D297" s="388"/>
      <c r="E297" s="299"/>
      <c r="F297" s="387">
        <f t="shared" si="11"/>
        <v>0</v>
      </c>
      <c r="G297" s="959"/>
      <c r="H297" s="1020"/>
      <c r="I297" s="87"/>
      <c r="J297" s="1016"/>
      <c r="K297" s="1007"/>
      <c r="L297" s="1021"/>
      <c r="M297" s="87"/>
      <c r="N297" s="87"/>
      <c r="O297" s="87"/>
    </row>
    <row r="298" spans="1:15" s="50" customFormat="1" ht="12.75" customHeight="1">
      <c r="A298" s="397">
        <v>7.1</v>
      </c>
      <c r="B298" s="390" t="s">
        <v>374</v>
      </c>
      <c r="C298" s="387">
        <v>2</v>
      </c>
      <c r="D298" s="388" t="s">
        <v>4</v>
      </c>
      <c r="E298" s="299"/>
      <c r="F298" s="387">
        <f t="shared" si="11"/>
        <v>0</v>
      </c>
      <c r="G298" s="959"/>
      <c r="H298" s="192"/>
      <c r="I298" s="1007"/>
      <c r="J298" s="1016"/>
      <c r="K298" s="1007"/>
      <c r="L298" s="1007"/>
      <c r="M298" s="193"/>
      <c r="N298" s="193"/>
      <c r="O298" s="193"/>
    </row>
    <row r="299" spans="1:15" s="50" customFormat="1" ht="15.75" customHeight="1">
      <c r="A299" s="403">
        <v>7.2</v>
      </c>
      <c r="B299" s="390" t="s">
        <v>373</v>
      </c>
      <c r="C299" s="387">
        <v>6</v>
      </c>
      <c r="D299" s="388" t="s">
        <v>4</v>
      </c>
      <c r="E299" s="299"/>
      <c r="F299" s="387">
        <f t="shared" si="11"/>
        <v>0</v>
      </c>
      <c r="G299" s="959"/>
      <c r="H299" s="192"/>
      <c r="I299" s="193"/>
      <c r="J299" s="1007"/>
      <c r="K299" s="1007"/>
      <c r="L299" s="1007"/>
      <c r="M299" s="193"/>
      <c r="N299" s="193"/>
      <c r="O299" s="193"/>
    </row>
    <row r="300" spans="1:15" s="53" customFormat="1" ht="6" customHeight="1">
      <c r="A300" s="505"/>
      <c r="B300" s="392"/>
      <c r="C300" s="393"/>
      <c r="D300" s="394"/>
      <c r="E300" s="395"/>
      <c r="F300" s="387">
        <f t="shared" si="11"/>
        <v>0</v>
      </c>
      <c r="G300" s="959"/>
      <c r="H300" s="1020"/>
      <c r="I300" s="87"/>
      <c r="J300" s="1021"/>
      <c r="K300" s="1021"/>
      <c r="L300" s="1021"/>
      <c r="M300" s="87"/>
      <c r="N300" s="87"/>
      <c r="O300" s="87"/>
    </row>
    <row r="301" spans="1:15" s="57" customFormat="1" ht="26.25" customHeight="1">
      <c r="A301" s="750">
        <v>8</v>
      </c>
      <c r="B301" s="396" t="s">
        <v>413</v>
      </c>
      <c r="C301" s="393"/>
      <c r="D301" s="394"/>
      <c r="E301" s="395"/>
      <c r="F301" s="387">
        <f t="shared" si="11"/>
        <v>0</v>
      </c>
      <c r="G301" s="959"/>
      <c r="H301" s="1017"/>
      <c r="I301" s="1018"/>
      <c r="J301" s="1019"/>
      <c r="K301" s="1019"/>
      <c r="L301" s="1019"/>
      <c r="M301" s="1018"/>
      <c r="N301" s="1018"/>
      <c r="O301" s="1018"/>
    </row>
    <row r="302" spans="1:15" s="53" customFormat="1" ht="69.75" customHeight="1">
      <c r="A302" s="403">
        <v>8.1</v>
      </c>
      <c r="B302" s="404" t="s">
        <v>392</v>
      </c>
      <c r="C302" s="231">
        <v>3</v>
      </c>
      <c r="D302" s="564" t="s">
        <v>4</v>
      </c>
      <c r="E302" s="231"/>
      <c r="F302" s="649">
        <f t="shared" si="11"/>
        <v>0</v>
      </c>
      <c r="G302" s="959"/>
      <c r="H302" s="1022"/>
      <c r="I302" s="1021"/>
      <c r="J302" s="1021"/>
      <c r="K302" s="1021"/>
      <c r="L302" s="1021"/>
      <c r="M302" s="87"/>
      <c r="N302" s="87"/>
      <c r="O302" s="87"/>
    </row>
    <row r="303" spans="1:15" s="55" customFormat="1" ht="66.75" customHeight="1">
      <c r="A303" s="403">
        <v>8.1999999999999993</v>
      </c>
      <c r="B303" s="630" t="s">
        <v>393</v>
      </c>
      <c r="C303" s="239">
        <v>3</v>
      </c>
      <c r="D303" s="237" t="s">
        <v>4</v>
      </c>
      <c r="E303" s="239"/>
      <c r="F303" s="597">
        <f t="shared" si="11"/>
        <v>0</v>
      </c>
      <c r="G303" s="959"/>
      <c r="H303" s="1006"/>
      <c r="I303" s="89"/>
      <c r="J303" s="1023"/>
      <c r="K303" s="1023"/>
      <c r="L303" s="1023"/>
      <c r="M303" s="89"/>
      <c r="N303" s="89"/>
      <c r="O303" s="89"/>
    </row>
    <row r="304" spans="1:15" s="57" customFormat="1" ht="26.4">
      <c r="A304" s="403">
        <v>8.3000000000000007</v>
      </c>
      <c r="B304" s="630" t="s">
        <v>112</v>
      </c>
      <c r="C304" s="239">
        <v>3</v>
      </c>
      <c r="D304" s="237" t="s">
        <v>4</v>
      </c>
      <c r="E304" s="239"/>
      <c r="F304" s="387">
        <f t="shared" si="11"/>
        <v>0</v>
      </c>
      <c r="G304" s="959"/>
      <c r="H304" s="1017"/>
      <c r="I304" s="1018"/>
      <c r="J304" s="1024"/>
      <c r="K304" s="1019"/>
      <c r="L304" s="1019"/>
      <c r="M304" s="1018"/>
      <c r="N304" s="1018"/>
      <c r="O304" s="1018"/>
    </row>
    <row r="305" spans="1:15" s="50" customFormat="1" ht="26.4">
      <c r="A305" s="403">
        <v>8.4</v>
      </c>
      <c r="B305" s="630" t="s">
        <v>111</v>
      </c>
      <c r="C305" s="239">
        <v>5</v>
      </c>
      <c r="D305" s="237" t="s">
        <v>4</v>
      </c>
      <c r="E305" s="239"/>
      <c r="F305" s="387">
        <f t="shared" si="11"/>
        <v>0</v>
      </c>
      <c r="G305" s="959"/>
      <c r="H305" s="192"/>
      <c r="I305" s="193"/>
      <c r="J305" s="1016"/>
      <c r="K305" s="1007"/>
      <c r="L305" s="1007"/>
      <c r="M305" s="193"/>
      <c r="N305" s="193"/>
      <c r="O305" s="193"/>
    </row>
    <row r="306" spans="1:15" s="53" customFormat="1">
      <c r="A306" s="397">
        <v>8.5</v>
      </c>
      <c r="B306" s="398" t="s">
        <v>394</v>
      </c>
      <c r="C306" s="239">
        <v>3</v>
      </c>
      <c r="D306" s="237" t="s">
        <v>4</v>
      </c>
      <c r="E306" s="239"/>
      <c r="F306" s="387">
        <f t="shared" si="11"/>
        <v>0</v>
      </c>
      <c r="G306" s="959"/>
      <c r="H306" s="1020"/>
      <c r="I306" s="87"/>
      <c r="J306" s="1025"/>
      <c r="K306" s="1021"/>
      <c r="L306" s="1021"/>
      <c r="M306" s="87"/>
      <c r="N306" s="87"/>
      <c r="O306" s="87"/>
    </row>
    <row r="307" spans="1:15" s="50" customFormat="1">
      <c r="A307" s="397">
        <v>8.6</v>
      </c>
      <c r="B307" s="398" t="s">
        <v>40</v>
      </c>
      <c r="C307" s="239">
        <v>8</v>
      </c>
      <c r="D307" s="237" t="s">
        <v>4</v>
      </c>
      <c r="E307" s="239"/>
      <c r="F307" s="387">
        <f t="shared" si="11"/>
        <v>0</v>
      </c>
      <c r="G307" s="959"/>
      <c r="H307" s="192"/>
      <c r="I307" s="193"/>
      <c r="J307" s="176"/>
      <c r="K307" s="193"/>
      <c r="L307" s="193"/>
      <c r="M307" s="193"/>
      <c r="N307" s="193"/>
      <c r="O307" s="193"/>
    </row>
    <row r="308" spans="1:15" s="50" customFormat="1" ht="27">
      <c r="A308" s="383">
        <v>8.6999999999999993</v>
      </c>
      <c r="B308" s="530" t="s">
        <v>305</v>
      </c>
      <c r="C308" s="531">
        <v>3</v>
      </c>
      <c r="D308" s="532" t="s">
        <v>4</v>
      </c>
      <c r="E308" s="533"/>
      <c r="F308" s="531">
        <f t="shared" si="11"/>
        <v>0</v>
      </c>
      <c r="G308" s="959"/>
      <c r="H308" s="192"/>
      <c r="I308" s="193"/>
      <c r="J308" s="194"/>
      <c r="K308" s="194"/>
      <c r="L308" s="1007"/>
      <c r="M308" s="193"/>
      <c r="N308" s="193"/>
      <c r="O308" s="193"/>
    </row>
    <row r="309" spans="1:15" s="50" customFormat="1">
      <c r="A309" s="505"/>
      <c r="B309" s="392"/>
      <c r="C309" s="393"/>
      <c r="D309" s="394"/>
      <c r="E309" s="299"/>
      <c r="F309" s="387">
        <f t="shared" si="11"/>
        <v>0</v>
      </c>
      <c r="G309" s="959"/>
      <c r="H309" s="192"/>
      <c r="I309" s="193"/>
      <c r="J309" s="41"/>
      <c r="K309" s="41"/>
      <c r="L309" s="193"/>
      <c r="M309" s="193"/>
      <c r="N309" s="193"/>
      <c r="O309" s="193"/>
    </row>
    <row r="310" spans="1:15" s="186" customFormat="1" ht="30.75" customHeight="1">
      <c r="A310" s="750">
        <v>9</v>
      </c>
      <c r="B310" s="396" t="s">
        <v>414</v>
      </c>
      <c r="C310" s="393"/>
      <c r="D310" s="394"/>
      <c r="E310" s="299"/>
      <c r="F310" s="387">
        <f t="shared" si="11"/>
        <v>0</v>
      </c>
      <c r="G310" s="959"/>
      <c r="H310" s="1026"/>
      <c r="I310" s="1027"/>
      <c r="J310" s="1028"/>
      <c r="K310" s="1027"/>
      <c r="L310" s="1027"/>
      <c r="M310" s="1027"/>
      <c r="N310" s="1027"/>
      <c r="O310" s="1027"/>
    </row>
    <row r="311" spans="1:15" s="186" customFormat="1" ht="26.4">
      <c r="A311" s="403">
        <v>9.1</v>
      </c>
      <c r="B311" s="404" t="s">
        <v>113</v>
      </c>
      <c r="C311" s="231">
        <v>8</v>
      </c>
      <c r="D311" s="408" t="s">
        <v>4</v>
      </c>
      <c r="E311" s="231"/>
      <c r="F311" s="648">
        <f t="shared" si="11"/>
        <v>0</v>
      </c>
      <c r="G311" s="959"/>
      <c r="H311" s="1026"/>
      <c r="I311" s="1027"/>
      <c r="J311" s="1028"/>
      <c r="K311" s="1027"/>
      <c r="L311" s="1027"/>
      <c r="M311" s="1027"/>
      <c r="N311" s="1027"/>
      <c r="O311" s="1027"/>
    </row>
    <row r="312" spans="1:15" s="50" customFormat="1" ht="26.4">
      <c r="A312" s="403">
        <v>9.1999999999999993</v>
      </c>
      <c r="B312" s="404" t="s">
        <v>114</v>
      </c>
      <c r="C312" s="231">
        <v>4</v>
      </c>
      <c r="D312" s="408" t="s">
        <v>4</v>
      </c>
      <c r="E312" s="231"/>
      <c r="F312" s="648">
        <f t="shared" si="11"/>
        <v>0</v>
      </c>
      <c r="G312" s="959"/>
      <c r="H312" s="192"/>
      <c r="I312" s="193"/>
      <c r="J312" s="1029"/>
      <c r="K312" s="193"/>
      <c r="L312" s="193"/>
      <c r="M312" s="193"/>
      <c r="N312" s="193"/>
      <c r="O312" s="193"/>
    </row>
    <row r="313" spans="1:15" s="50" customFormat="1" ht="26.4">
      <c r="A313" s="403">
        <v>9.3000000000000007</v>
      </c>
      <c r="B313" s="404" t="s">
        <v>417</v>
      </c>
      <c r="C313" s="231">
        <v>8</v>
      </c>
      <c r="D313" s="408" t="s">
        <v>4</v>
      </c>
      <c r="E313" s="231"/>
      <c r="F313" s="648">
        <f t="shared" si="11"/>
        <v>0</v>
      </c>
      <c r="G313" s="959"/>
      <c r="H313" s="192"/>
      <c r="I313" s="193"/>
      <c r="J313" s="176"/>
      <c r="K313" s="193"/>
      <c r="L313" s="193"/>
      <c r="M313" s="193"/>
      <c r="N313" s="193"/>
      <c r="O313" s="193"/>
    </row>
    <row r="314" spans="1:15" s="50" customFormat="1" ht="26.4">
      <c r="A314" s="403">
        <v>9.4</v>
      </c>
      <c r="B314" s="404" t="s">
        <v>418</v>
      </c>
      <c r="C314" s="231">
        <v>4</v>
      </c>
      <c r="D314" s="408" t="s">
        <v>4</v>
      </c>
      <c r="E314" s="231"/>
      <c r="F314" s="648">
        <f t="shared" si="11"/>
        <v>0</v>
      </c>
      <c r="G314" s="959"/>
      <c r="H314" s="192"/>
      <c r="I314" s="193"/>
      <c r="J314" s="194"/>
      <c r="K314" s="194"/>
      <c r="L314" s="193"/>
      <c r="M314" s="193"/>
      <c r="N314" s="193"/>
      <c r="O314" s="193"/>
    </row>
    <row r="315" spans="1:15" s="8" customFormat="1">
      <c r="A315" s="403">
        <v>9.5</v>
      </c>
      <c r="B315" s="541" t="s">
        <v>395</v>
      </c>
      <c r="C315" s="231">
        <v>12</v>
      </c>
      <c r="D315" s="408" t="s">
        <v>4</v>
      </c>
      <c r="E315" s="231"/>
      <c r="F315" s="648">
        <f t="shared" si="11"/>
        <v>0</v>
      </c>
      <c r="G315" s="959"/>
      <c r="H315" s="197"/>
      <c r="I315" s="139"/>
      <c r="J315" s="1030"/>
      <c r="K315" s="139"/>
      <c r="L315" s="139"/>
      <c r="M315" s="139"/>
      <c r="N315" s="139"/>
      <c r="O315" s="139"/>
    </row>
    <row r="316" spans="1:15" s="8" customFormat="1" ht="14.25" customHeight="1">
      <c r="A316" s="403">
        <v>9.6</v>
      </c>
      <c r="B316" s="816" t="s">
        <v>419</v>
      </c>
      <c r="C316" s="648">
        <v>12</v>
      </c>
      <c r="D316" s="564" t="s">
        <v>4</v>
      </c>
      <c r="E316" s="649"/>
      <c r="F316" s="648">
        <f t="shared" si="11"/>
        <v>0</v>
      </c>
      <c r="G316" s="959"/>
      <c r="H316" s="197"/>
      <c r="I316" s="139"/>
      <c r="J316" s="1030"/>
      <c r="K316" s="139"/>
      <c r="L316" s="139"/>
      <c r="M316" s="139"/>
      <c r="N316" s="139"/>
      <c r="O316" s="139"/>
    </row>
    <row r="317" spans="1:15" s="8" customFormat="1">
      <c r="A317" s="397"/>
      <c r="B317" s="390"/>
      <c r="C317" s="387"/>
      <c r="D317" s="388"/>
      <c r="E317" s="299"/>
      <c r="F317" s="387"/>
      <c r="G317" s="959"/>
      <c r="H317" s="197"/>
      <c r="I317" s="139"/>
      <c r="J317" s="277"/>
      <c r="K317" s="139"/>
      <c r="L317" s="139"/>
      <c r="M317" s="139"/>
      <c r="N317" s="139"/>
      <c r="O317" s="139"/>
    </row>
    <row r="318" spans="1:15" s="8" customFormat="1" ht="39.75" customHeight="1">
      <c r="A318" s="534">
        <v>10</v>
      </c>
      <c r="B318" s="535" t="s">
        <v>396</v>
      </c>
      <c r="C318" s="583"/>
      <c r="D318" s="584"/>
      <c r="E318" s="583"/>
      <c r="F318" s="407"/>
      <c r="G318" s="959"/>
      <c r="H318" s="197"/>
      <c r="I318" s="139"/>
      <c r="J318" s="277"/>
      <c r="K318" s="139"/>
      <c r="L318" s="139"/>
      <c r="M318" s="139"/>
      <c r="N318" s="139"/>
      <c r="O318" s="139"/>
    </row>
    <row r="319" spans="1:15" s="8" customFormat="1">
      <c r="A319" s="397">
        <v>10.1</v>
      </c>
      <c r="B319" s="404" t="s">
        <v>9</v>
      </c>
      <c r="C319" s="405">
        <v>4</v>
      </c>
      <c r="D319" s="406" t="s">
        <v>4</v>
      </c>
      <c r="E319" s="405"/>
      <c r="F319" s="407">
        <f>ROUND(E319*C319,2)</f>
        <v>0</v>
      </c>
      <c r="G319" s="959"/>
      <c r="H319" s="197"/>
      <c r="I319" s="139"/>
      <c r="J319" s="277"/>
      <c r="K319" s="952"/>
      <c r="L319" s="952"/>
      <c r="M319" s="952"/>
      <c r="N319" s="952"/>
      <c r="O319" s="952"/>
    </row>
    <row r="320" spans="1:15" s="8" customFormat="1" ht="25.5" customHeight="1">
      <c r="A320" s="539">
        <v>10.199999999999999</v>
      </c>
      <c r="B320" s="235" t="s">
        <v>199</v>
      </c>
      <c r="C320" s="405">
        <v>24</v>
      </c>
      <c r="D320" s="406" t="s">
        <v>10</v>
      </c>
      <c r="E320" s="405"/>
      <c r="F320" s="540">
        <f>ROUND(E320*C320,2)</f>
        <v>0</v>
      </c>
      <c r="G320" s="959"/>
      <c r="H320" s="197"/>
      <c r="I320" s="139"/>
      <c r="J320" s="277"/>
      <c r="K320" s="1031"/>
      <c r="L320" s="952"/>
      <c r="M320" s="908"/>
      <c r="N320" s="952"/>
      <c r="O320" s="952"/>
    </row>
    <row r="321" spans="1:254" s="8" customFormat="1" ht="26.4">
      <c r="A321" s="397">
        <v>10.3</v>
      </c>
      <c r="B321" s="404" t="s">
        <v>292</v>
      </c>
      <c r="C321" s="231">
        <v>16</v>
      </c>
      <c r="D321" s="408" t="s">
        <v>4</v>
      </c>
      <c r="E321" s="231"/>
      <c r="F321" s="407">
        <f>ROUND(E321*C321,2)</f>
        <v>0</v>
      </c>
      <c r="G321" s="959"/>
      <c r="H321" s="197"/>
      <c r="I321" s="139"/>
      <c r="J321" s="277"/>
      <c r="K321" s="1031"/>
      <c r="L321" s="952"/>
      <c r="M321" s="908"/>
      <c r="N321" s="952"/>
      <c r="O321" s="952"/>
    </row>
    <row r="322" spans="1:254" s="8" customFormat="1">
      <c r="A322" s="539">
        <v>10.4</v>
      </c>
      <c r="B322" s="541" t="s">
        <v>456</v>
      </c>
      <c r="C322" s="231">
        <v>8</v>
      </c>
      <c r="D322" s="408" t="s">
        <v>4</v>
      </c>
      <c r="E322" s="231"/>
      <c r="F322" s="407">
        <f>ROUND(E322*C322,2)</f>
        <v>0</v>
      </c>
      <c r="G322" s="959"/>
      <c r="H322" s="197"/>
      <c r="I322" s="139"/>
      <c r="J322" s="277"/>
      <c r="K322" s="1031"/>
      <c r="L322" s="952"/>
      <c r="M322" s="908"/>
      <c r="N322" s="952"/>
      <c r="O322" s="952"/>
    </row>
    <row r="323" spans="1:254" s="775" customFormat="1" ht="40.5" customHeight="1">
      <c r="A323" s="397">
        <v>10.5</v>
      </c>
      <c r="B323" s="566" t="s">
        <v>334</v>
      </c>
      <c r="C323" s="567">
        <v>24</v>
      </c>
      <c r="D323" s="568" t="s">
        <v>43</v>
      </c>
      <c r="E323" s="567"/>
      <c r="F323" s="569">
        <f>ROUND(C323*E323,2)</f>
        <v>0</v>
      </c>
      <c r="G323" s="959"/>
    </row>
    <row r="324" spans="1:254" s="8" customFormat="1">
      <c r="A324" s="539">
        <v>10.6</v>
      </c>
      <c r="B324" s="175" t="s">
        <v>462</v>
      </c>
      <c r="C324" s="173">
        <v>8</v>
      </c>
      <c r="D324" s="301" t="s">
        <v>4</v>
      </c>
      <c r="E324" s="173"/>
      <c r="F324" s="302">
        <f>ROUND(E324*C324,2)</f>
        <v>0</v>
      </c>
      <c r="G324" s="959"/>
      <c r="H324" s="197"/>
      <c r="I324" s="139"/>
      <c r="J324" s="277"/>
      <c r="K324" s="952"/>
      <c r="L324" s="952"/>
      <c r="M324" s="908"/>
      <c r="N324" s="952"/>
      <c r="O324" s="952"/>
    </row>
    <row r="325" spans="1:254" s="950" customFormat="1">
      <c r="A325" s="397">
        <v>10.7</v>
      </c>
      <c r="B325" s="175" t="s">
        <v>197</v>
      </c>
      <c r="C325" s="173">
        <v>15.32</v>
      </c>
      <c r="D325" s="301" t="s">
        <v>15</v>
      </c>
      <c r="E325" s="173"/>
      <c r="F325" s="302">
        <f>ROUND(E325*C325,2)</f>
        <v>0</v>
      </c>
      <c r="G325" s="959"/>
      <c r="H325" s="400"/>
      <c r="I325" s="1152"/>
      <c r="J325" s="910"/>
      <c r="K325" s="952"/>
      <c r="L325" s="952"/>
      <c r="M325" s="908"/>
      <c r="N325" s="952"/>
      <c r="O325" s="952"/>
      <c r="T325" s="76"/>
      <c r="U325" s="76"/>
      <c r="V325" s="76"/>
      <c r="W325" s="76"/>
      <c r="X325" s="76"/>
      <c r="Y325" s="76"/>
      <c r="Z325" s="76"/>
      <c r="AA325" s="76"/>
      <c r="AB325" s="76"/>
      <c r="AC325" s="76"/>
      <c r="AD325" s="76"/>
      <c r="AE325" s="76"/>
      <c r="AF325" s="76"/>
      <c r="AG325" s="76"/>
      <c r="AH325" s="76"/>
      <c r="AI325" s="76"/>
      <c r="AJ325" s="76"/>
      <c r="AK325" s="76"/>
      <c r="AL325" s="76"/>
      <c r="AM325" s="76"/>
      <c r="AN325" s="76"/>
      <c r="AO325" s="76"/>
      <c r="AP325" s="76"/>
      <c r="AQ325" s="76"/>
      <c r="AR325" s="76"/>
      <c r="AS325" s="76"/>
      <c r="AT325" s="76"/>
      <c r="AU325" s="76"/>
      <c r="AV325" s="76"/>
      <c r="AW325" s="76"/>
      <c r="AX325" s="76"/>
      <c r="AY325" s="76"/>
      <c r="AZ325" s="76"/>
      <c r="BA325" s="76"/>
      <c r="BB325" s="76"/>
      <c r="BC325" s="76"/>
      <c r="BD325" s="76"/>
      <c r="BE325" s="76"/>
      <c r="BF325" s="76"/>
      <c r="BG325" s="76"/>
      <c r="BH325" s="76"/>
      <c r="BI325" s="76"/>
      <c r="BJ325" s="76"/>
      <c r="BK325" s="76"/>
      <c r="BL325" s="76"/>
      <c r="BM325" s="76"/>
      <c r="BN325" s="76"/>
      <c r="BO325" s="76"/>
      <c r="BP325" s="76"/>
      <c r="BQ325" s="76"/>
      <c r="BR325" s="76"/>
      <c r="BS325" s="76"/>
      <c r="BT325" s="76"/>
      <c r="BU325" s="76"/>
      <c r="BV325" s="76"/>
      <c r="BW325" s="76"/>
      <c r="BX325" s="76"/>
      <c r="BY325" s="76"/>
      <c r="BZ325" s="76"/>
      <c r="CA325" s="76"/>
      <c r="CB325" s="76"/>
      <c r="CC325" s="76"/>
      <c r="CD325" s="76"/>
      <c r="CE325" s="76"/>
      <c r="CF325" s="76"/>
      <c r="CG325" s="76"/>
      <c r="CH325" s="76"/>
      <c r="CI325" s="76"/>
      <c r="CJ325" s="76"/>
      <c r="CK325" s="76"/>
      <c r="CL325" s="76"/>
      <c r="CM325" s="76"/>
      <c r="CN325" s="76"/>
      <c r="CO325" s="76"/>
      <c r="CP325" s="76"/>
      <c r="CQ325" s="76"/>
      <c r="CR325" s="76"/>
      <c r="CS325" s="76"/>
      <c r="CT325" s="76"/>
      <c r="CU325" s="76"/>
      <c r="CV325" s="76"/>
      <c r="CW325" s="76"/>
      <c r="CX325" s="76"/>
      <c r="CY325" s="76"/>
      <c r="CZ325" s="76"/>
      <c r="DA325" s="76"/>
      <c r="DB325" s="76"/>
      <c r="DC325" s="76"/>
      <c r="DD325" s="76"/>
      <c r="DE325" s="76"/>
      <c r="DF325" s="76"/>
      <c r="DG325" s="76"/>
      <c r="DH325" s="76"/>
      <c r="DI325" s="76"/>
      <c r="DJ325" s="76"/>
      <c r="DK325" s="76"/>
      <c r="DL325" s="76"/>
      <c r="DM325" s="76"/>
      <c r="DN325" s="76"/>
      <c r="DO325" s="76"/>
      <c r="DP325" s="76"/>
      <c r="DQ325" s="76"/>
      <c r="DR325" s="76"/>
      <c r="DS325" s="76"/>
      <c r="DT325" s="76"/>
      <c r="DU325" s="76"/>
      <c r="DV325" s="76"/>
      <c r="DW325" s="76"/>
      <c r="DX325" s="76"/>
      <c r="DY325" s="76"/>
      <c r="DZ325" s="76"/>
      <c r="EA325" s="76"/>
      <c r="EB325" s="76"/>
      <c r="EC325" s="76"/>
      <c r="ED325" s="76"/>
      <c r="EE325" s="76"/>
      <c r="EF325" s="76"/>
      <c r="EG325" s="76"/>
      <c r="EH325" s="76"/>
      <c r="EI325" s="76"/>
      <c r="EJ325" s="76"/>
      <c r="EK325" s="76"/>
      <c r="EL325" s="76"/>
      <c r="EM325" s="76"/>
      <c r="EN325" s="76"/>
      <c r="EO325" s="76"/>
      <c r="EP325" s="76"/>
      <c r="EQ325" s="76"/>
      <c r="ER325" s="76"/>
      <c r="ES325" s="76"/>
      <c r="ET325" s="76"/>
      <c r="EU325" s="76"/>
      <c r="EV325" s="76"/>
      <c r="EW325" s="76"/>
      <c r="EX325" s="76"/>
      <c r="EY325" s="76"/>
      <c r="EZ325" s="76"/>
      <c r="FA325" s="76"/>
      <c r="FB325" s="76"/>
      <c r="FC325" s="76"/>
      <c r="FD325" s="76"/>
      <c r="FE325" s="76"/>
      <c r="FF325" s="76"/>
      <c r="FG325" s="76"/>
      <c r="FH325" s="76"/>
      <c r="FI325" s="76"/>
      <c r="FJ325" s="76"/>
      <c r="FK325" s="76"/>
      <c r="FL325" s="76"/>
      <c r="FM325" s="76"/>
      <c r="FN325" s="76"/>
      <c r="FO325" s="76"/>
      <c r="FP325" s="76"/>
      <c r="FQ325" s="76"/>
      <c r="FR325" s="76"/>
      <c r="FS325" s="76"/>
      <c r="FT325" s="76"/>
      <c r="FU325" s="76"/>
      <c r="FV325" s="76"/>
      <c r="FW325" s="76"/>
      <c r="FX325" s="76"/>
      <c r="FY325" s="76"/>
      <c r="FZ325" s="76"/>
      <c r="GA325" s="76"/>
      <c r="GB325" s="76"/>
      <c r="GC325" s="76"/>
      <c r="GD325" s="76"/>
      <c r="GE325" s="76"/>
      <c r="GF325" s="76"/>
      <c r="GG325" s="76"/>
      <c r="GH325" s="76"/>
      <c r="GI325" s="76"/>
      <c r="GJ325" s="76"/>
      <c r="GK325" s="76"/>
      <c r="GL325" s="76"/>
      <c r="GM325" s="76"/>
      <c r="GN325" s="76"/>
      <c r="GO325" s="76"/>
      <c r="GP325" s="76"/>
      <c r="GQ325" s="76"/>
      <c r="GR325" s="76"/>
      <c r="GS325" s="76"/>
      <c r="GT325" s="76"/>
      <c r="GU325" s="76"/>
      <c r="GV325" s="76"/>
      <c r="GW325" s="76"/>
      <c r="GX325" s="76"/>
      <c r="GY325" s="76"/>
      <c r="GZ325" s="76"/>
      <c r="HA325" s="76"/>
      <c r="HB325" s="76"/>
      <c r="HC325" s="76"/>
      <c r="HD325" s="76"/>
      <c r="HE325" s="76"/>
      <c r="HF325" s="76"/>
      <c r="HG325" s="76"/>
      <c r="HH325" s="76"/>
      <c r="HI325" s="76"/>
      <c r="HJ325" s="76"/>
      <c r="HK325" s="76"/>
      <c r="HL325" s="76"/>
      <c r="HM325" s="76"/>
      <c r="HN325" s="76"/>
      <c r="HO325" s="76"/>
      <c r="HP325" s="76"/>
      <c r="HQ325" s="76"/>
      <c r="HR325" s="76"/>
      <c r="HS325" s="76"/>
      <c r="HT325" s="76"/>
      <c r="HU325" s="76"/>
      <c r="HV325" s="76"/>
      <c r="HW325" s="76"/>
      <c r="HX325" s="76"/>
      <c r="HY325" s="76"/>
      <c r="HZ325" s="76"/>
      <c r="IA325" s="76"/>
      <c r="IB325" s="76"/>
      <c r="IC325" s="76"/>
      <c r="ID325" s="76"/>
      <c r="IE325" s="76"/>
      <c r="IF325" s="76"/>
      <c r="IG325" s="76"/>
      <c r="IH325" s="76"/>
      <c r="II325" s="76"/>
      <c r="IJ325" s="76"/>
      <c r="IK325" s="76"/>
      <c r="IL325" s="76"/>
      <c r="IM325" s="76"/>
      <c r="IN325" s="76"/>
      <c r="IO325" s="76"/>
      <c r="IP325" s="76"/>
      <c r="IQ325" s="76"/>
      <c r="IR325" s="76"/>
      <c r="IS325" s="76"/>
      <c r="IT325" s="76"/>
    </row>
    <row r="326" spans="1:254" s="8" customFormat="1" ht="12.75" customHeight="1">
      <c r="A326" s="539">
        <v>10.8</v>
      </c>
      <c r="B326" s="200" t="s">
        <v>36</v>
      </c>
      <c r="C326" s="173">
        <v>4</v>
      </c>
      <c r="D326" s="301" t="s">
        <v>4</v>
      </c>
      <c r="E326" s="173"/>
      <c r="F326" s="302">
        <f>ROUND(E326*C326,2)</f>
        <v>0</v>
      </c>
      <c r="G326" s="959"/>
      <c r="H326" s="197"/>
      <c r="I326" s="1032"/>
      <c r="J326" s="277"/>
      <c r="K326" s="952"/>
      <c r="L326" s="952"/>
      <c r="M326" s="952"/>
      <c r="N326" s="952"/>
      <c r="O326" s="952"/>
    </row>
    <row r="327" spans="1:254" s="8" customFormat="1">
      <c r="A327" s="359"/>
      <c r="B327" s="200"/>
      <c r="C327" s="173"/>
      <c r="D327" s="301"/>
      <c r="E327" s="173"/>
      <c r="F327" s="302"/>
      <c r="G327" s="959"/>
      <c r="H327" s="197"/>
      <c r="I327" s="139"/>
      <c r="J327" s="277"/>
      <c r="K327" s="139"/>
      <c r="L327" s="139"/>
      <c r="M327" s="139"/>
      <c r="N327" s="139"/>
      <c r="O327" s="185"/>
    </row>
    <row r="328" spans="1:254" s="8" customFormat="1" ht="39.6">
      <c r="A328" s="534">
        <v>11</v>
      </c>
      <c r="B328" s="535" t="s">
        <v>397</v>
      </c>
      <c r="C328" s="583"/>
      <c r="D328" s="584"/>
      <c r="E328" s="583"/>
      <c r="F328" s="407"/>
      <c r="G328" s="959"/>
      <c r="H328" s="197"/>
      <c r="I328" s="9"/>
      <c r="J328" s="277"/>
      <c r="K328" s="139"/>
      <c r="L328" s="139"/>
      <c r="M328" s="139"/>
      <c r="N328" s="139"/>
      <c r="O328" s="139"/>
    </row>
    <row r="329" spans="1:254" s="8" customFormat="1">
      <c r="A329" s="397">
        <v>11.1</v>
      </c>
      <c r="B329" s="404" t="s">
        <v>9</v>
      </c>
      <c r="C329" s="400">
        <v>8</v>
      </c>
      <c r="D329" s="406" t="s">
        <v>4</v>
      </c>
      <c r="E329" s="405"/>
      <c r="F329" s="407">
        <f>ROUND(E329*C329,2)</f>
        <v>0</v>
      </c>
      <c r="G329" s="959"/>
      <c r="H329" s="197"/>
      <c r="I329" s="9"/>
      <c r="J329" s="277"/>
      <c r="K329" s="952"/>
      <c r="L329" s="952"/>
      <c r="M329" s="952"/>
      <c r="N329" s="952"/>
      <c r="O329" s="952"/>
    </row>
    <row r="330" spans="1:254" s="8" customFormat="1" ht="24.75" customHeight="1">
      <c r="A330" s="539">
        <v>11.2</v>
      </c>
      <c r="B330" s="404" t="s">
        <v>200</v>
      </c>
      <c r="C330" s="401">
        <v>48</v>
      </c>
      <c r="D330" s="406" t="s">
        <v>10</v>
      </c>
      <c r="E330" s="405"/>
      <c r="F330" s="540">
        <f>ROUND(E330*C330,2)</f>
        <v>0</v>
      </c>
      <c r="G330" s="959"/>
      <c r="H330" s="197"/>
      <c r="I330" s="9"/>
      <c r="J330" s="1033"/>
      <c r="K330" s="1031"/>
      <c r="L330" s="952"/>
      <c r="M330" s="908"/>
      <c r="N330" s="952"/>
      <c r="O330" s="952"/>
    </row>
    <row r="331" spans="1:254" s="8" customFormat="1" ht="26.4">
      <c r="A331" s="397">
        <v>11.3</v>
      </c>
      <c r="B331" s="404" t="s">
        <v>291</v>
      </c>
      <c r="C331" s="400">
        <v>32</v>
      </c>
      <c r="D331" s="408" t="s">
        <v>4</v>
      </c>
      <c r="E331" s="231"/>
      <c r="F331" s="407">
        <f>ROUND(E331*C331,2)</f>
        <v>0</v>
      </c>
      <c r="G331" s="959"/>
      <c r="H331" s="197"/>
      <c r="I331" s="139"/>
      <c r="J331" s="1033"/>
      <c r="K331" s="1031"/>
      <c r="L331" s="952"/>
      <c r="M331" s="908"/>
      <c r="N331" s="952"/>
      <c r="O331" s="952"/>
    </row>
    <row r="332" spans="1:254" s="8" customFormat="1">
      <c r="A332" s="539">
        <v>11.4</v>
      </c>
      <c r="B332" s="541" t="s">
        <v>457</v>
      </c>
      <c r="C332" s="400">
        <v>16</v>
      </c>
      <c r="D332" s="408" t="s">
        <v>4</v>
      </c>
      <c r="E332" s="231"/>
      <c r="F332" s="407">
        <f>ROUND(E332*C332,2)</f>
        <v>0</v>
      </c>
      <c r="G332" s="959"/>
      <c r="H332" s="197"/>
      <c r="I332" s="139"/>
      <c r="J332" s="1033"/>
      <c r="K332" s="1031"/>
      <c r="L332" s="952"/>
      <c r="M332" s="908"/>
      <c r="N332" s="952"/>
      <c r="O332" s="952"/>
    </row>
    <row r="333" spans="1:254" s="775" customFormat="1" ht="40.5" customHeight="1">
      <c r="A333" s="397">
        <v>11.5</v>
      </c>
      <c r="B333" s="566" t="s">
        <v>334</v>
      </c>
      <c r="C333" s="567">
        <v>48</v>
      </c>
      <c r="D333" s="568" t="s">
        <v>43</v>
      </c>
      <c r="E333" s="567"/>
      <c r="F333" s="569">
        <f>ROUND(C333*E333,2)</f>
        <v>0</v>
      </c>
      <c r="G333" s="959"/>
      <c r="H333" s="904"/>
      <c r="J333" s="903"/>
    </row>
    <row r="334" spans="1:254" s="8" customFormat="1">
      <c r="A334" s="539">
        <v>11.6</v>
      </c>
      <c r="B334" s="541" t="s">
        <v>462</v>
      </c>
      <c r="C334" s="493">
        <v>16</v>
      </c>
      <c r="D334" s="408" t="s">
        <v>4</v>
      </c>
      <c r="E334" s="231"/>
      <c r="F334" s="407">
        <f>ROUND(E334*C334,2)</f>
        <v>0</v>
      </c>
      <c r="G334" s="959"/>
      <c r="H334" s="197"/>
      <c r="I334" s="139"/>
      <c r="J334" s="277"/>
      <c r="K334" s="952"/>
      <c r="L334" s="952"/>
      <c r="M334" s="908"/>
      <c r="N334" s="952"/>
      <c r="O334" s="952"/>
    </row>
    <row r="335" spans="1:254" s="950" customFormat="1">
      <c r="A335" s="397">
        <v>11.7</v>
      </c>
      <c r="B335" s="541" t="s">
        <v>197</v>
      </c>
      <c r="C335" s="231">
        <v>22.98</v>
      </c>
      <c r="D335" s="408" t="s">
        <v>15</v>
      </c>
      <c r="E335" s="231"/>
      <c r="F335" s="407">
        <f>ROUND(E335*C335,2)</f>
        <v>0</v>
      </c>
      <c r="G335" s="959"/>
      <c r="H335" s="400"/>
      <c r="I335" s="1152"/>
      <c r="J335" s="910"/>
      <c r="K335" s="952"/>
      <c r="L335" s="952"/>
      <c r="M335" s="908"/>
      <c r="N335" s="952"/>
      <c r="O335" s="952"/>
      <c r="T335" s="76"/>
      <c r="U335" s="76"/>
      <c r="V335" s="76"/>
      <c r="W335" s="76"/>
      <c r="X335" s="76"/>
      <c r="Y335" s="76"/>
      <c r="Z335" s="76"/>
      <c r="AA335" s="76"/>
      <c r="AB335" s="76"/>
      <c r="AC335" s="76"/>
      <c r="AD335" s="76"/>
      <c r="AE335" s="76"/>
      <c r="AF335" s="76"/>
      <c r="AG335" s="76"/>
      <c r="AH335" s="76"/>
      <c r="AI335" s="76"/>
      <c r="AJ335" s="76"/>
      <c r="AK335" s="76"/>
      <c r="AL335" s="76"/>
      <c r="AM335" s="76"/>
      <c r="AN335" s="76"/>
      <c r="AO335" s="76"/>
      <c r="AP335" s="76"/>
      <c r="AQ335" s="76"/>
      <c r="AR335" s="76"/>
      <c r="AS335" s="76"/>
      <c r="AT335" s="76"/>
      <c r="AU335" s="76"/>
      <c r="AV335" s="76"/>
      <c r="AW335" s="76"/>
      <c r="AX335" s="76"/>
      <c r="AY335" s="76"/>
      <c r="AZ335" s="76"/>
      <c r="BA335" s="76"/>
      <c r="BB335" s="76"/>
      <c r="BC335" s="76"/>
      <c r="BD335" s="76"/>
      <c r="BE335" s="76"/>
      <c r="BF335" s="76"/>
      <c r="BG335" s="76"/>
      <c r="BH335" s="76"/>
      <c r="BI335" s="76"/>
      <c r="BJ335" s="76"/>
      <c r="BK335" s="76"/>
      <c r="BL335" s="76"/>
      <c r="BM335" s="76"/>
      <c r="BN335" s="76"/>
      <c r="BO335" s="76"/>
      <c r="BP335" s="76"/>
      <c r="BQ335" s="76"/>
      <c r="BR335" s="76"/>
      <c r="BS335" s="76"/>
      <c r="BT335" s="76"/>
      <c r="BU335" s="76"/>
      <c r="BV335" s="76"/>
      <c r="BW335" s="76"/>
      <c r="BX335" s="76"/>
      <c r="BY335" s="76"/>
      <c r="BZ335" s="76"/>
      <c r="CA335" s="76"/>
      <c r="CB335" s="76"/>
      <c r="CC335" s="76"/>
      <c r="CD335" s="76"/>
      <c r="CE335" s="76"/>
      <c r="CF335" s="76"/>
      <c r="CG335" s="76"/>
      <c r="CH335" s="76"/>
      <c r="CI335" s="76"/>
      <c r="CJ335" s="76"/>
      <c r="CK335" s="76"/>
      <c r="CL335" s="76"/>
      <c r="CM335" s="76"/>
      <c r="CN335" s="76"/>
      <c r="CO335" s="76"/>
      <c r="CP335" s="76"/>
      <c r="CQ335" s="76"/>
      <c r="CR335" s="76"/>
      <c r="CS335" s="76"/>
      <c r="CT335" s="76"/>
      <c r="CU335" s="76"/>
      <c r="CV335" s="76"/>
      <c r="CW335" s="76"/>
      <c r="CX335" s="76"/>
      <c r="CY335" s="76"/>
      <c r="CZ335" s="76"/>
      <c r="DA335" s="76"/>
      <c r="DB335" s="76"/>
      <c r="DC335" s="76"/>
      <c r="DD335" s="76"/>
      <c r="DE335" s="76"/>
      <c r="DF335" s="76"/>
      <c r="DG335" s="76"/>
      <c r="DH335" s="76"/>
      <c r="DI335" s="76"/>
      <c r="DJ335" s="76"/>
      <c r="DK335" s="76"/>
      <c r="DL335" s="76"/>
      <c r="DM335" s="76"/>
      <c r="DN335" s="76"/>
      <c r="DO335" s="76"/>
      <c r="DP335" s="76"/>
      <c r="DQ335" s="76"/>
      <c r="DR335" s="76"/>
      <c r="DS335" s="76"/>
      <c r="DT335" s="76"/>
      <c r="DU335" s="76"/>
      <c r="DV335" s="76"/>
      <c r="DW335" s="76"/>
      <c r="DX335" s="76"/>
      <c r="DY335" s="76"/>
      <c r="DZ335" s="76"/>
      <c r="EA335" s="76"/>
      <c r="EB335" s="76"/>
      <c r="EC335" s="76"/>
      <c r="ED335" s="76"/>
      <c r="EE335" s="76"/>
      <c r="EF335" s="76"/>
      <c r="EG335" s="76"/>
      <c r="EH335" s="76"/>
      <c r="EI335" s="76"/>
      <c r="EJ335" s="76"/>
      <c r="EK335" s="76"/>
      <c r="EL335" s="76"/>
      <c r="EM335" s="76"/>
      <c r="EN335" s="76"/>
      <c r="EO335" s="76"/>
      <c r="EP335" s="76"/>
      <c r="EQ335" s="76"/>
      <c r="ER335" s="76"/>
      <c r="ES335" s="76"/>
      <c r="ET335" s="76"/>
      <c r="EU335" s="76"/>
      <c r="EV335" s="76"/>
      <c r="EW335" s="76"/>
      <c r="EX335" s="76"/>
      <c r="EY335" s="76"/>
      <c r="EZ335" s="76"/>
      <c r="FA335" s="76"/>
      <c r="FB335" s="76"/>
      <c r="FC335" s="76"/>
      <c r="FD335" s="76"/>
      <c r="FE335" s="76"/>
      <c r="FF335" s="76"/>
      <c r="FG335" s="76"/>
      <c r="FH335" s="76"/>
      <c r="FI335" s="76"/>
      <c r="FJ335" s="76"/>
      <c r="FK335" s="76"/>
      <c r="FL335" s="76"/>
      <c r="FM335" s="76"/>
      <c r="FN335" s="76"/>
      <c r="FO335" s="76"/>
      <c r="FP335" s="76"/>
      <c r="FQ335" s="76"/>
      <c r="FR335" s="76"/>
      <c r="FS335" s="76"/>
      <c r="FT335" s="76"/>
      <c r="FU335" s="76"/>
      <c r="FV335" s="76"/>
      <c r="FW335" s="76"/>
      <c r="FX335" s="76"/>
      <c r="FY335" s="76"/>
      <c r="FZ335" s="76"/>
      <c r="GA335" s="76"/>
      <c r="GB335" s="76"/>
      <c r="GC335" s="76"/>
      <c r="GD335" s="76"/>
      <c r="GE335" s="76"/>
      <c r="GF335" s="76"/>
      <c r="GG335" s="76"/>
      <c r="GH335" s="76"/>
      <c r="GI335" s="76"/>
      <c r="GJ335" s="76"/>
      <c r="GK335" s="76"/>
      <c r="GL335" s="76"/>
      <c r="GM335" s="76"/>
      <c r="GN335" s="76"/>
      <c r="GO335" s="76"/>
      <c r="GP335" s="76"/>
      <c r="GQ335" s="76"/>
      <c r="GR335" s="76"/>
      <c r="GS335" s="76"/>
      <c r="GT335" s="76"/>
      <c r="GU335" s="76"/>
      <c r="GV335" s="76"/>
      <c r="GW335" s="76"/>
      <c r="GX335" s="76"/>
      <c r="GY335" s="76"/>
      <c r="GZ335" s="76"/>
      <c r="HA335" s="76"/>
      <c r="HB335" s="76"/>
      <c r="HC335" s="76"/>
      <c r="HD335" s="76"/>
      <c r="HE335" s="76"/>
      <c r="HF335" s="76"/>
      <c r="HG335" s="76"/>
      <c r="HH335" s="76"/>
      <c r="HI335" s="76"/>
      <c r="HJ335" s="76"/>
      <c r="HK335" s="76"/>
      <c r="HL335" s="76"/>
      <c r="HM335" s="76"/>
      <c r="HN335" s="76"/>
      <c r="HO335" s="76"/>
      <c r="HP335" s="76"/>
      <c r="HQ335" s="76"/>
      <c r="HR335" s="76"/>
      <c r="HS335" s="76"/>
      <c r="HT335" s="76"/>
      <c r="HU335" s="76"/>
      <c r="HV335" s="76"/>
      <c r="HW335" s="76"/>
      <c r="HX335" s="76"/>
      <c r="HY335" s="76"/>
      <c r="HZ335" s="76"/>
      <c r="IA335" s="76"/>
      <c r="IB335" s="76"/>
      <c r="IC335" s="76"/>
      <c r="ID335" s="76"/>
      <c r="IE335" s="76"/>
      <c r="IF335" s="76"/>
      <c r="IG335" s="76"/>
      <c r="IH335" s="76"/>
      <c r="II335" s="76"/>
      <c r="IJ335" s="76"/>
      <c r="IK335" s="76"/>
      <c r="IL335" s="76"/>
      <c r="IM335" s="76"/>
      <c r="IN335" s="76"/>
      <c r="IO335" s="76"/>
      <c r="IP335" s="76"/>
      <c r="IQ335" s="76"/>
      <c r="IR335" s="76"/>
      <c r="IS335" s="76"/>
      <c r="IT335" s="76"/>
    </row>
    <row r="336" spans="1:254" s="8" customFormat="1">
      <c r="A336" s="539">
        <v>11.8</v>
      </c>
      <c r="B336" s="404" t="s">
        <v>36</v>
      </c>
      <c r="C336" s="493">
        <v>8</v>
      </c>
      <c r="D336" s="408" t="s">
        <v>4</v>
      </c>
      <c r="E336" s="231"/>
      <c r="F336" s="407">
        <f>ROUND(E336*C336,2)</f>
        <v>0</v>
      </c>
      <c r="G336" s="959"/>
      <c r="H336" s="197"/>
      <c r="I336" s="139"/>
      <c r="J336" s="277"/>
      <c r="K336" s="952"/>
      <c r="L336" s="952"/>
      <c r="M336" s="952"/>
      <c r="N336" s="952"/>
      <c r="O336" s="952"/>
    </row>
    <row r="337" spans="1:30" s="80" customFormat="1">
      <c r="A337" s="397"/>
      <c r="B337" s="390"/>
      <c r="C337" s="493"/>
      <c r="D337" s="408"/>
      <c r="E337" s="231"/>
      <c r="F337" s="407"/>
      <c r="G337" s="959"/>
      <c r="H337" s="197"/>
      <c r="I337" s="11"/>
      <c r="J337" s="1034"/>
      <c r="K337" s="11"/>
      <c r="L337" s="11"/>
      <c r="M337" s="11"/>
      <c r="N337" s="11"/>
      <c r="O337" s="208"/>
    </row>
    <row r="338" spans="1:30" s="775" customFormat="1" ht="12.75" customHeight="1">
      <c r="A338" s="756">
        <v>12</v>
      </c>
      <c r="B338" s="571" t="s">
        <v>41</v>
      </c>
      <c r="C338" s="493"/>
      <c r="D338" s="388"/>
      <c r="E338" s="559"/>
      <c r="F338" s="407">
        <f>ROUND(E338*C338,2)</f>
        <v>0</v>
      </c>
      <c r="G338" s="959"/>
      <c r="H338" s="78"/>
      <c r="I338" s="139"/>
      <c r="J338" s="78"/>
      <c r="K338" s="19"/>
      <c r="L338" s="19"/>
      <c r="M338" s="19"/>
      <c r="N338" s="19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</row>
    <row r="339" spans="1:30" s="775" customFormat="1" ht="12.75" customHeight="1">
      <c r="A339" s="397">
        <v>12.1</v>
      </c>
      <c r="B339" s="398" t="s">
        <v>406</v>
      </c>
      <c r="C339" s="387">
        <v>2246.02</v>
      </c>
      <c r="D339" s="496" t="s">
        <v>10</v>
      </c>
      <c r="E339" s="559"/>
      <c r="F339" s="407">
        <f>ROUND(E339*C339,2)</f>
        <v>0</v>
      </c>
      <c r="G339" s="959"/>
      <c r="I339" s="146"/>
      <c r="J339" s="783"/>
    </row>
    <row r="340" spans="1:30" s="775" customFormat="1" ht="12.75" customHeight="1">
      <c r="A340" s="397">
        <v>12.2</v>
      </c>
      <c r="B340" s="398" t="s">
        <v>324</v>
      </c>
      <c r="C340" s="387">
        <v>4523.0600000000004</v>
      </c>
      <c r="D340" s="496" t="s">
        <v>10</v>
      </c>
      <c r="E340" s="559"/>
      <c r="F340" s="407">
        <f>ROUND(E340*C340,2)</f>
        <v>0</v>
      </c>
      <c r="G340" s="959"/>
      <c r="J340" s="783"/>
    </row>
    <row r="341" spans="1:30" s="775" customFormat="1" ht="12.75" customHeight="1">
      <c r="A341" s="939"/>
      <c r="B341" s="940"/>
      <c r="C341" s="928"/>
      <c r="D341" s="532"/>
      <c r="E341" s="941"/>
      <c r="F341" s="385">
        <f>ROUND(E341*C341,2)</f>
        <v>0</v>
      </c>
      <c r="G341" s="959"/>
    </row>
    <row r="342" spans="1:30" s="76" customFormat="1" ht="13.5" customHeight="1">
      <c r="A342" s="397">
        <v>13</v>
      </c>
      <c r="B342" s="235" t="s">
        <v>376</v>
      </c>
      <c r="C342" s="640">
        <v>6769.08</v>
      </c>
      <c r="D342" s="641" t="s">
        <v>10</v>
      </c>
      <c r="E342" s="642"/>
      <c r="F342" s="643">
        <f>ROUND(C342*E342,2)</f>
        <v>0</v>
      </c>
      <c r="G342" s="959"/>
      <c r="H342" s="1152"/>
      <c r="I342" s="400"/>
      <c r="J342" s="400"/>
      <c r="K342" s="804"/>
      <c r="L342" s="952"/>
      <c r="M342" s="952"/>
      <c r="N342" s="952"/>
      <c r="O342" s="950"/>
      <c r="P342" s="950"/>
      <c r="Q342" s="950"/>
      <c r="R342" s="950"/>
      <c r="S342" s="950"/>
      <c r="T342" s="950"/>
      <c r="U342" s="950"/>
      <c r="V342" s="950"/>
      <c r="W342" s="950"/>
      <c r="X342" s="950"/>
      <c r="Y342" s="950"/>
      <c r="Z342" s="950"/>
      <c r="AA342" s="950"/>
    </row>
    <row r="343" spans="1:30" s="76" customFormat="1" ht="12.75" customHeight="1">
      <c r="A343" s="397">
        <v>14</v>
      </c>
      <c r="B343" s="235" t="s">
        <v>377</v>
      </c>
      <c r="C343" s="640">
        <v>6769.08</v>
      </c>
      <c r="D343" s="641" t="s">
        <v>10</v>
      </c>
      <c r="E343" s="642"/>
      <c r="F343" s="643">
        <f>ROUND(C343*E343,2)</f>
        <v>0</v>
      </c>
      <c r="G343" s="959"/>
      <c r="H343" s="1152"/>
      <c r="I343" s="400"/>
      <c r="J343" s="400"/>
      <c r="K343" s="804"/>
      <c r="L343" s="952"/>
      <c r="M343" s="952"/>
      <c r="N343" s="952"/>
      <c r="O343" s="950"/>
      <c r="P343" s="950"/>
      <c r="Q343" s="950"/>
      <c r="R343" s="950"/>
      <c r="S343" s="950"/>
      <c r="T343" s="950"/>
      <c r="U343" s="950"/>
      <c r="V343" s="950"/>
      <c r="W343" s="950"/>
      <c r="X343" s="950"/>
      <c r="Y343" s="950"/>
      <c r="Z343" s="950"/>
      <c r="AA343" s="950"/>
    </row>
    <row r="344" spans="1:30" s="76" customFormat="1" ht="12.75" customHeight="1">
      <c r="A344" s="397">
        <v>15</v>
      </c>
      <c r="B344" s="601" t="s">
        <v>378</v>
      </c>
      <c r="C344" s="640">
        <v>6769.08</v>
      </c>
      <c r="D344" s="641" t="s">
        <v>14</v>
      </c>
      <c r="E344" s="642"/>
      <c r="F344" s="643">
        <f>ROUND(C344*E344,2)</f>
        <v>0</v>
      </c>
      <c r="G344" s="959"/>
      <c r="H344" s="1152"/>
      <c r="I344" s="400"/>
      <c r="J344" s="400"/>
      <c r="K344" s="804"/>
      <c r="L344" s="952"/>
      <c r="M344" s="952"/>
      <c r="N344" s="952"/>
      <c r="O344" s="950"/>
      <c r="P344" s="950"/>
      <c r="Q344" s="950"/>
      <c r="R344" s="950"/>
      <c r="S344" s="950"/>
      <c r="T344" s="950"/>
      <c r="U344" s="950"/>
      <c r="V344" s="950"/>
      <c r="W344" s="950"/>
      <c r="X344" s="950"/>
      <c r="Y344" s="950"/>
      <c r="Z344" s="950"/>
      <c r="AA344" s="950"/>
    </row>
    <row r="345" spans="1:30" s="775" customFormat="1" ht="12.75" customHeight="1">
      <c r="A345" s="397"/>
      <c r="B345" s="606" t="s">
        <v>70</v>
      </c>
      <c r="C345" s="453"/>
      <c r="D345" s="237"/>
      <c r="E345" s="299"/>
      <c r="F345" s="529">
        <f>SUM(F268:F344)</f>
        <v>0</v>
      </c>
      <c r="G345" s="959"/>
      <c r="T345" s="12" t="s">
        <v>115</v>
      </c>
      <c r="U345" s="12"/>
      <c r="V345" s="12" t="s">
        <v>116</v>
      </c>
      <c r="W345" s="12"/>
      <c r="X345" s="12" t="s">
        <v>117</v>
      </c>
      <c r="Z345" s="12" t="s">
        <v>118</v>
      </c>
      <c r="AA345" s="12"/>
    </row>
    <row r="346" spans="1:30" s="775" customFormat="1" ht="12.75" customHeight="1">
      <c r="A346" s="397"/>
      <c r="B346" s="606"/>
      <c r="C346" s="453"/>
      <c r="D346" s="237"/>
      <c r="E346" s="549"/>
      <c r="F346" s="549"/>
      <c r="G346" s="959"/>
      <c r="H346" s="78"/>
      <c r="I346" s="563"/>
      <c r="J346" s="78"/>
      <c r="K346" s="19"/>
      <c r="L346" s="116"/>
      <c r="M346" s="116"/>
      <c r="N346" s="913"/>
      <c r="Q346" s="17"/>
      <c r="R346" s="12"/>
      <c r="S346" s="12"/>
      <c r="T346" s="116">
        <f>(1910.24)*2</f>
        <v>3820.48</v>
      </c>
      <c r="U346" s="12"/>
      <c r="V346" s="116">
        <f>(5779.61)*2</f>
        <v>11559.22</v>
      </c>
      <c r="W346" s="12"/>
      <c r="X346" s="116">
        <f>(837.29)*2</f>
        <v>1674.58</v>
      </c>
      <c r="Y346" s="12"/>
      <c r="Z346" s="911">
        <f>+T346+V346+X346</f>
        <v>17054.28</v>
      </c>
      <c r="AA346" s="12"/>
    </row>
    <row r="347" spans="1:30" ht="26.4">
      <c r="A347" s="534" t="s">
        <v>19</v>
      </c>
      <c r="B347" s="458" t="s">
        <v>71</v>
      </c>
      <c r="C347" s="387"/>
      <c r="D347" s="387"/>
      <c r="E347" s="549"/>
      <c r="F347" s="549"/>
      <c r="G347" s="959"/>
      <c r="H347" s="78"/>
      <c r="I347" s="563"/>
      <c r="J347" s="78"/>
      <c r="K347" s="19"/>
      <c r="L347" s="19"/>
      <c r="M347" s="913"/>
      <c r="N347" s="913"/>
      <c r="O347" s="775"/>
      <c r="P347" s="775"/>
      <c r="Q347" s="17"/>
      <c r="R347" s="12"/>
      <c r="S347" s="12"/>
      <c r="T347" s="366">
        <f>(1910.24)*0.6</f>
        <v>1146.144</v>
      </c>
      <c r="U347" s="12"/>
      <c r="V347" s="366">
        <f>(5779.61)*0.6</f>
        <v>3467.7659999999996</v>
      </c>
      <c r="W347" s="12"/>
      <c r="X347" s="366">
        <f>(837.29)*0.7</f>
        <v>586.10299999999995</v>
      </c>
      <c r="Y347" s="12"/>
      <c r="Z347" s="247">
        <f t="shared" ref="Z347:Z357" si="12">+T347+V347+X347</f>
        <v>5200.0129999999999</v>
      </c>
      <c r="AA347" s="12"/>
      <c r="AB347" s="775"/>
      <c r="AC347" s="775"/>
      <c r="AD347" s="775"/>
    </row>
    <row r="348" spans="1:30" s="12" customFormat="1" ht="12.75" customHeight="1">
      <c r="A348" s="668"/>
      <c r="B348" s="458"/>
      <c r="C348" s="387"/>
      <c r="D348" s="387"/>
      <c r="E348" s="299"/>
      <c r="F348" s="529"/>
      <c r="G348" s="959"/>
      <c r="H348" s="78"/>
      <c r="I348" s="563"/>
      <c r="J348" s="78"/>
      <c r="K348" s="19"/>
      <c r="L348" s="19"/>
      <c r="M348" s="913"/>
      <c r="N348" s="913"/>
      <c r="O348" s="775"/>
      <c r="P348" s="775"/>
      <c r="Q348" s="17"/>
      <c r="T348" s="366">
        <f>+T347*0.05*1.35</f>
        <v>77.364720000000005</v>
      </c>
      <c r="V348" s="366">
        <f>+V347*0.05*1.35</f>
        <v>234.07420500000001</v>
      </c>
      <c r="X348" s="366">
        <f>+X347*0.05*1.35</f>
        <v>39.561952499999997</v>
      </c>
      <c r="Z348" s="247">
        <f t="shared" si="12"/>
        <v>351.00087750000006</v>
      </c>
      <c r="AB348" s="775"/>
      <c r="AC348" s="775"/>
      <c r="AD348" s="775"/>
    </row>
    <row r="349" spans="1:30" s="12" customFormat="1" ht="12.75" customHeight="1">
      <c r="A349" s="397">
        <v>1</v>
      </c>
      <c r="B349" s="390" t="s">
        <v>9</v>
      </c>
      <c r="C349" s="387">
        <v>13046.83</v>
      </c>
      <c r="D349" s="388" t="s">
        <v>10</v>
      </c>
      <c r="E349" s="299"/>
      <c r="F349" s="387">
        <f>ROUND(C349*E349,2)</f>
        <v>0</v>
      </c>
      <c r="G349" s="959"/>
      <c r="H349" s="78"/>
      <c r="I349" s="563"/>
      <c r="J349" s="78"/>
      <c r="K349" s="19"/>
      <c r="L349" s="19"/>
      <c r="M349" s="913"/>
      <c r="N349" s="913"/>
      <c r="O349" s="775"/>
      <c r="P349" s="775"/>
      <c r="Q349" s="17"/>
      <c r="T349" s="366">
        <f>((1910.24)*0.6*0.2)*1.2</f>
        <v>275.07456000000002</v>
      </c>
      <c r="V349" s="366">
        <f>((5779.61)*0.6*0.2)*1.2</f>
        <v>832.26383999999996</v>
      </c>
      <c r="X349" s="366">
        <f>((837.29)*0.7*0.2)*1.2</f>
        <v>140.66471999999999</v>
      </c>
      <c r="Z349" s="247">
        <f>+T349+V349+X349</f>
        <v>1248.0031200000001</v>
      </c>
      <c r="AB349" s="775"/>
      <c r="AC349" s="775"/>
      <c r="AD349" s="775"/>
    </row>
    <row r="350" spans="1:30" s="12" customFormat="1" ht="12.75" customHeight="1">
      <c r="A350" s="397"/>
      <c r="B350" s="390"/>
      <c r="C350" s="387"/>
      <c r="D350" s="388"/>
      <c r="E350" s="299"/>
      <c r="F350" s="387"/>
      <c r="G350" s="959"/>
      <c r="H350" s="78"/>
      <c r="I350" s="563"/>
      <c r="J350" s="78"/>
      <c r="K350" s="19"/>
      <c r="L350" s="19"/>
      <c r="M350" s="913"/>
      <c r="N350" s="913"/>
      <c r="O350" s="775"/>
      <c r="P350" s="775"/>
      <c r="Q350" s="19"/>
      <c r="T350" s="913"/>
      <c r="V350" s="913"/>
      <c r="X350" s="913"/>
      <c r="Z350" s="247"/>
      <c r="AB350" s="775"/>
      <c r="AC350" s="775"/>
      <c r="AD350" s="775"/>
    </row>
    <row r="351" spans="1:30" s="912" customFormat="1" ht="24.75" customHeight="1">
      <c r="A351" s="1176">
        <v>2</v>
      </c>
      <c r="B351" s="1175" t="s">
        <v>451</v>
      </c>
      <c r="C351" s="846"/>
      <c r="D351" s="847"/>
      <c r="E351" s="846"/>
      <c r="F351" s="561"/>
      <c r="G351" s="959"/>
      <c r="H351" s="1036"/>
      <c r="I351" s="1036"/>
      <c r="J351" s="1036"/>
      <c r="K351" s="1036"/>
      <c r="L351" s="1036"/>
      <c r="M351" s="1036"/>
      <c r="N351" s="1036"/>
    </row>
    <row r="352" spans="1:30" s="912" customFormat="1">
      <c r="A352" s="837">
        <v>2.1</v>
      </c>
      <c r="B352" s="838" t="s">
        <v>322</v>
      </c>
      <c r="C352" s="879">
        <v>17034.28</v>
      </c>
      <c r="D352" s="504" t="s">
        <v>14</v>
      </c>
      <c r="E352" s="880"/>
      <c r="F352" s="561">
        <f>+ROUND(C352*E352,2)</f>
        <v>0</v>
      </c>
      <c r="G352" s="959"/>
      <c r="H352" s="1036"/>
      <c r="I352" s="1036"/>
      <c r="J352" s="1036"/>
      <c r="K352" s="1036"/>
      <c r="L352" s="1036"/>
      <c r="M352" s="1036"/>
      <c r="N352" s="1036"/>
    </row>
    <row r="353" spans="1:30" s="912" customFormat="1" ht="12.75" customHeight="1">
      <c r="A353" s="841">
        <v>2.2000000000000002</v>
      </c>
      <c r="B353" s="842" t="s">
        <v>323</v>
      </c>
      <c r="C353" s="879">
        <v>14496.14</v>
      </c>
      <c r="D353" s="504" t="s">
        <v>15</v>
      </c>
      <c r="E353" s="880"/>
      <c r="F353" s="561">
        <f>+ROUND(C353*E353,2)</f>
        <v>0</v>
      </c>
      <c r="G353" s="959"/>
      <c r="H353" s="1036"/>
      <c r="I353" s="1036"/>
      <c r="J353" s="1036"/>
      <c r="K353" s="75"/>
      <c r="L353" s="1036"/>
      <c r="M353" s="1036"/>
      <c r="N353" s="1036"/>
    </row>
    <row r="354" spans="1:30" s="912" customFormat="1" ht="25.5" customHeight="1">
      <c r="A354" s="881">
        <v>2.2999999999999998</v>
      </c>
      <c r="B354" s="838" t="s">
        <v>447</v>
      </c>
      <c r="C354" s="836">
        <v>978.49</v>
      </c>
      <c r="D354" s="582" t="s">
        <v>12</v>
      </c>
      <c r="E354" s="840"/>
      <c r="F354" s="836">
        <f>+ROUND(C354*E354,2)</f>
        <v>0</v>
      </c>
      <c r="G354" s="959"/>
      <c r="H354" s="1036"/>
      <c r="I354" s="1036"/>
      <c r="J354" s="1036"/>
      <c r="K354" s="75"/>
      <c r="L354" s="1036"/>
      <c r="M354" s="1036"/>
      <c r="N354" s="1036"/>
    </row>
    <row r="355" spans="1:30" s="12" customFormat="1" ht="9" customHeight="1">
      <c r="A355" s="397"/>
      <c r="B355" s="390"/>
      <c r="C355" s="387"/>
      <c r="D355" s="388"/>
      <c r="E355" s="299"/>
      <c r="F355" s="387"/>
      <c r="G355" s="959"/>
      <c r="H355" s="78"/>
      <c r="I355" s="563"/>
      <c r="J355" s="78"/>
      <c r="K355" s="230"/>
      <c r="L355" s="19"/>
      <c r="M355" s="913"/>
      <c r="N355" s="913"/>
      <c r="O355" s="775"/>
      <c r="P355" s="775"/>
      <c r="Q355" s="17"/>
      <c r="T355" s="366">
        <f>(1910.24)*0.6</f>
        <v>1146.144</v>
      </c>
      <c r="V355" s="366">
        <f>(5779.61)*0.6</f>
        <v>3467.7659999999996</v>
      </c>
      <c r="X355" s="366">
        <f>(837.29)*0.7</f>
        <v>586.10299999999995</v>
      </c>
      <c r="Z355" s="247">
        <f t="shared" si="12"/>
        <v>5200.0129999999999</v>
      </c>
      <c r="AB355" s="775"/>
      <c r="AC355" s="775"/>
      <c r="AD355" s="775"/>
    </row>
    <row r="356" spans="1:30" s="12" customFormat="1">
      <c r="A356" s="665">
        <v>3</v>
      </c>
      <c r="B356" s="396" t="s">
        <v>28</v>
      </c>
      <c r="C356" s="387"/>
      <c r="D356" s="388"/>
      <c r="E356" s="299"/>
      <c r="F356" s="387"/>
      <c r="G356" s="959"/>
      <c r="H356" s="78"/>
      <c r="I356" s="563"/>
      <c r="J356" s="78"/>
      <c r="K356" s="19"/>
      <c r="L356" s="19"/>
      <c r="M356" s="913"/>
      <c r="N356" s="913"/>
      <c r="O356" s="775"/>
      <c r="P356" s="775"/>
      <c r="Q356" s="7"/>
      <c r="R356" s="7"/>
      <c r="S356" s="7"/>
      <c r="T356" s="7"/>
      <c r="U356" s="7"/>
      <c r="V356" s="7"/>
      <c r="W356" s="7"/>
      <c r="X356" s="7"/>
      <c r="Y356" s="7"/>
      <c r="Z356" s="7"/>
      <c r="AB356" s="775"/>
      <c r="AC356" s="775"/>
      <c r="AD356" s="775"/>
    </row>
    <row r="357" spans="1:30" s="12" customFormat="1" ht="12.75" customHeight="1">
      <c r="A357" s="397">
        <v>3.1</v>
      </c>
      <c r="B357" s="390" t="s">
        <v>29</v>
      </c>
      <c r="C357" s="387">
        <v>11089.81</v>
      </c>
      <c r="D357" s="388" t="s">
        <v>12</v>
      </c>
      <c r="E357" s="299"/>
      <c r="F357" s="387">
        <f>ROUND(C357*E357,2)</f>
        <v>0</v>
      </c>
      <c r="G357" s="959"/>
      <c r="H357" s="197"/>
      <c r="I357" s="1004"/>
      <c r="J357" s="917"/>
      <c r="K357" s="917"/>
      <c r="L357" s="917"/>
      <c r="M357" s="917"/>
      <c r="N357" s="917"/>
      <c r="O357" s="7"/>
      <c r="P357" s="7"/>
      <c r="Q357" s="17"/>
      <c r="T357" s="366">
        <f>((1910.24)*0.6*0.2)</f>
        <v>229.22880000000001</v>
      </c>
      <c r="V357" s="366">
        <f>((5779.61)*0.6*0.2)</f>
        <v>693.55319999999995</v>
      </c>
      <c r="X357" s="366">
        <f>((837.29)*0.7*0.2)</f>
        <v>117.22059999999999</v>
      </c>
      <c r="Z357" s="247">
        <f t="shared" si="12"/>
        <v>1040.0025999999998</v>
      </c>
      <c r="AA357" s="7"/>
      <c r="AB357" s="7"/>
      <c r="AC357" s="7"/>
      <c r="AD357" s="7"/>
    </row>
    <row r="358" spans="1:30" s="12" customFormat="1" ht="16.5" customHeight="1">
      <c r="A358" s="403">
        <v>3.2</v>
      </c>
      <c r="B358" s="390" t="s">
        <v>13</v>
      </c>
      <c r="C358" s="387">
        <v>1108.98</v>
      </c>
      <c r="D358" s="388" t="s">
        <v>12</v>
      </c>
      <c r="E358" s="299"/>
      <c r="F358" s="387">
        <f>ROUND(C358*E358,2)</f>
        <v>0</v>
      </c>
      <c r="G358" s="959"/>
      <c r="H358" s="19"/>
      <c r="I358" s="96"/>
      <c r="J358" s="19"/>
      <c r="K358" s="19"/>
      <c r="L358" s="19"/>
      <c r="M358" s="19"/>
      <c r="N358" s="19"/>
      <c r="O358" s="19"/>
      <c r="P358" s="19"/>
      <c r="Q358" s="19"/>
    </row>
    <row r="359" spans="1:30" s="12" customFormat="1" ht="25.5" customHeight="1">
      <c r="A359" s="403">
        <v>3.3</v>
      </c>
      <c r="B359" s="235" t="s">
        <v>104</v>
      </c>
      <c r="C359" s="387">
        <v>4509.28</v>
      </c>
      <c r="D359" s="388" t="s">
        <v>12</v>
      </c>
      <c r="E359" s="299"/>
      <c r="F359" s="387">
        <f>ROUND(C359*E359,2)</f>
        <v>0</v>
      </c>
      <c r="G359" s="959"/>
      <c r="H359" s="19"/>
      <c r="I359" s="78"/>
      <c r="J359" s="19"/>
      <c r="K359" s="19"/>
      <c r="L359" s="19"/>
      <c r="M359" s="19"/>
      <c r="N359" s="19"/>
      <c r="O359" s="19"/>
      <c r="P359" s="19"/>
      <c r="Q359" s="19"/>
      <c r="S359" s="368" t="s">
        <v>122</v>
      </c>
      <c r="T359" s="247" t="e">
        <f>+#REF!</f>
        <v>#REF!</v>
      </c>
    </row>
    <row r="360" spans="1:30" s="12" customFormat="1" ht="26.25" customHeight="1">
      <c r="A360" s="403">
        <v>3.4</v>
      </c>
      <c r="B360" s="566" t="s">
        <v>464</v>
      </c>
      <c r="C360" s="845">
        <v>9394.34</v>
      </c>
      <c r="D360" s="582" t="s">
        <v>12</v>
      </c>
      <c r="E360" s="823"/>
      <c r="F360" s="569">
        <f>ROUND(C360*E360,2)</f>
        <v>0</v>
      </c>
      <c r="G360" s="959"/>
      <c r="I360" s="914"/>
      <c r="K360" s="19"/>
      <c r="L360" s="19"/>
      <c r="M360" s="19"/>
      <c r="N360" s="19"/>
      <c r="O360" s="19"/>
      <c r="P360" s="19"/>
    </row>
    <row r="361" spans="1:30" s="106" customFormat="1" ht="25.5" customHeight="1">
      <c r="A361" s="359">
        <v>3.5</v>
      </c>
      <c r="B361" s="390" t="s">
        <v>444</v>
      </c>
      <c r="C361" s="42">
        <v>6543.84</v>
      </c>
      <c r="D361" s="355" t="s">
        <v>12</v>
      </c>
      <c r="E361" s="43"/>
      <c r="F361" s="42">
        <f>ROUND(C361*E361,2)</f>
        <v>0</v>
      </c>
      <c r="G361" s="959"/>
      <c r="I361" s="234"/>
      <c r="J361" s="233"/>
      <c r="K361" s="105"/>
      <c r="L361" s="105"/>
      <c r="M361" s="105"/>
      <c r="N361" s="105"/>
      <c r="O361" s="105"/>
      <c r="P361" s="105"/>
      <c r="Q361" s="105"/>
    </row>
    <row r="362" spans="1:30" s="106" customFormat="1" ht="6" customHeight="1">
      <c r="A362" s="359"/>
      <c r="B362" s="214"/>
      <c r="C362" s="42"/>
      <c r="D362" s="355"/>
      <c r="E362" s="43"/>
      <c r="F362" s="42"/>
      <c r="G362" s="959"/>
      <c r="K362" s="105"/>
      <c r="L362" s="105"/>
      <c r="M362" s="105"/>
      <c r="N362" s="105"/>
      <c r="O362" s="105"/>
      <c r="P362" s="105"/>
      <c r="Q362" s="105"/>
    </row>
    <row r="363" spans="1:30" s="106" customFormat="1" ht="12.75" customHeight="1">
      <c r="A363" s="372">
        <v>4</v>
      </c>
      <c r="B363" s="357" t="s">
        <v>30</v>
      </c>
      <c r="C363" s="42"/>
      <c r="D363" s="355"/>
      <c r="E363" s="43"/>
      <c r="F363" s="42"/>
      <c r="G363" s="959"/>
      <c r="K363" s="105"/>
      <c r="L363" s="105"/>
      <c r="M363" s="105"/>
      <c r="N363" s="105"/>
      <c r="O363" s="105"/>
      <c r="P363" s="105"/>
      <c r="Q363" s="105"/>
    </row>
    <row r="364" spans="1:30" s="106" customFormat="1" ht="12.75" customHeight="1">
      <c r="A364" s="359">
        <v>4.0999999999999996</v>
      </c>
      <c r="B364" s="24" t="s">
        <v>37</v>
      </c>
      <c r="C364" s="42">
        <v>862.41</v>
      </c>
      <c r="D364" s="18" t="s">
        <v>10</v>
      </c>
      <c r="E364" s="14"/>
      <c r="F364" s="382">
        <f>ROUND(E364*C364,2)</f>
        <v>0</v>
      </c>
      <c r="G364" s="959"/>
      <c r="K364" s="105"/>
      <c r="L364" s="105"/>
      <c r="M364" s="105"/>
      <c r="N364" s="105"/>
      <c r="O364" s="105"/>
      <c r="P364" s="105"/>
      <c r="Q364" s="105"/>
    </row>
    <row r="365" spans="1:30" s="106" customFormat="1" ht="12.75" customHeight="1">
      <c r="A365" s="359">
        <v>4.2</v>
      </c>
      <c r="B365" s="24" t="s">
        <v>69</v>
      </c>
      <c r="C365" s="42">
        <v>6016.26</v>
      </c>
      <c r="D365" s="18" t="s">
        <v>10</v>
      </c>
      <c r="E365" s="14"/>
      <c r="F365" s="382">
        <f>ROUND(E365*C365,2)</f>
        <v>0</v>
      </c>
      <c r="G365" s="959"/>
      <c r="I365" s="233"/>
      <c r="K365" s="105"/>
      <c r="L365" s="105"/>
      <c r="M365" s="105"/>
      <c r="N365" s="105"/>
      <c r="O365" s="105"/>
      <c r="P365" s="105"/>
      <c r="Q365" s="105"/>
    </row>
    <row r="366" spans="1:30" s="106" customFormat="1" ht="12.75" customHeight="1">
      <c r="A366" s="359">
        <v>4.3</v>
      </c>
      <c r="B366" s="24" t="s">
        <v>68</v>
      </c>
      <c r="C366" s="42">
        <v>6437.48</v>
      </c>
      <c r="D366" s="18" t="s">
        <v>10</v>
      </c>
      <c r="E366" s="14"/>
      <c r="F366" s="382">
        <f>ROUND(E366*C366,2)</f>
        <v>0</v>
      </c>
      <c r="G366" s="959"/>
      <c r="I366" s="233"/>
      <c r="K366" s="105"/>
      <c r="L366" s="105"/>
      <c r="M366" s="105"/>
      <c r="N366" s="105"/>
      <c r="O366" s="105"/>
      <c r="P366" s="105"/>
      <c r="Q366" s="105"/>
    </row>
    <row r="367" spans="1:30" s="106" customFormat="1" ht="6" customHeight="1">
      <c r="A367" s="397"/>
      <c r="B367" s="398"/>
      <c r="C367" s="596"/>
      <c r="D367" s="496"/>
      <c r="E367" s="596"/>
      <c r="F367" s="597"/>
      <c r="G367" s="959"/>
      <c r="I367" s="233"/>
      <c r="K367" s="105"/>
      <c r="L367" s="105"/>
      <c r="M367" s="105"/>
      <c r="N367" s="105"/>
      <c r="O367" s="105"/>
      <c r="P367" s="105"/>
      <c r="Q367" s="105"/>
    </row>
    <row r="368" spans="1:30" s="50" customFormat="1" ht="12.75" customHeight="1">
      <c r="A368" s="665">
        <v>5</v>
      </c>
      <c r="B368" s="396" t="s">
        <v>31</v>
      </c>
      <c r="C368" s="387"/>
      <c r="D368" s="388"/>
      <c r="E368" s="299"/>
      <c r="F368" s="387"/>
      <c r="G368" s="959"/>
    </row>
    <row r="369" spans="1:256" s="149" customFormat="1">
      <c r="A369" s="397">
        <v>5.0999999999999996</v>
      </c>
      <c r="B369" s="398" t="s">
        <v>74</v>
      </c>
      <c r="C369" s="387">
        <v>837.29</v>
      </c>
      <c r="D369" s="496" t="s">
        <v>10</v>
      </c>
      <c r="E369" s="596"/>
      <c r="F369" s="597">
        <f t="shared" ref="F369:F406" si="13">ROUND(E369*C369,2)</f>
        <v>0</v>
      </c>
      <c r="G369" s="959"/>
    </row>
    <row r="370" spans="1:256" s="50" customFormat="1" ht="14.25" customHeight="1">
      <c r="A370" s="397">
        <v>5.2</v>
      </c>
      <c r="B370" s="398" t="s">
        <v>75</v>
      </c>
      <c r="C370" s="387">
        <v>5898.29</v>
      </c>
      <c r="D370" s="496" t="s">
        <v>10</v>
      </c>
      <c r="E370" s="596"/>
      <c r="F370" s="597">
        <f t="shared" si="13"/>
        <v>0</v>
      </c>
      <c r="G370" s="959"/>
    </row>
    <row r="371" spans="1:256" s="50" customFormat="1">
      <c r="A371" s="397">
        <v>5.3</v>
      </c>
      <c r="B371" s="398" t="s">
        <v>73</v>
      </c>
      <c r="C371" s="387">
        <v>6311.25</v>
      </c>
      <c r="D371" s="496" t="s">
        <v>10</v>
      </c>
      <c r="E371" s="596"/>
      <c r="F371" s="597">
        <f t="shared" si="13"/>
        <v>0</v>
      </c>
      <c r="G371" s="959"/>
      <c r="H371" s="321"/>
    </row>
    <row r="372" spans="1:256" s="50" customFormat="1" ht="6" customHeight="1">
      <c r="A372" s="397"/>
      <c r="B372" s="390"/>
      <c r="C372" s="387"/>
      <c r="D372" s="388"/>
      <c r="E372" s="299"/>
      <c r="F372" s="597">
        <f t="shared" si="13"/>
        <v>0</v>
      </c>
      <c r="G372" s="959"/>
      <c r="J372" s="193"/>
    </row>
    <row r="373" spans="1:256" s="50" customFormat="1" ht="26.4">
      <c r="A373" s="750">
        <v>6</v>
      </c>
      <c r="B373" s="396" t="s">
        <v>306</v>
      </c>
      <c r="C373" s="387"/>
      <c r="D373" s="388"/>
      <c r="E373" s="299"/>
      <c r="F373" s="597">
        <f t="shared" si="13"/>
        <v>0</v>
      </c>
      <c r="G373" s="959"/>
      <c r="H373" s="49"/>
      <c r="I373" s="193"/>
      <c r="J373" s="176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8"/>
      <c r="AM373" s="8"/>
      <c r="AN373" s="8"/>
      <c r="AO373" s="8"/>
      <c r="AP373" s="8"/>
      <c r="AQ373" s="8"/>
      <c r="AR373" s="8"/>
      <c r="AS373" s="8"/>
      <c r="AT373" s="8"/>
      <c r="AU373" s="8"/>
      <c r="AV373" s="8"/>
      <c r="AW373" s="8"/>
      <c r="AX373" s="8"/>
      <c r="AY373" s="8"/>
      <c r="AZ373" s="8"/>
      <c r="BA373" s="8"/>
      <c r="BB373" s="8"/>
      <c r="BC373" s="8"/>
      <c r="BD373" s="8"/>
      <c r="BE373" s="8"/>
      <c r="BF373" s="8"/>
      <c r="BG373" s="8"/>
      <c r="BH373" s="8"/>
      <c r="BI373" s="8"/>
      <c r="BJ373" s="8"/>
      <c r="BK373" s="8"/>
      <c r="BL373" s="8"/>
      <c r="BM373" s="8"/>
      <c r="BN373" s="8"/>
      <c r="BO373" s="8"/>
      <c r="BP373" s="8"/>
      <c r="BQ373" s="8"/>
      <c r="BR373" s="8"/>
      <c r="BS373" s="8"/>
      <c r="BT373" s="8"/>
      <c r="BU373" s="8"/>
      <c r="BV373" s="8"/>
      <c r="BW373" s="8"/>
      <c r="BX373" s="8"/>
      <c r="BY373" s="8"/>
      <c r="BZ373" s="8"/>
      <c r="CA373" s="8"/>
      <c r="CB373" s="8"/>
      <c r="CC373" s="8"/>
      <c r="CD373" s="8"/>
      <c r="CE373" s="8"/>
      <c r="CF373" s="8"/>
      <c r="CG373" s="8"/>
      <c r="CH373" s="8"/>
      <c r="CI373" s="8"/>
      <c r="CJ373" s="8"/>
      <c r="CK373" s="8"/>
      <c r="CL373" s="8"/>
      <c r="CM373" s="8"/>
      <c r="CN373" s="8"/>
      <c r="CO373" s="8"/>
      <c r="CP373" s="8"/>
      <c r="CQ373" s="8"/>
      <c r="CR373" s="8"/>
      <c r="CS373" s="8"/>
      <c r="CT373" s="8"/>
      <c r="CU373" s="8"/>
      <c r="CV373" s="8"/>
      <c r="CW373" s="8"/>
      <c r="CX373" s="8"/>
      <c r="CY373" s="8"/>
      <c r="CZ373" s="8"/>
      <c r="DA373" s="8"/>
      <c r="DB373" s="8"/>
      <c r="DC373" s="8"/>
      <c r="DD373" s="8"/>
      <c r="DE373" s="8"/>
      <c r="DF373" s="8"/>
      <c r="DG373" s="8"/>
      <c r="DH373" s="8"/>
      <c r="DI373" s="8"/>
      <c r="DJ373" s="8"/>
      <c r="DK373" s="8"/>
      <c r="DL373" s="8"/>
      <c r="DM373" s="8"/>
      <c r="DN373" s="8"/>
      <c r="DO373" s="8"/>
      <c r="DP373" s="8"/>
      <c r="DQ373" s="8"/>
      <c r="DR373" s="8"/>
      <c r="DS373" s="8"/>
      <c r="DT373" s="8"/>
      <c r="DU373" s="8"/>
      <c r="DV373" s="8"/>
      <c r="DW373" s="8"/>
      <c r="DX373" s="8"/>
      <c r="DY373" s="8"/>
      <c r="DZ373" s="8"/>
      <c r="EA373" s="8"/>
      <c r="EB373" s="8"/>
      <c r="EC373" s="8"/>
      <c r="ED373" s="8"/>
      <c r="EE373" s="8"/>
      <c r="EF373" s="8"/>
      <c r="EG373" s="8"/>
      <c r="EH373" s="8"/>
      <c r="EI373" s="8"/>
      <c r="EJ373" s="8"/>
      <c r="EK373" s="8"/>
      <c r="EL373" s="8"/>
      <c r="EM373" s="8"/>
      <c r="EN373" s="8"/>
      <c r="EO373" s="8"/>
      <c r="EP373" s="8"/>
      <c r="EQ373" s="8"/>
      <c r="ER373" s="8"/>
      <c r="ES373" s="8"/>
      <c r="ET373" s="8"/>
      <c r="EU373" s="8"/>
      <c r="EV373" s="8"/>
      <c r="EW373" s="8"/>
      <c r="EX373" s="8"/>
      <c r="EY373" s="8"/>
      <c r="EZ373" s="8"/>
      <c r="FA373" s="8"/>
      <c r="FB373" s="8"/>
      <c r="FC373" s="8"/>
      <c r="FD373" s="8"/>
      <c r="FE373" s="8"/>
      <c r="FF373" s="8"/>
      <c r="FG373" s="8"/>
      <c r="FH373" s="8"/>
      <c r="FI373" s="8"/>
      <c r="FJ373" s="8"/>
      <c r="FK373" s="8"/>
      <c r="FL373" s="8"/>
      <c r="FM373" s="8"/>
      <c r="FN373" s="8"/>
      <c r="FO373" s="8"/>
      <c r="FP373" s="8"/>
      <c r="FQ373" s="8"/>
      <c r="FR373" s="8"/>
      <c r="FS373" s="8"/>
      <c r="FT373" s="8"/>
      <c r="FU373" s="8"/>
      <c r="FV373" s="8"/>
      <c r="FW373" s="8"/>
      <c r="FX373" s="8"/>
      <c r="FY373" s="8"/>
      <c r="FZ373" s="8"/>
      <c r="GA373" s="8"/>
      <c r="GB373" s="8"/>
      <c r="GC373" s="8"/>
      <c r="GD373" s="8"/>
      <c r="GE373" s="8"/>
      <c r="GF373" s="8"/>
      <c r="GG373" s="8"/>
      <c r="GH373" s="8"/>
      <c r="GI373" s="8"/>
      <c r="GJ373" s="8"/>
      <c r="GK373" s="8"/>
      <c r="GL373" s="8"/>
      <c r="GM373" s="8"/>
      <c r="GN373" s="8"/>
      <c r="GO373" s="8"/>
      <c r="GP373" s="8"/>
      <c r="GQ373" s="8"/>
      <c r="GR373" s="8"/>
      <c r="GS373" s="8"/>
      <c r="GT373" s="8"/>
      <c r="GU373" s="8"/>
      <c r="GV373" s="8"/>
      <c r="GW373" s="8"/>
      <c r="GX373" s="8"/>
      <c r="GY373" s="8"/>
      <c r="GZ373" s="8"/>
      <c r="HA373" s="8"/>
      <c r="HB373" s="8"/>
      <c r="HC373" s="8"/>
      <c r="HD373" s="8"/>
      <c r="HE373" s="8"/>
      <c r="HF373" s="8"/>
      <c r="HG373" s="8"/>
      <c r="HH373" s="8"/>
      <c r="HI373" s="8"/>
      <c r="HJ373" s="8"/>
      <c r="HK373" s="8"/>
      <c r="HL373" s="8"/>
      <c r="HM373" s="8"/>
      <c r="HN373" s="8"/>
      <c r="HO373" s="8"/>
      <c r="HP373" s="8"/>
      <c r="HQ373" s="8"/>
      <c r="HR373" s="8"/>
      <c r="HS373" s="8"/>
      <c r="HT373" s="8"/>
      <c r="HU373" s="8"/>
      <c r="HV373" s="8"/>
      <c r="HW373" s="8"/>
      <c r="HX373" s="8"/>
      <c r="HY373" s="8"/>
      <c r="HZ373" s="8"/>
      <c r="IA373" s="8"/>
      <c r="IB373" s="8"/>
      <c r="IC373" s="8"/>
      <c r="ID373" s="8"/>
      <c r="IE373" s="8"/>
      <c r="IF373" s="8"/>
      <c r="IG373" s="8"/>
      <c r="IH373" s="8"/>
      <c r="II373" s="8"/>
      <c r="IJ373" s="8"/>
      <c r="IK373" s="8"/>
      <c r="IL373" s="8"/>
      <c r="IM373" s="8"/>
      <c r="IN373" s="8"/>
      <c r="IO373" s="8"/>
      <c r="IP373" s="8"/>
      <c r="IQ373" s="8"/>
      <c r="IR373" s="8"/>
      <c r="IS373" s="8"/>
      <c r="IT373" s="8"/>
      <c r="IU373" s="8"/>
      <c r="IV373" s="8"/>
    </row>
    <row r="374" spans="1:256" s="50" customFormat="1" ht="27" customHeight="1">
      <c r="A374" s="403">
        <v>6.1</v>
      </c>
      <c r="B374" s="390" t="s">
        <v>329</v>
      </c>
      <c r="C374" s="387">
        <v>1</v>
      </c>
      <c r="D374" s="388" t="s">
        <v>4</v>
      </c>
      <c r="E374" s="299"/>
      <c r="F374" s="597">
        <f t="shared" si="13"/>
        <v>0</v>
      </c>
      <c r="G374" s="959"/>
      <c r="H374" s="192"/>
      <c r="J374" s="176"/>
    </row>
    <row r="375" spans="1:256" s="50" customFormat="1" ht="27.75" customHeight="1">
      <c r="A375" s="362">
        <v>6.2</v>
      </c>
      <c r="B375" s="214" t="s">
        <v>330</v>
      </c>
      <c r="C375" s="42">
        <v>1</v>
      </c>
      <c r="D375" s="355" t="s">
        <v>4</v>
      </c>
      <c r="E375" s="43"/>
      <c r="F375" s="382">
        <f t="shared" si="13"/>
        <v>0</v>
      </c>
      <c r="G375" s="959"/>
      <c r="H375" s="192"/>
      <c r="J375" s="176"/>
    </row>
    <row r="376" spans="1:256" s="785" customFormat="1" ht="29.25" customHeight="1">
      <c r="A376" s="403">
        <v>6.3</v>
      </c>
      <c r="B376" s="235" t="s">
        <v>328</v>
      </c>
      <c r="C376" s="387">
        <v>1</v>
      </c>
      <c r="D376" s="388" t="s">
        <v>4</v>
      </c>
      <c r="E376" s="299"/>
      <c r="F376" s="597">
        <f t="shared" si="13"/>
        <v>0</v>
      </c>
      <c r="G376" s="959"/>
      <c r="H376" s="132"/>
      <c r="I376" s="189"/>
      <c r="J376" s="133"/>
      <c r="K376" s="134"/>
    </row>
    <row r="377" spans="1:256" s="50" customFormat="1" ht="26.4">
      <c r="A377" s="403">
        <v>6.4</v>
      </c>
      <c r="B377" s="942" t="s">
        <v>327</v>
      </c>
      <c r="C377" s="387">
        <v>2</v>
      </c>
      <c r="D377" s="388" t="s">
        <v>4</v>
      </c>
      <c r="E377" s="299"/>
      <c r="F377" s="387">
        <f t="shared" si="13"/>
        <v>0</v>
      </c>
      <c r="G377" s="959"/>
      <c r="H377" s="49"/>
      <c r="J377" s="176"/>
    </row>
    <row r="378" spans="1:256" s="50" customFormat="1" ht="13.5" customHeight="1">
      <c r="A378" s="397">
        <v>6.5</v>
      </c>
      <c r="B378" s="390" t="s">
        <v>326</v>
      </c>
      <c r="C378" s="387">
        <v>2</v>
      </c>
      <c r="D378" s="388" t="s">
        <v>4</v>
      </c>
      <c r="E378" s="299"/>
      <c r="F378" s="387">
        <f t="shared" si="13"/>
        <v>0</v>
      </c>
      <c r="G378" s="959"/>
      <c r="H378" s="49"/>
      <c r="J378" s="176"/>
    </row>
    <row r="379" spans="1:256" s="50" customFormat="1" ht="26.4">
      <c r="A379" s="403">
        <v>6.6</v>
      </c>
      <c r="B379" s="390" t="s">
        <v>331</v>
      </c>
      <c r="C379" s="387">
        <v>1</v>
      </c>
      <c r="D379" s="388" t="s">
        <v>4</v>
      </c>
      <c r="E379" s="299"/>
      <c r="F379" s="387">
        <f t="shared" si="13"/>
        <v>0</v>
      </c>
      <c r="G379" s="959"/>
      <c r="H379" s="49"/>
      <c r="J379" s="1038"/>
    </row>
    <row r="380" spans="1:256" s="50" customFormat="1" ht="28.5" customHeight="1">
      <c r="A380" s="383">
        <v>6.7</v>
      </c>
      <c r="B380" s="530" t="s">
        <v>332</v>
      </c>
      <c r="C380" s="531">
        <v>1</v>
      </c>
      <c r="D380" s="532" t="s">
        <v>4</v>
      </c>
      <c r="E380" s="533"/>
      <c r="F380" s="531">
        <f t="shared" si="13"/>
        <v>0</v>
      </c>
      <c r="G380" s="959"/>
      <c r="H380" s="49"/>
      <c r="J380" s="176"/>
    </row>
    <row r="381" spans="1:256" s="53" customFormat="1" ht="26.4">
      <c r="A381" s="403">
        <v>6.8</v>
      </c>
      <c r="B381" s="390" t="s">
        <v>333</v>
      </c>
      <c r="C381" s="387">
        <v>1</v>
      </c>
      <c r="D381" s="388" t="s">
        <v>4</v>
      </c>
      <c r="E381" s="299"/>
      <c r="F381" s="387">
        <f t="shared" si="13"/>
        <v>0</v>
      </c>
      <c r="G381" s="959"/>
      <c r="H381" s="52"/>
    </row>
    <row r="382" spans="1:256" s="50" customFormat="1" ht="26.4">
      <c r="A382" s="403">
        <v>6.9</v>
      </c>
      <c r="B382" s="390" t="s">
        <v>183</v>
      </c>
      <c r="C382" s="387">
        <v>2</v>
      </c>
      <c r="D382" s="388" t="s">
        <v>4</v>
      </c>
      <c r="E382" s="299"/>
      <c r="F382" s="387">
        <f t="shared" si="13"/>
        <v>0</v>
      </c>
      <c r="G382" s="959"/>
      <c r="H382" s="49"/>
    </row>
    <row r="383" spans="1:256" s="50" customFormat="1" ht="26.4">
      <c r="A383" s="757">
        <v>6.1</v>
      </c>
      <c r="B383" s="390" t="s">
        <v>184</v>
      </c>
      <c r="C383" s="387">
        <v>2</v>
      </c>
      <c r="D383" s="388" t="s">
        <v>4</v>
      </c>
      <c r="E383" s="299"/>
      <c r="F383" s="387">
        <f t="shared" si="13"/>
        <v>0</v>
      </c>
      <c r="G383" s="959"/>
      <c r="H383" s="49"/>
    </row>
    <row r="384" spans="1:256" s="55" customFormat="1" ht="26.4">
      <c r="A384" s="757">
        <v>6.11</v>
      </c>
      <c r="B384" s="390" t="s">
        <v>185</v>
      </c>
      <c r="C384" s="387">
        <v>17</v>
      </c>
      <c r="D384" s="388" t="s">
        <v>4</v>
      </c>
      <c r="E384" s="299"/>
      <c r="F384" s="387">
        <f t="shared" si="13"/>
        <v>0</v>
      </c>
      <c r="G384" s="959"/>
      <c r="H384" s="49"/>
      <c r="I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  <c r="AJ384" s="50"/>
      <c r="AK384" s="50"/>
      <c r="AL384" s="50"/>
      <c r="AM384" s="50"/>
      <c r="AN384" s="50"/>
      <c r="AO384" s="50"/>
      <c r="AP384" s="50"/>
      <c r="AQ384" s="50"/>
      <c r="AR384" s="50"/>
      <c r="AS384" s="50"/>
      <c r="AT384" s="50"/>
      <c r="AU384" s="50"/>
      <c r="AV384" s="50"/>
      <c r="AW384" s="50"/>
      <c r="AX384" s="50"/>
      <c r="AY384" s="50"/>
      <c r="AZ384" s="50"/>
      <c r="BA384" s="50"/>
      <c r="BB384" s="50"/>
      <c r="BC384" s="50"/>
      <c r="BD384" s="50"/>
      <c r="BE384" s="50"/>
      <c r="BF384" s="50"/>
      <c r="BG384" s="50"/>
      <c r="BH384" s="50"/>
      <c r="BI384" s="50"/>
      <c r="BJ384" s="50"/>
      <c r="BK384" s="50"/>
      <c r="BL384" s="50"/>
      <c r="BM384" s="50"/>
      <c r="BN384" s="50"/>
      <c r="BO384" s="50"/>
      <c r="BP384" s="50"/>
      <c r="BQ384" s="50"/>
      <c r="BR384" s="50"/>
      <c r="BS384" s="50"/>
      <c r="BT384" s="50"/>
      <c r="BU384" s="50"/>
      <c r="BV384" s="50"/>
      <c r="BW384" s="50"/>
      <c r="BX384" s="50"/>
      <c r="BY384" s="50"/>
      <c r="BZ384" s="50"/>
      <c r="CA384" s="50"/>
      <c r="CB384" s="50"/>
      <c r="CC384" s="50"/>
      <c r="CD384" s="50"/>
      <c r="CE384" s="50"/>
      <c r="CF384" s="50"/>
      <c r="CG384" s="50"/>
      <c r="CH384" s="50"/>
      <c r="CI384" s="50"/>
      <c r="CJ384" s="50"/>
      <c r="CK384" s="50"/>
      <c r="CL384" s="50"/>
      <c r="CM384" s="50"/>
      <c r="CN384" s="50"/>
      <c r="CO384" s="50"/>
      <c r="CP384" s="50"/>
      <c r="CQ384" s="50"/>
      <c r="CR384" s="50"/>
      <c r="CS384" s="50"/>
      <c r="CT384" s="50"/>
      <c r="CU384" s="50"/>
      <c r="CV384" s="50"/>
      <c r="CW384" s="50"/>
      <c r="CX384" s="50"/>
      <c r="CY384" s="50"/>
      <c r="CZ384" s="50"/>
      <c r="DA384" s="50"/>
      <c r="DB384" s="50"/>
      <c r="DC384" s="50"/>
      <c r="DD384" s="50"/>
      <c r="DE384" s="50"/>
      <c r="DF384" s="50"/>
      <c r="DG384" s="50"/>
      <c r="DH384" s="50"/>
      <c r="DI384" s="50"/>
      <c r="DJ384" s="50"/>
      <c r="DK384" s="50"/>
      <c r="DL384" s="50"/>
      <c r="DM384" s="50"/>
      <c r="DN384" s="50"/>
      <c r="DO384" s="50"/>
      <c r="DP384" s="50"/>
      <c r="DQ384" s="50"/>
      <c r="DR384" s="50"/>
      <c r="DS384" s="50"/>
      <c r="DT384" s="50"/>
      <c r="DU384" s="50"/>
      <c r="DV384" s="50"/>
      <c r="DW384" s="50"/>
      <c r="DX384" s="50"/>
      <c r="DY384" s="50"/>
      <c r="DZ384" s="50"/>
      <c r="EA384" s="50"/>
      <c r="EB384" s="50"/>
      <c r="EC384" s="50"/>
      <c r="ED384" s="50"/>
      <c r="EE384" s="50"/>
      <c r="EF384" s="50"/>
      <c r="EG384" s="50"/>
      <c r="EH384" s="50"/>
      <c r="EI384" s="50"/>
      <c r="EJ384" s="50"/>
      <c r="EK384" s="50"/>
      <c r="EL384" s="50"/>
      <c r="EM384" s="50"/>
      <c r="EN384" s="50"/>
      <c r="EO384" s="50"/>
      <c r="EP384" s="50"/>
      <c r="EQ384" s="50"/>
      <c r="ER384" s="50"/>
      <c r="ES384" s="50"/>
      <c r="ET384" s="50"/>
      <c r="EU384" s="50"/>
      <c r="EV384" s="50"/>
      <c r="EW384" s="50"/>
      <c r="EX384" s="50"/>
      <c r="EY384" s="50"/>
      <c r="EZ384" s="50"/>
      <c r="FA384" s="50"/>
      <c r="FB384" s="50"/>
      <c r="FC384" s="50"/>
      <c r="FD384" s="50"/>
      <c r="FE384" s="50"/>
      <c r="FF384" s="50"/>
      <c r="FG384" s="50"/>
      <c r="FH384" s="50"/>
      <c r="FI384" s="50"/>
      <c r="FJ384" s="50"/>
      <c r="FK384" s="50"/>
      <c r="FL384" s="50"/>
      <c r="FM384" s="50"/>
      <c r="FN384" s="50"/>
      <c r="FO384" s="50"/>
      <c r="FP384" s="50"/>
      <c r="FQ384" s="50"/>
      <c r="FR384" s="50"/>
      <c r="FS384" s="50"/>
      <c r="FT384" s="50"/>
      <c r="FU384" s="50"/>
      <c r="FV384" s="50"/>
      <c r="FW384" s="50"/>
      <c r="FX384" s="50"/>
      <c r="FY384" s="50"/>
      <c r="FZ384" s="50"/>
      <c r="GA384" s="50"/>
      <c r="GB384" s="50"/>
      <c r="GC384" s="50"/>
      <c r="GD384" s="50"/>
      <c r="GE384" s="50"/>
      <c r="GF384" s="50"/>
      <c r="GG384" s="50"/>
      <c r="GH384" s="50"/>
      <c r="GI384" s="50"/>
      <c r="GJ384" s="50"/>
      <c r="GK384" s="50"/>
      <c r="GL384" s="50"/>
      <c r="GM384" s="50"/>
      <c r="GN384" s="50"/>
      <c r="GO384" s="50"/>
      <c r="GP384" s="50"/>
      <c r="GQ384" s="50"/>
      <c r="GR384" s="50"/>
      <c r="GS384" s="50"/>
      <c r="GT384" s="50"/>
      <c r="GU384" s="50"/>
      <c r="GV384" s="50"/>
      <c r="GW384" s="50"/>
      <c r="GX384" s="50"/>
      <c r="GY384" s="50"/>
      <c r="GZ384" s="50"/>
      <c r="HA384" s="50"/>
      <c r="HB384" s="50"/>
      <c r="HC384" s="50"/>
      <c r="HD384" s="50"/>
      <c r="HE384" s="50"/>
      <c r="HF384" s="50"/>
      <c r="HG384" s="50"/>
      <c r="HH384" s="50"/>
      <c r="HI384" s="50"/>
      <c r="HJ384" s="50"/>
      <c r="HK384" s="50"/>
      <c r="HL384" s="50"/>
      <c r="HM384" s="50"/>
      <c r="HN384" s="50"/>
      <c r="HO384" s="50"/>
      <c r="HP384" s="50"/>
      <c r="HQ384" s="50"/>
      <c r="HR384" s="50"/>
      <c r="HS384" s="50"/>
      <c r="HT384" s="50"/>
      <c r="HU384" s="50"/>
      <c r="HV384" s="50"/>
      <c r="HW384" s="50"/>
      <c r="HX384" s="50"/>
      <c r="HY384" s="50"/>
      <c r="HZ384" s="50"/>
      <c r="IA384" s="50"/>
      <c r="IB384" s="50"/>
      <c r="IC384" s="50"/>
      <c r="ID384" s="50"/>
      <c r="IE384" s="50"/>
      <c r="IF384" s="50"/>
      <c r="IG384" s="50"/>
      <c r="IH384" s="50"/>
      <c r="II384" s="50"/>
      <c r="IJ384" s="50"/>
      <c r="IK384" s="50"/>
      <c r="IL384" s="50"/>
      <c r="IM384" s="50"/>
      <c r="IN384" s="50"/>
      <c r="IO384" s="50"/>
      <c r="IP384" s="50"/>
      <c r="IQ384" s="50"/>
      <c r="IR384" s="50"/>
      <c r="IS384" s="50"/>
      <c r="IT384" s="50"/>
      <c r="IU384" s="50"/>
      <c r="IV384" s="50"/>
    </row>
    <row r="385" spans="1:256" s="55" customFormat="1" ht="26.4">
      <c r="A385" s="757">
        <v>6.12</v>
      </c>
      <c r="B385" s="390" t="s">
        <v>186</v>
      </c>
      <c r="C385" s="387">
        <v>1</v>
      </c>
      <c r="D385" s="388" t="s">
        <v>4</v>
      </c>
      <c r="E385" s="299"/>
      <c r="F385" s="387">
        <f t="shared" si="13"/>
        <v>0</v>
      </c>
      <c r="G385" s="959"/>
      <c r="H385" s="49"/>
      <c r="I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  <c r="AJ385" s="50"/>
      <c r="AK385" s="50"/>
      <c r="AL385" s="50"/>
      <c r="AM385" s="50"/>
      <c r="AN385" s="50"/>
      <c r="AO385" s="50"/>
      <c r="AP385" s="50"/>
      <c r="AQ385" s="50"/>
      <c r="AR385" s="50"/>
      <c r="AS385" s="50"/>
      <c r="AT385" s="50"/>
      <c r="AU385" s="50"/>
      <c r="AV385" s="50"/>
      <c r="AW385" s="50"/>
      <c r="AX385" s="50"/>
      <c r="AY385" s="50"/>
      <c r="AZ385" s="50"/>
      <c r="BA385" s="50"/>
      <c r="BB385" s="50"/>
      <c r="BC385" s="50"/>
      <c r="BD385" s="50"/>
      <c r="BE385" s="50"/>
      <c r="BF385" s="50"/>
      <c r="BG385" s="50"/>
      <c r="BH385" s="50"/>
      <c r="BI385" s="50"/>
      <c r="BJ385" s="50"/>
      <c r="BK385" s="50"/>
      <c r="BL385" s="50"/>
      <c r="BM385" s="50"/>
      <c r="BN385" s="50"/>
      <c r="BO385" s="50"/>
      <c r="BP385" s="50"/>
      <c r="BQ385" s="50"/>
      <c r="BR385" s="50"/>
      <c r="BS385" s="50"/>
      <c r="BT385" s="50"/>
      <c r="BU385" s="50"/>
      <c r="BV385" s="50"/>
      <c r="BW385" s="50"/>
      <c r="BX385" s="50"/>
      <c r="BY385" s="50"/>
      <c r="BZ385" s="50"/>
      <c r="CA385" s="50"/>
      <c r="CB385" s="50"/>
      <c r="CC385" s="50"/>
      <c r="CD385" s="50"/>
      <c r="CE385" s="50"/>
      <c r="CF385" s="50"/>
      <c r="CG385" s="50"/>
      <c r="CH385" s="50"/>
      <c r="CI385" s="50"/>
      <c r="CJ385" s="50"/>
      <c r="CK385" s="50"/>
      <c r="CL385" s="50"/>
      <c r="CM385" s="50"/>
      <c r="CN385" s="50"/>
      <c r="CO385" s="50"/>
      <c r="CP385" s="50"/>
      <c r="CQ385" s="50"/>
      <c r="CR385" s="50"/>
      <c r="CS385" s="50"/>
      <c r="CT385" s="50"/>
      <c r="CU385" s="50"/>
      <c r="CV385" s="50"/>
      <c r="CW385" s="50"/>
      <c r="CX385" s="50"/>
      <c r="CY385" s="50"/>
      <c r="CZ385" s="50"/>
      <c r="DA385" s="50"/>
      <c r="DB385" s="50"/>
      <c r="DC385" s="50"/>
      <c r="DD385" s="50"/>
      <c r="DE385" s="50"/>
      <c r="DF385" s="50"/>
      <c r="DG385" s="50"/>
      <c r="DH385" s="50"/>
      <c r="DI385" s="50"/>
      <c r="DJ385" s="50"/>
      <c r="DK385" s="50"/>
      <c r="DL385" s="50"/>
      <c r="DM385" s="50"/>
      <c r="DN385" s="50"/>
      <c r="DO385" s="50"/>
      <c r="DP385" s="50"/>
      <c r="DQ385" s="50"/>
      <c r="DR385" s="50"/>
      <c r="DS385" s="50"/>
      <c r="DT385" s="50"/>
      <c r="DU385" s="50"/>
      <c r="DV385" s="50"/>
      <c r="DW385" s="50"/>
      <c r="DX385" s="50"/>
      <c r="DY385" s="50"/>
      <c r="DZ385" s="50"/>
      <c r="EA385" s="50"/>
      <c r="EB385" s="50"/>
      <c r="EC385" s="50"/>
      <c r="ED385" s="50"/>
      <c r="EE385" s="50"/>
      <c r="EF385" s="50"/>
      <c r="EG385" s="50"/>
      <c r="EH385" s="50"/>
      <c r="EI385" s="50"/>
      <c r="EJ385" s="50"/>
      <c r="EK385" s="50"/>
      <c r="EL385" s="50"/>
      <c r="EM385" s="50"/>
      <c r="EN385" s="50"/>
      <c r="EO385" s="50"/>
      <c r="EP385" s="50"/>
      <c r="EQ385" s="50"/>
      <c r="ER385" s="50"/>
      <c r="ES385" s="50"/>
      <c r="ET385" s="50"/>
      <c r="EU385" s="50"/>
      <c r="EV385" s="50"/>
      <c r="EW385" s="50"/>
      <c r="EX385" s="50"/>
      <c r="EY385" s="50"/>
      <c r="EZ385" s="50"/>
      <c r="FA385" s="50"/>
      <c r="FB385" s="50"/>
      <c r="FC385" s="50"/>
      <c r="FD385" s="50"/>
      <c r="FE385" s="50"/>
      <c r="FF385" s="50"/>
      <c r="FG385" s="50"/>
      <c r="FH385" s="50"/>
      <c r="FI385" s="50"/>
      <c r="FJ385" s="50"/>
      <c r="FK385" s="50"/>
      <c r="FL385" s="50"/>
      <c r="FM385" s="50"/>
      <c r="FN385" s="50"/>
      <c r="FO385" s="50"/>
      <c r="FP385" s="50"/>
      <c r="FQ385" s="50"/>
      <c r="FR385" s="50"/>
      <c r="FS385" s="50"/>
      <c r="FT385" s="50"/>
      <c r="FU385" s="50"/>
      <c r="FV385" s="50"/>
      <c r="FW385" s="50"/>
      <c r="FX385" s="50"/>
      <c r="FY385" s="50"/>
      <c r="FZ385" s="50"/>
      <c r="GA385" s="50"/>
      <c r="GB385" s="50"/>
      <c r="GC385" s="50"/>
      <c r="GD385" s="50"/>
      <c r="GE385" s="50"/>
      <c r="GF385" s="50"/>
      <c r="GG385" s="50"/>
      <c r="GH385" s="50"/>
      <c r="GI385" s="50"/>
      <c r="GJ385" s="50"/>
      <c r="GK385" s="50"/>
      <c r="GL385" s="50"/>
      <c r="GM385" s="50"/>
      <c r="GN385" s="50"/>
      <c r="GO385" s="50"/>
      <c r="GP385" s="50"/>
      <c r="GQ385" s="50"/>
      <c r="GR385" s="50"/>
      <c r="GS385" s="50"/>
      <c r="GT385" s="50"/>
      <c r="GU385" s="50"/>
      <c r="GV385" s="50"/>
      <c r="GW385" s="50"/>
      <c r="GX385" s="50"/>
      <c r="GY385" s="50"/>
      <c r="GZ385" s="50"/>
      <c r="HA385" s="50"/>
      <c r="HB385" s="50"/>
      <c r="HC385" s="50"/>
      <c r="HD385" s="50"/>
      <c r="HE385" s="50"/>
      <c r="HF385" s="50"/>
      <c r="HG385" s="50"/>
      <c r="HH385" s="50"/>
      <c r="HI385" s="50"/>
      <c r="HJ385" s="50"/>
      <c r="HK385" s="50"/>
      <c r="HL385" s="50"/>
      <c r="HM385" s="50"/>
      <c r="HN385" s="50"/>
      <c r="HO385" s="50"/>
      <c r="HP385" s="50"/>
      <c r="HQ385" s="50"/>
      <c r="HR385" s="50"/>
      <c r="HS385" s="50"/>
      <c r="HT385" s="50"/>
      <c r="HU385" s="50"/>
      <c r="HV385" s="50"/>
      <c r="HW385" s="50"/>
      <c r="HX385" s="50"/>
      <c r="HY385" s="50"/>
      <c r="HZ385" s="50"/>
      <c r="IA385" s="50"/>
      <c r="IB385" s="50"/>
      <c r="IC385" s="50"/>
      <c r="ID385" s="50"/>
      <c r="IE385" s="50"/>
      <c r="IF385" s="50"/>
      <c r="IG385" s="50"/>
      <c r="IH385" s="50"/>
      <c r="II385" s="50"/>
      <c r="IJ385" s="50"/>
      <c r="IK385" s="50"/>
      <c r="IL385" s="50"/>
      <c r="IM385" s="50"/>
      <c r="IN385" s="50"/>
      <c r="IO385" s="50"/>
      <c r="IP385" s="50"/>
      <c r="IQ385" s="50"/>
      <c r="IR385" s="50"/>
      <c r="IS385" s="50"/>
      <c r="IT385" s="50"/>
      <c r="IU385" s="50"/>
      <c r="IV385" s="50"/>
    </row>
    <row r="386" spans="1:256" s="50" customFormat="1" ht="27">
      <c r="A386" s="757">
        <v>6.13</v>
      </c>
      <c r="B386" s="390" t="s">
        <v>182</v>
      </c>
      <c r="C386" s="387">
        <v>13</v>
      </c>
      <c r="D386" s="388" t="s">
        <v>4</v>
      </c>
      <c r="E386" s="299"/>
      <c r="F386" s="387">
        <f t="shared" si="13"/>
        <v>0</v>
      </c>
      <c r="G386" s="959"/>
      <c r="H386" s="155"/>
      <c r="J386" s="1039"/>
      <c r="K386" s="193"/>
      <c r="L386" s="193"/>
      <c r="M386" s="193"/>
      <c r="N386" s="193"/>
      <c r="O386" s="193"/>
    </row>
    <row r="387" spans="1:256" s="786" customFormat="1" ht="12.75" customHeight="1">
      <c r="A387" s="677">
        <v>6.14</v>
      </c>
      <c r="B387" s="390" t="s">
        <v>181</v>
      </c>
      <c r="C387" s="387">
        <v>3</v>
      </c>
      <c r="D387" s="388" t="s">
        <v>4</v>
      </c>
      <c r="E387" s="299"/>
      <c r="F387" s="387">
        <f t="shared" si="13"/>
        <v>0</v>
      </c>
      <c r="G387" s="959"/>
      <c r="H387" s="110"/>
      <c r="I387" s="1040"/>
      <c r="J387" s="176"/>
      <c r="K387" s="111"/>
    </row>
    <row r="388" spans="1:256" s="50" customFormat="1">
      <c r="A388" s="677">
        <v>6.15</v>
      </c>
      <c r="B388" s="599" t="s">
        <v>72</v>
      </c>
      <c r="C388" s="387">
        <v>16</v>
      </c>
      <c r="D388" s="388" t="s">
        <v>4</v>
      </c>
      <c r="E388" s="299"/>
      <c r="F388" s="387">
        <f t="shared" si="13"/>
        <v>0</v>
      </c>
      <c r="G388" s="959"/>
      <c r="H388" s="49"/>
      <c r="J388" s="176"/>
      <c r="K388" s="193"/>
      <c r="L388" s="193"/>
      <c r="M388" s="193"/>
      <c r="N388" s="193"/>
      <c r="O388" s="193"/>
    </row>
    <row r="389" spans="1:256" s="560" customFormat="1" ht="37.5" customHeight="1">
      <c r="A389" s="757">
        <v>6.16</v>
      </c>
      <c r="B389" s="599" t="s">
        <v>340</v>
      </c>
      <c r="C389" s="594">
        <v>1.29</v>
      </c>
      <c r="D389" s="582" t="s">
        <v>12</v>
      </c>
      <c r="E389" s="595"/>
      <c r="F389" s="594">
        <f t="shared" si="13"/>
        <v>0</v>
      </c>
      <c r="G389" s="959"/>
      <c r="H389" s="819"/>
      <c r="J389" s="1043"/>
      <c r="K389" s="1042"/>
      <c r="L389" s="1042"/>
      <c r="M389" s="1041"/>
      <c r="N389" s="968"/>
      <c r="O389" s="1042"/>
    </row>
    <row r="390" spans="1:256" s="50" customFormat="1" ht="6.75" customHeight="1">
      <c r="A390" s="397"/>
      <c r="B390" s="390"/>
      <c r="C390" s="387"/>
      <c r="D390" s="388"/>
      <c r="E390" s="299"/>
      <c r="F390" s="387">
        <f t="shared" si="13"/>
        <v>0</v>
      </c>
      <c r="G390" s="959"/>
      <c r="H390" s="49"/>
      <c r="J390" s="1044"/>
      <c r="K390" s="47"/>
      <c r="L390" s="193"/>
      <c r="M390" s="193"/>
      <c r="N390" s="193"/>
      <c r="O390" s="193"/>
    </row>
    <row r="391" spans="1:256" s="50" customFormat="1">
      <c r="A391" s="665">
        <v>7</v>
      </c>
      <c r="B391" s="386" t="s">
        <v>316</v>
      </c>
      <c r="C391" s="387"/>
      <c r="D391" s="388"/>
      <c r="E391" s="299"/>
      <c r="F391" s="387">
        <f t="shared" si="13"/>
        <v>0</v>
      </c>
      <c r="G391" s="959"/>
      <c r="H391" s="49"/>
      <c r="J391" s="110"/>
      <c r="K391" s="193"/>
      <c r="L391" s="193"/>
      <c r="M391" s="193"/>
      <c r="N391" s="193"/>
      <c r="O391" s="193"/>
    </row>
    <row r="392" spans="1:256" s="50" customFormat="1" ht="12.75" customHeight="1">
      <c r="A392" s="403">
        <v>7.1</v>
      </c>
      <c r="B392" s="390" t="s">
        <v>319</v>
      </c>
      <c r="C392" s="387">
        <v>1</v>
      </c>
      <c r="D392" s="388" t="s">
        <v>4</v>
      </c>
      <c r="E392" s="299"/>
      <c r="F392" s="387">
        <f t="shared" si="13"/>
        <v>0</v>
      </c>
      <c r="G392" s="959"/>
      <c r="H392" s="49"/>
      <c r="J392" s="1044"/>
      <c r="K392" s="193"/>
      <c r="L392" s="193"/>
      <c r="M392" s="193"/>
      <c r="N392" s="193"/>
      <c r="O392" s="193"/>
    </row>
    <row r="393" spans="1:256" s="50" customFormat="1" ht="12.75" customHeight="1">
      <c r="A393" s="403">
        <v>7.2</v>
      </c>
      <c r="B393" s="390" t="s">
        <v>318</v>
      </c>
      <c r="C393" s="387">
        <v>7</v>
      </c>
      <c r="D393" s="388" t="s">
        <v>4</v>
      </c>
      <c r="E393" s="299"/>
      <c r="F393" s="387">
        <f t="shared" si="13"/>
        <v>0</v>
      </c>
      <c r="G393" s="959"/>
      <c r="H393" s="49"/>
      <c r="J393" s="1044"/>
      <c r="K393" s="193"/>
      <c r="L393" s="193"/>
      <c r="M393" s="193"/>
      <c r="N393" s="193"/>
      <c r="O393" s="193"/>
    </row>
    <row r="394" spans="1:256" s="50" customFormat="1" ht="12.75" customHeight="1">
      <c r="A394" s="403">
        <v>7.3</v>
      </c>
      <c r="B394" s="390" t="s">
        <v>320</v>
      </c>
      <c r="C394" s="387">
        <v>17</v>
      </c>
      <c r="D394" s="388" t="s">
        <v>4</v>
      </c>
      <c r="E394" s="299"/>
      <c r="F394" s="387">
        <f t="shared" si="13"/>
        <v>0</v>
      </c>
      <c r="G394" s="959"/>
      <c r="H394" s="49"/>
      <c r="J394" s="1044"/>
      <c r="K394" s="193"/>
      <c r="L394" s="193"/>
      <c r="M394" s="193"/>
      <c r="N394" s="193"/>
      <c r="O394" s="193"/>
    </row>
    <row r="395" spans="1:256" s="55" customFormat="1" ht="12.75" customHeight="1">
      <c r="A395" s="403">
        <v>7.4</v>
      </c>
      <c r="B395" s="390" t="s">
        <v>321</v>
      </c>
      <c r="C395" s="387">
        <v>40</v>
      </c>
      <c r="D395" s="388" t="s">
        <v>4</v>
      </c>
      <c r="E395" s="299"/>
      <c r="F395" s="387">
        <f t="shared" si="13"/>
        <v>0</v>
      </c>
      <c r="G395" s="959"/>
      <c r="H395" s="49"/>
      <c r="I395" s="50"/>
      <c r="J395" s="1044"/>
      <c r="K395" s="193"/>
      <c r="L395" s="193"/>
      <c r="M395" s="193"/>
      <c r="N395" s="193"/>
      <c r="O395" s="193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  <c r="AJ395" s="50"/>
      <c r="AK395" s="50"/>
      <c r="AL395" s="50"/>
      <c r="AM395" s="50"/>
      <c r="AN395" s="50"/>
      <c r="AO395" s="50"/>
      <c r="AP395" s="50"/>
      <c r="AQ395" s="50"/>
      <c r="AR395" s="50"/>
      <c r="AS395" s="50"/>
      <c r="AT395" s="50"/>
      <c r="AU395" s="50"/>
      <c r="AV395" s="50"/>
      <c r="AW395" s="50"/>
      <c r="AX395" s="50"/>
      <c r="AY395" s="50"/>
      <c r="AZ395" s="50"/>
      <c r="BA395" s="50"/>
      <c r="BB395" s="50"/>
      <c r="BC395" s="50"/>
      <c r="BD395" s="50"/>
      <c r="BE395" s="50"/>
      <c r="BF395" s="50"/>
      <c r="BG395" s="50"/>
      <c r="BH395" s="50"/>
      <c r="BI395" s="50"/>
      <c r="BJ395" s="50"/>
      <c r="BK395" s="50"/>
      <c r="BL395" s="50"/>
      <c r="BM395" s="50"/>
      <c r="BN395" s="50"/>
      <c r="BO395" s="50"/>
      <c r="BP395" s="50"/>
      <c r="BQ395" s="50"/>
      <c r="BR395" s="50"/>
      <c r="BS395" s="50"/>
      <c r="BT395" s="50"/>
      <c r="BU395" s="50"/>
      <c r="BV395" s="50"/>
      <c r="BW395" s="50"/>
      <c r="BX395" s="50"/>
      <c r="BY395" s="50"/>
      <c r="BZ395" s="50"/>
      <c r="CA395" s="50"/>
      <c r="CB395" s="50"/>
      <c r="CC395" s="50"/>
      <c r="CD395" s="50"/>
      <c r="CE395" s="50"/>
      <c r="CF395" s="50"/>
      <c r="CG395" s="50"/>
      <c r="CH395" s="50"/>
      <c r="CI395" s="50"/>
      <c r="CJ395" s="50"/>
      <c r="CK395" s="50"/>
      <c r="CL395" s="50"/>
      <c r="CM395" s="50"/>
      <c r="CN395" s="50"/>
      <c r="CO395" s="50"/>
      <c r="CP395" s="50"/>
      <c r="CQ395" s="50"/>
      <c r="CR395" s="50"/>
      <c r="CS395" s="50"/>
      <c r="CT395" s="50"/>
      <c r="CU395" s="50"/>
      <c r="CV395" s="50"/>
      <c r="CW395" s="50"/>
      <c r="CX395" s="50"/>
      <c r="CY395" s="50"/>
      <c r="CZ395" s="50"/>
      <c r="DA395" s="50"/>
      <c r="DB395" s="50"/>
      <c r="DC395" s="50"/>
      <c r="DD395" s="50"/>
      <c r="DE395" s="50"/>
      <c r="DF395" s="50"/>
      <c r="DG395" s="50"/>
      <c r="DH395" s="50"/>
      <c r="DI395" s="50"/>
      <c r="DJ395" s="50"/>
      <c r="DK395" s="50"/>
      <c r="DL395" s="50"/>
      <c r="DM395" s="50"/>
      <c r="DN395" s="50"/>
      <c r="DO395" s="50"/>
      <c r="DP395" s="50"/>
      <c r="DQ395" s="50"/>
      <c r="DR395" s="50"/>
      <c r="DS395" s="50"/>
      <c r="DT395" s="50"/>
      <c r="DU395" s="50"/>
      <c r="DV395" s="50"/>
      <c r="DW395" s="50"/>
      <c r="DX395" s="50"/>
      <c r="DY395" s="50"/>
      <c r="DZ395" s="50"/>
      <c r="EA395" s="50"/>
      <c r="EB395" s="50"/>
      <c r="EC395" s="50"/>
      <c r="ED395" s="50"/>
      <c r="EE395" s="50"/>
      <c r="EF395" s="50"/>
      <c r="EG395" s="50"/>
      <c r="EH395" s="50"/>
      <c r="EI395" s="50"/>
      <c r="EJ395" s="50"/>
      <c r="EK395" s="50"/>
      <c r="EL395" s="50"/>
      <c r="EM395" s="50"/>
      <c r="EN395" s="50"/>
      <c r="EO395" s="50"/>
      <c r="EP395" s="50"/>
      <c r="EQ395" s="50"/>
      <c r="ER395" s="50"/>
      <c r="ES395" s="50"/>
      <c r="ET395" s="50"/>
      <c r="EU395" s="50"/>
      <c r="EV395" s="50"/>
      <c r="EW395" s="50"/>
      <c r="EX395" s="50"/>
      <c r="EY395" s="50"/>
      <c r="EZ395" s="50"/>
      <c r="FA395" s="50"/>
      <c r="FB395" s="50"/>
      <c r="FC395" s="50"/>
      <c r="FD395" s="50"/>
      <c r="FE395" s="50"/>
      <c r="FF395" s="50"/>
      <c r="FG395" s="50"/>
      <c r="FH395" s="50"/>
      <c r="FI395" s="50"/>
      <c r="FJ395" s="50"/>
      <c r="FK395" s="50"/>
      <c r="FL395" s="50"/>
      <c r="FM395" s="50"/>
      <c r="FN395" s="50"/>
      <c r="FO395" s="50"/>
      <c r="FP395" s="50"/>
      <c r="FQ395" s="50"/>
      <c r="FR395" s="50"/>
      <c r="FS395" s="50"/>
      <c r="FT395" s="50"/>
      <c r="FU395" s="50"/>
      <c r="FV395" s="50"/>
      <c r="FW395" s="50"/>
      <c r="FX395" s="50"/>
      <c r="FY395" s="50"/>
      <c r="FZ395" s="50"/>
      <c r="GA395" s="50"/>
      <c r="GB395" s="50"/>
      <c r="GC395" s="50"/>
      <c r="GD395" s="50"/>
      <c r="GE395" s="50"/>
      <c r="GF395" s="50"/>
      <c r="GG395" s="50"/>
      <c r="GH395" s="50"/>
      <c r="GI395" s="50"/>
      <c r="GJ395" s="50"/>
      <c r="GK395" s="50"/>
      <c r="GL395" s="50"/>
      <c r="GM395" s="50"/>
      <c r="GN395" s="50"/>
      <c r="GO395" s="50"/>
      <c r="GP395" s="50"/>
      <c r="GQ395" s="50"/>
      <c r="GR395" s="50"/>
      <c r="GS395" s="50"/>
      <c r="GT395" s="50"/>
      <c r="GU395" s="50"/>
      <c r="GV395" s="50"/>
      <c r="GW395" s="50"/>
      <c r="GX395" s="50"/>
      <c r="GY395" s="50"/>
      <c r="GZ395" s="50"/>
      <c r="HA395" s="50"/>
      <c r="HB395" s="50"/>
      <c r="HC395" s="50"/>
      <c r="HD395" s="50"/>
      <c r="HE395" s="50"/>
      <c r="HF395" s="50"/>
      <c r="HG395" s="50"/>
      <c r="HH395" s="50"/>
      <c r="HI395" s="50"/>
      <c r="HJ395" s="50"/>
      <c r="HK395" s="50"/>
      <c r="HL395" s="50"/>
      <c r="HM395" s="50"/>
      <c r="HN395" s="50"/>
      <c r="HO395" s="50"/>
      <c r="HP395" s="50"/>
      <c r="HQ395" s="50"/>
      <c r="HR395" s="50"/>
      <c r="HS395" s="50"/>
      <c r="HT395" s="50"/>
      <c r="HU395" s="50"/>
      <c r="HV395" s="50"/>
      <c r="HW395" s="50"/>
      <c r="HX395" s="50"/>
      <c r="HY395" s="50"/>
      <c r="HZ395" s="50"/>
      <c r="IA395" s="50"/>
      <c r="IB395" s="50"/>
      <c r="IC395" s="50"/>
      <c r="ID395" s="50"/>
      <c r="IE395" s="50"/>
      <c r="IF395" s="50"/>
      <c r="IG395" s="50"/>
      <c r="IH395" s="50"/>
      <c r="II395" s="50"/>
      <c r="IJ395" s="50"/>
      <c r="IK395" s="50"/>
      <c r="IL395" s="50"/>
      <c r="IM395" s="50"/>
      <c r="IN395" s="50"/>
      <c r="IO395" s="50"/>
      <c r="IP395" s="50"/>
      <c r="IQ395" s="50"/>
      <c r="IR395" s="50"/>
      <c r="IS395" s="50"/>
      <c r="IT395" s="50"/>
      <c r="IU395" s="50"/>
      <c r="IV395" s="50"/>
    </row>
    <row r="396" spans="1:256" s="55" customFormat="1" ht="8.25" customHeight="1">
      <c r="A396" s="397"/>
      <c r="B396" s="390"/>
      <c r="C396" s="387"/>
      <c r="D396" s="388"/>
      <c r="E396" s="299"/>
      <c r="F396" s="387">
        <f t="shared" si="13"/>
        <v>0</v>
      </c>
      <c r="G396" s="959"/>
      <c r="H396" s="52"/>
      <c r="I396" s="53"/>
      <c r="J396" s="1044"/>
      <c r="K396" s="87"/>
      <c r="L396" s="87"/>
      <c r="M396" s="87"/>
      <c r="N396" s="87"/>
      <c r="O396" s="87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 s="53"/>
      <c r="BN396" s="53"/>
      <c r="BO396" s="53"/>
      <c r="BP396" s="53"/>
      <c r="BQ396" s="53"/>
      <c r="BR396" s="53"/>
      <c r="BS396" s="53"/>
      <c r="BT396" s="53"/>
      <c r="BU396" s="53"/>
      <c r="BV396" s="53"/>
      <c r="BW396" s="53"/>
      <c r="BX396" s="53"/>
      <c r="BY396" s="53"/>
      <c r="BZ396" s="53"/>
      <c r="CA396" s="53"/>
      <c r="CB396" s="53"/>
      <c r="CC396" s="53"/>
      <c r="CD396" s="53"/>
      <c r="CE396" s="53"/>
      <c r="CF396" s="53"/>
      <c r="CG396" s="53"/>
      <c r="CH396" s="53"/>
      <c r="CI396" s="53"/>
      <c r="CJ396" s="53"/>
      <c r="CK396" s="53"/>
      <c r="CL396" s="53"/>
      <c r="CM396" s="53"/>
      <c r="CN396" s="53"/>
      <c r="CO396" s="53"/>
      <c r="CP396" s="53"/>
      <c r="CQ396" s="53"/>
      <c r="CR396" s="53"/>
      <c r="CS396" s="53"/>
      <c r="CT396" s="53"/>
      <c r="CU396" s="53"/>
      <c r="CV396" s="53"/>
      <c r="CW396" s="53"/>
      <c r="CX396" s="53"/>
      <c r="CY396" s="53"/>
      <c r="CZ396" s="53"/>
      <c r="DA396" s="53"/>
      <c r="DB396" s="53"/>
      <c r="DC396" s="53"/>
      <c r="DD396" s="53"/>
      <c r="DE396" s="53"/>
      <c r="DF396" s="53"/>
      <c r="DG396" s="53"/>
      <c r="DH396" s="53"/>
      <c r="DI396" s="53"/>
      <c r="DJ396" s="53"/>
      <c r="DK396" s="53"/>
      <c r="DL396" s="53"/>
      <c r="DM396" s="53"/>
      <c r="DN396" s="53"/>
      <c r="DO396" s="53"/>
      <c r="DP396" s="53"/>
      <c r="DQ396" s="53"/>
      <c r="DR396" s="53"/>
      <c r="DS396" s="53"/>
      <c r="DT396" s="53"/>
      <c r="DU396" s="53"/>
      <c r="DV396" s="53"/>
      <c r="DW396" s="53"/>
      <c r="DX396" s="53"/>
      <c r="DY396" s="53"/>
      <c r="DZ396" s="53"/>
      <c r="EA396" s="53"/>
      <c r="EB396" s="53"/>
      <c r="EC396" s="53"/>
      <c r="ED396" s="53"/>
      <c r="EE396" s="53"/>
      <c r="EF396" s="53"/>
      <c r="EG396" s="53"/>
      <c r="EH396" s="53"/>
      <c r="EI396" s="53"/>
      <c r="EJ396" s="53"/>
      <c r="EK396" s="53"/>
      <c r="EL396" s="53"/>
      <c r="EM396" s="53"/>
      <c r="EN396" s="53"/>
      <c r="EO396" s="53"/>
      <c r="EP396" s="53"/>
      <c r="EQ396" s="53"/>
      <c r="ER396" s="53"/>
      <c r="ES396" s="53"/>
      <c r="ET396" s="53"/>
      <c r="EU396" s="53"/>
      <c r="EV396" s="53"/>
      <c r="EW396" s="53"/>
      <c r="EX396" s="53"/>
      <c r="EY396" s="53"/>
      <c r="EZ396" s="53"/>
      <c r="FA396" s="53"/>
      <c r="FB396" s="53"/>
      <c r="FC396" s="53"/>
      <c r="FD396" s="53"/>
      <c r="FE396" s="53"/>
      <c r="FF396" s="53"/>
      <c r="FG396" s="53"/>
      <c r="FH396" s="53"/>
      <c r="FI396" s="53"/>
      <c r="FJ396" s="53"/>
      <c r="FK396" s="53"/>
      <c r="FL396" s="53"/>
      <c r="FM396" s="53"/>
      <c r="FN396" s="53"/>
      <c r="FO396" s="53"/>
      <c r="FP396" s="53"/>
      <c r="FQ396" s="53"/>
      <c r="FR396" s="53"/>
      <c r="FS396" s="53"/>
      <c r="FT396" s="53"/>
      <c r="FU396" s="53"/>
      <c r="FV396" s="53"/>
      <c r="FW396" s="53"/>
      <c r="FX396" s="53"/>
      <c r="FY396" s="53"/>
      <c r="FZ396" s="53"/>
      <c r="GA396" s="53"/>
      <c r="GB396" s="53"/>
      <c r="GC396" s="53"/>
      <c r="GD396" s="53"/>
      <c r="GE396" s="53"/>
      <c r="GF396" s="53"/>
      <c r="GG396" s="53"/>
      <c r="GH396" s="53"/>
      <c r="GI396" s="53"/>
      <c r="GJ396" s="53"/>
      <c r="GK396" s="53"/>
      <c r="GL396" s="53"/>
      <c r="GM396" s="53"/>
      <c r="GN396" s="53"/>
      <c r="GO396" s="53"/>
      <c r="GP396" s="53"/>
      <c r="GQ396" s="53"/>
      <c r="GR396" s="53"/>
      <c r="GS396" s="53"/>
      <c r="GT396" s="53"/>
      <c r="GU396" s="53"/>
      <c r="GV396" s="53"/>
      <c r="GW396" s="53"/>
      <c r="GX396" s="53"/>
      <c r="GY396" s="53"/>
      <c r="GZ396" s="53"/>
      <c r="HA396" s="53"/>
      <c r="HB396" s="53"/>
      <c r="HC396" s="53"/>
      <c r="HD396" s="53"/>
      <c r="HE396" s="53"/>
      <c r="HF396" s="53"/>
      <c r="HG396" s="53"/>
      <c r="HH396" s="53"/>
      <c r="HI396" s="53"/>
      <c r="HJ396" s="53"/>
      <c r="HK396" s="53"/>
      <c r="HL396" s="53"/>
      <c r="HM396" s="53"/>
      <c r="HN396" s="53"/>
      <c r="HO396" s="53"/>
      <c r="HP396" s="53"/>
      <c r="HQ396" s="53"/>
      <c r="HR396" s="53"/>
      <c r="HS396" s="53"/>
      <c r="HT396" s="53"/>
      <c r="HU396" s="53"/>
      <c r="HV396" s="53"/>
      <c r="HW396" s="53"/>
      <c r="HX396" s="53"/>
      <c r="HY396" s="53"/>
      <c r="HZ396" s="53"/>
      <c r="IA396" s="53"/>
      <c r="IB396" s="53"/>
      <c r="IC396" s="53"/>
      <c r="ID396" s="53"/>
      <c r="IE396" s="53"/>
      <c r="IF396" s="53"/>
      <c r="IG396" s="53"/>
      <c r="IH396" s="53"/>
      <c r="II396" s="53"/>
      <c r="IJ396" s="53"/>
      <c r="IK396" s="53"/>
      <c r="IL396" s="53"/>
      <c r="IM396" s="53"/>
      <c r="IN396" s="53"/>
      <c r="IO396" s="53"/>
      <c r="IP396" s="53"/>
      <c r="IQ396" s="53"/>
      <c r="IR396" s="53"/>
      <c r="IS396" s="53"/>
      <c r="IT396" s="53"/>
      <c r="IU396" s="53"/>
      <c r="IV396" s="53"/>
    </row>
    <row r="397" spans="1:256" s="50" customFormat="1">
      <c r="A397" s="665">
        <v>8</v>
      </c>
      <c r="B397" s="396" t="s">
        <v>67</v>
      </c>
      <c r="C397" s="387"/>
      <c r="D397" s="388"/>
      <c r="E397" s="299"/>
      <c r="F397" s="387">
        <f t="shared" si="13"/>
        <v>0</v>
      </c>
      <c r="G397" s="959"/>
      <c r="H397" s="49"/>
      <c r="J397" s="1044"/>
      <c r="K397" s="193"/>
      <c r="L397" s="193"/>
      <c r="M397" s="193"/>
      <c r="N397" s="193"/>
      <c r="O397" s="193"/>
    </row>
    <row r="398" spans="1:256" s="50" customFormat="1" ht="64.5" customHeight="1">
      <c r="A398" s="403">
        <v>8.1</v>
      </c>
      <c r="B398" s="404" t="s">
        <v>403</v>
      </c>
      <c r="C398" s="231">
        <v>3</v>
      </c>
      <c r="D398" s="408" t="s">
        <v>4</v>
      </c>
      <c r="E398" s="231"/>
      <c r="F398" s="648">
        <f t="shared" si="13"/>
        <v>0</v>
      </c>
      <c r="G398" s="959"/>
      <c r="H398" s="49"/>
      <c r="J398" s="176"/>
      <c r="K398" s="193"/>
      <c r="L398" s="193"/>
      <c r="M398" s="193"/>
      <c r="N398" s="193"/>
      <c r="O398" s="193"/>
    </row>
    <row r="399" spans="1:256" s="55" customFormat="1" ht="64.5" customHeight="1">
      <c r="A399" s="403">
        <v>8.1999999999999993</v>
      </c>
      <c r="B399" s="404" t="s">
        <v>404</v>
      </c>
      <c r="C399" s="231">
        <v>15</v>
      </c>
      <c r="D399" s="408" t="s">
        <v>4</v>
      </c>
      <c r="E399" s="231"/>
      <c r="F399" s="649">
        <f t="shared" si="13"/>
        <v>0</v>
      </c>
      <c r="G399" s="959"/>
      <c r="H399" s="54"/>
      <c r="J399" s="141"/>
      <c r="K399" s="89"/>
      <c r="L399" s="89"/>
      <c r="M399" s="89"/>
      <c r="N399" s="89"/>
      <c r="O399" s="89"/>
    </row>
    <row r="400" spans="1:256" s="50" customFormat="1">
      <c r="A400" s="397">
        <v>8.3000000000000007</v>
      </c>
      <c r="B400" s="390" t="s">
        <v>33</v>
      </c>
      <c r="C400" s="387">
        <v>18</v>
      </c>
      <c r="D400" s="388" t="s">
        <v>4</v>
      </c>
      <c r="E400" s="299"/>
      <c r="F400" s="387">
        <f t="shared" si="13"/>
        <v>0</v>
      </c>
      <c r="G400" s="959"/>
      <c r="H400" s="54"/>
      <c r="I400" s="103"/>
      <c r="J400" s="141"/>
      <c r="K400" s="89"/>
      <c r="L400" s="89"/>
      <c r="M400" s="89"/>
      <c r="N400" s="89"/>
      <c r="O400" s="89"/>
      <c r="P400" s="55"/>
      <c r="Q400" s="55"/>
      <c r="R400" s="55"/>
      <c r="S400" s="55"/>
      <c r="T400" s="55"/>
      <c r="U400" s="55"/>
      <c r="V400" s="55"/>
      <c r="W400" s="55"/>
      <c r="X400" s="55"/>
      <c r="Y400" s="55"/>
      <c r="Z400" s="55"/>
      <c r="AA400" s="55"/>
      <c r="AB400" s="55"/>
      <c r="AC400" s="55"/>
      <c r="AD400" s="55"/>
      <c r="AE400" s="55"/>
      <c r="AF400" s="55"/>
      <c r="AG400" s="55"/>
      <c r="AH400" s="55"/>
      <c r="AI400" s="55"/>
      <c r="AJ400" s="55"/>
      <c r="AK400" s="55"/>
      <c r="AL400" s="55"/>
      <c r="AM400" s="55"/>
      <c r="AN400" s="55"/>
      <c r="AO400" s="55"/>
      <c r="AP400" s="55"/>
      <c r="AQ400" s="55"/>
      <c r="AR400" s="55"/>
      <c r="AS400" s="55"/>
      <c r="AT400" s="55"/>
      <c r="AU400" s="55"/>
      <c r="AV400" s="55"/>
      <c r="AW400" s="55"/>
      <c r="AX400" s="55"/>
      <c r="AY400" s="55"/>
      <c r="AZ400" s="55"/>
      <c r="BA400" s="55"/>
      <c r="BB400" s="55"/>
      <c r="BC400" s="55"/>
      <c r="BD400" s="55"/>
      <c r="BE400" s="55"/>
      <c r="BF400" s="55"/>
      <c r="BG400" s="55"/>
      <c r="BH400" s="55"/>
      <c r="BI400" s="55"/>
      <c r="BJ400" s="55"/>
      <c r="BK400" s="55"/>
      <c r="BL400" s="55"/>
      <c r="BM400" s="55"/>
      <c r="BN400" s="55"/>
      <c r="BO400" s="55"/>
      <c r="BP400" s="55"/>
      <c r="BQ400" s="55"/>
      <c r="BR400" s="55"/>
      <c r="BS400" s="55"/>
      <c r="BT400" s="55"/>
      <c r="BU400" s="55"/>
      <c r="BV400" s="55"/>
      <c r="BW400" s="55"/>
      <c r="BX400" s="55"/>
      <c r="BY400" s="55"/>
      <c r="BZ400" s="55"/>
      <c r="CA400" s="55"/>
      <c r="CB400" s="55"/>
      <c r="CC400" s="55"/>
      <c r="CD400" s="55"/>
      <c r="CE400" s="55"/>
      <c r="CF400" s="55"/>
      <c r="CG400" s="55"/>
      <c r="CH400" s="55"/>
      <c r="CI400" s="55"/>
      <c r="CJ400" s="55"/>
      <c r="CK400" s="55"/>
      <c r="CL400" s="55"/>
      <c r="CM400" s="55"/>
      <c r="CN400" s="55"/>
      <c r="CO400" s="55"/>
      <c r="CP400" s="55"/>
      <c r="CQ400" s="55"/>
      <c r="CR400" s="55"/>
      <c r="CS400" s="55"/>
      <c r="CT400" s="55"/>
      <c r="CU400" s="55"/>
      <c r="CV400" s="55"/>
      <c r="CW400" s="55"/>
      <c r="CX400" s="55"/>
      <c r="CY400" s="55"/>
      <c r="CZ400" s="55"/>
      <c r="DA400" s="55"/>
      <c r="DB400" s="55"/>
      <c r="DC400" s="55"/>
      <c r="DD400" s="55"/>
      <c r="DE400" s="55"/>
      <c r="DF400" s="55"/>
      <c r="DG400" s="55"/>
      <c r="DH400" s="55"/>
      <c r="DI400" s="55"/>
      <c r="DJ400" s="55"/>
      <c r="DK400" s="55"/>
      <c r="DL400" s="55"/>
      <c r="DM400" s="55"/>
      <c r="DN400" s="55"/>
      <c r="DO400" s="55"/>
      <c r="DP400" s="55"/>
      <c r="DQ400" s="55"/>
      <c r="DR400" s="55"/>
      <c r="DS400" s="55"/>
      <c r="DT400" s="55"/>
      <c r="DU400" s="55"/>
      <c r="DV400" s="55"/>
      <c r="DW400" s="55"/>
      <c r="DX400" s="55"/>
      <c r="DY400" s="55"/>
      <c r="DZ400" s="55"/>
      <c r="EA400" s="55"/>
      <c r="EB400" s="55"/>
      <c r="EC400" s="55"/>
      <c r="ED400" s="55"/>
      <c r="EE400" s="55"/>
      <c r="EF400" s="55"/>
      <c r="EG400" s="55"/>
      <c r="EH400" s="55"/>
      <c r="EI400" s="55"/>
      <c r="EJ400" s="55"/>
      <c r="EK400" s="55"/>
      <c r="EL400" s="55"/>
      <c r="EM400" s="55"/>
      <c r="EN400" s="55"/>
      <c r="EO400" s="55"/>
      <c r="EP400" s="55"/>
      <c r="EQ400" s="55"/>
      <c r="ER400" s="55"/>
      <c r="ES400" s="55"/>
      <c r="ET400" s="55"/>
      <c r="EU400" s="55"/>
      <c r="EV400" s="55"/>
      <c r="EW400" s="55"/>
      <c r="EX400" s="55"/>
      <c r="EY400" s="55"/>
      <c r="EZ400" s="55"/>
      <c r="FA400" s="55"/>
      <c r="FB400" s="55"/>
      <c r="FC400" s="55"/>
      <c r="FD400" s="55"/>
      <c r="FE400" s="55"/>
      <c r="FF400" s="55"/>
      <c r="FG400" s="55"/>
      <c r="FH400" s="55"/>
      <c r="FI400" s="55"/>
      <c r="FJ400" s="55"/>
      <c r="FK400" s="55"/>
      <c r="FL400" s="55"/>
      <c r="FM400" s="55"/>
      <c r="FN400" s="55"/>
      <c r="FO400" s="55"/>
      <c r="FP400" s="55"/>
      <c r="FQ400" s="55"/>
      <c r="FR400" s="55"/>
      <c r="FS400" s="55"/>
      <c r="FT400" s="55"/>
      <c r="FU400" s="55"/>
      <c r="FV400" s="55"/>
      <c r="FW400" s="55"/>
      <c r="FX400" s="55"/>
      <c r="FY400" s="55"/>
      <c r="FZ400" s="55"/>
      <c r="GA400" s="55"/>
      <c r="GB400" s="55"/>
      <c r="GC400" s="55"/>
      <c r="GD400" s="55"/>
      <c r="GE400" s="55"/>
      <c r="GF400" s="55"/>
      <c r="GG400" s="55"/>
      <c r="GH400" s="55"/>
      <c r="GI400" s="55"/>
      <c r="GJ400" s="55"/>
      <c r="GK400" s="55"/>
      <c r="GL400" s="55"/>
      <c r="GM400" s="55"/>
      <c r="GN400" s="55"/>
      <c r="GO400" s="55"/>
      <c r="GP400" s="55"/>
      <c r="GQ400" s="55"/>
      <c r="GR400" s="55"/>
      <c r="GS400" s="55"/>
      <c r="GT400" s="55"/>
      <c r="GU400" s="55"/>
      <c r="GV400" s="55"/>
      <c r="GW400" s="55"/>
      <c r="GX400" s="55"/>
      <c r="GY400" s="55"/>
      <c r="GZ400" s="55"/>
      <c r="HA400" s="55"/>
      <c r="HB400" s="55"/>
      <c r="HC400" s="55"/>
      <c r="HD400" s="55"/>
      <c r="HE400" s="55"/>
      <c r="HF400" s="55"/>
      <c r="HG400" s="55"/>
      <c r="HH400" s="55"/>
      <c r="HI400" s="55"/>
      <c r="HJ400" s="55"/>
      <c r="HK400" s="55"/>
      <c r="HL400" s="55"/>
      <c r="HM400" s="55"/>
      <c r="HN400" s="55"/>
      <c r="HO400" s="55"/>
      <c r="HP400" s="55"/>
      <c r="HQ400" s="55"/>
      <c r="HR400" s="55"/>
      <c r="HS400" s="55"/>
      <c r="HT400" s="55"/>
      <c r="HU400" s="55"/>
      <c r="HV400" s="55"/>
      <c r="HW400" s="55"/>
      <c r="HX400" s="55"/>
      <c r="HY400" s="55"/>
      <c r="HZ400" s="55"/>
      <c r="IA400" s="55"/>
      <c r="IB400" s="55"/>
      <c r="IC400" s="55"/>
      <c r="ID400" s="55"/>
      <c r="IE400" s="55"/>
      <c r="IF400" s="55"/>
      <c r="IG400" s="55"/>
      <c r="IH400" s="55"/>
      <c r="II400" s="55"/>
      <c r="IJ400" s="55"/>
      <c r="IK400" s="55"/>
      <c r="IL400" s="55"/>
      <c r="IM400" s="55"/>
      <c r="IN400" s="55"/>
      <c r="IO400" s="55"/>
      <c r="IP400" s="55"/>
      <c r="IQ400" s="55"/>
      <c r="IR400" s="55"/>
      <c r="IS400" s="55"/>
      <c r="IT400" s="55"/>
      <c r="IU400" s="55"/>
      <c r="IV400" s="55"/>
    </row>
    <row r="401" spans="1:254" s="50" customFormat="1" ht="8.25" customHeight="1">
      <c r="A401" s="359"/>
      <c r="B401" s="214"/>
      <c r="C401" s="42"/>
      <c r="D401" s="355"/>
      <c r="E401" s="43"/>
      <c r="F401" s="42">
        <f t="shared" si="13"/>
        <v>0</v>
      </c>
      <c r="G401" s="959"/>
      <c r="H401" s="49"/>
      <c r="I401" s="61"/>
      <c r="J401" s="176"/>
      <c r="K401" s="193"/>
      <c r="L401" s="193"/>
      <c r="M401" s="193"/>
      <c r="N401" s="193"/>
      <c r="O401" s="193"/>
    </row>
    <row r="402" spans="1:254" s="50" customFormat="1" ht="26.4">
      <c r="A402" s="372">
        <v>9</v>
      </c>
      <c r="B402" s="357" t="s">
        <v>45</v>
      </c>
      <c r="C402" s="42"/>
      <c r="D402" s="355"/>
      <c r="E402" s="43"/>
      <c r="F402" s="42">
        <f t="shared" si="13"/>
        <v>0</v>
      </c>
      <c r="G402" s="959"/>
      <c r="H402" s="155"/>
      <c r="I402" s="155"/>
      <c r="J402" s="176"/>
      <c r="K402" s="193"/>
      <c r="L402" s="193"/>
      <c r="M402" s="193"/>
      <c r="N402" s="193"/>
      <c r="O402" s="193"/>
    </row>
    <row r="403" spans="1:254" s="50" customFormat="1">
      <c r="A403" s="359">
        <v>9.1</v>
      </c>
      <c r="B403" s="24" t="s">
        <v>46</v>
      </c>
      <c r="C403" s="27">
        <v>2</v>
      </c>
      <c r="D403" s="174" t="s">
        <v>4</v>
      </c>
      <c r="E403" s="27"/>
      <c r="F403" s="42">
        <f t="shared" si="13"/>
        <v>0</v>
      </c>
      <c r="G403" s="959"/>
      <c r="H403" s="49"/>
      <c r="J403" s="193"/>
      <c r="K403" s="193"/>
      <c r="L403" s="193"/>
      <c r="M403" s="193"/>
      <c r="N403" s="193"/>
      <c r="O403" s="193"/>
    </row>
    <row r="404" spans="1:254" s="50" customFormat="1">
      <c r="A404" s="359">
        <v>9.1999999999999993</v>
      </c>
      <c r="B404" s="24" t="s">
        <v>415</v>
      </c>
      <c r="C404" s="27">
        <v>2</v>
      </c>
      <c r="D404" s="174" t="s">
        <v>4</v>
      </c>
      <c r="E404" s="27"/>
      <c r="F404" s="42">
        <f t="shared" si="13"/>
        <v>0</v>
      </c>
      <c r="G404" s="959"/>
      <c r="H404" s="49"/>
      <c r="J404" s="193"/>
      <c r="K404" s="193"/>
      <c r="L404" s="193"/>
      <c r="M404" s="193"/>
      <c r="N404" s="193"/>
      <c r="O404" s="193"/>
    </row>
    <row r="405" spans="1:254" s="8" customFormat="1">
      <c r="A405" s="359">
        <v>9.3000000000000007</v>
      </c>
      <c r="B405" s="24" t="s">
        <v>40</v>
      </c>
      <c r="C405" s="27">
        <v>2</v>
      </c>
      <c r="D405" s="174" t="s">
        <v>4</v>
      </c>
      <c r="E405" s="27"/>
      <c r="F405" s="42">
        <f t="shared" si="13"/>
        <v>0</v>
      </c>
      <c r="G405" s="959"/>
      <c r="H405" s="6"/>
      <c r="J405" s="1045"/>
      <c r="K405" s="966"/>
      <c r="L405" s="966"/>
      <c r="M405" s="139"/>
      <c r="N405" s="139"/>
      <c r="O405" s="139"/>
    </row>
    <row r="406" spans="1:254" s="50" customFormat="1">
      <c r="A406" s="359">
        <v>9.4</v>
      </c>
      <c r="B406" s="214" t="s">
        <v>33</v>
      </c>
      <c r="C406" s="42">
        <v>2</v>
      </c>
      <c r="D406" s="355" t="s">
        <v>4</v>
      </c>
      <c r="E406" s="43"/>
      <c r="F406" s="42">
        <f t="shared" si="13"/>
        <v>0</v>
      </c>
      <c r="G406" s="959"/>
      <c r="H406" s="56"/>
      <c r="I406" s="53"/>
      <c r="J406" s="1046"/>
      <c r="K406" s="1046"/>
      <c r="L406" s="1046"/>
      <c r="M406" s="193"/>
      <c r="N406" s="193"/>
      <c r="O406" s="193"/>
    </row>
    <row r="407" spans="1:254" s="50" customFormat="1" ht="7.5" customHeight="1">
      <c r="A407" s="676"/>
      <c r="B407" s="213"/>
      <c r="C407" s="171"/>
      <c r="D407" s="361"/>
      <c r="E407" s="179"/>
      <c r="F407" s="171"/>
      <c r="G407" s="959"/>
      <c r="H407" s="49"/>
      <c r="J407" s="1016"/>
      <c r="K407" s="1007"/>
      <c r="L407" s="1021"/>
      <c r="M407" s="193"/>
      <c r="N407" s="193"/>
      <c r="O407" s="193"/>
    </row>
    <row r="408" spans="1:254" s="8" customFormat="1" ht="39.6">
      <c r="A408" s="534">
        <v>10</v>
      </c>
      <c r="B408" s="535" t="s">
        <v>398</v>
      </c>
      <c r="C408" s="583"/>
      <c r="D408" s="584"/>
      <c r="E408" s="583"/>
      <c r="F408" s="407"/>
      <c r="G408" s="959"/>
      <c r="H408" s="6"/>
      <c r="I408" s="10"/>
      <c r="J408" s="109"/>
      <c r="K408" s="139"/>
      <c r="L408" s="139"/>
      <c r="M408" s="139"/>
      <c r="N408" s="139"/>
      <c r="O408" s="139"/>
    </row>
    <row r="409" spans="1:254" s="8" customFormat="1">
      <c r="A409" s="397">
        <v>10.1</v>
      </c>
      <c r="B409" s="404" t="s">
        <v>9</v>
      </c>
      <c r="C409" s="405">
        <v>2</v>
      </c>
      <c r="D409" s="406" t="s">
        <v>4</v>
      </c>
      <c r="E409" s="405"/>
      <c r="F409" s="407">
        <f>ROUND(E409*C409,2)</f>
        <v>0</v>
      </c>
      <c r="G409" s="959"/>
      <c r="H409" s="6"/>
      <c r="I409" s="10"/>
      <c r="J409" s="109"/>
      <c r="K409" s="34"/>
      <c r="L409" s="34"/>
      <c r="M409" s="34"/>
      <c r="N409" s="34"/>
      <c r="O409" s="34"/>
    </row>
    <row r="410" spans="1:254" s="80" customFormat="1" ht="25.5" customHeight="1">
      <c r="A410" s="539">
        <v>10.199999999999999</v>
      </c>
      <c r="B410" s="235" t="s">
        <v>201</v>
      </c>
      <c r="C410" s="405">
        <v>12</v>
      </c>
      <c r="D410" s="406" t="s">
        <v>10</v>
      </c>
      <c r="E410" s="405"/>
      <c r="F410" s="540">
        <f>ROUND(E410*C410,2)</f>
        <v>0</v>
      </c>
      <c r="G410" s="959"/>
      <c r="H410" s="6"/>
      <c r="I410" s="212"/>
      <c r="J410" s="209"/>
      <c r="K410" s="998"/>
      <c r="L410" s="203"/>
      <c r="M410" s="999"/>
      <c r="N410" s="203"/>
      <c r="O410" s="203"/>
    </row>
    <row r="411" spans="1:254" s="8" customFormat="1" ht="27.75" customHeight="1">
      <c r="A411" s="403">
        <v>10.3</v>
      </c>
      <c r="B411" s="404" t="s">
        <v>291</v>
      </c>
      <c r="C411" s="231">
        <v>8</v>
      </c>
      <c r="D411" s="408" t="s">
        <v>4</v>
      </c>
      <c r="E411" s="231"/>
      <c r="F411" s="407">
        <f>ROUND(E411*C411,2)</f>
        <v>0</v>
      </c>
      <c r="G411" s="959"/>
      <c r="H411" s="6"/>
      <c r="J411" s="109"/>
      <c r="K411" s="977"/>
      <c r="L411" s="34"/>
      <c r="M411" s="138"/>
      <c r="N411" s="34"/>
      <c r="O411" s="34"/>
    </row>
    <row r="412" spans="1:254" s="8" customFormat="1">
      <c r="A412" s="666">
        <v>10.4</v>
      </c>
      <c r="B412" s="530" t="s">
        <v>90</v>
      </c>
      <c r="C412" s="442">
        <v>4</v>
      </c>
      <c r="D412" s="542" t="s">
        <v>4</v>
      </c>
      <c r="E412" s="442"/>
      <c r="F412" s="385">
        <f>ROUND(E412*C412,2)</f>
        <v>0</v>
      </c>
      <c r="G412" s="959"/>
      <c r="H412" s="6"/>
      <c r="J412" s="109"/>
      <c r="K412" s="977"/>
      <c r="L412" s="34"/>
      <c r="M412" s="138"/>
      <c r="N412" s="34"/>
      <c r="O412" s="34"/>
    </row>
    <row r="413" spans="1:254" s="8" customFormat="1">
      <c r="A413" s="397">
        <v>10.5</v>
      </c>
      <c r="B413" s="541" t="s">
        <v>35</v>
      </c>
      <c r="C413" s="231">
        <v>4</v>
      </c>
      <c r="D413" s="408" t="s">
        <v>4</v>
      </c>
      <c r="E413" s="231"/>
      <c r="F413" s="407">
        <f>ROUND(E413*C413,2)</f>
        <v>0</v>
      </c>
      <c r="G413" s="959"/>
      <c r="H413" s="6"/>
      <c r="J413" s="109"/>
      <c r="K413" s="34"/>
      <c r="L413" s="34"/>
      <c r="M413" s="138"/>
      <c r="N413" s="34"/>
      <c r="O413" s="34"/>
    </row>
    <row r="414" spans="1:254" s="775" customFormat="1" ht="40.5" customHeight="1">
      <c r="A414" s="403">
        <v>10.6</v>
      </c>
      <c r="B414" s="245" t="s">
        <v>334</v>
      </c>
      <c r="C414" s="231">
        <v>16</v>
      </c>
      <c r="D414" s="408" t="s">
        <v>43</v>
      </c>
      <c r="E414" s="231"/>
      <c r="F414" s="407">
        <f>ROUND(C414*E414,2)</f>
        <v>0</v>
      </c>
      <c r="G414" s="959"/>
    </row>
    <row r="415" spans="1:254" s="303" customFormat="1">
      <c r="A415" s="397">
        <v>10.7</v>
      </c>
      <c r="B415" s="541" t="s">
        <v>197</v>
      </c>
      <c r="C415" s="231">
        <v>5.75</v>
      </c>
      <c r="D415" s="408" t="s">
        <v>15</v>
      </c>
      <c r="E415" s="231"/>
      <c r="F415" s="407">
        <f>ROUND(E415*C415,2)</f>
        <v>0</v>
      </c>
      <c r="G415" s="959"/>
      <c r="H415" s="1048"/>
      <c r="J415" s="304"/>
      <c r="M415" s="305"/>
      <c r="T415" s="306"/>
      <c r="U415" s="306"/>
      <c r="V415" s="306"/>
      <c r="W415" s="306"/>
      <c r="X415" s="306"/>
      <c r="Y415" s="306"/>
      <c r="Z415" s="306"/>
      <c r="AA415" s="306"/>
      <c r="AB415" s="306"/>
      <c r="AC415" s="306"/>
      <c r="AD415" s="306"/>
      <c r="AE415" s="306"/>
      <c r="AF415" s="306"/>
      <c r="AG415" s="306"/>
      <c r="AH415" s="306"/>
      <c r="AI415" s="306"/>
      <c r="AJ415" s="306"/>
      <c r="AK415" s="306"/>
      <c r="AL415" s="306"/>
      <c r="AM415" s="306"/>
      <c r="AN415" s="306"/>
      <c r="AO415" s="306"/>
      <c r="AP415" s="306"/>
      <c r="AQ415" s="306"/>
      <c r="AR415" s="306"/>
      <c r="AS415" s="306"/>
      <c r="AT415" s="306"/>
      <c r="AU415" s="306"/>
      <c r="AV415" s="306"/>
      <c r="AW415" s="306"/>
      <c r="AX415" s="306"/>
      <c r="AY415" s="306"/>
      <c r="AZ415" s="306"/>
      <c r="BA415" s="306"/>
      <c r="BB415" s="306"/>
      <c r="BC415" s="306"/>
      <c r="BD415" s="306"/>
      <c r="BE415" s="306"/>
      <c r="BF415" s="306"/>
      <c r="BG415" s="306"/>
      <c r="BH415" s="306"/>
      <c r="BI415" s="306"/>
      <c r="BJ415" s="306"/>
      <c r="BK415" s="306"/>
      <c r="BL415" s="306"/>
      <c r="BM415" s="306"/>
      <c r="BN415" s="306"/>
      <c r="BO415" s="306"/>
      <c r="BP415" s="306"/>
      <c r="BQ415" s="306"/>
      <c r="BR415" s="306"/>
      <c r="BS415" s="306"/>
      <c r="BT415" s="306"/>
      <c r="BU415" s="306"/>
      <c r="BV415" s="306"/>
      <c r="BW415" s="306"/>
      <c r="BX415" s="306"/>
      <c r="BY415" s="306"/>
      <c r="BZ415" s="306"/>
      <c r="CA415" s="306"/>
      <c r="CB415" s="306"/>
      <c r="CC415" s="306"/>
      <c r="CD415" s="306"/>
      <c r="CE415" s="306"/>
      <c r="CF415" s="306"/>
      <c r="CG415" s="306"/>
      <c r="CH415" s="306"/>
      <c r="CI415" s="306"/>
      <c r="CJ415" s="306"/>
      <c r="CK415" s="306"/>
      <c r="CL415" s="306"/>
      <c r="CM415" s="306"/>
      <c r="CN415" s="306"/>
      <c r="CO415" s="306"/>
      <c r="CP415" s="306"/>
      <c r="CQ415" s="306"/>
      <c r="CR415" s="306"/>
      <c r="CS415" s="306"/>
      <c r="CT415" s="306"/>
      <c r="CU415" s="306"/>
      <c r="CV415" s="306"/>
      <c r="CW415" s="306"/>
      <c r="CX415" s="306"/>
      <c r="CY415" s="306"/>
      <c r="CZ415" s="306"/>
      <c r="DA415" s="306"/>
      <c r="DB415" s="306"/>
      <c r="DC415" s="306"/>
      <c r="DD415" s="306"/>
      <c r="DE415" s="306"/>
      <c r="DF415" s="306"/>
      <c r="DG415" s="306"/>
      <c r="DH415" s="306"/>
      <c r="DI415" s="306"/>
      <c r="DJ415" s="306"/>
      <c r="DK415" s="306"/>
      <c r="DL415" s="306"/>
      <c r="DM415" s="306"/>
      <c r="DN415" s="306"/>
      <c r="DO415" s="306"/>
      <c r="DP415" s="306"/>
      <c r="DQ415" s="306"/>
      <c r="DR415" s="306"/>
      <c r="DS415" s="306"/>
      <c r="DT415" s="306"/>
      <c r="DU415" s="306"/>
      <c r="DV415" s="306"/>
      <c r="DW415" s="306"/>
      <c r="DX415" s="306"/>
      <c r="DY415" s="306"/>
      <c r="DZ415" s="306"/>
      <c r="EA415" s="306"/>
      <c r="EB415" s="306"/>
      <c r="EC415" s="306"/>
      <c r="ED415" s="306"/>
      <c r="EE415" s="306"/>
      <c r="EF415" s="306"/>
      <c r="EG415" s="306"/>
      <c r="EH415" s="306"/>
      <c r="EI415" s="306"/>
      <c r="EJ415" s="306"/>
      <c r="EK415" s="306"/>
      <c r="EL415" s="306"/>
      <c r="EM415" s="306"/>
      <c r="EN415" s="306"/>
      <c r="EO415" s="306"/>
      <c r="EP415" s="306"/>
      <c r="EQ415" s="306"/>
      <c r="ER415" s="306"/>
      <c r="ES415" s="306"/>
      <c r="ET415" s="306"/>
      <c r="EU415" s="306"/>
      <c r="EV415" s="306"/>
      <c r="EW415" s="306"/>
      <c r="EX415" s="306"/>
      <c r="EY415" s="306"/>
      <c r="EZ415" s="306"/>
      <c r="FA415" s="306"/>
      <c r="FB415" s="306"/>
      <c r="FC415" s="306"/>
      <c r="FD415" s="306"/>
      <c r="FE415" s="306"/>
      <c r="FF415" s="306"/>
      <c r="FG415" s="306"/>
      <c r="FH415" s="306"/>
      <c r="FI415" s="306"/>
      <c r="FJ415" s="306"/>
      <c r="FK415" s="306"/>
      <c r="FL415" s="306"/>
      <c r="FM415" s="306"/>
      <c r="FN415" s="306"/>
      <c r="FO415" s="306"/>
      <c r="FP415" s="306"/>
      <c r="FQ415" s="306"/>
      <c r="FR415" s="306"/>
      <c r="FS415" s="306"/>
      <c r="FT415" s="306"/>
      <c r="FU415" s="306"/>
      <c r="FV415" s="306"/>
      <c r="FW415" s="306"/>
      <c r="FX415" s="306"/>
      <c r="FY415" s="306"/>
      <c r="FZ415" s="306"/>
      <c r="GA415" s="306"/>
      <c r="GB415" s="306"/>
      <c r="GC415" s="306"/>
      <c r="GD415" s="306"/>
      <c r="GE415" s="306"/>
      <c r="GF415" s="306"/>
      <c r="GG415" s="306"/>
      <c r="GH415" s="306"/>
      <c r="GI415" s="306"/>
      <c r="GJ415" s="306"/>
      <c r="GK415" s="306"/>
      <c r="GL415" s="306"/>
      <c r="GM415" s="306"/>
      <c r="GN415" s="306"/>
      <c r="GO415" s="306"/>
      <c r="GP415" s="306"/>
      <c r="GQ415" s="306"/>
      <c r="GR415" s="306"/>
      <c r="GS415" s="306"/>
      <c r="GT415" s="306"/>
      <c r="GU415" s="306"/>
      <c r="GV415" s="306"/>
      <c r="GW415" s="306"/>
      <c r="GX415" s="306"/>
      <c r="GY415" s="306"/>
      <c r="GZ415" s="306"/>
      <c r="HA415" s="306"/>
      <c r="HB415" s="306"/>
      <c r="HC415" s="306"/>
      <c r="HD415" s="306"/>
      <c r="HE415" s="306"/>
      <c r="HF415" s="306"/>
      <c r="HG415" s="306"/>
      <c r="HH415" s="306"/>
      <c r="HI415" s="306"/>
      <c r="HJ415" s="306"/>
      <c r="HK415" s="306"/>
      <c r="HL415" s="306"/>
      <c r="HM415" s="306"/>
      <c r="HN415" s="306"/>
      <c r="HO415" s="306"/>
      <c r="HP415" s="306"/>
      <c r="HQ415" s="306"/>
      <c r="HR415" s="306"/>
      <c r="HS415" s="306"/>
      <c r="HT415" s="306"/>
      <c r="HU415" s="306"/>
      <c r="HV415" s="306"/>
      <c r="HW415" s="306"/>
      <c r="HX415" s="306"/>
      <c r="HY415" s="306"/>
      <c r="HZ415" s="306"/>
      <c r="IA415" s="306"/>
      <c r="IB415" s="306"/>
      <c r="IC415" s="306"/>
      <c r="ID415" s="306"/>
      <c r="IE415" s="306"/>
      <c r="IF415" s="306"/>
      <c r="IG415" s="306"/>
      <c r="IH415" s="306"/>
      <c r="II415" s="306"/>
      <c r="IJ415" s="306"/>
      <c r="IK415" s="306"/>
      <c r="IL415" s="306"/>
      <c r="IM415" s="306"/>
      <c r="IN415" s="306"/>
      <c r="IO415" s="306"/>
      <c r="IP415" s="306"/>
      <c r="IQ415" s="306"/>
      <c r="IR415" s="306"/>
      <c r="IS415" s="306"/>
      <c r="IT415" s="306"/>
    </row>
    <row r="416" spans="1:254" s="8" customFormat="1">
      <c r="A416" s="397">
        <v>10.8</v>
      </c>
      <c r="B416" s="404" t="s">
        <v>36</v>
      </c>
      <c r="C416" s="231">
        <v>2</v>
      </c>
      <c r="D416" s="408" t="s">
        <v>4</v>
      </c>
      <c r="E416" s="716"/>
      <c r="F416" s="407">
        <f>ROUND(E416*C416,2)</f>
        <v>0</v>
      </c>
      <c r="G416" s="959"/>
      <c r="H416" s="197"/>
      <c r="I416" s="139"/>
      <c r="J416" s="109"/>
      <c r="K416" s="34"/>
      <c r="L416" s="34"/>
      <c r="M416" s="34"/>
      <c r="N416" s="34"/>
      <c r="O416" s="34"/>
      <c r="P416" s="139"/>
    </row>
    <row r="417" spans="1:256" s="53" customFormat="1" ht="9" customHeight="1">
      <c r="A417" s="717"/>
      <c r="B417" s="718"/>
      <c r="C417" s="719"/>
      <c r="D417" s="720"/>
      <c r="E417" s="719"/>
      <c r="F417" s="721"/>
      <c r="G417" s="959"/>
      <c r="H417" s="1020"/>
      <c r="I417" s="87"/>
      <c r="J417" s="1039"/>
      <c r="K417" s="139"/>
      <c r="L417" s="139"/>
      <c r="M417" s="139"/>
      <c r="N417" s="139"/>
      <c r="O417" s="185"/>
      <c r="P417" s="87"/>
    </row>
    <row r="418" spans="1:256" s="186" customFormat="1" ht="39.6">
      <c r="A418" s="534">
        <v>11</v>
      </c>
      <c r="B418" s="535" t="s">
        <v>294</v>
      </c>
      <c r="C418" s="536"/>
      <c r="D418" s="537"/>
      <c r="E418" s="536"/>
      <c r="F418" s="538"/>
      <c r="G418" s="959"/>
      <c r="H418" s="197"/>
      <c r="I418" s="139"/>
      <c r="J418" s="109"/>
      <c r="K418" s="139"/>
      <c r="L418" s="139"/>
      <c r="M418" s="139"/>
      <c r="N418" s="139"/>
      <c r="O418" s="139"/>
      <c r="P418" s="139"/>
    </row>
    <row r="419" spans="1:256" s="186" customFormat="1">
      <c r="A419" s="397">
        <v>11.1</v>
      </c>
      <c r="B419" s="404" t="s">
        <v>9</v>
      </c>
      <c r="C419" s="405">
        <v>3</v>
      </c>
      <c r="D419" s="406" t="s">
        <v>4</v>
      </c>
      <c r="E419" s="405"/>
      <c r="F419" s="407">
        <f>ROUND(E419*C419,2)</f>
        <v>0</v>
      </c>
      <c r="G419" s="959"/>
      <c r="H419" s="197"/>
      <c r="I419" s="139"/>
      <c r="J419" s="139"/>
      <c r="K419" s="34"/>
      <c r="L419" s="34"/>
      <c r="M419" s="34"/>
      <c r="N419" s="34"/>
      <c r="O419" s="34"/>
      <c r="P419" s="139"/>
    </row>
    <row r="420" spans="1:256" s="8" customFormat="1" ht="26.4">
      <c r="A420" s="403">
        <v>11.2</v>
      </c>
      <c r="B420" s="235" t="s">
        <v>202</v>
      </c>
      <c r="C420" s="231">
        <v>18</v>
      </c>
      <c r="D420" s="408" t="s">
        <v>10</v>
      </c>
      <c r="E420" s="239"/>
      <c r="F420" s="407">
        <f>ROUND(E420*C420,2)</f>
        <v>0</v>
      </c>
      <c r="G420" s="959"/>
      <c r="H420" s="197"/>
      <c r="I420" s="139"/>
      <c r="J420" s="139"/>
      <c r="K420" s="977"/>
      <c r="L420" s="34"/>
      <c r="M420" s="138"/>
      <c r="N420" s="34"/>
      <c r="O420" s="34"/>
      <c r="P420" s="139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  <c r="AJ420" s="50"/>
      <c r="AK420" s="50"/>
      <c r="AL420" s="50"/>
      <c r="AM420" s="50"/>
      <c r="AN420" s="50"/>
      <c r="AO420" s="50"/>
      <c r="AP420" s="50"/>
      <c r="AQ420" s="50"/>
      <c r="AR420" s="50"/>
      <c r="AS420" s="50"/>
      <c r="AT420" s="50"/>
      <c r="AU420" s="50"/>
      <c r="AV420" s="50"/>
      <c r="AW420" s="50"/>
      <c r="AX420" s="50"/>
      <c r="AY420" s="50"/>
      <c r="AZ420" s="50"/>
      <c r="BA420" s="50"/>
      <c r="BB420" s="50"/>
      <c r="BC420" s="50"/>
      <c r="BD420" s="50"/>
      <c r="BE420" s="50"/>
      <c r="BF420" s="50"/>
      <c r="BG420" s="50"/>
      <c r="BH420" s="50"/>
      <c r="BI420" s="50"/>
      <c r="BJ420" s="50"/>
      <c r="BK420" s="50"/>
      <c r="BL420" s="50"/>
      <c r="BM420" s="50"/>
      <c r="BN420" s="50"/>
      <c r="BO420" s="50"/>
      <c r="BP420" s="50"/>
      <c r="BQ420" s="50"/>
      <c r="BR420" s="50"/>
      <c r="BS420" s="50"/>
      <c r="BT420" s="50"/>
      <c r="BU420" s="50"/>
      <c r="BV420" s="50"/>
      <c r="BW420" s="50"/>
      <c r="BX420" s="50"/>
      <c r="BY420" s="50"/>
      <c r="BZ420" s="50"/>
      <c r="CA420" s="50"/>
      <c r="CB420" s="50"/>
      <c r="CC420" s="50"/>
      <c r="CD420" s="50"/>
      <c r="CE420" s="50"/>
      <c r="CF420" s="50"/>
      <c r="CG420" s="50"/>
      <c r="CH420" s="50"/>
      <c r="CI420" s="50"/>
      <c r="CJ420" s="50"/>
      <c r="CK420" s="50"/>
      <c r="CL420" s="50"/>
      <c r="CM420" s="50"/>
      <c r="CN420" s="50"/>
      <c r="CO420" s="50"/>
      <c r="CP420" s="50"/>
      <c r="CQ420" s="50"/>
      <c r="CR420" s="50"/>
      <c r="CS420" s="50"/>
      <c r="CT420" s="50"/>
      <c r="CU420" s="50"/>
      <c r="CV420" s="50"/>
      <c r="CW420" s="50"/>
      <c r="CX420" s="50"/>
      <c r="CY420" s="50"/>
      <c r="CZ420" s="50"/>
      <c r="DA420" s="50"/>
      <c r="DB420" s="50"/>
      <c r="DC420" s="50"/>
      <c r="DD420" s="50"/>
      <c r="DE420" s="50"/>
      <c r="DF420" s="50"/>
      <c r="DG420" s="50"/>
      <c r="DH420" s="50"/>
      <c r="DI420" s="50"/>
      <c r="DJ420" s="50"/>
      <c r="DK420" s="50"/>
      <c r="DL420" s="50"/>
      <c r="DM420" s="50"/>
      <c r="DN420" s="50"/>
      <c r="DO420" s="50"/>
      <c r="DP420" s="50"/>
      <c r="DQ420" s="50"/>
      <c r="DR420" s="50"/>
      <c r="DS420" s="50"/>
      <c r="DT420" s="50"/>
      <c r="DU420" s="50"/>
      <c r="DV420" s="50"/>
      <c r="DW420" s="50"/>
      <c r="DX420" s="50"/>
      <c r="DY420" s="50"/>
      <c r="DZ420" s="50"/>
      <c r="EA420" s="50"/>
      <c r="EB420" s="50"/>
      <c r="EC420" s="50"/>
      <c r="ED420" s="50"/>
      <c r="EE420" s="50"/>
      <c r="EF420" s="50"/>
      <c r="EG420" s="50"/>
      <c r="EH420" s="50"/>
      <c r="EI420" s="50"/>
      <c r="EJ420" s="50"/>
      <c r="EK420" s="50"/>
      <c r="EL420" s="50"/>
      <c r="EM420" s="50"/>
      <c r="EN420" s="50"/>
      <c r="EO420" s="50"/>
      <c r="EP420" s="50"/>
      <c r="EQ420" s="50"/>
      <c r="ER420" s="50"/>
      <c r="ES420" s="50"/>
      <c r="ET420" s="50"/>
      <c r="EU420" s="50"/>
      <c r="EV420" s="50"/>
      <c r="EW420" s="50"/>
      <c r="EX420" s="50"/>
      <c r="EY420" s="50"/>
      <c r="EZ420" s="50"/>
      <c r="FA420" s="50"/>
      <c r="FB420" s="50"/>
      <c r="FC420" s="50"/>
      <c r="FD420" s="50"/>
      <c r="FE420" s="50"/>
      <c r="FF420" s="50"/>
      <c r="FG420" s="50"/>
      <c r="FH420" s="50"/>
      <c r="FI420" s="50"/>
      <c r="FJ420" s="50"/>
      <c r="FK420" s="50"/>
      <c r="FL420" s="50"/>
      <c r="FM420" s="50"/>
      <c r="FN420" s="50"/>
      <c r="FO420" s="50"/>
      <c r="FP420" s="50"/>
      <c r="FQ420" s="50"/>
      <c r="FR420" s="50"/>
      <c r="FS420" s="50"/>
      <c r="FT420" s="50"/>
      <c r="FU420" s="50"/>
      <c r="FV420" s="50"/>
      <c r="FW420" s="50"/>
      <c r="FX420" s="50"/>
      <c r="FY420" s="50"/>
      <c r="FZ420" s="50"/>
      <c r="GA420" s="50"/>
      <c r="GB420" s="50"/>
      <c r="GC420" s="50"/>
      <c r="GD420" s="50"/>
      <c r="GE420" s="50"/>
      <c r="GF420" s="50"/>
      <c r="GG420" s="50"/>
      <c r="GH420" s="50"/>
      <c r="GI420" s="50"/>
      <c r="GJ420" s="50"/>
      <c r="GK420" s="50"/>
      <c r="GL420" s="50"/>
      <c r="GM420" s="50"/>
      <c r="GN420" s="50"/>
      <c r="GO420" s="50"/>
      <c r="GP420" s="50"/>
      <c r="GQ420" s="50"/>
      <c r="GR420" s="50"/>
      <c r="GS420" s="50"/>
      <c r="GT420" s="50"/>
      <c r="GU420" s="50"/>
      <c r="GV420" s="50"/>
      <c r="GW420" s="50"/>
      <c r="GX420" s="50"/>
      <c r="GY420" s="50"/>
      <c r="GZ420" s="50"/>
      <c r="HA420" s="50"/>
      <c r="HB420" s="50"/>
      <c r="HC420" s="50"/>
      <c r="HD420" s="50"/>
      <c r="HE420" s="50"/>
      <c r="HF420" s="50"/>
      <c r="HG420" s="50"/>
      <c r="HH420" s="50"/>
      <c r="HI420" s="50"/>
      <c r="HJ420" s="50"/>
      <c r="HK420" s="50"/>
      <c r="HL420" s="50"/>
      <c r="HM420" s="50"/>
      <c r="HN420" s="50"/>
      <c r="HO420" s="50"/>
      <c r="HP420" s="50"/>
      <c r="HQ420" s="50"/>
      <c r="HR420" s="50"/>
      <c r="HS420" s="50"/>
      <c r="HT420" s="50"/>
      <c r="HU420" s="50"/>
      <c r="HV420" s="50"/>
      <c r="HW420" s="50"/>
      <c r="HX420" s="50"/>
      <c r="HY420" s="50"/>
      <c r="HZ420" s="50"/>
      <c r="IA420" s="50"/>
      <c r="IB420" s="50"/>
      <c r="IC420" s="50"/>
      <c r="ID420" s="50"/>
      <c r="IE420" s="50"/>
      <c r="IF420" s="50"/>
      <c r="IG420" s="50"/>
      <c r="IH420" s="50"/>
      <c r="II420" s="50"/>
      <c r="IJ420" s="50"/>
      <c r="IK420" s="50"/>
      <c r="IL420" s="50"/>
      <c r="IM420" s="50"/>
      <c r="IN420" s="50"/>
      <c r="IO420" s="50"/>
      <c r="IP420" s="50"/>
      <c r="IQ420" s="50"/>
      <c r="IR420" s="50"/>
      <c r="IS420" s="50"/>
      <c r="IT420" s="50"/>
      <c r="IU420" s="50"/>
      <c r="IV420" s="50"/>
    </row>
    <row r="421" spans="1:256" s="8" customFormat="1" ht="26.4">
      <c r="A421" s="403">
        <v>11.3</v>
      </c>
      <c r="B421" s="404" t="s">
        <v>293</v>
      </c>
      <c r="C421" s="231">
        <v>12</v>
      </c>
      <c r="D421" s="408" t="s">
        <v>4</v>
      </c>
      <c r="E421" s="231"/>
      <c r="F421" s="407">
        <f>ROUND(E421*C421,2)</f>
        <v>0</v>
      </c>
      <c r="G421" s="959"/>
      <c r="H421" s="197"/>
      <c r="I421" s="139"/>
      <c r="J421" s="1049"/>
      <c r="K421" s="977"/>
      <c r="L421" s="34"/>
      <c r="M421" s="138"/>
      <c r="N421" s="34"/>
      <c r="O421" s="34"/>
      <c r="P421" s="139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  <c r="AJ421" s="50"/>
      <c r="AK421" s="50"/>
      <c r="AL421" s="50"/>
      <c r="AM421" s="50"/>
      <c r="AN421" s="50"/>
      <c r="AO421" s="50"/>
      <c r="AP421" s="50"/>
      <c r="AQ421" s="50"/>
      <c r="AR421" s="50"/>
      <c r="AS421" s="50"/>
      <c r="AT421" s="50"/>
      <c r="AU421" s="50"/>
      <c r="AV421" s="50"/>
      <c r="AW421" s="50"/>
      <c r="AX421" s="50"/>
      <c r="AY421" s="50"/>
      <c r="AZ421" s="50"/>
      <c r="BA421" s="50"/>
      <c r="BB421" s="50"/>
      <c r="BC421" s="50"/>
      <c r="BD421" s="50"/>
      <c r="BE421" s="50"/>
      <c r="BF421" s="50"/>
      <c r="BG421" s="50"/>
      <c r="BH421" s="50"/>
      <c r="BI421" s="50"/>
      <c r="BJ421" s="50"/>
      <c r="BK421" s="50"/>
      <c r="BL421" s="50"/>
      <c r="BM421" s="50"/>
      <c r="BN421" s="50"/>
      <c r="BO421" s="50"/>
      <c r="BP421" s="50"/>
      <c r="BQ421" s="50"/>
      <c r="BR421" s="50"/>
      <c r="BS421" s="50"/>
      <c r="BT421" s="50"/>
      <c r="BU421" s="50"/>
      <c r="BV421" s="50"/>
      <c r="BW421" s="50"/>
      <c r="BX421" s="50"/>
      <c r="BY421" s="50"/>
      <c r="BZ421" s="50"/>
      <c r="CA421" s="50"/>
      <c r="CB421" s="50"/>
      <c r="CC421" s="50"/>
      <c r="CD421" s="50"/>
      <c r="CE421" s="50"/>
      <c r="CF421" s="50"/>
      <c r="CG421" s="50"/>
      <c r="CH421" s="50"/>
      <c r="CI421" s="50"/>
      <c r="CJ421" s="50"/>
      <c r="CK421" s="50"/>
      <c r="CL421" s="50"/>
      <c r="CM421" s="50"/>
      <c r="CN421" s="50"/>
      <c r="CO421" s="50"/>
      <c r="CP421" s="50"/>
      <c r="CQ421" s="50"/>
      <c r="CR421" s="50"/>
      <c r="CS421" s="50"/>
      <c r="CT421" s="50"/>
      <c r="CU421" s="50"/>
      <c r="CV421" s="50"/>
      <c r="CW421" s="50"/>
      <c r="CX421" s="50"/>
      <c r="CY421" s="50"/>
      <c r="CZ421" s="50"/>
      <c r="DA421" s="50"/>
      <c r="DB421" s="50"/>
      <c r="DC421" s="50"/>
      <c r="DD421" s="50"/>
      <c r="DE421" s="50"/>
      <c r="DF421" s="50"/>
      <c r="DG421" s="50"/>
      <c r="DH421" s="50"/>
      <c r="DI421" s="50"/>
      <c r="DJ421" s="50"/>
      <c r="DK421" s="50"/>
      <c r="DL421" s="50"/>
      <c r="DM421" s="50"/>
      <c r="DN421" s="50"/>
      <c r="DO421" s="50"/>
      <c r="DP421" s="50"/>
      <c r="DQ421" s="50"/>
      <c r="DR421" s="50"/>
      <c r="DS421" s="50"/>
      <c r="DT421" s="50"/>
      <c r="DU421" s="50"/>
      <c r="DV421" s="50"/>
      <c r="DW421" s="50"/>
      <c r="DX421" s="50"/>
      <c r="DY421" s="50"/>
      <c r="DZ421" s="50"/>
      <c r="EA421" s="50"/>
      <c r="EB421" s="50"/>
      <c r="EC421" s="50"/>
      <c r="ED421" s="50"/>
      <c r="EE421" s="50"/>
      <c r="EF421" s="50"/>
      <c r="EG421" s="50"/>
      <c r="EH421" s="50"/>
      <c r="EI421" s="50"/>
      <c r="EJ421" s="50"/>
      <c r="EK421" s="50"/>
      <c r="EL421" s="50"/>
      <c r="EM421" s="50"/>
      <c r="EN421" s="50"/>
      <c r="EO421" s="50"/>
      <c r="EP421" s="50"/>
      <c r="EQ421" s="50"/>
      <c r="ER421" s="50"/>
      <c r="ES421" s="50"/>
      <c r="ET421" s="50"/>
      <c r="EU421" s="50"/>
      <c r="EV421" s="50"/>
      <c r="EW421" s="50"/>
      <c r="EX421" s="50"/>
      <c r="EY421" s="50"/>
      <c r="EZ421" s="50"/>
      <c r="FA421" s="50"/>
      <c r="FB421" s="50"/>
      <c r="FC421" s="50"/>
      <c r="FD421" s="50"/>
      <c r="FE421" s="50"/>
      <c r="FF421" s="50"/>
      <c r="FG421" s="50"/>
      <c r="FH421" s="50"/>
      <c r="FI421" s="50"/>
      <c r="FJ421" s="50"/>
      <c r="FK421" s="50"/>
      <c r="FL421" s="50"/>
      <c r="FM421" s="50"/>
      <c r="FN421" s="50"/>
      <c r="FO421" s="50"/>
      <c r="FP421" s="50"/>
      <c r="FQ421" s="50"/>
      <c r="FR421" s="50"/>
      <c r="FS421" s="50"/>
      <c r="FT421" s="50"/>
      <c r="FU421" s="50"/>
      <c r="FV421" s="50"/>
      <c r="FW421" s="50"/>
      <c r="FX421" s="50"/>
      <c r="FY421" s="50"/>
      <c r="FZ421" s="50"/>
      <c r="GA421" s="50"/>
      <c r="GB421" s="50"/>
      <c r="GC421" s="50"/>
      <c r="GD421" s="50"/>
      <c r="GE421" s="50"/>
      <c r="GF421" s="50"/>
      <c r="GG421" s="50"/>
      <c r="GH421" s="50"/>
      <c r="GI421" s="50"/>
      <c r="GJ421" s="50"/>
      <c r="GK421" s="50"/>
      <c r="GL421" s="50"/>
      <c r="GM421" s="50"/>
      <c r="GN421" s="50"/>
      <c r="GO421" s="50"/>
      <c r="GP421" s="50"/>
      <c r="GQ421" s="50"/>
      <c r="GR421" s="50"/>
      <c r="GS421" s="50"/>
      <c r="GT421" s="50"/>
      <c r="GU421" s="50"/>
      <c r="GV421" s="50"/>
      <c r="GW421" s="50"/>
      <c r="GX421" s="50"/>
      <c r="GY421" s="50"/>
      <c r="GZ421" s="50"/>
      <c r="HA421" s="50"/>
      <c r="HB421" s="50"/>
      <c r="HC421" s="50"/>
      <c r="HD421" s="50"/>
      <c r="HE421" s="50"/>
      <c r="HF421" s="50"/>
      <c r="HG421" s="50"/>
      <c r="HH421" s="50"/>
      <c r="HI421" s="50"/>
      <c r="HJ421" s="50"/>
      <c r="HK421" s="50"/>
      <c r="HL421" s="50"/>
      <c r="HM421" s="50"/>
      <c r="HN421" s="50"/>
      <c r="HO421" s="50"/>
      <c r="HP421" s="50"/>
      <c r="HQ421" s="50"/>
      <c r="HR421" s="50"/>
      <c r="HS421" s="50"/>
      <c r="HT421" s="50"/>
      <c r="HU421" s="50"/>
      <c r="HV421" s="50"/>
      <c r="HW421" s="50"/>
      <c r="HX421" s="50"/>
      <c r="HY421" s="50"/>
      <c r="HZ421" s="50"/>
      <c r="IA421" s="50"/>
      <c r="IB421" s="50"/>
      <c r="IC421" s="50"/>
      <c r="ID421" s="50"/>
      <c r="IE421" s="50"/>
      <c r="IF421" s="50"/>
      <c r="IG421" s="50"/>
      <c r="IH421" s="50"/>
      <c r="II421" s="50"/>
      <c r="IJ421" s="50"/>
      <c r="IK421" s="50"/>
      <c r="IL421" s="50"/>
      <c r="IM421" s="50"/>
      <c r="IN421" s="50"/>
      <c r="IO421" s="50"/>
      <c r="IP421" s="50"/>
      <c r="IQ421" s="50"/>
      <c r="IR421" s="50"/>
      <c r="IS421" s="50"/>
      <c r="IT421" s="50"/>
      <c r="IU421" s="50"/>
      <c r="IV421" s="50"/>
    </row>
    <row r="422" spans="1:256" s="8" customFormat="1">
      <c r="A422" s="397">
        <v>11.4</v>
      </c>
      <c r="B422" s="541" t="s">
        <v>317</v>
      </c>
      <c r="C422" s="231">
        <v>6</v>
      </c>
      <c r="D422" s="408" t="s">
        <v>4</v>
      </c>
      <c r="E422" s="231"/>
      <c r="F422" s="407">
        <f>ROUND(E422*C422,2)</f>
        <v>0</v>
      </c>
      <c r="G422" s="959"/>
      <c r="H422" s="197"/>
      <c r="I422" s="146"/>
      <c r="J422" s="1049"/>
      <c r="K422" s="977"/>
      <c r="L422" s="34"/>
      <c r="M422" s="138"/>
      <c r="N422" s="34"/>
      <c r="O422" s="34"/>
      <c r="P422" s="139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  <c r="AJ422" s="50"/>
      <c r="AK422" s="50"/>
      <c r="AL422" s="50"/>
      <c r="AM422" s="50"/>
      <c r="AN422" s="50"/>
      <c r="AO422" s="50"/>
      <c r="AP422" s="50"/>
      <c r="AQ422" s="50"/>
      <c r="AR422" s="50"/>
      <c r="AS422" s="50"/>
      <c r="AT422" s="50"/>
      <c r="AU422" s="50"/>
      <c r="AV422" s="50"/>
      <c r="AW422" s="50"/>
      <c r="AX422" s="50"/>
      <c r="AY422" s="50"/>
      <c r="AZ422" s="50"/>
      <c r="BA422" s="50"/>
      <c r="BB422" s="50"/>
      <c r="BC422" s="50"/>
      <c r="BD422" s="50"/>
      <c r="BE422" s="50"/>
      <c r="BF422" s="50"/>
      <c r="BG422" s="50"/>
      <c r="BH422" s="50"/>
      <c r="BI422" s="50"/>
      <c r="BJ422" s="50"/>
      <c r="BK422" s="50"/>
      <c r="BL422" s="50"/>
      <c r="BM422" s="50"/>
      <c r="BN422" s="50"/>
      <c r="BO422" s="50"/>
      <c r="BP422" s="50"/>
      <c r="BQ422" s="50"/>
      <c r="BR422" s="50"/>
      <c r="BS422" s="50"/>
      <c r="BT422" s="50"/>
      <c r="BU422" s="50"/>
      <c r="BV422" s="50"/>
      <c r="BW422" s="50"/>
      <c r="BX422" s="50"/>
      <c r="BY422" s="50"/>
      <c r="BZ422" s="50"/>
      <c r="CA422" s="50"/>
      <c r="CB422" s="50"/>
      <c r="CC422" s="50"/>
      <c r="CD422" s="50"/>
      <c r="CE422" s="50"/>
      <c r="CF422" s="50"/>
      <c r="CG422" s="50"/>
      <c r="CH422" s="50"/>
      <c r="CI422" s="50"/>
      <c r="CJ422" s="50"/>
      <c r="CK422" s="50"/>
      <c r="CL422" s="50"/>
      <c r="CM422" s="50"/>
      <c r="CN422" s="50"/>
      <c r="CO422" s="50"/>
      <c r="CP422" s="50"/>
      <c r="CQ422" s="50"/>
      <c r="CR422" s="50"/>
      <c r="CS422" s="50"/>
      <c r="CT422" s="50"/>
      <c r="CU422" s="50"/>
      <c r="CV422" s="50"/>
      <c r="CW422" s="50"/>
      <c r="CX422" s="50"/>
      <c r="CY422" s="50"/>
      <c r="CZ422" s="50"/>
      <c r="DA422" s="50"/>
      <c r="DB422" s="50"/>
      <c r="DC422" s="50"/>
      <c r="DD422" s="50"/>
      <c r="DE422" s="50"/>
      <c r="DF422" s="50"/>
      <c r="DG422" s="50"/>
      <c r="DH422" s="50"/>
      <c r="DI422" s="50"/>
      <c r="DJ422" s="50"/>
      <c r="DK422" s="50"/>
      <c r="DL422" s="50"/>
      <c r="DM422" s="50"/>
      <c r="DN422" s="50"/>
      <c r="DO422" s="50"/>
      <c r="DP422" s="50"/>
      <c r="DQ422" s="50"/>
      <c r="DR422" s="50"/>
      <c r="DS422" s="50"/>
      <c r="DT422" s="50"/>
      <c r="DU422" s="50"/>
      <c r="DV422" s="50"/>
      <c r="DW422" s="50"/>
      <c r="DX422" s="50"/>
      <c r="DY422" s="50"/>
      <c r="DZ422" s="50"/>
      <c r="EA422" s="50"/>
      <c r="EB422" s="50"/>
      <c r="EC422" s="50"/>
      <c r="ED422" s="50"/>
      <c r="EE422" s="50"/>
      <c r="EF422" s="50"/>
      <c r="EG422" s="50"/>
      <c r="EH422" s="50"/>
      <c r="EI422" s="50"/>
      <c r="EJ422" s="50"/>
      <c r="EK422" s="50"/>
      <c r="EL422" s="50"/>
      <c r="EM422" s="50"/>
      <c r="EN422" s="50"/>
      <c r="EO422" s="50"/>
      <c r="EP422" s="50"/>
      <c r="EQ422" s="50"/>
      <c r="ER422" s="50"/>
      <c r="ES422" s="50"/>
      <c r="ET422" s="50"/>
      <c r="EU422" s="50"/>
      <c r="EV422" s="50"/>
      <c r="EW422" s="50"/>
      <c r="EX422" s="50"/>
      <c r="EY422" s="50"/>
      <c r="EZ422" s="50"/>
      <c r="FA422" s="50"/>
      <c r="FB422" s="50"/>
      <c r="FC422" s="50"/>
      <c r="FD422" s="50"/>
      <c r="FE422" s="50"/>
      <c r="FF422" s="50"/>
      <c r="FG422" s="50"/>
      <c r="FH422" s="50"/>
      <c r="FI422" s="50"/>
      <c r="FJ422" s="50"/>
      <c r="FK422" s="50"/>
      <c r="FL422" s="50"/>
      <c r="FM422" s="50"/>
      <c r="FN422" s="50"/>
      <c r="FO422" s="50"/>
      <c r="FP422" s="50"/>
      <c r="FQ422" s="50"/>
      <c r="FR422" s="50"/>
      <c r="FS422" s="50"/>
      <c r="FT422" s="50"/>
      <c r="FU422" s="50"/>
      <c r="FV422" s="50"/>
      <c r="FW422" s="50"/>
      <c r="FX422" s="50"/>
      <c r="FY422" s="50"/>
      <c r="FZ422" s="50"/>
      <c r="GA422" s="50"/>
      <c r="GB422" s="50"/>
      <c r="GC422" s="50"/>
      <c r="GD422" s="50"/>
      <c r="GE422" s="50"/>
      <c r="GF422" s="50"/>
      <c r="GG422" s="50"/>
      <c r="GH422" s="50"/>
      <c r="GI422" s="50"/>
      <c r="GJ422" s="50"/>
      <c r="GK422" s="50"/>
      <c r="GL422" s="50"/>
      <c r="GM422" s="50"/>
      <c r="GN422" s="50"/>
      <c r="GO422" s="50"/>
      <c r="GP422" s="50"/>
      <c r="GQ422" s="50"/>
      <c r="GR422" s="50"/>
      <c r="GS422" s="50"/>
      <c r="GT422" s="50"/>
      <c r="GU422" s="50"/>
      <c r="GV422" s="50"/>
      <c r="GW422" s="50"/>
      <c r="GX422" s="50"/>
      <c r="GY422" s="50"/>
      <c r="GZ422" s="50"/>
      <c r="HA422" s="50"/>
      <c r="HB422" s="50"/>
      <c r="HC422" s="50"/>
      <c r="HD422" s="50"/>
      <c r="HE422" s="50"/>
      <c r="HF422" s="50"/>
      <c r="HG422" s="50"/>
      <c r="HH422" s="50"/>
      <c r="HI422" s="50"/>
      <c r="HJ422" s="50"/>
      <c r="HK422" s="50"/>
      <c r="HL422" s="50"/>
      <c r="HM422" s="50"/>
      <c r="HN422" s="50"/>
      <c r="HO422" s="50"/>
      <c r="HP422" s="50"/>
      <c r="HQ422" s="50"/>
      <c r="HR422" s="50"/>
      <c r="HS422" s="50"/>
      <c r="HT422" s="50"/>
      <c r="HU422" s="50"/>
      <c r="HV422" s="50"/>
      <c r="HW422" s="50"/>
      <c r="HX422" s="50"/>
      <c r="HY422" s="50"/>
      <c r="HZ422" s="50"/>
      <c r="IA422" s="50"/>
      <c r="IB422" s="50"/>
      <c r="IC422" s="50"/>
      <c r="ID422" s="50"/>
      <c r="IE422" s="50"/>
      <c r="IF422" s="50"/>
      <c r="IG422" s="50"/>
      <c r="IH422" s="50"/>
      <c r="II422" s="50"/>
      <c r="IJ422" s="50"/>
      <c r="IK422" s="50"/>
      <c r="IL422" s="50"/>
      <c r="IM422" s="50"/>
      <c r="IN422" s="50"/>
      <c r="IO422" s="50"/>
      <c r="IP422" s="50"/>
      <c r="IQ422" s="50"/>
      <c r="IR422" s="50"/>
      <c r="IS422" s="50"/>
      <c r="IT422" s="50"/>
      <c r="IU422" s="50"/>
      <c r="IV422" s="50"/>
    </row>
    <row r="423" spans="1:256" s="775" customFormat="1" ht="52.5" customHeight="1">
      <c r="A423" s="403">
        <v>11.5</v>
      </c>
      <c r="B423" s="245" t="s">
        <v>334</v>
      </c>
      <c r="C423" s="231">
        <v>16</v>
      </c>
      <c r="D423" s="408" t="s">
        <v>43</v>
      </c>
      <c r="E423" s="231"/>
      <c r="F423" s="407">
        <f>ROUND(C423*E423,2)</f>
        <v>0</v>
      </c>
      <c r="G423" s="959"/>
      <c r="J423" s="882"/>
    </row>
    <row r="424" spans="1:256" s="8" customFormat="1">
      <c r="A424" s="397">
        <v>11.6</v>
      </c>
      <c r="B424" s="541" t="s">
        <v>35</v>
      </c>
      <c r="C424" s="231">
        <v>6</v>
      </c>
      <c r="D424" s="408" t="s">
        <v>4</v>
      </c>
      <c r="E424" s="231"/>
      <c r="F424" s="407">
        <f>ROUND(E424*C424,2)</f>
        <v>0</v>
      </c>
      <c r="G424" s="959"/>
      <c r="H424" s="197"/>
      <c r="I424" s="139"/>
      <c r="J424" s="1049"/>
      <c r="K424" s="34"/>
      <c r="L424" s="34"/>
      <c r="M424" s="138"/>
      <c r="N424" s="34"/>
      <c r="O424" s="34"/>
      <c r="P424" s="139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  <c r="AJ424" s="50"/>
      <c r="AK424" s="50"/>
      <c r="AL424" s="50"/>
      <c r="AM424" s="50"/>
      <c r="AN424" s="50"/>
      <c r="AO424" s="50"/>
      <c r="AP424" s="50"/>
      <c r="AQ424" s="50"/>
      <c r="AR424" s="50"/>
      <c r="AS424" s="50"/>
      <c r="AT424" s="50"/>
      <c r="AU424" s="50"/>
      <c r="AV424" s="50"/>
      <c r="AW424" s="50"/>
      <c r="AX424" s="50"/>
      <c r="AY424" s="50"/>
      <c r="AZ424" s="50"/>
      <c r="BA424" s="50"/>
      <c r="BB424" s="50"/>
      <c r="BC424" s="50"/>
      <c r="BD424" s="50"/>
      <c r="BE424" s="50"/>
      <c r="BF424" s="50"/>
      <c r="BG424" s="50"/>
      <c r="BH424" s="50"/>
      <c r="BI424" s="50"/>
      <c r="BJ424" s="50"/>
      <c r="BK424" s="50"/>
      <c r="BL424" s="50"/>
      <c r="BM424" s="50"/>
      <c r="BN424" s="50"/>
      <c r="BO424" s="50"/>
      <c r="BP424" s="50"/>
      <c r="BQ424" s="50"/>
      <c r="BR424" s="50"/>
      <c r="BS424" s="50"/>
      <c r="BT424" s="50"/>
      <c r="BU424" s="50"/>
      <c r="BV424" s="50"/>
      <c r="BW424" s="50"/>
      <c r="BX424" s="50"/>
      <c r="BY424" s="50"/>
      <c r="BZ424" s="50"/>
      <c r="CA424" s="50"/>
      <c r="CB424" s="50"/>
      <c r="CC424" s="50"/>
      <c r="CD424" s="50"/>
      <c r="CE424" s="50"/>
      <c r="CF424" s="50"/>
      <c r="CG424" s="50"/>
      <c r="CH424" s="50"/>
      <c r="CI424" s="50"/>
      <c r="CJ424" s="50"/>
      <c r="CK424" s="50"/>
      <c r="CL424" s="50"/>
      <c r="CM424" s="50"/>
      <c r="CN424" s="50"/>
      <c r="CO424" s="50"/>
      <c r="CP424" s="50"/>
      <c r="CQ424" s="50"/>
      <c r="CR424" s="50"/>
      <c r="CS424" s="50"/>
      <c r="CT424" s="50"/>
      <c r="CU424" s="50"/>
      <c r="CV424" s="50"/>
      <c r="CW424" s="50"/>
      <c r="CX424" s="50"/>
      <c r="CY424" s="50"/>
      <c r="CZ424" s="50"/>
      <c r="DA424" s="50"/>
      <c r="DB424" s="50"/>
      <c r="DC424" s="50"/>
      <c r="DD424" s="50"/>
      <c r="DE424" s="50"/>
      <c r="DF424" s="50"/>
      <c r="DG424" s="50"/>
      <c r="DH424" s="50"/>
      <c r="DI424" s="50"/>
      <c r="DJ424" s="50"/>
      <c r="DK424" s="50"/>
      <c r="DL424" s="50"/>
      <c r="DM424" s="50"/>
      <c r="DN424" s="50"/>
      <c r="DO424" s="50"/>
      <c r="DP424" s="50"/>
      <c r="DQ424" s="50"/>
      <c r="DR424" s="50"/>
      <c r="DS424" s="50"/>
      <c r="DT424" s="50"/>
      <c r="DU424" s="50"/>
      <c r="DV424" s="50"/>
      <c r="DW424" s="50"/>
      <c r="DX424" s="50"/>
      <c r="DY424" s="50"/>
      <c r="DZ424" s="50"/>
      <c r="EA424" s="50"/>
      <c r="EB424" s="50"/>
      <c r="EC424" s="50"/>
      <c r="ED424" s="50"/>
      <c r="EE424" s="50"/>
      <c r="EF424" s="50"/>
      <c r="EG424" s="50"/>
      <c r="EH424" s="50"/>
      <c r="EI424" s="50"/>
      <c r="EJ424" s="50"/>
      <c r="EK424" s="50"/>
      <c r="EL424" s="50"/>
      <c r="EM424" s="50"/>
      <c r="EN424" s="50"/>
      <c r="EO424" s="50"/>
      <c r="EP424" s="50"/>
      <c r="EQ424" s="50"/>
      <c r="ER424" s="50"/>
      <c r="ES424" s="50"/>
      <c r="ET424" s="50"/>
      <c r="EU424" s="50"/>
      <c r="EV424" s="50"/>
      <c r="EW424" s="50"/>
      <c r="EX424" s="50"/>
      <c r="EY424" s="50"/>
      <c r="EZ424" s="50"/>
      <c r="FA424" s="50"/>
      <c r="FB424" s="50"/>
      <c r="FC424" s="50"/>
      <c r="FD424" s="50"/>
      <c r="FE424" s="50"/>
      <c r="FF424" s="50"/>
      <c r="FG424" s="50"/>
      <c r="FH424" s="50"/>
      <c r="FI424" s="50"/>
      <c r="FJ424" s="50"/>
      <c r="FK424" s="50"/>
      <c r="FL424" s="50"/>
      <c r="FM424" s="50"/>
      <c r="FN424" s="50"/>
      <c r="FO424" s="50"/>
      <c r="FP424" s="50"/>
      <c r="FQ424" s="50"/>
      <c r="FR424" s="50"/>
      <c r="FS424" s="50"/>
      <c r="FT424" s="50"/>
      <c r="FU424" s="50"/>
      <c r="FV424" s="50"/>
      <c r="FW424" s="50"/>
      <c r="FX424" s="50"/>
      <c r="FY424" s="50"/>
      <c r="FZ424" s="50"/>
      <c r="GA424" s="50"/>
      <c r="GB424" s="50"/>
      <c r="GC424" s="50"/>
      <c r="GD424" s="50"/>
      <c r="GE424" s="50"/>
      <c r="GF424" s="50"/>
      <c r="GG424" s="50"/>
      <c r="GH424" s="50"/>
      <c r="GI424" s="50"/>
      <c r="GJ424" s="50"/>
      <c r="GK424" s="50"/>
      <c r="GL424" s="50"/>
      <c r="GM424" s="50"/>
      <c r="GN424" s="50"/>
      <c r="GO424" s="50"/>
      <c r="GP424" s="50"/>
      <c r="GQ424" s="50"/>
      <c r="GR424" s="50"/>
      <c r="GS424" s="50"/>
      <c r="GT424" s="50"/>
      <c r="GU424" s="50"/>
      <c r="GV424" s="50"/>
      <c r="GW424" s="50"/>
      <c r="GX424" s="50"/>
      <c r="GY424" s="50"/>
      <c r="GZ424" s="50"/>
      <c r="HA424" s="50"/>
      <c r="HB424" s="50"/>
      <c r="HC424" s="50"/>
      <c r="HD424" s="50"/>
      <c r="HE424" s="50"/>
      <c r="HF424" s="50"/>
      <c r="HG424" s="50"/>
      <c r="HH424" s="50"/>
      <c r="HI424" s="50"/>
      <c r="HJ424" s="50"/>
      <c r="HK424" s="50"/>
      <c r="HL424" s="50"/>
      <c r="HM424" s="50"/>
      <c r="HN424" s="50"/>
      <c r="HO424" s="50"/>
      <c r="HP424" s="50"/>
      <c r="HQ424" s="50"/>
      <c r="HR424" s="50"/>
      <c r="HS424" s="50"/>
      <c r="HT424" s="50"/>
      <c r="HU424" s="50"/>
      <c r="HV424" s="50"/>
      <c r="HW424" s="50"/>
      <c r="HX424" s="50"/>
      <c r="HY424" s="50"/>
      <c r="HZ424" s="50"/>
      <c r="IA424" s="50"/>
      <c r="IB424" s="50"/>
      <c r="IC424" s="50"/>
      <c r="ID424" s="50"/>
      <c r="IE424" s="50"/>
      <c r="IF424" s="50"/>
      <c r="IG424" s="50"/>
      <c r="IH424" s="50"/>
      <c r="II424" s="50"/>
      <c r="IJ424" s="50"/>
      <c r="IK424" s="50"/>
      <c r="IL424" s="50"/>
      <c r="IM424" s="50"/>
      <c r="IN424" s="50"/>
      <c r="IO424" s="50"/>
      <c r="IP424" s="50"/>
      <c r="IQ424" s="50"/>
      <c r="IR424" s="50"/>
      <c r="IS424" s="50"/>
      <c r="IT424" s="50"/>
      <c r="IU424" s="50"/>
      <c r="IV424" s="50"/>
    </row>
    <row r="425" spans="1:256" s="303" customFormat="1">
      <c r="A425" s="397">
        <v>11.7</v>
      </c>
      <c r="B425" s="541" t="s">
        <v>197</v>
      </c>
      <c r="C425" s="231">
        <v>5.74</v>
      </c>
      <c r="D425" s="408" t="s">
        <v>15</v>
      </c>
      <c r="E425" s="231"/>
      <c r="F425" s="407">
        <f>ROUND(E425*C425,2)</f>
        <v>0</v>
      </c>
      <c r="G425" s="959"/>
      <c r="H425" s="1048"/>
      <c r="J425" s="304"/>
      <c r="M425" s="305"/>
      <c r="T425" s="306"/>
      <c r="U425" s="306"/>
      <c r="V425" s="306"/>
      <c r="W425" s="306"/>
      <c r="X425" s="306"/>
      <c r="Y425" s="306"/>
      <c r="Z425" s="306"/>
      <c r="AA425" s="306"/>
      <c r="AB425" s="306"/>
      <c r="AC425" s="306"/>
      <c r="AD425" s="306"/>
      <c r="AE425" s="306"/>
      <c r="AF425" s="306"/>
      <c r="AG425" s="306"/>
      <c r="AH425" s="306"/>
      <c r="AI425" s="306"/>
      <c r="AJ425" s="306"/>
      <c r="AK425" s="306"/>
      <c r="AL425" s="306"/>
      <c r="AM425" s="306"/>
      <c r="AN425" s="306"/>
      <c r="AO425" s="306"/>
      <c r="AP425" s="306"/>
      <c r="AQ425" s="306"/>
      <c r="AR425" s="306"/>
      <c r="AS425" s="306"/>
      <c r="AT425" s="306"/>
      <c r="AU425" s="306"/>
      <c r="AV425" s="306"/>
      <c r="AW425" s="306"/>
      <c r="AX425" s="306"/>
      <c r="AY425" s="306"/>
      <c r="AZ425" s="306"/>
      <c r="BA425" s="306"/>
      <c r="BB425" s="306"/>
      <c r="BC425" s="306"/>
      <c r="BD425" s="306"/>
      <c r="BE425" s="306"/>
      <c r="BF425" s="306"/>
      <c r="BG425" s="306"/>
      <c r="BH425" s="306"/>
      <c r="BI425" s="306"/>
      <c r="BJ425" s="306"/>
      <c r="BK425" s="306"/>
      <c r="BL425" s="306"/>
      <c r="BM425" s="306"/>
      <c r="BN425" s="306"/>
      <c r="BO425" s="306"/>
      <c r="BP425" s="306"/>
      <c r="BQ425" s="306"/>
      <c r="BR425" s="306"/>
      <c r="BS425" s="306"/>
      <c r="BT425" s="306"/>
      <c r="BU425" s="306"/>
      <c r="BV425" s="306"/>
      <c r="BW425" s="306"/>
      <c r="BX425" s="306"/>
      <c r="BY425" s="306"/>
      <c r="BZ425" s="306"/>
      <c r="CA425" s="306"/>
      <c r="CB425" s="306"/>
      <c r="CC425" s="306"/>
      <c r="CD425" s="306"/>
      <c r="CE425" s="306"/>
      <c r="CF425" s="306"/>
      <c r="CG425" s="306"/>
      <c r="CH425" s="306"/>
      <c r="CI425" s="306"/>
      <c r="CJ425" s="306"/>
      <c r="CK425" s="306"/>
      <c r="CL425" s="306"/>
      <c r="CM425" s="306"/>
      <c r="CN425" s="306"/>
      <c r="CO425" s="306"/>
      <c r="CP425" s="306"/>
      <c r="CQ425" s="306"/>
      <c r="CR425" s="306"/>
      <c r="CS425" s="306"/>
      <c r="CT425" s="306"/>
      <c r="CU425" s="306"/>
      <c r="CV425" s="306"/>
      <c r="CW425" s="306"/>
      <c r="CX425" s="306"/>
      <c r="CY425" s="306"/>
      <c r="CZ425" s="306"/>
      <c r="DA425" s="306"/>
      <c r="DB425" s="306"/>
      <c r="DC425" s="306"/>
      <c r="DD425" s="306"/>
      <c r="DE425" s="306"/>
      <c r="DF425" s="306"/>
      <c r="DG425" s="306"/>
      <c r="DH425" s="306"/>
      <c r="DI425" s="306"/>
      <c r="DJ425" s="306"/>
      <c r="DK425" s="306"/>
      <c r="DL425" s="306"/>
      <c r="DM425" s="306"/>
      <c r="DN425" s="306"/>
      <c r="DO425" s="306"/>
      <c r="DP425" s="306"/>
      <c r="DQ425" s="306"/>
      <c r="DR425" s="306"/>
      <c r="DS425" s="306"/>
      <c r="DT425" s="306"/>
      <c r="DU425" s="306"/>
      <c r="DV425" s="306"/>
      <c r="DW425" s="306"/>
      <c r="DX425" s="306"/>
      <c r="DY425" s="306"/>
      <c r="DZ425" s="306"/>
      <c r="EA425" s="306"/>
      <c r="EB425" s="306"/>
      <c r="EC425" s="306"/>
      <c r="ED425" s="306"/>
      <c r="EE425" s="306"/>
      <c r="EF425" s="306"/>
      <c r="EG425" s="306"/>
      <c r="EH425" s="306"/>
      <c r="EI425" s="306"/>
      <c r="EJ425" s="306"/>
      <c r="EK425" s="306"/>
      <c r="EL425" s="306"/>
      <c r="EM425" s="306"/>
      <c r="EN425" s="306"/>
      <c r="EO425" s="306"/>
      <c r="EP425" s="306"/>
      <c r="EQ425" s="306"/>
      <c r="ER425" s="306"/>
      <c r="ES425" s="306"/>
      <c r="ET425" s="306"/>
      <c r="EU425" s="306"/>
      <c r="EV425" s="306"/>
      <c r="EW425" s="306"/>
      <c r="EX425" s="306"/>
      <c r="EY425" s="306"/>
      <c r="EZ425" s="306"/>
      <c r="FA425" s="306"/>
      <c r="FB425" s="306"/>
      <c r="FC425" s="306"/>
      <c r="FD425" s="306"/>
      <c r="FE425" s="306"/>
      <c r="FF425" s="306"/>
      <c r="FG425" s="306"/>
      <c r="FH425" s="306"/>
      <c r="FI425" s="306"/>
      <c r="FJ425" s="306"/>
      <c r="FK425" s="306"/>
      <c r="FL425" s="306"/>
      <c r="FM425" s="306"/>
      <c r="FN425" s="306"/>
      <c r="FO425" s="306"/>
      <c r="FP425" s="306"/>
      <c r="FQ425" s="306"/>
      <c r="FR425" s="306"/>
      <c r="FS425" s="306"/>
      <c r="FT425" s="306"/>
      <c r="FU425" s="306"/>
      <c r="FV425" s="306"/>
      <c r="FW425" s="306"/>
      <c r="FX425" s="306"/>
      <c r="FY425" s="306"/>
      <c r="FZ425" s="306"/>
      <c r="GA425" s="306"/>
      <c r="GB425" s="306"/>
      <c r="GC425" s="306"/>
      <c r="GD425" s="306"/>
      <c r="GE425" s="306"/>
      <c r="GF425" s="306"/>
      <c r="GG425" s="306"/>
      <c r="GH425" s="306"/>
      <c r="GI425" s="306"/>
      <c r="GJ425" s="306"/>
      <c r="GK425" s="306"/>
      <c r="GL425" s="306"/>
      <c r="GM425" s="306"/>
      <c r="GN425" s="306"/>
      <c r="GO425" s="306"/>
      <c r="GP425" s="306"/>
      <c r="GQ425" s="306"/>
      <c r="GR425" s="306"/>
      <c r="GS425" s="306"/>
      <c r="GT425" s="306"/>
      <c r="GU425" s="306"/>
      <c r="GV425" s="306"/>
      <c r="GW425" s="306"/>
      <c r="GX425" s="306"/>
      <c r="GY425" s="306"/>
      <c r="GZ425" s="306"/>
      <c r="HA425" s="306"/>
      <c r="HB425" s="306"/>
      <c r="HC425" s="306"/>
      <c r="HD425" s="306"/>
      <c r="HE425" s="306"/>
      <c r="HF425" s="306"/>
      <c r="HG425" s="306"/>
      <c r="HH425" s="306"/>
      <c r="HI425" s="306"/>
      <c r="HJ425" s="306"/>
      <c r="HK425" s="306"/>
      <c r="HL425" s="306"/>
      <c r="HM425" s="306"/>
      <c r="HN425" s="306"/>
      <c r="HO425" s="306"/>
      <c r="HP425" s="306"/>
      <c r="HQ425" s="306"/>
      <c r="HR425" s="306"/>
      <c r="HS425" s="306"/>
      <c r="HT425" s="306"/>
      <c r="HU425" s="306"/>
      <c r="HV425" s="306"/>
      <c r="HW425" s="306"/>
      <c r="HX425" s="306"/>
      <c r="HY425" s="306"/>
      <c r="HZ425" s="306"/>
      <c r="IA425" s="306"/>
      <c r="IB425" s="306"/>
      <c r="IC425" s="306"/>
      <c r="ID425" s="306"/>
      <c r="IE425" s="306"/>
      <c r="IF425" s="306"/>
      <c r="IG425" s="306"/>
      <c r="IH425" s="306"/>
      <c r="II425" s="306"/>
      <c r="IJ425" s="306"/>
      <c r="IK425" s="306"/>
      <c r="IL425" s="306"/>
      <c r="IM425" s="306"/>
      <c r="IN425" s="306"/>
      <c r="IO425" s="306"/>
      <c r="IP425" s="306"/>
      <c r="IQ425" s="306"/>
      <c r="IR425" s="306"/>
      <c r="IS425" s="306"/>
      <c r="IT425" s="306"/>
    </row>
    <row r="426" spans="1:256" s="8" customFormat="1">
      <c r="A426" s="397">
        <v>11.8</v>
      </c>
      <c r="B426" s="404" t="s">
        <v>36</v>
      </c>
      <c r="C426" s="231">
        <v>3</v>
      </c>
      <c r="D426" s="408" t="s">
        <v>4</v>
      </c>
      <c r="E426" s="231"/>
      <c r="F426" s="407">
        <f>ROUND(E426*C426,2)</f>
        <v>0</v>
      </c>
      <c r="G426" s="959"/>
      <c r="H426" s="197"/>
      <c r="I426" s="139"/>
      <c r="J426" s="109"/>
      <c r="K426" s="34"/>
      <c r="L426" s="34"/>
      <c r="M426" s="34"/>
      <c r="N426" s="34"/>
      <c r="O426" s="34"/>
      <c r="P426" s="139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  <c r="AJ426" s="50"/>
      <c r="AK426" s="50"/>
      <c r="AL426" s="50"/>
      <c r="AM426" s="50"/>
      <c r="AN426" s="50"/>
      <c r="AO426" s="50"/>
      <c r="AP426" s="50"/>
      <c r="AQ426" s="50"/>
      <c r="AR426" s="50"/>
      <c r="AS426" s="50"/>
      <c r="AT426" s="50"/>
      <c r="AU426" s="50"/>
      <c r="AV426" s="50"/>
      <c r="AW426" s="50"/>
      <c r="AX426" s="50"/>
      <c r="AY426" s="50"/>
      <c r="AZ426" s="50"/>
      <c r="BA426" s="50"/>
      <c r="BB426" s="50"/>
      <c r="BC426" s="50"/>
      <c r="BD426" s="50"/>
      <c r="BE426" s="50"/>
      <c r="BF426" s="50"/>
      <c r="BG426" s="50"/>
      <c r="BH426" s="50"/>
      <c r="BI426" s="50"/>
      <c r="BJ426" s="50"/>
      <c r="BK426" s="50"/>
      <c r="BL426" s="50"/>
      <c r="BM426" s="50"/>
      <c r="BN426" s="50"/>
      <c r="BO426" s="50"/>
      <c r="BP426" s="50"/>
      <c r="BQ426" s="50"/>
      <c r="BR426" s="50"/>
      <c r="BS426" s="50"/>
      <c r="BT426" s="50"/>
      <c r="BU426" s="50"/>
      <c r="BV426" s="50"/>
      <c r="BW426" s="50"/>
      <c r="BX426" s="50"/>
      <c r="BY426" s="50"/>
      <c r="BZ426" s="50"/>
      <c r="CA426" s="50"/>
      <c r="CB426" s="50"/>
      <c r="CC426" s="50"/>
      <c r="CD426" s="50"/>
      <c r="CE426" s="50"/>
      <c r="CF426" s="50"/>
      <c r="CG426" s="50"/>
      <c r="CH426" s="50"/>
      <c r="CI426" s="50"/>
      <c r="CJ426" s="50"/>
      <c r="CK426" s="50"/>
      <c r="CL426" s="50"/>
      <c r="CM426" s="50"/>
      <c r="CN426" s="50"/>
      <c r="CO426" s="50"/>
      <c r="CP426" s="50"/>
      <c r="CQ426" s="50"/>
      <c r="CR426" s="50"/>
      <c r="CS426" s="50"/>
      <c r="CT426" s="50"/>
      <c r="CU426" s="50"/>
      <c r="CV426" s="50"/>
      <c r="CW426" s="50"/>
      <c r="CX426" s="50"/>
      <c r="CY426" s="50"/>
      <c r="CZ426" s="50"/>
      <c r="DA426" s="50"/>
      <c r="DB426" s="50"/>
      <c r="DC426" s="50"/>
      <c r="DD426" s="50"/>
      <c r="DE426" s="50"/>
      <c r="DF426" s="50"/>
      <c r="DG426" s="50"/>
      <c r="DH426" s="50"/>
      <c r="DI426" s="50"/>
      <c r="DJ426" s="50"/>
      <c r="DK426" s="50"/>
      <c r="DL426" s="50"/>
      <c r="DM426" s="50"/>
      <c r="DN426" s="50"/>
      <c r="DO426" s="50"/>
      <c r="DP426" s="50"/>
      <c r="DQ426" s="50"/>
      <c r="DR426" s="50"/>
      <c r="DS426" s="50"/>
      <c r="DT426" s="50"/>
      <c r="DU426" s="50"/>
      <c r="DV426" s="50"/>
      <c r="DW426" s="50"/>
      <c r="DX426" s="50"/>
      <c r="DY426" s="50"/>
      <c r="DZ426" s="50"/>
      <c r="EA426" s="50"/>
      <c r="EB426" s="50"/>
      <c r="EC426" s="50"/>
      <c r="ED426" s="50"/>
      <c r="EE426" s="50"/>
      <c r="EF426" s="50"/>
      <c r="EG426" s="50"/>
      <c r="EH426" s="50"/>
      <c r="EI426" s="50"/>
      <c r="EJ426" s="50"/>
      <c r="EK426" s="50"/>
      <c r="EL426" s="50"/>
      <c r="EM426" s="50"/>
      <c r="EN426" s="50"/>
      <c r="EO426" s="50"/>
      <c r="EP426" s="50"/>
      <c r="EQ426" s="50"/>
      <c r="ER426" s="50"/>
      <c r="ES426" s="50"/>
      <c r="ET426" s="50"/>
      <c r="EU426" s="50"/>
      <c r="EV426" s="50"/>
      <c r="EW426" s="50"/>
      <c r="EX426" s="50"/>
      <c r="EY426" s="50"/>
      <c r="EZ426" s="50"/>
      <c r="FA426" s="50"/>
      <c r="FB426" s="50"/>
      <c r="FC426" s="50"/>
      <c r="FD426" s="50"/>
      <c r="FE426" s="50"/>
      <c r="FF426" s="50"/>
      <c r="FG426" s="50"/>
      <c r="FH426" s="50"/>
      <c r="FI426" s="50"/>
      <c r="FJ426" s="50"/>
      <c r="FK426" s="50"/>
      <c r="FL426" s="50"/>
      <c r="FM426" s="50"/>
      <c r="FN426" s="50"/>
      <c r="FO426" s="50"/>
      <c r="FP426" s="50"/>
      <c r="FQ426" s="50"/>
      <c r="FR426" s="50"/>
      <c r="FS426" s="50"/>
      <c r="FT426" s="50"/>
      <c r="FU426" s="50"/>
      <c r="FV426" s="50"/>
      <c r="FW426" s="50"/>
      <c r="FX426" s="50"/>
      <c r="FY426" s="50"/>
      <c r="FZ426" s="50"/>
      <c r="GA426" s="50"/>
      <c r="GB426" s="50"/>
      <c r="GC426" s="50"/>
      <c r="GD426" s="50"/>
      <c r="GE426" s="50"/>
      <c r="GF426" s="50"/>
      <c r="GG426" s="50"/>
      <c r="GH426" s="50"/>
      <c r="GI426" s="50"/>
      <c r="GJ426" s="50"/>
      <c r="GK426" s="50"/>
      <c r="GL426" s="50"/>
      <c r="GM426" s="50"/>
      <c r="GN426" s="50"/>
      <c r="GO426" s="50"/>
      <c r="GP426" s="50"/>
      <c r="GQ426" s="50"/>
      <c r="GR426" s="50"/>
      <c r="GS426" s="50"/>
      <c r="GT426" s="50"/>
      <c r="GU426" s="50"/>
      <c r="GV426" s="50"/>
      <c r="GW426" s="50"/>
      <c r="GX426" s="50"/>
      <c r="GY426" s="50"/>
      <c r="GZ426" s="50"/>
      <c r="HA426" s="50"/>
      <c r="HB426" s="50"/>
      <c r="HC426" s="50"/>
      <c r="HD426" s="50"/>
      <c r="HE426" s="50"/>
      <c r="HF426" s="50"/>
      <c r="HG426" s="50"/>
      <c r="HH426" s="50"/>
      <c r="HI426" s="50"/>
      <c r="HJ426" s="50"/>
      <c r="HK426" s="50"/>
      <c r="HL426" s="50"/>
      <c r="HM426" s="50"/>
      <c r="HN426" s="50"/>
      <c r="HO426" s="50"/>
      <c r="HP426" s="50"/>
      <c r="HQ426" s="50"/>
      <c r="HR426" s="50"/>
      <c r="HS426" s="50"/>
      <c r="HT426" s="50"/>
      <c r="HU426" s="50"/>
      <c r="HV426" s="50"/>
      <c r="HW426" s="50"/>
      <c r="HX426" s="50"/>
      <c r="HY426" s="50"/>
      <c r="HZ426" s="50"/>
      <c r="IA426" s="50"/>
      <c r="IB426" s="50"/>
      <c r="IC426" s="50"/>
      <c r="ID426" s="50"/>
      <c r="IE426" s="50"/>
      <c r="IF426" s="50"/>
      <c r="IG426" s="50"/>
      <c r="IH426" s="50"/>
      <c r="II426" s="50"/>
      <c r="IJ426" s="50"/>
      <c r="IK426" s="50"/>
      <c r="IL426" s="50"/>
      <c r="IM426" s="50"/>
      <c r="IN426" s="50"/>
      <c r="IO426" s="50"/>
      <c r="IP426" s="50"/>
      <c r="IQ426" s="50"/>
      <c r="IR426" s="50"/>
      <c r="IS426" s="50"/>
      <c r="IT426" s="50"/>
      <c r="IU426" s="50"/>
      <c r="IV426" s="50"/>
    </row>
    <row r="427" spans="1:256" s="774" customFormat="1" ht="9" customHeight="1">
      <c r="A427" s="397"/>
      <c r="B427" s="722"/>
      <c r="C427" s="231"/>
      <c r="D427" s="408"/>
      <c r="E427" s="231"/>
      <c r="F427" s="407"/>
      <c r="G427" s="959"/>
      <c r="H427" s="197"/>
      <c r="I427" s="139"/>
      <c r="J427" s="109"/>
      <c r="K427" s="139"/>
      <c r="L427" s="139"/>
      <c r="M427" s="139"/>
      <c r="N427" s="139"/>
      <c r="O427" s="185"/>
      <c r="P427" s="139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  <c r="AJ427" s="50"/>
      <c r="AK427" s="50"/>
      <c r="AL427" s="50"/>
      <c r="AM427" s="50"/>
      <c r="AN427" s="50"/>
      <c r="AO427" s="50"/>
      <c r="AP427" s="50"/>
      <c r="AQ427" s="50"/>
      <c r="AR427" s="50"/>
      <c r="AS427" s="50"/>
      <c r="AT427" s="50"/>
      <c r="AU427" s="50"/>
      <c r="AV427" s="50"/>
      <c r="AW427" s="50"/>
      <c r="AX427" s="50"/>
      <c r="AY427" s="50"/>
      <c r="AZ427" s="50"/>
      <c r="BA427" s="50"/>
      <c r="BB427" s="50"/>
      <c r="BC427" s="50"/>
      <c r="BD427" s="50"/>
      <c r="BE427" s="50"/>
      <c r="BF427" s="50"/>
      <c r="BG427" s="50"/>
      <c r="BH427" s="50"/>
      <c r="BI427" s="50"/>
      <c r="BJ427" s="50"/>
      <c r="BK427" s="50"/>
      <c r="BL427" s="50"/>
      <c r="BM427" s="50"/>
      <c r="BN427" s="50"/>
      <c r="BO427" s="50"/>
      <c r="BP427" s="50"/>
      <c r="BQ427" s="50"/>
      <c r="BR427" s="50"/>
      <c r="BS427" s="50"/>
      <c r="BT427" s="50"/>
      <c r="BU427" s="50"/>
      <c r="BV427" s="50"/>
      <c r="BW427" s="50"/>
      <c r="BX427" s="50"/>
      <c r="BY427" s="50"/>
      <c r="BZ427" s="50"/>
      <c r="CA427" s="50"/>
      <c r="CB427" s="50"/>
      <c r="CC427" s="50"/>
      <c r="CD427" s="50"/>
      <c r="CE427" s="50"/>
      <c r="CF427" s="50"/>
      <c r="CG427" s="50"/>
      <c r="CH427" s="50"/>
      <c r="CI427" s="50"/>
      <c r="CJ427" s="50"/>
      <c r="CK427" s="50"/>
      <c r="CL427" s="50"/>
      <c r="CM427" s="50"/>
      <c r="CN427" s="50"/>
      <c r="CO427" s="50"/>
      <c r="CP427" s="50"/>
      <c r="CQ427" s="50"/>
      <c r="CR427" s="50"/>
      <c r="CS427" s="50"/>
      <c r="CT427" s="50"/>
      <c r="CU427" s="50"/>
      <c r="CV427" s="50"/>
      <c r="CW427" s="50"/>
      <c r="CX427" s="50"/>
      <c r="CY427" s="50"/>
      <c r="CZ427" s="50"/>
      <c r="DA427" s="50"/>
      <c r="DB427" s="50"/>
      <c r="DC427" s="50"/>
      <c r="DD427" s="50"/>
      <c r="DE427" s="50"/>
      <c r="DF427" s="50"/>
      <c r="DG427" s="50"/>
      <c r="DH427" s="50"/>
      <c r="DI427" s="50"/>
      <c r="DJ427" s="50"/>
      <c r="DK427" s="50"/>
      <c r="DL427" s="50"/>
      <c r="DM427" s="50"/>
      <c r="DN427" s="50"/>
      <c r="DO427" s="50"/>
      <c r="DP427" s="50"/>
      <c r="DQ427" s="50"/>
      <c r="DR427" s="50"/>
      <c r="DS427" s="50"/>
      <c r="DT427" s="50"/>
      <c r="DU427" s="50"/>
      <c r="DV427" s="50"/>
      <c r="DW427" s="50"/>
      <c r="DX427" s="50"/>
      <c r="DY427" s="50"/>
      <c r="DZ427" s="50"/>
      <c r="EA427" s="50"/>
      <c r="EB427" s="50"/>
      <c r="EC427" s="50"/>
      <c r="ED427" s="50"/>
      <c r="EE427" s="50"/>
      <c r="EF427" s="50"/>
      <c r="EG427" s="50"/>
      <c r="EH427" s="50"/>
      <c r="EI427" s="50"/>
      <c r="EJ427" s="50"/>
      <c r="EK427" s="50"/>
      <c r="EL427" s="50"/>
      <c r="EM427" s="50"/>
      <c r="EN427" s="50"/>
      <c r="EO427" s="50"/>
      <c r="EP427" s="50"/>
      <c r="EQ427" s="50"/>
      <c r="ER427" s="50"/>
      <c r="ES427" s="50"/>
      <c r="ET427" s="50"/>
      <c r="EU427" s="50"/>
      <c r="EV427" s="50"/>
      <c r="EW427" s="50"/>
      <c r="EX427" s="50"/>
      <c r="EY427" s="50"/>
      <c r="EZ427" s="50"/>
      <c r="FA427" s="50"/>
      <c r="FB427" s="50"/>
      <c r="FC427" s="50"/>
      <c r="FD427" s="50"/>
      <c r="FE427" s="50"/>
      <c r="FF427" s="50"/>
      <c r="FG427" s="50"/>
      <c r="FH427" s="50"/>
      <c r="FI427" s="50"/>
      <c r="FJ427" s="50"/>
      <c r="FK427" s="50"/>
      <c r="FL427" s="50"/>
      <c r="FM427" s="50"/>
      <c r="FN427" s="50"/>
      <c r="FO427" s="50"/>
      <c r="FP427" s="50"/>
      <c r="FQ427" s="50"/>
      <c r="FR427" s="50"/>
      <c r="FS427" s="50"/>
      <c r="FT427" s="50"/>
      <c r="FU427" s="50"/>
      <c r="FV427" s="50"/>
      <c r="FW427" s="50"/>
      <c r="FX427" s="50"/>
      <c r="FY427" s="50"/>
      <c r="FZ427" s="50"/>
      <c r="GA427" s="50"/>
      <c r="GB427" s="50"/>
      <c r="GC427" s="50"/>
      <c r="GD427" s="50"/>
      <c r="GE427" s="50"/>
      <c r="GF427" s="50"/>
      <c r="GG427" s="50"/>
      <c r="GH427" s="50"/>
      <c r="GI427" s="50"/>
      <c r="GJ427" s="50"/>
      <c r="GK427" s="50"/>
      <c r="GL427" s="50"/>
      <c r="GM427" s="50"/>
      <c r="GN427" s="50"/>
      <c r="GO427" s="50"/>
      <c r="GP427" s="50"/>
      <c r="GQ427" s="50"/>
      <c r="GR427" s="50"/>
      <c r="GS427" s="50"/>
      <c r="GT427" s="50"/>
      <c r="GU427" s="50"/>
      <c r="GV427" s="50"/>
      <c r="GW427" s="50"/>
      <c r="GX427" s="50"/>
      <c r="GY427" s="50"/>
      <c r="GZ427" s="50"/>
      <c r="HA427" s="50"/>
      <c r="HB427" s="50"/>
      <c r="HC427" s="50"/>
      <c r="HD427" s="50"/>
      <c r="HE427" s="50"/>
      <c r="HF427" s="50"/>
      <c r="HG427" s="50"/>
      <c r="HH427" s="50"/>
      <c r="HI427" s="50"/>
      <c r="HJ427" s="50"/>
      <c r="HK427" s="50"/>
      <c r="HL427" s="50"/>
      <c r="HM427" s="50"/>
      <c r="HN427" s="50"/>
      <c r="HO427" s="50"/>
      <c r="HP427" s="50"/>
      <c r="HQ427" s="50"/>
      <c r="HR427" s="50"/>
      <c r="HS427" s="50"/>
      <c r="HT427" s="50"/>
      <c r="HU427" s="50"/>
      <c r="HV427" s="50"/>
      <c r="HW427" s="50"/>
      <c r="HX427" s="50"/>
      <c r="HY427" s="50"/>
      <c r="HZ427" s="50"/>
      <c r="IA427" s="50"/>
      <c r="IB427" s="50"/>
      <c r="IC427" s="50"/>
      <c r="ID427" s="50"/>
      <c r="IE427" s="50"/>
      <c r="IF427" s="50"/>
      <c r="IG427" s="50"/>
      <c r="IH427" s="50"/>
      <c r="II427" s="50"/>
      <c r="IJ427" s="50"/>
      <c r="IK427" s="50"/>
      <c r="IL427" s="50"/>
      <c r="IM427" s="50"/>
      <c r="IN427" s="50"/>
      <c r="IO427" s="50"/>
      <c r="IP427" s="50"/>
      <c r="IQ427" s="50"/>
      <c r="IR427" s="50"/>
      <c r="IS427" s="50"/>
      <c r="IT427" s="50"/>
      <c r="IU427" s="50"/>
      <c r="IV427" s="50"/>
    </row>
    <row r="428" spans="1:256" s="98" customFormat="1" ht="13.8">
      <c r="A428" s="680">
        <v>12</v>
      </c>
      <c r="B428" s="576" t="s">
        <v>103</v>
      </c>
      <c r="C428" s="544"/>
      <c r="D428" s="577"/>
      <c r="E428" s="578"/>
      <c r="F428" s="579"/>
      <c r="G428" s="959"/>
      <c r="H428" s="197"/>
      <c r="I428" s="100"/>
      <c r="J428" s="100"/>
      <c r="K428" s="100"/>
      <c r="L428" s="100"/>
      <c r="M428" s="100"/>
      <c r="N428" s="100"/>
      <c r="O428" s="100"/>
      <c r="P428" s="139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  <c r="AF428" s="8"/>
      <c r="AG428" s="8"/>
      <c r="AH428" s="8"/>
      <c r="AI428" s="8"/>
      <c r="AJ428" s="8"/>
      <c r="AK428" s="8"/>
      <c r="AL428" s="8"/>
      <c r="AM428" s="8"/>
      <c r="AN428" s="8"/>
      <c r="AO428" s="8"/>
      <c r="AP428" s="8"/>
      <c r="AQ428" s="8"/>
      <c r="AR428" s="8"/>
      <c r="AS428" s="8"/>
      <c r="AT428" s="8"/>
      <c r="AU428" s="8"/>
      <c r="AV428" s="8"/>
      <c r="AW428" s="8"/>
      <c r="AX428" s="8"/>
      <c r="AY428" s="8"/>
      <c r="AZ428" s="8"/>
      <c r="BA428" s="8"/>
      <c r="BB428" s="8"/>
      <c r="BC428" s="8"/>
      <c r="BD428" s="8"/>
      <c r="BE428" s="8"/>
      <c r="BF428" s="8"/>
      <c r="BG428" s="8"/>
      <c r="BH428" s="8"/>
      <c r="BI428" s="8"/>
      <c r="BJ428" s="8"/>
      <c r="BK428" s="8"/>
      <c r="BL428" s="8"/>
      <c r="BM428" s="8"/>
      <c r="BN428" s="8"/>
      <c r="BO428" s="8"/>
      <c r="BP428" s="8"/>
      <c r="BQ428" s="8"/>
      <c r="BR428" s="8"/>
      <c r="BS428" s="8"/>
      <c r="BT428" s="8"/>
      <c r="BU428" s="8"/>
      <c r="BV428" s="8"/>
      <c r="BW428" s="8"/>
      <c r="BX428" s="8"/>
      <c r="BY428" s="8"/>
      <c r="BZ428" s="8"/>
      <c r="CA428" s="8"/>
      <c r="CB428" s="8"/>
      <c r="CC428" s="8"/>
      <c r="CD428" s="8"/>
      <c r="CE428" s="8"/>
      <c r="CF428" s="8"/>
      <c r="CG428" s="8"/>
      <c r="CH428" s="8"/>
      <c r="CI428" s="8"/>
      <c r="CJ428" s="8"/>
      <c r="CK428" s="8"/>
      <c r="CL428" s="8"/>
      <c r="CM428" s="8"/>
      <c r="CN428" s="8"/>
      <c r="CO428" s="8"/>
      <c r="CP428" s="8"/>
      <c r="CQ428" s="8"/>
      <c r="CR428" s="8"/>
      <c r="CS428" s="8"/>
      <c r="CT428" s="8"/>
      <c r="CU428" s="8"/>
      <c r="CV428" s="8"/>
      <c r="CW428" s="8"/>
      <c r="CX428" s="8"/>
      <c r="CY428" s="8"/>
      <c r="CZ428" s="8"/>
      <c r="DA428" s="8"/>
      <c r="DB428" s="8"/>
      <c r="DC428" s="8"/>
      <c r="DD428" s="8"/>
      <c r="DE428" s="8"/>
      <c r="DF428" s="8"/>
      <c r="DG428" s="8"/>
      <c r="DH428" s="8"/>
      <c r="DI428" s="8"/>
      <c r="DJ428" s="8"/>
      <c r="DK428" s="8"/>
      <c r="DL428" s="8"/>
      <c r="DM428" s="8"/>
      <c r="DN428" s="8"/>
      <c r="DO428" s="8"/>
      <c r="DP428" s="8"/>
      <c r="DQ428" s="8"/>
      <c r="DR428" s="8"/>
      <c r="DS428" s="8"/>
      <c r="DT428" s="8"/>
      <c r="DU428" s="8"/>
      <c r="DV428" s="8"/>
      <c r="DW428" s="8"/>
      <c r="DX428" s="8"/>
      <c r="DY428" s="8"/>
      <c r="DZ428" s="8"/>
      <c r="EA428" s="8"/>
      <c r="EB428" s="8"/>
      <c r="EC428" s="8"/>
      <c r="ED428" s="8"/>
      <c r="EE428" s="8"/>
      <c r="EF428" s="8"/>
      <c r="EG428" s="8"/>
      <c r="EH428" s="8"/>
      <c r="EI428" s="8"/>
      <c r="EJ428" s="8"/>
      <c r="EK428" s="8"/>
      <c r="EL428" s="8"/>
      <c r="EM428" s="8"/>
      <c r="EN428" s="8"/>
      <c r="EO428" s="8"/>
      <c r="EP428" s="8"/>
      <c r="EQ428" s="8"/>
      <c r="ER428" s="8"/>
      <c r="ES428" s="8"/>
      <c r="ET428" s="8"/>
      <c r="EU428" s="8"/>
      <c r="EV428" s="8"/>
      <c r="EW428" s="8"/>
      <c r="EX428" s="8"/>
      <c r="EY428" s="8"/>
      <c r="EZ428" s="8"/>
      <c r="FA428" s="8"/>
      <c r="FB428" s="8"/>
      <c r="FC428" s="8"/>
      <c r="FD428" s="8"/>
      <c r="FE428" s="8"/>
      <c r="FF428" s="8"/>
      <c r="FG428" s="8"/>
      <c r="FH428" s="8"/>
      <c r="FI428" s="8"/>
      <c r="FJ428" s="8"/>
      <c r="FK428" s="8"/>
      <c r="FL428" s="8"/>
      <c r="FM428" s="8"/>
      <c r="FN428" s="8"/>
      <c r="FO428" s="8"/>
      <c r="FP428" s="8"/>
      <c r="FQ428" s="8"/>
      <c r="FR428" s="8"/>
      <c r="FS428" s="8"/>
      <c r="FT428" s="8"/>
      <c r="FU428" s="8"/>
      <c r="FV428" s="8"/>
      <c r="FW428" s="8"/>
      <c r="FX428" s="8"/>
      <c r="FY428" s="8"/>
      <c r="FZ428" s="8"/>
      <c r="GA428" s="8"/>
      <c r="GB428" s="8"/>
      <c r="GC428" s="8"/>
      <c r="GD428" s="8"/>
      <c r="GE428" s="8"/>
      <c r="GF428" s="8"/>
      <c r="GG428" s="8"/>
      <c r="GH428" s="8"/>
      <c r="GI428" s="8"/>
      <c r="GJ428" s="8"/>
      <c r="GK428" s="8"/>
      <c r="GL428" s="8"/>
      <c r="GM428" s="8"/>
      <c r="GN428" s="8"/>
      <c r="GO428" s="8"/>
      <c r="GP428" s="8"/>
      <c r="GQ428" s="8"/>
      <c r="GR428" s="8"/>
      <c r="GS428" s="8"/>
      <c r="GT428" s="8"/>
      <c r="GU428" s="8"/>
      <c r="GV428" s="8"/>
      <c r="GW428" s="8"/>
      <c r="GX428" s="8"/>
      <c r="GY428" s="8"/>
      <c r="GZ428" s="8"/>
      <c r="HA428" s="8"/>
      <c r="HB428" s="8"/>
      <c r="HC428" s="8"/>
      <c r="HD428" s="8"/>
      <c r="HE428" s="8"/>
      <c r="HF428" s="8"/>
      <c r="HG428" s="8"/>
      <c r="HH428" s="8"/>
      <c r="HI428" s="8"/>
      <c r="HJ428" s="8"/>
      <c r="HK428" s="8"/>
      <c r="HL428" s="8"/>
      <c r="HM428" s="8"/>
      <c r="HN428" s="8"/>
      <c r="HO428" s="8"/>
      <c r="HP428" s="8"/>
      <c r="HQ428" s="8"/>
      <c r="HR428" s="8"/>
      <c r="HS428" s="8"/>
      <c r="HT428" s="8"/>
      <c r="HU428" s="8"/>
      <c r="HV428" s="8"/>
      <c r="HW428" s="8"/>
      <c r="HX428" s="8"/>
      <c r="HY428" s="8"/>
      <c r="HZ428" s="8"/>
      <c r="IA428" s="8"/>
      <c r="IB428" s="8"/>
      <c r="IC428" s="8"/>
      <c r="ID428" s="8"/>
      <c r="IE428" s="8"/>
      <c r="IF428" s="8"/>
      <c r="IG428" s="8"/>
      <c r="IH428" s="8"/>
      <c r="II428" s="8"/>
      <c r="IJ428" s="8"/>
      <c r="IK428" s="8"/>
      <c r="IL428" s="8"/>
      <c r="IM428" s="8"/>
      <c r="IN428" s="8"/>
      <c r="IO428" s="8"/>
      <c r="IP428" s="8"/>
      <c r="IQ428" s="8"/>
      <c r="IR428" s="8"/>
      <c r="IS428" s="8"/>
      <c r="IT428" s="8"/>
      <c r="IU428" s="8"/>
      <c r="IV428" s="8"/>
    </row>
    <row r="429" spans="1:256" s="98" customFormat="1" ht="12.75" customHeight="1">
      <c r="A429" s="681">
        <v>12.1</v>
      </c>
      <c r="B429" s="543" t="s">
        <v>442</v>
      </c>
      <c r="C429" s="551">
        <v>362</v>
      </c>
      <c r="D429" s="466" t="s">
        <v>4</v>
      </c>
      <c r="E429" s="552"/>
      <c r="F429" s="553">
        <f>ROUND(C429*E429,2)</f>
        <v>0</v>
      </c>
      <c r="G429" s="959"/>
      <c r="H429" s="108"/>
      <c r="I429" s="198"/>
      <c r="J429" s="108"/>
      <c r="K429" s="100"/>
      <c r="L429" s="100"/>
      <c r="M429" s="100"/>
      <c r="N429" s="100"/>
      <c r="O429" s="100"/>
      <c r="P429" s="139"/>
      <c r="Q429" s="8"/>
      <c r="R429" s="8"/>
      <c r="S429" s="143" t="s">
        <v>110</v>
      </c>
      <c r="T429" s="144"/>
      <c r="U429" s="144"/>
      <c r="V429" s="144"/>
      <c r="W429" s="145"/>
      <c r="X429" s="8"/>
      <c r="Y429" s="8"/>
      <c r="Z429" s="8"/>
      <c r="AA429" s="8"/>
      <c r="AB429" s="8"/>
      <c r="AC429" s="8"/>
      <c r="AD429" s="8"/>
      <c r="AE429" s="8"/>
      <c r="AF429" s="8"/>
      <c r="AG429" s="8"/>
      <c r="AH429" s="8"/>
      <c r="AI429" s="8"/>
      <c r="AJ429" s="8"/>
      <c r="AK429" s="8"/>
      <c r="AL429" s="8"/>
      <c r="AM429" s="8"/>
      <c r="AN429" s="8"/>
      <c r="AO429" s="8"/>
      <c r="AP429" s="8"/>
      <c r="AQ429" s="8"/>
      <c r="AR429" s="8"/>
      <c r="AS429" s="8"/>
      <c r="AT429" s="8"/>
      <c r="AU429" s="8"/>
      <c r="AV429" s="8"/>
      <c r="AW429" s="8"/>
      <c r="AX429" s="8"/>
      <c r="AY429" s="8"/>
      <c r="AZ429" s="8"/>
      <c r="BA429" s="8"/>
      <c r="BB429" s="8"/>
      <c r="BC429" s="8"/>
      <c r="BD429" s="8"/>
      <c r="BE429" s="8"/>
      <c r="BF429" s="8"/>
      <c r="BG429" s="8"/>
      <c r="BH429" s="8"/>
      <c r="BI429" s="8"/>
      <c r="BJ429" s="8"/>
      <c r="BK429" s="8"/>
      <c r="BL429" s="8"/>
      <c r="BM429" s="8"/>
      <c r="BN429" s="8"/>
      <c r="BO429" s="8"/>
      <c r="BP429" s="8"/>
      <c r="BQ429" s="8"/>
      <c r="BR429" s="8"/>
      <c r="BS429" s="8"/>
      <c r="BT429" s="8"/>
      <c r="BU429" s="8"/>
      <c r="BV429" s="8"/>
      <c r="BW429" s="8"/>
      <c r="BX429" s="8"/>
      <c r="BY429" s="8"/>
      <c r="BZ429" s="8"/>
      <c r="CA429" s="8"/>
      <c r="CB429" s="8"/>
      <c r="CC429" s="8"/>
      <c r="CD429" s="8"/>
      <c r="CE429" s="8"/>
      <c r="CF429" s="8"/>
      <c r="CG429" s="8"/>
      <c r="CH429" s="8"/>
      <c r="CI429" s="8"/>
      <c r="CJ429" s="8"/>
      <c r="CK429" s="8"/>
      <c r="CL429" s="8"/>
      <c r="CM429" s="8"/>
      <c r="CN429" s="8"/>
      <c r="CO429" s="8"/>
      <c r="CP429" s="8"/>
      <c r="CQ429" s="8"/>
      <c r="CR429" s="8"/>
      <c r="CS429" s="8"/>
      <c r="CT429" s="8"/>
      <c r="CU429" s="8"/>
      <c r="CV429" s="8"/>
      <c r="CW429" s="8"/>
      <c r="CX429" s="8"/>
      <c r="CY429" s="8"/>
      <c r="CZ429" s="8"/>
      <c r="DA429" s="8"/>
      <c r="DB429" s="8"/>
      <c r="DC429" s="8"/>
      <c r="DD429" s="8"/>
      <c r="DE429" s="8"/>
      <c r="DF429" s="8"/>
      <c r="DG429" s="8"/>
      <c r="DH429" s="8"/>
      <c r="DI429" s="8"/>
      <c r="DJ429" s="8"/>
      <c r="DK429" s="8"/>
      <c r="DL429" s="8"/>
      <c r="DM429" s="8"/>
      <c r="DN429" s="8"/>
      <c r="DO429" s="8"/>
      <c r="DP429" s="8"/>
      <c r="DQ429" s="8"/>
      <c r="DR429" s="8"/>
      <c r="DS429" s="8"/>
      <c r="DT429" s="8"/>
      <c r="DU429" s="8"/>
      <c r="DV429" s="8"/>
      <c r="DW429" s="8"/>
      <c r="DX429" s="8"/>
      <c r="DY429" s="8"/>
      <c r="DZ429" s="8"/>
      <c r="EA429" s="8"/>
      <c r="EB429" s="8"/>
      <c r="EC429" s="8"/>
      <c r="ED429" s="8"/>
      <c r="EE429" s="8"/>
      <c r="EF429" s="8"/>
      <c r="EG429" s="8"/>
      <c r="EH429" s="8"/>
      <c r="EI429" s="8"/>
      <c r="EJ429" s="8"/>
      <c r="EK429" s="8"/>
      <c r="EL429" s="8"/>
      <c r="EM429" s="8"/>
      <c r="EN429" s="8"/>
      <c r="EO429" s="8"/>
      <c r="EP429" s="8"/>
      <c r="EQ429" s="8"/>
      <c r="ER429" s="8"/>
      <c r="ES429" s="8"/>
      <c r="ET429" s="8"/>
      <c r="EU429" s="8"/>
      <c r="EV429" s="8"/>
      <c r="EW429" s="8"/>
      <c r="EX429" s="8"/>
      <c r="EY429" s="8"/>
      <c r="EZ429" s="8"/>
      <c r="FA429" s="8"/>
      <c r="FB429" s="8"/>
      <c r="FC429" s="8"/>
      <c r="FD429" s="8"/>
      <c r="FE429" s="8"/>
      <c r="FF429" s="8"/>
      <c r="FG429" s="8"/>
      <c r="FH429" s="8"/>
      <c r="FI429" s="8"/>
      <c r="FJ429" s="8"/>
      <c r="FK429" s="8"/>
      <c r="FL429" s="8"/>
      <c r="FM429" s="8"/>
      <c r="FN429" s="8"/>
      <c r="FO429" s="8"/>
      <c r="FP429" s="8"/>
      <c r="FQ429" s="8"/>
      <c r="FR429" s="8"/>
      <c r="FS429" s="8"/>
      <c r="FT429" s="8"/>
      <c r="FU429" s="8"/>
      <c r="FV429" s="8"/>
      <c r="FW429" s="8"/>
      <c r="FX429" s="8"/>
      <c r="FY429" s="8"/>
      <c r="FZ429" s="8"/>
      <c r="GA429" s="8"/>
      <c r="GB429" s="8"/>
      <c r="GC429" s="8"/>
      <c r="GD429" s="8"/>
      <c r="GE429" s="8"/>
      <c r="GF429" s="8"/>
      <c r="GG429" s="8"/>
      <c r="GH429" s="8"/>
      <c r="GI429" s="8"/>
      <c r="GJ429" s="8"/>
      <c r="GK429" s="8"/>
      <c r="GL429" s="8"/>
      <c r="GM429" s="8"/>
      <c r="GN429" s="8"/>
      <c r="GO429" s="8"/>
      <c r="GP429" s="8"/>
      <c r="GQ429" s="8"/>
      <c r="GR429" s="8"/>
      <c r="GS429" s="8"/>
      <c r="GT429" s="8"/>
      <c r="GU429" s="8"/>
      <c r="GV429" s="8"/>
      <c r="GW429" s="8"/>
      <c r="GX429" s="8"/>
      <c r="GY429" s="8"/>
      <c r="GZ429" s="8"/>
      <c r="HA429" s="8"/>
      <c r="HB429" s="8"/>
      <c r="HC429" s="8"/>
      <c r="HD429" s="8"/>
      <c r="HE429" s="8"/>
      <c r="HF429" s="8"/>
      <c r="HG429" s="8"/>
      <c r="HH429" s="8"/>
      <c r="HI429" s="8"/>
      <c r="HJ429" s="8"/>
      <c r="HK429" s="8"/>
      <c r="HL429" s="8"/>
      <c r="HM429" s="8"/>
      <c r="HN429" s="8"/>
      <c r="HO429" s="8"/>
      <c r="HP429" s="8"/>
      <c r="HQ429" s="8"/>
      <c r="HR429" s="8"/>
      <c r="HS429" s="8"/>
      <c r="HT429" s="8"/>
      <c r="HU429" s="8"/>
      <c r="HV429" s="8"/>
      <c r="HW429" s="8"/>
      <c r="HX429" s="8"/>
      <c r="HY429" s="8"/>
      <c r="HZ429" s="8"/>
      <c r="IA429" s="8"/>
      <c r="IB429" s="8"/>
      <c r="IC429" s="8"/>
      <c r="ID429" s="8"/>
      <c r="IE429" s="8"/>
      <c r="IF429" s="8"/>
      <c r="IG429" s="8"/>
      <c r="IH429" s="8"/>
      <c r="II429" s="8"/>
      <c r="IJ429" s="8"/>
      <c r="IK429" s="8"/>
      <c r="IL429" s="8"/>
      <c r="IM429" s="8"/>
      <c r="IN429" s="8"/>
      <c r="IO429" s="8"/>
      <c r="IP429" s="8"/>
      <c r="IQ429" s="8"/>
      <c r="IR429" s="8"/>
      <c r="IS429" s="8"/>
      <c r="IT429" s="8"/>
      <c r="IU429" s="8"/>
      <c r="IV429" s="8"/>
    </row>
    <row r="430" spans="1:256" s="98" customFormat="1" ht="26.25" customHeight="1">
      <c r="A430" s="889">
        <v>12.2</v>
      </c>
      <c r="B430" s="543" t="s">
        <v>94</v>
      </c>
      <c r="C430" s="567">
        <v>2172</v>
      </c>
      <c r="D430" s="767" t="s">
        <v>10</v>
      </c>
      <c r="E430" s="768"/>
      <c r="F430" s="769">
        <f t="shared" ref="F430:F441" si="14">C430*E430</f>
        <v>0</v>
      </c>
      <c r="G430" s="959"/>
      <c r="H430" s="108"/>
      <c r="I430" s="168"/>
      <c r="J430" s="108"/>
      <c r="K430" s="100"/>
      <c r="L430" s="100"/>
      <c r="M430" s="100"/>
      <c r="N430" s="100"/>
      <c r="O430" s="100"/>
      <c r="P430" s="139"/>
      <c r="Q430" s="8"/>
      <c r="R430" s="8"/>
      <c r="S430" s="787" t="s">
        <v>109</v>
      </c>
      <c r="T430" s="788"/>
      <c r="U430" s="788"/>
      <c r="V430" s="99"/>
      <c r="W430" s="99"/>
      <c r="X430" s="8"/>
      <c r="Y430" s="8"/>
      <c r="Z430" s="8"/>
      <c r="AA430" s="8"/>
      <c r="AB430" s="8"/>
      <c r="AC430" s="8"/>
      <c r="AD430" s="8"/>
      <c r="AE430" s="8"/>
      <c r="AF430" s="8"/>
      <c r="AG430" s="8"/>
      <c r="AH430" s="8"/>
      <c r="AI430" s="8"/>
      <c r="AJ430" s="8"/>
      <c r="AK430" s="8"/>
      <c r="AL430" s="8"/>
      <c r="AM430" s="8"/>
      <c r="AN430" s="8"/>
      <c r="AO430" s="8"/>
      <c r="AP430" s="8"/>
      <c r="AQ430" s="8"/>
      <c r="AR430" s="8"/>
      <c r="AS430" s="8"/>
      <c r="AT430" s="8"/>
      <c r="AU430" s="8"/>
      <c r="AV430" s="8"/>
      <c r="AW430" s="8"/>
      <c r="AX430" s="8"/>
      <c r="AY430" s="8"/>
      <c r="AZ430" s="8"/>
      <c r="BA430" s="8"/>
      <c r="BB430" s="8"/>
      <c r="BC430" s="8"/>
      <c r="BD430" s="8"/>
      <c r="BE430" s="8"/>
      <c r="BF430" s="8"/>
      <c r="BG430" s="8"/>
      <c r="BH430" s="8"/>
      <c r="BI430" s="8"/>
      <c r="BJ430" s="8"/>
      <c r="BK430" s="8"/>
      <c r="BL430" s="8"/>
      <c r="BM430" s="8"/>
      <c r="BN430" s="8"/>
      <c r="BO430" s="8"/>
      <c r="BP430" s="8"/>
      <c r="BQ430" s="8"/>
      <c r="BR430" s="8"/>
      <c r="BS430" s="8"/>
      <c r="BT430" s="8"/>
      <c r="BU430" s="8"/>
      <c r="BV430" s="8"/>
      <c r="BW430" s="8"/>
      <c r="BX430" s="8"/>
      <c r="BY430" s="8"/>
      <c r="BZ430" s="8"/>
      <c r="CA430" s="8"/>
      <c r="CB430" s="8"/>
      <c r="CC430" s="8"/>
      <c r="CD430" s="8"/>
      <c r="CE430" s="8"/>
      <c r="CF430" s="8"/>
      <c r="CG430" s="8"/>
      <c r="CH430" s="8"/>
      <c r="CI430" s="8"/>
      <c r="CJ430" s="8"/>
      <c r="CK430" s="8"/>
      <c r="CL430" s="8"/>
      <c r="CM430" s="8"/>
      <c r="CN430" s="8"/>
      <c r="CO430" s="8"/>
      <c r="CP430" s="8"/>
      <c r="CQ430" s="8"/>
      <c r="CR430" s="8"/>
      <c r="CS430" s="8"/>
      <c r="CT430" s="8"/>
      <c r="CU430" s="8"/>
      <c r="CV430" s="8"/>
      <c r="CW430" s="8"/>
      <c r="CX430" s="8"/>
      <c r="CY430" s="8"/>
      <c r="CZ430" s="8"/>
      <c r="DA430" s="8"/>
      <c r="DB430" s="8"/>
      <c r="DC430" s="8"/>
      <c r="DD430" s="8"/>
      <c r="DE430" s="8"/>
      <c r="DF430" s="8"/>
      <c r="DG430" s="8"/>
      <c r="DH430" s="8"/>
      <c r="DI430" s="8"/>
      <c r="DJ430" s="8"/>
      <c r="DK430" s="8"/>
      <c r="DL430" s="8"/>
      <c r="DM430" s="8"/>
      <c r="DN430" s="8"/>
      <c r="DO430" s="8"/>
      <c r="DP430" s="8"/>
      <c r="DQ430" s="8"/>
      <c r="DR430" s="8"/>
      <c r="DS430" s="8"/>
      <c r="DT430" s="8"/>
      <c r="DU430" s="8"/>
      <c r="DV430" s="8"/>
      <c r="DW430" s="8"/>
      <c r="DX430" s="8"/>
      <c r="DY430" s="8"/>
      <c r="DZ430" s="8"/>
      <c r="EA430" s="8"/>
      <c r="EB430" s="8"/>
      <c r="EC430" s="8"/>
      <c r="ED430" s="8"/>
      <c r="EE430" s="8"/>
      <c r="EF430" s="8"/>
      <c r="EG430" s="8"/>
      <c r="EH430" s="8"/>
      <c r="EI430" s="8"/>
      <c r="EJ430" s="8"/>
      <c r="EK430" s="8"/>
      <c r="EL430" s="8"/>
      <c r="EM430" s="8"/>
      <c r="EN430" s="8"/>
      <c r="EO430" s="8"/>
      <c r="EP430" s="8"/>
      <c r="EQ430" s="8"/>
      <c r="ER430" s="8"/>
      <c r="ES430" s="8"/>
      <c r="ET430" s="8"/>
      <c r="EU430" s="8"/>
      <c r="EV430" s="8"/>
      <c r="EW430" s="8"/>
      <c r="EX430" s="8"/>
      <c r="EY430" s="8"/>
      <c r="EZ430" s="8"/>
      <c r="FA430" s="8"/>
      <c r="FB430" s="8"/>
      <c r="FC430" s="8"/>
      <c r="FD430" s="8"/>
      <c r="FE430" s="8"/>
      <c r="FF430" s="8"/>
      <c r="FG430" s="8"/>
      <c r="FH430" s="8"/>
      <c r="FI430" s="8"/>
      <c r="FJ430" s="8"/>
      <c r="FK430" s="8"/>
      <c r="FL430" s="8"/>
      <c r="FM430" s="8"/>
      <c r="FN430" s="8"/>
      <c r="FO430" s="8"/>
      <c r="FP430" s="8"/>
      <c r="FQ430" s="8"/>
      <c r="FR430" s="8"/>
      <c r="FS430" s="8"/>
      <c r="FT430" s="8"/>
      <c r="FU430" s="8"/>
      <c r="FV430" s="8"/>
      <c r="FW430" s="8"/>
      <c r="FX430" s="8"/>
      <c r="FY430" s="8"/>
      <c r="FZ430" s="8"/>
      <c r="GA430" s="8"/>
      <c r="GB430" s="8"/>
      <c r="GC430" s="8"/>
      <c r="GD430" s="8"/>
      <c r="GE430" s="8"/>
      <c r="GF430" s="8"/>
      <c r="GG430" s="8"/>
      <c r="GH430" s="8"/>
      <c r="GI430" s="8"/>
      <c r="GJ430" s="8"/>
      <c r="GK430" s="8"/>
      <c r="GL430" s="8"/>
      <c r="GM430" s="8"/>
      <c r="GN430" s="8"/>
      <c r="GO430" s="8"/>
      <c r="GP430" s="8"/>
      <c r="GQ430" s="8"/>
      <c r="GR430" s="8"/>
      <c r="GS430" s="8"/>
      <c r="GT430" s="8"/>
      <c r="GU430" s="8"/>
      <c r="GV430" s="8"/>
      <c r="GW430" s="8"/>
      <c r="GX430" s="8"/>
      <c r="GY430" s="8"/>
      <c r="GZ430" s="8"/>
      <c r="HA430" s="8"/>
      <c r="HB430" s="8"/>
      <c r="HC430" s="8"/>
      <c r="HD430" s="8"/>
      <c r="HE430" s="8"/>
      <c r="HF430" s="8"/>
      <c r="HG430" s="8"/>
      <c r="HH430" s="8"/>
      <c r="HI430" s="8"/>
      <c r="HJ430" s="8"/>
      <c r="HK430" s="8"/>
      <c r="HL430" s="8"/>
      <c r="HM430" s="8"/>
      <c r="HN430" s="8"/>
      <c r="HO430" s="8"/>
      <c r="HP430" s="8"/>
      <c r="HQ430" s="8"/>
      <c r="HR430" s="8"/>
      <c r="HS430" s="8"/>
      <c r="HT430" s="8"/>
      <c r="HU430" s="8"/>
      <c r="HV430" s="8"/>
      <c r="HW430" s="8"/>
      <c r="HX430" s="8"/>
      <c r="HY430" s="8"/>
      <c r="HZ430" s="8"/>
      <c r="IA430" s="8"/>
      <c r="IB430" s="8"/>
      <c r="IC430" s="8"/>
      <c r="ID430" s="8"/>
      <c r="IE430" s="8"/>
      <c r="IF430" s="8"/>
      <c r="IG430" s="8"/>
      <c r="IH430" s="8"/>
      <c r="II430" s="8"/>
      <c r="IJ430" s="8"/>
      <c r="IK430" s="8"/>
      <c r="IL430" s="8"/>
      <c r="IM430" s="8"/>
      <c r="IN430" s="8"/>
      <c r="IO430" s="8"/>
      <c r="IP430" s="8"/>
      <c r="IQ430" s="8"/>
      <c r="IR430" s="8"/>
      <c r="IS430" s="8"/>
      <c r="IT430" s="8"/>
      <c r="IU430" s="8"/>
      <c r="IV430" s="8"/>
    </row>
    <row r="431" spans="1:256" s="98" customFormat="1" ht="24.75" customHeight="1">
      <c r="A431" s="889">
        <v>12.3</v>
      </c>
      <c r="B431" s="543" t="s">
        <v>91</v>
      </c>
      <c r="C431" s="567">
        <v>362</v>
      </c>
      <c r="D431" s="767" t="s">
        <v>4</v>
      </c>
      <c r="E431" s="769"/>
      <c r="F431" s="769">
        <f t="shared" si="14"/>
        <v>0</v>
      </c>
      <c r="G431" s="959"/>
      <c r="H431" s="108"/>
      <c r="I431" s="168"/>
      <c r="J431" s="108"/>
      <c r="K431" s="100"/>
      <c r="L431" s="100"/>
      <c r="M431" s="100"/>
      <c r="N431" s="100"/>
      <c r="O431" s="100"/>
      <c r="P431" s="139"/>
      <c r="Q431" s="8"/>
      <c r="R431" s="8"/>
      <c r="S431" s="787">
        <v>317.79599999999999</v>
      </c>
      <c r="T431" s="788"/>
      <c r="U431" s="788"/>
      <c r="V431" s="146"/>
      <c r="W431" s="147"/>
      <c r="X431" s="8"/>
      <c r="Y431" s="8"/>
      <c r="Z431" s="8"/>
      <c r="AA431" s="8"/>
      <c r="AB431" s="8"/>
      <c r="AC431" s="8"/>
      <c r="AD431" s="8"/>
      <c r="AE431" s="8"/>
      <c r="AF431" s="8"/>
      <c r="AG431" s="8"/>
      <c r="AH431" s="8"/>
      <c r="AI431" s="8"/>
      <c r="AJ431" s="8"/>
      <c r="AK431" s="8"/>
      <c r="AL431" s="8"/>
      <c r="AM431" s="8"/>
      <c r="AN431" s="8"/>
      <c r="AO431" s="8"/>
      <c r="AP431" s="8"/>
      <c r="AQ431" s="8"/>
      <c r="AR431" s="8"/>
      <c r="AS431" s="8"/>
      <c r="AT431" s="8"/>
      <c r="AU431" s="8"/>
      <c r="AV431" s="8"/>
      <c r="AW431" s="8"/>
      <c r="AX431" s="8"/>
      <c r="AY431" s="8"/>
      <c r="AZ431" s="8"/>
      <c r="BA431" s="8"/>
      <c r="BB431" s="8"/>
      <c r="BC431" s="8"/>
      <c r="BD431" s="8"/>
      <c r="BE431" s="8"/>
      <c r="BF431" s="8"/>
      <c r="BG431" s="8"/>
      <c r="BH431" s="8"/>
      <c r="BI431" s="8"/>
      <c r="BJ431" s="8"/>
      <c r="BK431" s="8"/>
      <c r="BL431" s="8"/>
      <c r="BM431" s="8"/>
      <c r="BN431" s="8"/>
      <c r="BO431" s="8"/>
      <c r="BP431" s="8"/>
      <c r="BQ431" s="8"/>
      <c r="BR431" s="8"/>
      <c r="BS431" s="8"/>
      <c r="BT431" s="8"/>
      <c r="BU431" s="8"/>
      <c r="BV431" s="8"/>
      <c r="BW431" s="8"/>
      <c r="BX431" s="8"/>
      <c r="BY431" s="8"/>
      <c r="BZ431" s="8"/>
      <c r="CA431" s="8"/>
      <c r="CB431" s="8"/>
      <c r="CC431" s="8"/>
      <c r="CD431" s="8"/>
      <c r="CE431" s="8"/>
      <c r="CF431" s="8"/>
      <c r="CG431" s="8"/>
      <c r="CH431" s="8"/>
      <c r="CI431" s="8"/>
      <c r="CJ431" s="8"/>
      <c r="CK431" s="8"/>
      <c r="CL431" s="8"/>
      <c r="CM431" s="8"/>
      <c r="CN431" s="8"/>
      <c r="CO431" s="8"/>
      <c r="CP431" s="8"/>
      <c r="CQ431" s="8"/>
      <c r="CR431" s="8"/>
      <c r="CS431" s="8"/>
      <c r="CT431" s="8"/>
      <c r="CU431" s="8"/>
      <c r="CV431" s="8"/>
      <c r="CW431" s="8"/>
      <c r="CX431" s="8"/>
      <c r="CY431" s="8"/>
      <c r="CZ431" s="8"/>
      <c r="DA431" s="8"/>
      <c r="DB431" s="8"/>
      <c r="DC431" s="8"/>
      <c r="DD431" s="8"/>
      <c r="DE431" s="8"/>
      <c r="DF431" s="8"/>
      <c r="DG431" s="8"/>
      <c r="DH431" s="8"/>
      <c r="DI431" s="8"/>
      <c r="DJ431" s="8"/>
      <c r="DK431" s="8"/>
      <c r="DL431" s="8"/>
      <c r="DM431" s="8"/>
      <c r="DN431" s="8"/>
      <c r="DO431" s="8"/>
      <c r="DP431" s="8"/>
      <c r="DQ431" s="8"/>
      <c r="DR431" s="8"/>
      <c r="DS431" s="8"/>
      <c r="DT431" s="8"/>
      <c r="DU431" s="8"/>
      <c r="DV431" s="8"/>
      <c r="DW431" s="8"/>
      <c r="DX431" s="8"/>
      <c r="DY431" s="8"/>
      <c r="DZ431" s="8"/>
      <c r="EA431" s="8"/>
      <c r="EB431" s="8"/>
      <c r="EC431" s="8"/>
      <c r="ED431" s="8"/>
      <c r="EE431" s="8"/>
      <c r="EF431" s="8"/>
      <c r="EG431" s="8"/>
      <c r="EH431" s="8"/>
      <c r="EI431" s="8"/>
      <c r="EJ431" s="8"/>
      <c r="EK431" s="8"/>
      <c r="EL431" s="8"/>
      <c r="EM431" s="8"/>
      <c r="EN431" s="8"/>
      <c r="EO431" s="8"/>
      <c r="EP431" s="8"/>
      <c r="EQ431" s="8"/>
      <c r="ER431" s="8"/>
      <c r="ES431" s="8"/>
      <c r="ET431" s="8"/>
      <c r="EU431" s="8"/>
      <c r="EV431" s="8"/>
      <c r="EW431" s="8"/>
      <c r="EX431" s="8"/>
      <c r="EY431" s="8"/>
      <c r="EZ431" s="8"/>
      <c r="FA431" s="8"/>
      <c r="FB431" s="8"/>
      <c r="FC431" s="8"/>
      <c r="FD431" s="8"/>
      <c r="FE431" s="8"/>
      <c r="FF431" s="8"/>
      <c r="FG431" s="8"/>
      <c r="FH431" s="8"/>
      <c r="FI431" s="8"/>
      <c r="FJ431" s="8"/>
      <c r="FK431" s="8"/>
      <c r="FL431" s="8"/>
      <c r="FM431" s="8"/>
      <c r="FN431" s="8"/>
      <c r="FO431" s="8"/>
      <c r="FP431" s="8"/>
      <c r="FQ431" s="8"/>
      <c r="FR431" s="8"/>
      <c r="FS431" s="8"/>
      <c r="FT431" s="8"/>
      <c r="FU431" s="8"/>
      <c r="FV431" s="8"/>
      <c r="FW431" s="8"/>
      <c r="FX431" s="8"/>
      <c r="FY431" s="8"/>
      <c r="FZ431" s="8"/>
      <c r="GA431" s="8"/>
      <c r="GB431" s="8"/>
      <c r="GC431" s="8"/>
      <c r="GD431" s="8"/>
      <c r="GE431" s="8"/>
      <c r="GF431" s="8"/>
      <c r="GG431" s="8"/>
      <c r="GH431" s="8"/>
      <c r="GI431" s="8"/>
      <c r="GJ431" s="8"/>
      <c r="GK431" s="8"/>
      <c r="GL431" s="8"/>
      <c r="GM431" s="8"/>
      <c r="GN431" s="8"/>
      <c r="GO431" s="8"/>
      <c r="GP431" s="8"/>
      <c r="GQ431" s="8"/>
      <c r="GR431" s="8"/>
      <c r="GS431" s="8"/>
      <c r="GT431" s="8"/>
      <c r="GU431" s="8"/>
      <c r="GV431" s="8"/>
      <c r="GW431" s="8"/>
      <c r="GX431" s="8"/>
      <c r="GY431" s="8"/>
      <c r="GZ431" s="8"/>
      <c r="HA431" s="8"/>
      <c r="HB431" s="8"/>
      <c r="HC431" s="8"/>
      <c r="HD431" s="8"/>
      <c r="HE431" s="8"/>
      <c r="HF431" s="8"/>
      <c r="HG431" s="8"/>
      <c r="HH431" s="8"/>
      <c r="HI431" s="8"/>
      <c r="HJ431" s="8"/>
      <c r="HK431" s="8"/>
      <c r="HL431" s="8"/>
      <c r="HM431" s="8"/>
      <c r="HN431" s="8"/>
      <c r="HO431" s="8"/>
      <c r="HP431" s="8"/>
      <c r="HQ431" s="8"/>
      <c r="HR431" s="8"/>
      <c r="HS431" s="8"/>
      <c r="HT431" s="8"/>
      <c r="HU431" s="8"/>
      <c r="HV431" s="8"/>
      <c r="HW431" s="8"/>
      <c r="HX431" s="8"/>
      <c r="HY431" s="8"/>
      <c r="HZ431" s="8"/>
      <c r="IA431" s="8"/>
      <c r="IB431" s="8"/>
      <c r="IC431" s="8"/>
      <c r="ID431" s="8"/>
      <c r="IE431" s="8"/>
      <c r="IF431" s="8"/>
      <c r="IG431" s="8"/>
      <c r="IH431" s="8"/>
      <c r="II431" s="8"/>
      <c r="IJ431" s="8"/>
      <c r="IK431" s="8"/>
      <c r="IL431" s="8"/>
      <c r="IM431" s="8"/>
      <c r="IN431" s="8"/>
      <c r="IO431" s="8"/>
      <c r="IP431" s="8"/>
      <c r="IQ431" s="8"/>
      <c r="IR431" s="8"/>
      <c r="IS431" s="8"/>
      <c r="IT431" s="8"/>
      <c r="IU431" s="8"/>
      <c r="IV431" s="8"/>
    </row>
    <row r="432" spans="1:256" s="100" customFormat="1" ht="12.75" customHeight="1">
      <c r="A432" s="681">
        <v>12.4</v>
      </c>
      <c r="B432" s="543" t="s">
        <v>95</v>
      </c>
      <c r="C432" s="551">
        <v>724</v>
      </c>
      <c r="D432" s="577" t="s">
        <v>4</v>
      </c>
      <c r="E432" s="554"/>
      <c r="F432" s="554">
        <f t="shared" si="14"/>
        <v>0</v>
      </c>
      <c r="G432" s="959"/>
      <c r="H432" s="108"/>
      <c r="I432" s="168"/>
      <c r="J432" s="108"/>
      <c r="P432" s="139"/>
      <c r="Q432" s="8"/>
      <c r="R432" s="8"/>
      <c r="S432" s="787">
        <v>212.54599999999999</v>
      </c>
      <c r="T432" s="788"/>
      <c r="U432" s="788"/>
      <c r="V432" s="146"/>
      <c r="W432" s="147"/>
      <c r="X432" s="8"/>
      <c r="Y432" s="8"/>
      <c r="Z432" s="8"/>
      <c r="AA432" s="8"/>
      <c r="AB432" s="8"/>
      <c r="AC432" s="8"/>
      <c r="AD432" s="8"/>
      <c r="AE432" s="8"/>
      <c r="AF432" s="8"/>
      <c r="AG432" s="8"/>
      <c r="AH432" s="8"/>
      <c r="AI432" s="8"/>
      <c r="AJ432" s="8"/>
      <c r="AK432" s="8"/>
      <c r="AL432" s="8"/>
      <c r="AM432" s="8"/>
      <c r="AN432" s="8"/>
      <c r="AO432" s="8"/>
      <c r="AP432" s="8"/>
      <c r="AQ432" s="8"/>
      <c r="AR432" s="8"/>
      <c r="AS432" s="8"/>
      <c r="AT432" s="8"/>
      <c r="AU432" s="8"/>
      <c r="AV432" s="8"/>
      <c r="AW432" s="8"/>
      <c r="AX432" s="8"/>
      <c r="AY432" s="8"/>
      <c r="AZ432" s="8"/>
      <c r="BA432" s="8"/>
      <c r="BB432" s="8"/>
      <c r="BC432" s="8"/>
      <c r="BD432" s="8"/>
      <c r="BE432" s="8"/>
      <c r="BF432" s="8"/>
      <c r="BG432" s="8"/>
      <c r="BH432" s="8"/>
      <c r="BI432" s="8"/>
      <c r="BJ432" s="8"/>
      <c r="BK432" s="8"/>
      <c r="BL432" s="8"/>
      <c r="BM432" s="8"/>
      <c r="BN432" s="8"/>
      <c r="BO432" s="8"/>
      <c r="BP432" s="8"/>
      <c r="BQ432" s="8"/>
      <c r="BR432" s="8"/>
      <c r="BS432" s="8"/>
      <c r="BT432" s="8"/>
      <c r="BU432" s="8"/>
      <c r="BV432" s="8"/>
      <c r="BW432" s="8"/>
      <c r="BX432" s="8"/>
      <c r="BY432" s="8"/>
      <c r="BZ432" s="8"/>
      <c r="CA432" s="8"/>
      <c r="CB432" s="8"/>
      <c r="CC432" s="8"/>
      <c r="CD432" s="8"/>
      <c r="CE432" s="8"/>
      <c r="CF432" s="8"/>
      <c r="CG432" s="8"/>
      <c r="CH432" s="8"/>
      <c r="CI432" s="8"/>
      <c r="CJ432" s="8"/>
      <c r="CK432" s="8"/>
      <c r="CL432" s="8"/>
      <c r="CM432" s="8"/>
      <c r="CN432" s="8"/>
      <c r="CO432" s="8"/>
      <c r="CP432" s="8"/>
      <c r="CQ432" s="8"/>
      <c r="CR432" s="8"/>
      <c r="CS432" s="8"/>
      <c r="CT432" s="8"/>
      <c r="CU432" s="8"/>
      <c r="CV432" s="8"/>
      <c r="CW432" s="8"/>
      <c r="CX432" s="8"/>
      <c r="CY432" s="8"/>
      <c r="CZ432" s="8"/>
      <c r="DA432" s="8"/>
      <c r="DB432" s="8"/>
      <c r="DC432" s="8"/>
      <c r="DD432" s="8"/>
      <c r="DE432" s="8"/>
      <c r="DF432" s="8"/>
      <c r="DG432" s="8"/>
      <c r="DH432" s="8"/>
      <c r="DI432" s="8"/>
      <c r="DJ432" s="8"/>
      <c r="DK432" s="8"/>
      <c r="DL432" s="8"/>
      <c r="DM432" s="8"/>
      <c r="DN432" s="8"/>
      <c r="DO432" s="8"/>
      <c r="DP432" s="8"/>
      <c r="DQ432" s="8"/>
      <c r="DR432" s="8"/>
      <c r="DS432" s="8"/>
      <c r="DT432" s="8"/>
      <c r="DU432" s="8"/>
      <c r="DV432" s="8"/>
      <c r="DW432" s="8"/>
      <c r="DX432" s="8"/>
      <c r="DY432" s="8"/>
      <c r="DZ432" s="8"/>
      <c r="EA432" s="8"/>
      <c r="EB432" s="8"/>
      <c r="EC432" s="8"/>
      <c r="ED432" s="8"/>
      <c r="EE432" s="8"/>
      <c r="EF432" s="8"/>
      <c r="EG432" s="8"/>
      <c r="EH432" s="8"/>
      <c r="EI432" s="8"/>
      <c r="EJ432" s="8"/>
      <c r="EK432" s="8"/>
      <c r="EL432" s="8"/>
      <c r="EM432" s="8"/>
      <c r="EN432" s="8"/>
      <c r="EO432" s="8"/>
      <c r="EP432" s="8"/>
      <c r="EQ432" s="8"/>
      <c r="ER432" s="8"/>
      <c r="ES432" s="8"/>
      <c r="ET432" s="8"/>
      <c r="EU432" s="8"/>
      <c r="EV432" s="8"/>
      <c r="EW432" s="8"/>
      <c r="EX432" s="8"/>
      <c r="EY432" s="8"/>
      <c r="EZ432" s="8"/>
      <c r="FA432" s="8"/>
      <c r="FB432" s="8"/>
      <c r="FC432" s="8"/>
      <c r="FD432" s="8"/>
      <c r="FE432" s="8"/>
      <c r="FF432" s="8"/>
      <c r="FG432" s="8"/>
      <c r="FH432" s="8"/>
      <c r="FI432" s="8"/>
      <c r="FJ432" s="8"/>
      <c r="FK432" s="8"/>
      <c r="FL432" s="8"/>
      <c r="FM432" s="8"/>
      <c r="FN432" s="8"/>
      <c r="FO432" s="8"/>
      <c r="FP432" s="8"/>
      <c r="FQ432" s="8"/>
      <c r="FR432" s="8"/>
      <c r="FS432" s="8"/>
      <c r="FT432" s="8"/>
      <c r="FU432" s="8"/>
      <c r="FV432" s="8"/>
      <c r="FW432" s="8"/>
      <c r="FX432" s="8"/>
      <c r="FY432" s="8"/>
      <c r="FZ432" s="8"/>
      <c r="GA432" s="8"/>
      <c r="GB432" s="8"/>
      <c r="GC432" s="8"/>
      <c r="GD432" s="8"/>
      <c r="GE432" s="8"/>
      <c r="GF432" s="8"/>
      <c r="GG432" s="8"/>
      <c r="GH432" s="8"/>
      <c r="GI432" s="8"/>
      <c r="GJ432" s="8"/>
      <c r="GK432" s="8"/>
      <c r="GL432" s="8"/>
      <c r="GM432" s="8"/>
      <c r="GN432" s="8"/>
      <c r="GO432" s="8"/>
      <c r="GP432" s="8"/>
      <c r="GQ432" s="8"/>
      <c r="GR432" s="8"/>
      <c r="GS432" s="8"/>
      <c r="GT432" s="8"/>
      <c r="GU432" s="8"/>
      <c r="GV432" s="8"/>
      <c r="GW432" s="8"/>
      <c r="GX432" s="8"/>
      <c r="GY432" s="8"/>
      <c r="GZ432" s="8"/>
      <c r="HA432" s="8"/>
      <c r="HB432" s="8"/>
      <c r="HC432" s="8"/>
      <c r="HD432" s="8"/>
      <c r="HE432" s="8"/>
      <c r="HF432" s="8"/>
      <c r="HG432" s="8"/>
      <c r="HH432" s="8"/>
      <c r="HI432" s="8"/>
      <c r="HJ432" s="8"/>
      <c r="HK432" s="8"/>
      <c r="HL432" s="8"/>
      <c r="HM432" s="8"/>
      <c r="HN432" s="8"/>
      <c r="HO432" s="8"/>
      <c r="HP432" s="8"/>
      <c r="HQ432" s="8"/>
      <c r="HR432" s="8"/>
      <c r="HS432" s="8"/>
      <c r="HT432" s="8"/>
      <c r="HU432" s="8"/>
      <c r="HV432" s="8"/>
      <c r="HW432" s="8"/>
      <c r="HX432" s="8"/>
      <c r="HY432" s="8"/>
      <c r="HZ432" s="8"/>
      <c r="IA432" s="8"/>
      <c r="IB432" s="8"/>
      <c r="IC432" s="8"/>
      <c r="ID432" s="8"/>
      <c r="IE432" s="8"/>
      <c r="IF432" s="8"/>
      <c r="IG432" s="8"/>
      <c r="IH432" s="8"/>
      <c r="II432" s="8"/>
      <c r="IJ432" s="8"/>
      <c r="IK432" s="8"/>
      <c r="IL432" s="8"/>
      <c r="IM432" s="8"/>
      <c r="IN432" s="8"/>
      <c r="IO432" s="8"/>
      <c r="IP432" s="8"/>
      <c r="IQ432" s="8"/>
      <c r="IR432" s="8"/>
      <c r="IS432" s="8"/>
      <c r="IT432" s="8"/>
      <c r="IU432" s="8"/>
      <c r="IV432" s="8"/>
    </row>
    <row r="433" spans="1:256" s="101" customFormat="1" ht="12.9" customHeight="1">
      <c r="A433" s="681">
        <v>12.5</v>
      </c>
      <c r="B433" s="544" t="s">
        <v>96</v>
      </c>
      <c r="C433" s="551">
        <v>362</v>
      </c>
      <c r="D433" s="577" t="s">
        <v>4</v>
      </c>
      <c r="E433" s="554"/>
      <c r="F433" s="554">
        <f t="shared" si="14"/>
        <v>0</v>
      </c>
      <c r="G433" s="959"/>
      <c r="H433" s="108"/>
      <c r="I433" s="168"/>
      <c r="J433" s="108"/>
      <c r="K433" s="34"/>
      <c r="L433" s="34"/>
      <c r="M433" s="34"/>
      <c r="N433" s="34"/>
      <c r="O433" s="34"/>
      <c r="P433" s="774"/>
      <c r="Q433" s="774"/>
      <c r="R433" s="774"/>
      <c r="S433" s="787">
        <v>231.41</v>
      </c>
      <c r="T433" s="788"/>
      <c r="U433" s="146"/>
      <c r="V433" s="146"/>
      <c r="W433" s="789"/>
      <c r="X433" s="774"/>
      <c r="Y433" s="774"/>
      <c r="Z433" s="774"/>
      <c r="AA433" s="774"/>
      <c r="AB433" s="774"/>
      <c r="AC433" s="774"/>
      <c r="AD433" s="774"/>
      <c r="AE433" s="774"/>
      <c r="AF433" s="774"/>
      <c r="AG433" s="774"/>
      <c r="AH433" s="774"/>
      <c r="AI433" s="774"/>
      <c r="AJ433" s="774"/>
      <c r="AK433" s="774"/>
      <c r="AL433" s="774"/>
      <c r="AM433" s="774"/>
      <c r="AN433" s="774"/>
      <c r="AO433" s="774"/>
      <c r="AP433" s="774"/>
      <c r="AQ433" s="774"/>
      <c r="AR433" s="774"/>
      <c r="AS433" s="774"/>
      <c r="AT433" s="774"/>
      <c r="AU433" s="774"/>
      <c r="AV433" s="774"/>
      <c r="AW433" s="774"/>
      <c r="AX433" s="774"/>
      <c r="AY433" s="774"/>
      <c r="AZ433" s="774"/>
      <c r="BA433" s="774"/>
      <c r="BB433" s="774"/>
      <c r="BC433" s="774"/>
      <c r="BD433" s="774"/>
      <c r="BE433" s="774"/>
      <c r="BF433" s="774"/>
      <c r="BG433" s="774"/>
      <c r="BH433" s="774"/>
      <c r="BI433" s="774"/>
      <c r="BJ433" s="774"/>
      <c r="BK433" s="774"/>
      <c r="BL433" s="774"/>
      <c r="BM433" s="774"/>
      <c r="BN433" s="774"/>
      <c r="BO433" s="774"/>
      <c r="BP433" s="774"/>
      <c r="BQ433" s="774"/>
      <c r="BR433" s="774"/>
      <c r="BS433" s="774"/>
      <c r="BT433" s="774"/>
      <c r="BU433" s="774"/>
      <c r="BV433" s="774"/>
      <c r="BW433" s="774"/>
      <c r="BX433" s="774"/>
      <c r="BY433" s="774"/>
      <c r="BZ433" s="774"/>
      <c r="CA433" s="774"/>
      <c r="CB433" s="774"/>
      <c r="CC433" s="774"/>
      <c r="CD433" s="774"/>
      <c r="CE433" s="774"/>
      <c r="CF433" s="774"/>
      <c r="CG433" s="774"/>
      <c r="CH433" s="774"/>
      <c r="CI433" s="774"/>
      <c r="CJ433" s="774"/>
      <c r="CK433" s="774"/>
      <c r="CL433" s="774"/>
      <c r="CM433" s="774"/>
      <c r="CN433" s="774"/>
      <c r="CO433" s="774"/>
      <c r="CP433" s="774"/>
      <c r="CQ433" s="774"/>
      <c r="CR433" s="774"/>
      <c r="CS433" s="774"/>
      <c r="CT433" s="774"/>
      <c r="CU433" s="774"/>
      <c r="CV433" s="774"/>
      <c r="CW433" s="774"/>
      <c r="CX433" s="774"/>
      <c r="CY433" s="774"/>
      <c r="CZ433" s="774"/>
      <c r="DA433" s="774"/>
      <c r="DB433" s="774"/>
      <c r="DC433" s="774"/>
      <c r="DD433" s="774"/>
      <c r="DE433" s="774"/>
      <c r="DF433" s="774"/>
      <c r="DG433" s="774"/>
      <c r="DH433" s="774"/>
      <c r="DI433" s="774"/>
      <c r="DJ433" s="774"/>
      <c r="DK433" s="774"/>
      <c r="DL433" s="774"/>
      <c r="DM433" s="774"/>
      <c r="DN433" s="774"/>
      <c r="DO433" s="774"/>
      <c r="DP433" s="774"/>
      <c r="DQ433" s="774"/>
      <c r="DR433" s="774"/>
      <c r="DS433" s="774"/>
      <c r="DT433" s="774"/>
      <c r="DU433" s="774"/>
      <c r="DV433" s="774"/>
      <c r="DW433" s="774"/>
      <c r="DX433" s="774"/>
      <c r="DY433" s="774"/>
      <c r="DZ433" s="774"/>
      <c r="EA433" s="774"/>
      <c r="EB433" s="774"/>
      <c r="EC433" s="774"/>
      <c r="ED433" s="774"/>
      <c r="EE433" s="774"/>
      <c r="EF433" s="774"/>
      <c r="EG433" s="774"/>
      <c r="EH433" s="774"/>
      <c r="EI433" s="774"/>
      <c r="EJ433" s="774"/>
      <c r="EK433" s="774"/>
      <c r="EL433" s="774"/>
      <c r="EM433" s="774"/>
      <c r="EN433" s="774"/>
      <c r="EO433" s="774"/>
      <c r="EP433" s="774"/>
      <c r="EQ433" s="774"/>
      <c r="ER433" s="774"/>
      <c r="ES433" s="774"/>
      <c r="ET433" s="774"/>
      <c r="EU433" s="774"/>
      <c r="EV433" s="774"/>
      <c r="EW433" s="774"/>
      <c r="EX433" s="774"/>
      <c r="EY433" s="774"/>
      <c r="EZ433" s="774"/>
      <c r="FA433" s="774"/>
      <c r="FB433" s="774"/>
      <c r="FC433" s="774"/>
      <c r="FD433" s="774"/>
      <c r="FE433" s="774"/>
      <c r="FF433" s="774"/>
      <c r="FG433" s="774"/>
      <c r="FH433" s="774"/>
      <c r="FI433" s="774"/>
      <c r="FJ433" s="774"/>
      <c r="FK433" s="774"/>
      <c r="FL433" s="774"/>
      <c r="FM433" s="774"/>
      <c r="FN433" s="774"/>
      <c r="FO433" s="774"/>
      <c r="FP433" s="774"/>
      <c r="FQ433" s="774"/>
      <c r="FR433" s="774"/>
      <c r="FS433" s="774"/>
      <c r="FT433" s="774"/>
      <c r="FU433" s="774"/>
      <c r="FV433" s="774"/>
      <c r="FW433" s="774"/>
      <c r="FX433" s="774"/>
      <c r="FY433" s="774"/>
      <c r="FZ433" s="774"/>
      <c r="GA433" s="774"/>
      <c r="GB433" s="774"/>
      <c r="GC433" s="774"/>
      <c r="GD433" s="774"/>
      <c r="GE433" s="774"/>
      <c r="GF433" s="774"/>
      <c r="GG433" s="774"/>
      <c r="GH433" s="774"/>
      <c r="GI433" s="774"/>
      <c r="GJ433" s="774"/>
      <c r="GK433" s="774"/>
      <c r="GL433" s="774"/>
      <c r="GM433" s="774"/>
      <c r="GN433" s="774"/>
      <c r="GO433" s="774"/>
      <c r="GP433" s="774"/>
      <c r="GQ433" s="774"/>
      <c r="GR433" s="774"/>
      <c r="GS433" s="774"/>
      <c r="GT433" s="774"/>
      <c r="GU433" s="774"/>
      <c r="GV433" s="774"/>
      <c r="GW433" s="774"/>
      <c r="GX433" s="774"/>
      <c r="GY433" s="774"/>
      <c r="GZ433" s="774"/>
      <c r="HA433" s="774"/>
      <c r="HB433" s="774"/>
      <c r="HC433" s="774"/>
      <c r="HD433" s="774"/>
      <c r="HE433" s="774"/>
      <c r="HF433" s="774"/>
      <c r="HG433" s="774"/>
      <c r="HH433" s="774"/>
      <c r="HI433" s="774"/>
      <c r="HJ433" s="774"/>
      <c r="HK433" s="774"/>
      <c r="HL433" s="774"/>
      <c r="HM433" s="774"/>
      <c r="HN433" s="774"/>
      <c r="HO433" s="774"/>
      <c r="HP433" s="774"/>
      <c r="HQ433" s="774"/>
      <c r="HR433" s="774"/>
      <c r="HS433" s="774"/>
      <c r="HT433" s="774"/>
      <c r="HU433" s="774"/>
      <c r="HV433" s="774"/>
      <c r="HW433" s="774"/>
      <c r="HX433" s="774"/>
      <c r="HY433" s="774"/>
      <c r="HZ433" s="774"/>
      <c r="IA433" s="774"/>
      <c r="IB433" s="774"/>
      <c r="IC433" s="774"/>
      <c r="ID433" s="774"/>
      <c r="IE433" s="774"/>
      <c r="IF433" s="774"/>
      <c r="IG433" s="774"/>
      <c r="IH433" s="774"/>
      <c r="II433" s="774"/>
      <c r="IJ433" s="774"/>
      <c r="IK433" s="774"/>
      <c r="IL433" s="774"/>
      <c r="IM433" s="774"/>
      <c r="IN433" s="774"/>
      <c r="IO433" s="774"/>
      <c r="IP433" s="774"/>
      <c r="IQ433" s="774"/>
      <c r="IR433" s="774"/>
      <c r="IS433" s="774"/>
      <c r="IT433" s="774"/>
      <c r="IU433" s="774"/>
      <c r="IV433" s="774"/>
    </row>
    <row r="434" spans="1:256" s="211" customFormat="1" ht="25.5" customHeight="1">
      <c r="A434" s="889">
        <v>12.6</v>
      </c>
      <c r="B434" s="544" t="s">
        <v>97</v>
      </c>
      <c r="C434" s="567">
        <v>362</v>
      </c>
      <c r="D434" s="767" t="s">
        <v>4</v>
      </c>
      <c r="E434" s="769"/>
      <c r="F434" s="769">
        <f t="shared" si="14"/>
        <v>0</v>
      </c>
      <c r="G434" s="959"/>
      <c r="H434" s="108"/>
      <c r="I434" s="168"/>
      <c r="J434" s="108"/>
      <c r="K434" s="998"/>
      <c r="L434" s="203"/>
      <c r="M434" s="999"/>
      <c r="N434" s="1050"/>
      <c r="O434" s="203"/>
      <c r="P434" s="790"/>
      <c r="Q434" s="790"/>
      <c r="R434" s="790"/>
      <c r="S434" s="791"/>
      <c r="T434" s="792"/>
      <c r="U434" s="210"/>
      <c r="V434" s="210"/>
      <c r="W434" s="793"/>
      <c r="X434" s="790"/>
      <c r="Y434" s="790"/>
      <c r="Z434" s="790"/>
      <c r="AA434" s="790"/>
      <c r="AB434" s="790"/>
      <c r="AC434" s="790"/>
      <c r="AD434" s="790"/>
      <c r="AE434" s="790"/>
      <c r="AF434" s="790"/>
      <c r="AG434" s="790"/>
      <c r="AH434" s="790"/>
      <c r="AI434" s="790"/>
      <c r="AJ434" s="790"/>
      <c r="AK434" s="790"/>
      <c r="AL434" s="790"/>
      <c r="AM434" s="790"/>
      <c r="AN434" s="790"/>
      <c r="AO434" s="790"/>
      <c r="AP434" s="790"/>
      <c r="AQ434" s="790"/>
      <c r="AR434" s="790"/>
      <c r="AS434" s="790"/>
      <c r="AT434" s="790"/>
      <c r="AU434" s="790"/>
      <c r="AV434" s="790"/>
      <c r="AW434" s="790"/>
      <c r="AX434" s="790"/>
      <c r="AY434" s="790"/>
      <c r="AZ434" s="790"/>
      <c r="BA434" s="790"/>
      <c r="BB434" s="790"/>
      <c r="BC434" s="790"/>
      <c r="BD434" s="790"/>
      <c r="BE434" s="790"/>
      <c r="BF434" s="790"/>
      <c r="BG434" s="790"/>
      <c r="BH434" s="790"/>
      <c r="BI434" s="790"/>
      <c r="BJ434" s="790"/>
      <c r="BK434" s="790"/>
      <c r="BL434" s="790"/>
      <c r="BM434" s="790"/>
      <c r="BN434" s="790"/>
      <c r="BO434" s="790"/>
      <c r="BP434" s="790"/>
      <c r="BQ434" s="790"/>
      <c r="BR434" s="790"/>
      <c r="BS434" s="790"/>
      <c r="BT434" s="790"/>
      <c r="BU434" s="790"/>
      <c r="BV434" s="790"/>
      <c r="BW434" s="790"/>
      <c r="BX434" s="790"/>
      <c r="BY434" s="790"/>
      <c r="BZ434" s="790"/>
      <c r="CA434" s="790"/>
      <c r="CB434" s="790"/>
      <c r="CC434" s="790"/>
      <c r="CD434" s="790"/>
      <c r="CE434" s="790"/>
      <c r="CF434" s="790"/>
      <c r="CG434" s="790"/>
      <c r="CH434" s="790"/>
      <c r="CI434" s="790"/>
      <c r="CJ434" s="790"/>
      <c r="CK434" s="790"/>
      <c r="CL434" s="790"/>
      <c r="CM434" s="790"/>
      <c r="CN434" s="790"/>
      <c r="CO434" s="790"/>
      <c r="CP434" s="790"/>
      <c r="CQ434" s="790"/>
      <c r="CR434" s="790"/>
      <c r="CS434" s="790"/>
      <c r="CT434" s="790"/>
      <c r="CU434" s="790"/>
      <c r="CV434" s="790"/>
      <c r="CW434" s="790"/>
      <c r="CX434" s="790"/>
      <c r="CY434" s="790"/>
      <c r="CZ434" s="790"/>
      <c r="DA434" s="790"/>
      <c r="DB434" s="790"/>
      <c r="DC434" s="790"/>
      <c r="DD434" s="790"/>
      <c r="DE434" s="790"/>
      <c r="DF434" s="790"/>
      <c r="DG434" s="790"/>
      <c r="DH434" s="790"/>
      <c r="DI434" s="790"/>
      <c r="DJ434" s="790"/>
      <c r="DK434" s="790"/>
      <c r="DL434" s="790"/>
      <c r="DM434" s="790"/>
      <c r="DN434" s="790"/>
      <c r="DO434" s="790"/>
      <c r="DP434" s="790"/>
      <c r="DQ434" s="790"/>
      <c r="DR434" s="790"/>
      <c r="DS434" s="790"/>
      <c r="DT434" s="790"/>
      <c r="DU434" s="790"/>
      <c r="DV434" s="790"/>
      <c r="DW434" s="790"/>
      <c r="DX434" s="790"/>
      <c r="DY434" s="790"/>
      <c r="DZ434" s="790"/>
      <c r="EA434" s="790"/>
      <c r="EB434" s="790"/>
      <c r="EC434" s="790"/>
      <c r="ED434" s="790"/>
      <c r="EE434" s="790"/>
      <c r="EF434" s="790"/>
      <c r="EG434" s="790"/>
      <c r="EH434" s="790"/>
      <c r="EI434" s="790"/>
      <c r="EJ434" s="790"/>
      <c r="EK434" s="790"/>
      <c r="EL434" s="790"/>
      <c r="EM434" s="790"/>
      <c r="EN434" s="790"/>
      <c r="EO434" s="790"/>
      <c r="EP434" s="790"/>
      <c r="EQ434" s="790"/>
      <c r="ER434" s="790"/>
      <c r="ES434" s="790"/>
      <c r="ET434" s="790"/>
      <c r="EU434" s="790"/>
      <c r="EV434" s="790"/>
      <c r="EW434" s="790"/>
      <c r="EX434" s="790"/>
      <c r="EY434" s="790"/>
      <c r="EZ434" s="790"/>
      <c r="FA434" s="790"/>
      <c r="FB434" s="790"/>
      <c r="FC434" s="790"/>
      <c r="FD434" s="790"/>
      <c r="FE434" s="790"/>
      <c r="FF434" s="790"/>
      <c r="FG434" s="790"/>
      <c r="FH434" s="790"/>
      <c r="FI434" s="790"/>
      <c r="FJ434" s="790"/>
      <c r="FK434" s="790"/>
      <c r="FL434" s="790"/>
      <c r="FM434" s="790"/>
      <c r="FN434" s="790"/>
      <c r="FO434" s="790"/>
      <c r="FP434" s="790"/>
      <c r="FQ434" s="790"/>
      <c r="FR434" s="790"/>
      <c r="FS434" s="790"/>
      <c r="FT434" s="790"/>
      <c r="FU434" s="790"/>
      <c r="FV434" s="790"/>
      <c r="FW434" s="790"/>
      <c r="FX434" s="790"/>
      <c r="FY434" s="790"/>
      <c r="FZ434" s="790"/>
      <c r="GA434" s="790"/>
      <c r="GB434" s="790"/>
      <c r="GC434" s="790"/>
      <c r="GD434" s="790"/>
      <c r="GE434" s="790"/>
      <c r="GF434" s="790"/>
      <c r="GG434" s="790"/>
      <c r="GH434" s="790"/>
      <c r="GI434" s="790"/>
      <c r="GJ434" s="790"/>
      <c r="GK434" s="790"/>
      <c r="GL434" s="790"/>
      <c r="GM434" s="790"/>
      <c r="GN434" s="790"/>
      <c r="GO434" s="790"/>
      <c r="GP434" s="790"/>
      <c r="GQ434" s="790"/>
      <c r="GR434" s="790"/>
      <c r="GS434" s="790"/>
      <c r="GT434" s="790"/>
      <c r="GU434" s="790"/>
      <c r="GV434" s="790"/>
      <c r="GW434" s="790"/>
      <c r="GX434" s="790"/>
      <c r="GY434" s="790"/>
      <c r="GZ434" s="790"/>
      <c r="HA434" s="790"/>
      <c r="HB434" s="790"/>
      <c r="HC434" s="790"/>
      <c r="HD434" s="790"/>
      <c r="HE434" s="790"/>
      <c r="HF434" s="790"/>
      <c r="HG434" s="790"/>
      <c r="HH434" s="790"/>
      <c r="HI434" s="790"/>
      <c r="HJ434" s="790"/>
      <c r="HK434" s="790"/>
      <c r="HL434" s="790"/>
      <c r="HM434" s="790"/>
      <c r="HN434" s="790"/>
      <c r="HO434" s="790"/>
      <c r="HP434" s="790"/>
      <c r="HQ434" s="790"/>
      <c r="HR434" s="790"/>
      <c r="HS434" s="790"/>
      <c r="HT434" s="790"/>
      <c r="HU434" s="790"/>
      <c r="HV434" s="790"/>
      <c r="HW434" s="790"/>
      <c r="HX434" s="790"/>
      <c r="HY434" s="790"/>
      <c r="HZ434" s="790"/>
      <c r="IA434" s="790"/>
      <c r="IB434" s="790"/>
      <c r="IC434" s="790"/>
      <c r="ID434" s="790"/>
      <c r="IE434" s="790"/>
      <c r="IF434" s="790"/>
      <c r="IG434" s="790"/>
      <c r="IH434" s="790"/>
      <c r="II434" s="790"/>
      <c r="IJ434" s="790"/>
      <c r="IK434" s="790"/>
      <c r="IL434" s="790"/>
      <c r="IM434" s="790"/>
      <c r="IN434" s="790"/>
      <c r="IO434" s="790"/>
      <c r="IP434" s="790"/>
      <c r="IQ434" s="790"/>
      <c r="IR434" s="790"/>
      <c r="IS434" s="790"/>
      <c r="IT434" s="790"/>
      <c r="IU434" s="790"/>
      <c r="IV434" s="790"/>
    </row>
    <row r="435" spans="1:256" s="190" customFormat="1" ht="12.75" customHeight="1">
      <c r="A435" s="681">
        <v>12.7</v>
      </c>
      <c r="B435" s="544" t="s">
        <v>98</v>
      </c>
      <c r="C435" s="551">
        <v>362</v>
      </c>
      <c r="D435" s="577" t="s">
        <v>10</v>
      </c>
      <c r="E435" s="554"/>
      <c r="F435" s="554">
        <f t="shared" si="14"/>
        <v>0</v>
      </c>
      <c r="G435" s="959"/>
      <c r="H435" s="108"/>
      <c r="I435" s="168"/>
      <c r="J435" s="108"/>
      <c r="K435" s="977"/>
      <c r="L435" s="34"/>
      <c r="M435" s="138"/>
      <c r="N435" s="34"/>
      <c r="O435" s="34"/>
      <c r="P435" s="191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8"/>
      <c r="AG435" s="8"/>
      <c r="AH435" s="8"/>
      <c r="AI435" s="8"/>
      <c r="AJ435" s="8"/>
      <c r="AK435" s="8"/>
      <c r="AL435" s="8"/>
      <c r="AM435" s="8"/>
      <c r="AN435" s="8"/>
      <c r="AO435" s="8"/>
      <c r="AP435" s="8"/>
      <c r="AQ435" s="8"/>
      <c r="AR435" s="8"/>
      <c r="AS435" s="8"/>
      <c r="AT435" s="8"/>
      <c r="AU435" s="8"/>
      <c r="AV435" s="8"/>
      <c r="AW435" s="8"/>
      <c r="AX435" s="8"/>
      <c r="AY435" s="8"/>
      <c r="AZ435" s="8"/>
      <c r="BA435" s="8"/>
      <c r="BB435" s="8"/>
      <c r="BC435" s="8"/>
      <c r="BD435" s="8"/>
      <c r="BE435" s="8"/>
      <c r="BF435" s="8"/>
      <c r="BG435" s="8"/>
      <c r="BH435" s="8"/>
      <c r="BI435" s="8"/>
      <c r="BJ435" s="8"/>
      <c r="BK435" s="8"/>
      <c r="BL435" s="8"/>
      <c r="BM435" s="8"/>
      <c r="BN435" s="8"/>
      <c r="BO435" s="8"/>
      <c r="BP435" s="8"/>
      <c r="BQ435" s="8"/>
      <c r="BR435" s="8"/>
      <c r="BS435" s="8"/>
      <c r="BT435" s="8"/>
      <c r="BU435" s="8"/>
      <c r="BV435" s="8"/>
      <c r="BW435" s="8"/>
      <c r="BX435" s="8"/>
      <c r="BY435" s="8"/>
      <c r="BZ435" s="8"/>
      <c r="CA435" s="8"/>
      <c r="CB435" s="8"/>
      <c r="CC435" s="8"/>
      <c r="CD435" s="8"/>
      <c r="CE435" s="8"/>
      <c r="CF435" s="8"/>
      <c r="CG435" s="8"/>
      <c r="CH435" s="8"/>
      <c r="CI435" s="8"/>
      <c r="CJ435" s="8"/>
      <c r="CK435" s="8"/>
      <c r="CL435" s="8"/>
      <c r="CM435" s="8"/>
      <c r="CN435" s="8"/>
      <c r="CO435" s="8"/>
      <c r="CP435" s="8"/>
      <c r="CQ435" s="8"/>
      <c r="CR435" s="8"/>
      <c r="CS435" s="8"/>
      <c r="CT435" s="8"/>
      <c r="CU435" s="8"/>
      <c r="CV435" s="8"/>
      <c r="CW435" s="8"/>
      <c r="CX435" s="8"/>
      <c r="CY435" s="8"/>
      <c r="CZ435" s="8"/>
      <c r="DA435" s="8"/>
      <c r="DB435" s="8"/>
      <c r="DC435" s="8"/>
      <c r="DD435" s="8"/>
      <c r="DE435" s="8"/>
      <c r="DF435" s="8"/>
      <c r="DG435" s="8"/>
      <c r="DH435" s="8"/>
      <c r="DI435" s="8"/>
      <c r="DJ435" s="8"/>
      <c r="DK435" s="8"/>
      <c r="DL435" s="8"/>
      <c r="DM435" s="8"/>
      <c r="DN435" s="8"/>
      <c r="DO435" s="8"/>
      <c r="DP435" s="8"/>
      <c r="DQ435" s="8"/>
      <c r="DR435" s="8"/>
      <c r="DS435" s="8"/>
      <c r="DT435" s="8"/>
      <c r="DU435" s="8"/>
      <c r="DV435" s="8"/>
      <c r="DW435" s="8"/>
      <c r="DX435" s="8"/>
      <c r="DY435" s="8"/>
      <c r="DZ435" s="8"/>
      <c r="EA435" s="8"/>
      <c r="EB435" s="8"/>
      <c r="EC435" s="8"/>
      <c r="ED435" s="8"/>
      <c r="EE435" s="8"/>
      <c r="EF435" s="8"/>
      <c r="EG435" s="8"/>
      <c r="EH435" s="8"/>
      <c r="EI435" s="8"/>
      <c r="EJ435" s="8"/>
      <c r="EK435" s="8"/>
      <c r="EL435" s="8"/>
      <c r="EM435" s="8"/>
      <c r="EN435" s="8"/>
      <c r="EO435" s="8"/>
      <c r="EP435" s="8"/>
      <c r="EQ435" s="8"/>
      <c r="ER435" s="8"/>
      <c r="ES435" s="8"/>
      <c r="ET435" s="8"/>
      <c r="EU435" s="8"/>
      <c r="EV435" s="8"/>
      <c r="EW435" s="8"/>
      <c r="EX435" s="8"/>
      <c r="EY435" s="8"/>
      <c r="EZ435" s="8"/>
      <c r="FA435" s="8"/>
      <c r="FB435" s="8"/>
      <c r="FC435" s="8"/>
      <c r="FD435" s="8"/>
      <c r="FE435" s="8"/>
      <c r="FF435" s="8"/>
      <c r="FG435" s="8"/>
      <c r="FH435" s="8"/>
      <c r="FI435" s="8"/>
      <c r="FJ435" s="8"/>
      <c r="FK435" s="8"/>
      <c r="FL435" s="8"/>
      <c r="FM435" s="8"/>
      <c r="FN435" s="8"/>
      <c r="FO435" s="8"/>
      <c r="FP435" s="8"/>
      <c r="FQ435" s="8"/>
      <c r="FR435" s="8"/>
      <c r="FS435" s="8"/>
      <c r="FT435" s="8"/>
      <c r="FU435" s="8"/>
      <c r="FV435" s="8"/>
      <c r="FW435" s="8"/>
      <c r="FX435" s="8"/>
      <c r="FY435" s="8"/>
      <c r="FZ435" s="8"/>
      <c r="GA435" s="8"/>
      <c r="GB435" s="8"/>
      <c r="GC435" s="8"/>
      <c r="GD435" s="8"/>
      <c r="GE435" s="8"/>
      <c r="GF435" s="8"/>
      <c r="GG435" s="8"/>
      <c r="GH435" s="8"/>
      <c r="GI435" s="8"/>
      <c r="GJ435" s="8"/>
      <c r="GK435" s="8"/>
      <c r="GL435" s="8"/>
      <c r="GM435" s="8"/>
      <c r="GN435" s="8"/>
      <c r="GO435" s="8"/>
      <c r="GP435" s="8"/>
      <c r="GQ435" s="8"/>
      <c r="GR435" s="8"/>
      <c r="GS435" s="8"/>
      <c r="GT435" s="8"/>
      <c r="GU435" s="8"/>
      <c r="GV435" s="8"/>
      <c r="GW435" s="8"/>
      <c r="GX435" s="8"/>
      <c r="GY435" s="8"/>
      <c r="GZ435" s="8"/>
      <c r="HA435" s="8"/>
      <c r="HB435" s="8"/>
      <c r="HC435" s="8"/>
      <c r="HD435" s="8"/>
      <c r="HE435" s="8"/>
      <c r="HF435" s="8"/>
      <c r="HG435" s="8"/>
      <c r="HH435" s="8"/>
      <c r="HI435" s="8"/>
      <c r="HJ435" s="8"/>
      <c r="HK435" s="8"/>
      <c r="HL435" s="8"/>
      <c r="HM435" s="8"/>
      <c r="HN435" s="8"/>
      <c r="HO435" s="8"/>
      <c r="HP435" s="8"/>
      <c r="HQ435" s="8"/>
      <c r="HR435" s="8"/>
      <c r="HS435" s="8"/>
      <c r="HT435" s="8"/>
      <c r="HU435" s="8"/>
      <c r="HV435" s="8"/>
      <c r="HW435" s="8"/>
      <c r="HX435" s="8"/>
      <c r="HY435" s="8"/>
      <c r="HZ435" s="8"/>
      <c r="IA435" s="8"/>
      <c r="IB435" s="8"/>
      <c r="IC435" s="8"/>
      <c r="ID435" s="8"/>
      <c r="IE435" s="8"/>
      <c r="IF435" s="8"/>
      <c r="IG435" s="8"/>
      <c r="IH435" s="8"/>
      <c r="II435" s="8"/>
      <c r="IJ435" s="8"/>
      <c r="IK435" s="8"/>
      <c r="IL435" s="8"/>
      <c r="IM435" s="8"/>
      <c r="IN435" s="8"/>
      <c r="IO435" s="8"/>
      <c r="IP435" s="8"/>
      <c r="IQ435" s="8"/>
      <c r="IR435" s="8"/>
      <c r="IS435" s="8"/>
      <c r="IT435" s="8"/>
      <c r="IU435" s="8"/>
      <c r="IV435" s="8"/>
    </row>
    <row r="436" spans="1:256" s="190" customFormat="1" ht="13.8">
      <c r="A436" s="681">
        <v>12.8</v>
      </c>
      <c r="B436" s="543" t="s">
        <v>99</v>
      </c>
      <c r="C436" s="551">
        <v>362</v>
      </c>
      <c r="D436" s="577" t="s">
        <v>4</v>
      </c>
      <c r="E436" s="554"/>
      <c r="F436" s="554">
        <f t="shared" si="14"/>
        <v>0</v>
      </c>
      <c r="G436" s="959"/>
      <c r="H436" s="108"/>
      <c r="I436" s="168"/>
      <c r="J436" s="108"/>
      <c r="K436" s="977"/>
      <c r="L436" s="34"/>
      <c r="M436" s="138"/>
      <c r="N436" s="34"/>
      <c r="O436" s="34"/>
      <c r="P436" s="191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  <c r="AD436" s="8"/>
      <c r="AE436" s="8"/>
      <c r="AF436" s="8"/>
      <c r="AG436" s="8"/>
      <c r="AH436" s="8"/>
      <c r="AI436" s="8"/>
      <c r="AJ436" s="8"/>
      <c r="AK436" s="8"/>
      <c r="AL436" s="8"/>
      <c r="AM436" s="8"/>
      <c r="AN436" s="8"/>
      <c r="AO436" s="8"/>
      <c r="AP436" s="8"/>
      <c r="AQ436" s="8"/>
      <c r="AR436" s="8"/>
      <c r="AS436" s="8"/>
      <c r="AT436" s="8"/>
      <c r="AU436" s="8"/>
      <c r="AV436" s="8"/>
      <c r="AW436" s="8"/>
      <c r="AX436" s="8"/>
      <c r="AY436" s="8"/>
      <c r="AZ436" s="8"/>
      <c r="BA436" s="8"/>
      <c r="BB436" s="8"/>
      <c r="BC436" s="8"/>
      <c r="BD436" s="8"/>
      <c r="BE436" s="8"/>
      <c r="BF436" s="8"/>
      <c r="BG436" s="8"/>
      <c r="BH436" s="8"/>
      <c r="BI436" s="8"/>
      <c r="BJ436" s="8"/>
      <c r="BK436" s="8"/>
      <c r="BL436" s="8"/>
      <c r="BM436" s="8"/>
      <c r="BN436" s="8"/>
      <c r="BO436" s="8"/>
      <c r="BP436" s="8"/>
      <c r="BQ436" s="8"/>
      <c r="BR436" s="8"/>
      <c r="BS436" s="8"/>
      <c r="BT436" s="8"/>
      <c r="BU436" s="8"/>
      <c r="BV436" s="8"/>
      <c r="BW436" s="8"/>
      <c r="BX436" s="8"/>
      <c r="BY436" s="8"/>
      <c r="BZ436" s="8"/>
      <c r="CA436" s="8"/>
      <c r="CB436" s="8"/>
      <c r="CC436" s="8"/>
      <c r="CD436" s="8"/>
      <c r="CE436" s="8"/>
      <c r="CF436" s="8"/>
      <c r="CG436" s="8"/>
      <c r="CH436" s="8"/>
      <c r="CI436" s="8"/>
      <c r="CJ436" s="8"/>
      <c r="CK436" s="8"/>
      <c r="CL436" s="8"/>
      <c r="CM436" s="8"/>
      <c r="CN436" s="8"/>
      <c r="CO436" s="8"/>
      <c r="CP436" s="8"/>
      <c r="CQ436" s="8"/>
      <c r="CR436" s="8"/>
      <c r="CS436" s="8"/>
      <c r="CT436" s="8"/>
      <c r="CU436" s="8"/>
      <c r="CV436" s="8"/>
      <c r="CW436" s="8"/>
      <c r="CX436" s="8"/>
      <c r="CY436" s="8"/>
      <c r="CZ436" s="8"/>
      <c r="DA436" s="8"/>
      <c r="DB436" s="8"/>
      <c r="DC436" s="8"/>
      <c r="DD436" s="8"/>
      <c r="DE436" s="8"/>
      <c r="DF436" s="8"/>
      <c r="DG436" s="8"/>
      <c r="DH436" s="8"/>
      <c r="DI436" s="8"/>
      <c r="DJ436" s="8"/>
      <c r="DK436" s="8"/>
      <c r="DL436" s="8"/>
      <c r="DM436" s="8"/>
      <c r="DN436" s="8"/>
      <c r="DO436" s="8"/>
      <c r="DP436" s="8"/>
      <c r="DQ436" s="8"/>
      <c r="DR436" s="8"/>
      <c r="DS436" s="8"/>
      <c r="DT436" s="8"/>
      <c r="DU436" s="8"/>
      <c r="DV436" s="8"/>
      <c r="DW436" s="8"/>
      <c r="DX436" s="8"/>
      <c r="DY436" s="8"/>
      <c r="DZ436" s="8"/>
      <c r="EA436" s="8"/>
      <c r="EB436" s="8"/>
      <c r="EC436" s="8"/>
      <c r="ED436" s="8"/>
      <c r="EE436" s="8"/>
      <c r="EF436" s="8"/>
      <c r="EG436" s="8"/>
      <c r="EH436" s="8"/>
      <c r="EI436" s="8"/>
      <c r="EJ436" s="8"/>
      <c r="EK436" s="8"/>
      <c r="EL436" s="8"/>
      <c r="EM436" s="8"/>
      <c r="EN436" s="8"/>
      <c r="EO436" s="8"/>
      <c r="EP436" s="8"/>
      <c r="EQ436" s="8"/>
      <c r="ER436" s="8"/>
      <c r="ES436" s="8"/>
      <c r="ET436" s="8"/>
      <c r="EU436" s="8"/>
      <c r="EV436" s="8"/>
      <c r="EW436" s="8"/>
      <c r="EX436" s="8"/>
      <c r="EY436" s="8"/>
      <c r="EZ436" s="8"/>
      <c r="FA436" s="8"/>
      <c r="FB436" s="8"/>
      <c r="FC436" s="8"/>
      <c r="FD436" s="8"/>
      <c r="FE436" s="8"/>
      <c r="FF436" s="8"/>
      <c r="FG436" s="8"/>
      <c r="FH436" s="8"/>
      <c r="FI436" s="8"/>
      <c r="FJ436" s="8"/>
      <c r="FK436" s="8"/>
      <c r="FL436" s="8"/>
      <c r="FM436" s="8"/>
      <c r="FN436" s="8"/>
      <c r="FO436" s="8"/>
      <c r="FP436" s="8"/>
      <c r="FQ436" s="8"/>
      <c r="FR436" s="8"/>
      <c r="FS436" s="8"/>
      <c r="FT436" s="8"/>
      <c r="FU436" s="8"/>
      <c r="FV436" s="8"/>
      <c r="FW436" s="8"/>
      <c r="FX436" s="8"/>
      <c r="FY436" s="8"/>
      <c r="FZ436" s="8"/>
      <c r="GA436" s="8"/>
      <c r="GB436" s="8"/>
      <c r="GC436" s="8"/>
      <c r="GD436" s="8"/>
      <c r="GE436" s="8"/>
      <c r="GF436" s="8"/>
      <c r="GG436" s="8"/>
      <c r="GH436" s="8"/>
      <c r="GI436" s="8"/>
      <c r="GJ436" s="8"/>
      <c r="GK436" s="8"/>
      <c r="GL436" s="8"/>
      <c r="GM436" s="8"/>
      <c r="GN436" s="8"/>
      <c r="GO436" s="8"/>
      <c r="GP436" s="8"/>
      <c r="GQ436" s="8"/>
      <c r="GR436" s="8"/>
      <c r="GS436" s="8"/>
      <c r="GT436" s="8"/>
      <c r="GU436" s="8"/>
      <c r="GV436" s="8"/>
      <c r="GW436" s="8"/>
      <c r="GX436" s="8"/>
      <c r="GY436" s="8"/>
      <c r="GZ436" s="8"/>
      <c r="HA436" s="8"/>
      <c r="HB436" s="8"/>
      <c r="HC436" s="8"/>
      <c r="HD436" s="8"/>
      <c r="HE436" s="8"/>
      <c r="HF436" s="8"/>
      <c r="HG436" s="8"/>
      <c r="HH436" s="8"/>
      <c r="HI436" s="8"/>
      <c r="HJ436" s="8"/>
      <c r="HK436" s="8"/>
      <c r="HL436" s="8"/>
      <c r="HM436" s="8"/>
      <c r="HN436" s="8"/>
      <c r="HO436" s="8"/>
      <c r="HP436" s="8"/>
      <c r="HQ436" s="8"/>
      <c r="HR436" s="8"/>
      <c r="HS436" s="8"/>
      <c r="HT436" s="8"/>
      <c r="HU436" s="8"/>
      <c r="HV436" s="8"/>
      <c r="HW436" s="8"/>
      <c r="HX436" s="8"/>
      <c r="HY436" s="8"/>
      <c r="HZ436" s="8"/>
      <c r="IA436" s="8"/>
      <c r="IB436" s="8"/>
      <c r="IC436" s="8"/>
      <c r="ID436" s="8"/>
      <c r="IE436" s="8"/>
      <c r="IF436" s="8"/>
      <c r="IG436" s="8"/>
      <c r="IH436" s="8"/>
      <c r="II436" s="8"/>
      <c r="IJ436" s="8"/>
      <c r="IK436" s="8"/>
      <c r="IL436" s="8"/>
      <c r="IM436" s="8"/>
      <c r="IN436" s="8"/>
      <c r="IO436" s="8"/>
      <c r="IP436" s="8"/>
      <c r="IQ436" s="8"/>
      <c r="IR436" s="8"/>
      <c r="IS436" s="8"/>
      <c r="IT436" s="8"/>
      <c r="IU436" s="8"/>
      <c r="IV436" s="8"/>
    </row>
    <row r="437" spans="1:256" s="190" customFormat="1" ht="12.75" customHeight="1">
      <c r="A437" s="681">
        <v>12.9</v>
      </c>
      <c r="B437" s="544" t="s">
        <v>100</v>
      </c>
      <c r="C437" s="551">
        <v>362</v>
      </c>
      <c r="D437" s="577" t="s">
        <v>4</v>
      </c>
      <c r="E437" s="554"/>
      <c r="F437" s="554">
        <f t="shared" si="14"/>
        <v>0</v>
      </c>
      <c r="G437" s="959"/>
      <c r="H437" s="108"/>
      <c r="I437" s="168"/>
      <c r="J437" s="108"/>
      <c r="K437" s="34"/>
      <c r="L437" s="34"/>
      <c r="M437" s="138"/>
      <c r="N437" s="34"/>
      <c r="O437" s="34"/>
      <c r="P437" s="191"/>
      <c r="Q437" s="8"/>
      <c r="R437" s="8"/>
      <c r="S437" s="191"/>
      <c r="T437" s="191"/>
      <c r="U437" s="191"/>
      <c r="V437" s="191"/>
      <c r="W437" s="191"/>
      <c r="X437" s="8"/>
      <c r="Y437" s="8"/>
      <c r="Z437" s="8"/>
      <c r="AA437" s="8"/>
      <c r="AB437" s="8"/>
      <c r="AC437" s="8"/>
      <c r="AD437" s="8"/>
      <c r="AE437" s="8"/>
      <c r="AF437" s="8"/>
      <c r="AG437" s="8"/>
      <c r="AH437" s="8"/>
      <c r="AI437" s="8"/>
      <c r="AJ437" s="8"/>
      <c r="AK437" s="8"/>
      <c r="AL437" s="8"/>
      <c r="AM437" s="8"/>
      <c r="AN437" s="8"/>
      <c r="AO437" s="8"/>
      <c r="AP437" s="8"/>
      <c r="AQ437" s="8"/>
      <c r="AR437" s="8"/>
      <c r="AS437" s="8"/>
      <c r="AT437" s="8"/>
      <c r="AU437" s="8"/>
      <c r="AV437" s="8"/>
      <c r="AW437" s="8"/>
      <c r="AX437" s="8"/>
      <c r="AY437" s="8"/>
      <c r="AZ437" s="8"/>
      <c r="BA437" s="8"/>
      <c r="BB437" s="8"/>
      <c r="BC437" s="8"/>
      <c r="BD437" s="8"/>
      <c r="BE437" s="8"/>
      <c r="BF437" s="8"/>
      <c r="BG437" s="8"/>
      <c r="BH437" s="8"/>
      <c r="BI437" s="8"/>
      <c r="BJ437" s="8"/>
      <c r="BK437" s="8"/>
      <c r="BL437" s="8"/>
      <c r="BM437" s="8"/>
      <c r="BN437" s="8"/>
      <c r="BO437" s="8"/>
      <c r="BP437" s="8"/>
      <c r="BQ437" s="8"/>
      <c r="BR437" s="8"/>
      <c r="BS437" s="8"/>
      <c r="BT437" s="8"/>
      <c r="BU437" s="8"/>
      <c r="BV437" s="8"/>
      <c r="BW437" s="8"/>
      <c r="BX437" s="8"/>
      <c r="BY437" s="8"/>
      <c r="BZ437" s="8"/>
      <c r="CA437" s="8"/>
      <c r="CB437" s="8"/>
      <c r="CC437" s="8"/>
      <c r="CD437" s="8"/>
      <c r="CE437" s="8"/>
      <c r="CF437" s="8"/>
      <c r="CG437" s="8"/>
      <c r="CH437" s="8"/>
      <c r="CI437" s="8"/>
      <c r="CJ437" s="8"/>
      <c r="CK437" s="8"/>
      <c r="CL437" s="8"/>
      <c r="CM437" s="8"/>
      <c r="CN437" s="8"/>
      <c r="CO437" s="8"/>
      <c r="CP437" s="8"/>
      <c r="CQ437" s="8"/>
      <c r="CR437" s="8"/>
      <c r="CS437" s="8"/>
      <c r="CT437" s="8"/>
      <c r="CU437" s="8"/>
      <c r="CV437" s="8"/>
      <c r="CW437" s="8"/>
      <c r="CX437" s="8"/>
      <c r="CY437" s="8"/>
      <c r="CZ437" s="8"/>
      <c r="DA437" s="8"/>
      <c r="DB437" s="8"/>
      <c r="DC437" s="8"/>
      <c r="DD437" s="8"/>
      <c r="DE437" s="8"/>
      <c r="DF437" s="8"/>
      <c r="DG437" s="8"/>
      <c r="DH437" s="8"/>
      <c r="DI437" s="8"/>
      <c r="DJ437" s="8"/>
      <c r="DK437" s="8"/>
      <c r="DL437" s="8"/>
      <c r="DM437" s="8"/>
      <c r="DN437" s="8"/>
      <c r="DO437" s="8"/>
      <c r="DP437" s="8"/>
      <c r="DQ437" s="8"/>
      <c r="DR437" s="8"/>
      <c r="DS437" s="8"/>
      <c r="DT437" s="8"/>
      <c r="DU437" s="8"/>
      <c r="DV437" s="8"/>
      <c r="DW437" s="8"/>
      <c r="DX437" s="8"/>
      <c r="DY437" s="8"/>
      <c r="DZ437" s="8"/>
      <c r="EA437" s="8"/>
      <c r="EB437" s="8"/>
      <c r="EC437" s="8"/>
      <c r="ED437" s="8"/>
      <c r="EE437" s="8"/>
      <c r="EF437" s="8"/>
      <c r="EG437" s="8"/>
      <c r="EH437" s="8"/>
      <c r="EI437" s="8"/>
      <c r="EJ437" s="8"/>
      <c r="EK437" s="8"/>
      <c r="EL437" s="8"/>
      <c r="EM437" s="8"/>
      <c r="EN437" s="8"/>
      <c r="EO437" s="8"/>
      <c r="EP437" s="8"/>
      <c r="EQ437" s="8"/>
      <c r="ER437" s="8"/>
      <c r="ES437" s="8"/>
      <c r="ET437" s="8"/>
      <c r="EU437" s="8"/>
      <c r="EV437" s="8"/>
      <c r="EW437" s="8"/>
      <c r="EX437" s="8"/>
      <c r="EY437" s="8"/>
      <c r="EZ437" s="8"/>
      <c r="FA437" s="8"/>
      <c r="FB437" s="8"/>
      <c r="FC437" s="8"/>
      <c r="FD437" s="8"/>
      <c r="FE437" s="8"/>
      <c r="FF437" s="8"/>
      <c r="FG437" s="8"/>
      <c r="FH437" s="8"/>
      <c r="FI437" s="8"/>
      <c r="FJ437" s="8"/>
      <c r="FK437" s="8"/>
      <c r="FL437" s="8"/>
      <c r="FM437" s="8"/>
      <c r="FN437" s="8"/>
      <c r="FO437" s="8"/>
      <c r="FP437" s="8"/>
      <c r="FQ437" s="8"/>
      <c r="FR437" s="8"/>
      <c r="FS437" s="8"/>
      <c r="FT437" s="8"/>
      <c r="FU437" s="8"/>
      <c r="FV437" s="8"/>
      <c r="FW437" s="8"/>
      <c r="FX437" s="8"/>
      <c r="FY437" s="8"/>
      <c r="FZ437" s="8"/>
      <c r="GA437" s="8"/>
      <c r="GB437" s="8"/>
      <c r="GC437" s="8"/>
      <c r="GD437" s="8"/>
      <c r="GE437" s="8"/>
      <c r="GF437" s="8"/>
      <c r="GG437" s="8"/>
      <c r="GH437" s="8"/>
      <c r="GI437" s="8"/>
      <c r="GJ437" s="8"/>
      <c r="GK437" s="8"/>
      <c r="GL437" s="8"/>
      <c r="GM437" s="8"/>
      <c r="GN437" s="8"/>
      <c r="GO437" s="8"/>
      <c r="GP437" s="8"/>
      <c r="GQ437" s="8"/>
      <c r="GR437" s="8"/>
      <c r="GS437" s="8"/>
      <c r="GT437" s="8"/>
      <c r="GU437" s="8"/>
      <c r="GV437" s="8"/>
      <c r="GW437" s="8"/>
      <c r="GX437" s="8"/>
      <c r="GY437" s="8"/>
      <c r="GZ437" s="8"/>
      <c r="HA437" s="8"/>
      <c r="HB437" s="8"/>
      <c r="HC437" s="8"/>
      <c r="HD437" s="8"/>
      <c r="HE437" s="8"/>
      <c r="HF437" s="8"/>
      <c r="HG437" s="8"/>
      <c r="HH437" s="8"/>
      <c r="HI437" s="8"/>
      <c r="HJ437" s="8"/>
      <c r="HK437" s="8"/>
      <c r="HL437" s="8"/>
      <c r="HM437" s="8"/>
      <c r="HN437" s="8"/>
      <c r="HO437" s="8"/>
      <c r="HP437" s="8"/>
      <c r="HQ437" s="8"/>
      <c r="HR437" s="8"/>
      <c r="HS437" s="8"/>
      <c r="HT437" s="8"/>
      <c r="HU437" s="8"/>
      <c r="HV437" s="8"/>
      <c r="HW437" s="8"/>
      <c r="HX437" s="8"/>
      <c r="HY437" s="8"/>
      <c r="HZ437" s="8"/>
      <c r="IA437" s="8"/>
      <c r="IB437" s="8"/>
      <c r="IC437" s="8"/>
      <c r="ID437" s="8"/>
      <c r="IE437" s="8"/>
      <c r="IF437" s="8"/>
      <c r="IG437" s="8"/>
      <c r="IH437" s="8"/>
      <c r="II437" s="8"/>
      <c r="IJ437" s="8"/>
      <c r="IK437" s="8"/>
      <c r="IL437" s="8"/>
      <c r="IM437" s="8"/>
      <c r="IN437" s="8"/>
      <c r="IO437" s="8"/>
      <c r="IP437" s="8"/>
      <c r="IQ437" s="8"/>
      <c r="IR437" s="8"/>
      <c r="IS437" s="8"/>
      <c r="IT437" s="8"/>
      <c r="IU437" s="8"/>
      <c r="IV437" s="8"/>
    </row>
    <row r="438" spans="1:256" s="190" customFormat="1" ht="12.9" customHeight="1">
      <c r="A438" s="682">
        <v>12.1</v>
      </c>
      <c r="B438" s="544" t="s">
        <v>92</v>
      </c>
      <c r="C438" s="551">
        <v>362</v>
      </c>
      <c r="D438" s="577" t="s">
        <v>4</v>
      </c>
      <c r="E438" s="554"/>
      <c r="F438" s="554">
        <f t="shared" si="14"/>
        <v>0</v>
      </c>
      <c r="G438" s="959"/>
      <c r="H438" s="108"/>
      <c r="I438" s="168"/>
      <c r="J438" s="108"/>
      <c r="K438" s="34"/>
      <c r="L438" s="34"/>
      <c r="M438" s="34"/>
      <c r="N438" s="34"/>
      <c r="O438" s="34"/>
      <c r="P438" s="191"/>
      <c r="Q438" s="8"/>
      <c r="R438" s="8"/>
      <c r="S438" s="191"/>
      <c r="T438" s="191"/>
      <c r="U438" s="191"/>
      <c r="V438" s="191"/>
      <c r="W438" s="191"/>
      <c r="X438" s="8"/>
      <c r="Y438" s="8"/>
      <c r="Z438" s="8"/>
      <c r="AA438" s="8"/>
      <c r="AB438" s="8"/>
      <c r="AC438" s="8"/>
      <c r="AD438" s="8"/>
      <c r="AE438" s="8"/>
      <c r="AF438" s="8"/>
      <c r="AG438" s="8"/>
      <c r="AH438" s="8"/>
      <c r="AI438" s="8"/>
      <c r="AJ438" s="8"/>
      <c r="AK438" s="8"/>
      <c r="AL438" s="8"/>
      <c r="AM438" s="8"/>
      <c r="AN438" s="8"/>
      <c r="AO438" s="8"/>
      <c r="AP438" s="8"/>
      <c r="AQ438" s="8"/>
      <c r="AR438" s="8"/>
      <c r="AS438" s="8"/>
      <c r="AT438" s="8"/>
      <c r="AU438" s="8"/>
      <c r="AV438" s="8"/>
      <c r="AW438" s="8"/>
      <c r="AX438" s="8"/>
      <c r="AY438" s="8"/>
      <c r="AZ438" s="8"/>
      <c r="BA438" s="8"/>
      <c r="BB438" s="8"/>
      <c r="BC438" s="8"/>
      <c r="BD438" s="8"/>
      <c r="BE438" s="8"/>
      <c r="BF438" s="8"/>
      <c r="BG438" s="8"/>
      <c r="BH438" s="8"/>
      <c r="BI438" s="8"/>
      <c r="BJ438" s="8"/>
      <c r="BK438" s="8"/>
      <c r="BL438" s="8"/>
      <c r="BM438" s="8"/>
      <c r="BN438" s="8"/>
      <c r="BO438" s="8"/>
      <c r="BP438" s="8"/>
      <c r="BQ438" s="8"/>
      <c r="BR438" s="8"/>
      <c r="BS438" s="8"/>
      <c r="BT438" s="8"/>
      <c r="BU438" s="8"/>
      <c r="BV438" s="8"/>
      <c r="BW438" s="8"/>
      <c r="BX438" s="8"/>
      <c r="BY438" s="8"/>
      <c r="BZ438" s="8"/>
      <c r="CA438" s="8"/>
      <c r="CB438" s="8"/>
      <c r="CC438" s="8"/>
      <c r="CD438" s="8"/>
      <c r="CE438" s="8"/>
      <c r="CF438" s="8"/>
      <c r="CG438" s="8"/>
      <c r="CH438" s="8"/>
      <c r="CI438" s="8"/>
      <c r="CJ438" s="8"/>
      <c r="CK438" s="8"/>
      <c r="CL438" s="8"/>
      <c r="CM438" s="8"/>
      <c r="CN438" s="8"/>
      <c r="CO438" s="8"/>
      <c r="CP438" s="8"/>
      <c r="CQ438" s="8"/>
      <c r="CR438" s="8"/>
      <c r="CS438" s="8"/>
      <c r="CT438" s="8"/>
      <c r="CU438" s="8"/>
      <c r="CV438" s="8"/>
      <c r="CW438" s="8"/>
      <c r="CX438" s="8"/>
      <c r="CY438" s="8"/>
      <c r="CZ438" s="8"/>
      <c r="DA438" s="8"/>
      <c r="DB438" s="8"/>
      <c r="DC438" s="8"/>
      <c r="DD438" s="8"/>
      <c r="DE438" s="8"/>
      <c r="DF438" s="8"/>
      <c r="DG438" s="8"/>
      <c r="DH438" s="8"/>
      <c r="DI438" s="8"/>
      <c r="DJ438" s="8"/>
      <c r="DK438" s="8"/>
      <c r="DL438" s="8"/>
      <c r="DM438" s="8"/>
      <c r="DN438" s="8"/>
      <c r="DO438" s="8"/>
      <c r="DP438" s="8"/>
      <c r="DQ438" s="8"/>
      <c r="DR438" s="8"/>
      <c r="DS438" s="8"/>
      <c r="DT438" s="8"/>
      <c r="DU438" s="8"/>
      <c r="DV438" s="8"/>
      <c r="DW438" s="8"/>
      <c r="DX438" s="8"/>
      <c r="DY438" s="8"/>
      <c r="DZ438" s="8"/>
      <c r="EA438" s="8"/>
      <c r="EB438" s="8"/>
      <c r="EC438" s="8"/>
      <c r="ED438" s="8"/>
      <c r="EE438" s="8"/>
      <c r="EF438" s="8"/>
      <c r="EG438" s="8"/>
      <c r="EH438" s="8"/>
      <c r="EI438" s="8"/>
      <c r="EJ438" s="8"/>
      <c r="EK438" s="8"/>
      <c r="EL438" s="8"/>
      <c r="EM438" s="8"/>
      <c r="EN438" s="8"/>
      <c r="EO438" s="8"/>
      <c r="EP438" s="8"/>
      <c r="EQ438" s="8"/>
      <c r="ER438" s="8"/>
      <c r="ES438" s="8"/>
      <c r="ET438" s="8"/>
      <c r="EU438" s="8"/>
      <c r="EV438" s="8"/>
      <c r="EW438" s="8"/>
      <c r="EX438" s="8"/>
      <c r="EY438" s="8"/>
      <c r="EZ438" s="8"/>
      <c r="FA438" s="8"/>
      <c r="FB438" s="8"/>
      <c r="FC438" s="8"/>
      <c r="FD438" s="8"/>
      <c r="FE438" s="8"/>
      <c r="FF438" s="8"/>
      <c r="FG438" s="8"/>
      <c r="FH438" s="8"/>
      <c r="FI438" s="8"/>
      <c r="FJ438" s="8"/>
      <c r="FK438" s="8"/>
      <c r="FL438" s="8"/>
      <c r="FM438" s="8"/>
      <c r="FN438" s="8"/>
      <c r="FO438" s="8"/>
      <c r="FP438" s="8"/>
      <c r="FQ438" s="8"/>
      <c r="FR438" s="8"/>
      <c r="FS438" s="8"/>
      <c r="FT438" s="8"/>
      <c r="FU438" s="8"/>
      <c r="FV438" s="8"/>
      <c r="FW438" s="8"/>
      <c r="FX438" s="8"/>
      <c r="FY438" s="8"/>
      <c r="FZ438" s="8"/>
      <c r="GA438" s="8"/>
      <c r="GB438" s="8"/>
      <c r="GC438" s="8"/>
      <c r="GD438" s="8"/>
      <c r="GE438" s="8"/>
      <c r="GF438" s="8"/>
      <c r="GG438" s="8"/>
      <c r="GH438" s="8"/>
      <c r="GI438" s="8"/>
      <c r="GJ438" s="8"/>
      <c r="GK438" s="8"/>
      <c r="GL438" s="8"/>
      <c r="GM438" s="8"/>
      <c r="GN438" s="8"/>
      <c r="GO438" s="8"/>
      <c r="GP438" s="8"/>
      <c r="GQ438" s="8"/>
      <c r="GR438" s="8"/>
      <c r="GS438" s="8"/>
      <c r="GT438" s="8"/>
      <c r="GU438" s="8"/>
      <c r="GV438" s="8"/>
      <c r="GW438" s="8"/>
      <c r="GX438" s="8"/>
      <c r="GY438" s="8"/>
      <c r="GZ438" s="8"/>
      <c r="HA438" s="8"/>
      <c r="HB438" s="8"/>
      <c r="HC438" s="8"/>
      <c r="HD438" s="8"/>
      <c r="HE438" s="8"/>
      <c r="HF438" s="8"/>
      <c r="HG438" s="8"/>
      <c r="HH438" s="8"/>
      <c r="HI438" s="8"/>
      <c r="HJ438" s="8"/>
      <c r="HK438" s="8"/>
      <c r="HL438" s="8"/>
      <c r="HM438" s="8"/>
      <c r="HN438" s="8"/>
      <c r="HO438" s="8"/>
      <c r="HP438" s="8"/>
      <c r="HQ438" s="8"/>
      <c r="HR438" s="8"/>
      <c r="HS438" s="8"/>
      <c r="HT438" s="8"/>
      <c r="HU438" s="8"/>
      <c r="HV438" s="8"/>
      <c r="HW438" s="8"/>
      <c r="HX438" s="8"/>
      <c r="HY438" s="8"/>
      <c r="HZ438" s="8"/>
      <c r="IA438" s="8"/>
      <c r="IB438" s="8"/>
      <c r="IC438" s="8"/>
      <c r="ID438" s="8"/>
      <c r="IE438" s="8"/>
      <c r="IF438" s="8"/>
      <c r="IG438" s="8"/>
      <c r="IH438" s="8"/>
      <c r="II438" s="8"/>
      <c r="IJ438" s="8"/>
      <c r="IK438" s="8"/>
      <c r="IL438" s="8"/>
      <c r="IM438" s="8"/>
      <c r="IN438" s="8"/>
      <c r="IO438" s="8"/>
      <c r="IP438" s="8"/>
      <c r="IQ438" s="8"/>
      <c r="IR438" s="8"/>
      <c r="IS438" s="8"/>
      <c r="IT438" s="8"/>
      <c r="IU438" s="8"/>
      <c r="IV438" s="8"/>
    </row>
    <row r="439" spans="1:256" s="190" customFormat="1" ht="12.75" customHeight="1">
      <c r="A439" s="682">
        <v>12.11</v>
      </c>
      <c r="B439" s="544" t="s">
        <v>101</v>
      </c>
      <c r="C439" s="551">
        <v>362</v>
      </c>
      <c r="D439" s="577" t="s">
        <v>4</v>
      </c>
      <c r="E439" s="554"/>
      <c r="F439" s="554">
        <f t="shared" si="14"/>
        <v>0</v>
      </c>
      <c r="G439" s="959"/>
      <c r="H439" s="108"/>
      <c r="I439" s="168"/>
      <c r="J439" s="108"/>
      <c r="K439" s="191"/>
      <c r="L439" s="191"/>
      <c r="M439" s="191"/>
      <c r="N439" s="191"/>
      <c r="O439" s="191"/>
      <c r="P439" s="191"/>
      <c r="Q439" s="8"/>
      <c r="R439" s="8"/>
      <c r="S439" s="191"/>
      <c r="T439" s="191"/>
      <c r="U439" s="191"/>
      <c r="V439" s="191"/>
      <c r="W439" s="191"/>
      <c r="X439" s="8"/>
      <c r="Y439" s="8"/>
      <c r="Z439" s="8"/>
      <c r="AA439" s="8"/>
      <c r="AB439" s="8"/>
      <c r="AC439" s="8"/>
      <c r="AD439" s="8"/>
      <c r="AE439" s="8"/>
      <c r="AF439" s="8"/>
      <c r="AG439" s="8"/>
      <c r="AH439" s="8"/>
      <c r="AI439" s="8"/>
      <c r="AJ439" s="8"/>
      <c r="AK439" s="8"/>
      <c r="AL439" s="8"/>
      <c r="AM439" s="8"/>
      <c r="AN439" s="8"/>
      <c r="AO439" s="8"/>
      <c r="AP439" s="8"/>
      <c r="AQ439" s="8"/>
      <c r="AR439" s="8"/>
      <c r="AS439" s="8"/>
      <c r="AT439" s="8"/>
      <c r="AU439" s="8"/>
      <c r="AV439" s="8"/>
      <c r="AW439" s="8"/>
      <c r="AX439" s="8"/>
      <c r="AY439" s="8"/>
      <c r="AZ439" s="8"/>
      <c r="BA439" s="8"/>
      <c r="BB439" s="8"/>
      <c r="BC439" s="8"/>
      <c r="BD439" s="8"/>
      <c r="BE439" s="8"/>
      <c r="BF439" s="8"/>
      <c r="BG439" s="8"/>
      <c r="BH439" s="8"/>
      <c r="BI439" s="8"/>
      <c r="BJ439" s="8"/>
      <c r="BK439" s="8"/>
      <c r="BL439" s="8"/>
      <c r="BM439" s="8"/>
      <c r="BN439" s="8"/>
      <c r="BO439" s="8"/>
      <c r="BP439" s="8"/>
      <c r="BQ439" s="8"/>
      <c r="BR439" s="8"/>
      <c r="BS439" s="8"/>
      <c r="BT439" s="8"/>
      <c r="BU439" s="8"/>
      <c r="BV439" s="8"/>
      <c r="BW439" s="8"/>
      <c r="BX439" s="8"/>
      <c r="BY439" s="8"/>
      <c r="BZ439" s="8"/>
      <c r="CA439" s="8"/>
      <c r="CB439" s="8"/>
      <c r="CC439" s="8"/>
      <c r="CD439" s="8"/>
      <c r="CE439" s="8"/>
      <c r="CF439" s="8"/>
      <c r="CG439" s="8"/>
      <c r="CH439" s="8"/>
      <c r="CI439" s="8"/>
      <c r="CJ439" s="8"/>
      <c r="CK439" s="8"/>
      <c r="CL439" s="8"/>
      <c r="CM439" s="8"/>
      <c r="CN439" s="8"/>
      <c r="CO439" s="8"/>
      <c r="CP439" s="8"/>
      <c r="CQ439" s="8"/>
      <c r="CR439" s="8"/>
      <c r="CS439" s="8"/>
      <c r="CT439" s="8"/>
      <c r="CU439" s="8"/>
      <c r="CV439" s="8"/>
      <c r="CW439" s="8"/>
      <c r="CX439" s="8"/>
      <c r="CY439" s="8"/>
      <c r="CZ439" s="8"/>
      <c r="DA439" s="8"/>
      <c r="DB439" s="8"/>
      <c r="DC439" s="8"/>
      <c r="DD439" s="8"/>
      <c r="DE439" s="8"/>
      <c r="DF439" s="8"/>
      <c r="DG439" s="8"/>
      <c r="DH439" s="8"/>
      <c r="DI439" s="8"/>
      <c r="DJ439" s="8"/>
      <c r="DK439" s="8"/>
      <c r="DL439" s="8"/>
      <c r="DM439" s="8"/>
      <c r="DN439" s="8"/>
      <c r="DO439" s="8"/>
      <c r="DP439" s="8"/>
      <c r="DQ439" s="8"/>
      <c r="DR439" s="8"/>
      <c r="DS439" s="8"/>
      <c r="DT439" s="8"/>
      <c r="DU439" s="8"/>
      <c r="DV439" s="8"/>
      <c r="DW439" s="8"/>
      <c r="DX439" s="8"/>
      <c r="DY439" s="8"/>
      <c r="DZ439" s="8"/>
      <c r="EA439" s="8"/>
      <c r="EB439" s="8"/>
      <c r="EC439" s="8"/>
      <c r="ED439" s="8"/>
      <c r="EE439" s="8"/>
      <c r="EF439" s="8"/>
      <c r="EG439" s="8"/>
      <c r="EH439" s="8"/>
      <c r="EI439" s="8"/>
      <c r="EJ439" s="8"/>
      <c r="EK439" s="8"/>
      <c r="EL439" s="8"/>
      <c r="EM439" s="8"/>
      <c r="EN439" s="8"/>
      <c r="EO439" s="8"/>
      <c r="EP439" s="8"/>
      <c r="EQ439" s="8"/>
      <c r="ER439" s="8"/>
      <c r="ES439" s="8"/>
      <c r="ET439" s="8"/>
      <c r="EU439" s="8"/>
      <c r="EV439" s="8"/>
      <c r="EW439" s="8"/>
      <c r="EX439" s="8"/>
      <c r="EY439" s="8"/>
      <c r="EZ439" s="8"/>
      <c r="FA439" s="8"/>
      <c r="FB439" s="8"/>
      <c r="FC439" s="8"/>
      <c r="FD439" s="8"/>
      <c r="FE439" s="8"/>
      <c r="FF439" s="8"/>
      <c r="FG439" s="8"/>
      <c r="FH439" s="8"/>
      <c r="FI439" s="8"/>
      <c r="FJ439" s="8"/>
      <c r="FK439" s="8"/>
      <c r="FL439" s="8"/>
      <c r="FM439" s="8"/>
      <c r="FN439" s="8"/>
      <c r="FO439" s="8"/>
      <c r="FP439" s="8"/>
      <c r="FQ439" s="8"/>
      <c r="FR439" s="8"/>
      <c r="FS439" s="8"/>
      <c r="FT439" s="8"/>
      <c r="FU439" s="8"/>
      <c r="FV439" s="8"/>
      <c r="FW439" s="8"/>
      <c r="FX439" s="8"/>
      <c r="FY439" s="8"/>
      <c r="FZ439" s="8"/>
      <c r="GA439" s="8"/>
      <c r="GB439" s="8"/>
      <c r="GC439" s="8"/>
      <c r="GD439" s="8"/>
      <c r="GE439" s="8"/>
      <c r="GF439" s="8"/>
      <c r="GG439" s="8"/>
      <c r="GH439" s="8"/>
      <c r="GI439" s="8"/>
      <c r="GJ439" s="8"/>
      <c r="GK439" s="8"/>
      <c r="GL439" s="8"/>
      <c r="GM439" s="8"/>
      <c r="GN439" s="8"/>
      <c r="GO439" s="8"/>
      <c r="GP439" s="8"/>
      <c r="GQ439" s="8"/>
      <c r="GR439" s="8"/>
      <c r="GS439" s="8"/>
      <c r="GT439" s="8"/>
      <c r="GU439" s="8"/>
      <c r="GV439" s="8"/>
      <c r="GW439" s="8"/>
      <c r="GX439" s="8"/>
      <c r="GY439" s="8"/>
      <c r="GZ439" s="8"/>
      <c r="HA439" s="8"/>
      <c r="HB439" s="8"/>
      <c r="HC439" s="8"/>
      <c r="HD439" s="8"/>
      <c r="HE439" s="8"/>
      <c r="HF439" s="8"/>
      <c r="HG439" s="8"/>
      <c r="HH439" s="8"/>
      <c r="HI439" s="8"/>
      <c r="HJ439" s="8"/>
      <c r="HK439" s="8"/>
      <c r="HL439" s="8"/>
      <c r="HM439" s="8"/>
      <c r="HN439" s="8"/>
      <c r="HO439" s="8"/>
      <c r="HP439" s="8"/>
      <c r="HQ439" s="8"/>
      <c r="HR439" s="8"/>
      <c r="HS439" s="8"/>
      <c r="HT439" s="8"/>
      <c r="HU439" s="8"/>
      <c r="HV439" s="8"/>
      <c r="HW439" s="8"/>
      <c r="HX439" s="8"/>
      <c r="HY439" s="8"/>
      <c r="HZ439" s="8"/>
      <c r="IA439" s="8"/>
      <c r="IB439" s="8"/>
      <c r="IC439" s="8"/>
      <c r="ID439" s="8"/>
      <c r="IE439" s="8"/>
      <c r="IF439" s="8"/>
      <c r="IG439" s="8"/>
      <c r="IH439" s="8"/>
      <c r="II439" s="8"/>
      <c r="IJ439" s="8"/>
      <c r="IK439" s="8"/>
      <c r="IL439" s="8"/>
      <c r="IM439" s="8"/>
      <c r="IN439" s="8"/>
      <c r="IO439" s="8"/>
      <c r="IP439" s="8"/>
      <c r="IQ439" s="8"/>
      <c r="IR439" s="8"/>
      <c r="IS439" s="8"/>
      <c r="IT439" s="8"/>
      <c r="IU439" s="8"/>
      <c r="IV439" s="8"/>
    </row>
    <row r="440" spans="1:256" s="191" customFormat="1" ht="12.75" customHeight="1">
      <c r="A440" s="682">
        <v>12.12</v>
      </c>
      <c r="B440" s="544" t="s">
        <v>102</v>
      </c>
      <c r="C440" s="551">
        <v>716.76</v>
      </c>
      <c r="D440" s="577" t="s">
        <v>12</v>
      </c>
      <c r="E440" s="554"/>
      <c r="F440" s="554">
        <f t="shared" si="14"/>
        <v>0</v>
      </c>
      <c r="G440" s="959"/>
      <c r="H440" s="108"/>
      <c r="I440" s="168"/>
      <c r="J440" s="108"/>
      <c r="K440" s="139"/>
      <c r="L440" s="139"/>
      <c r="M440" s="139"/>
      <c r="N440" s="139"/>
      <c r="O440" s="139"/>
      <c r="P440" s="139"/>
      <c r="Q440" s="8"/>
      <c r="R440" s="8"/>
      <c r="X440" s="8"/>
      <c r="Y440" s="8"/>
      <c r="Z440" s="8"/>
      <c r="AA440" s="8"/>
      <c r="AB440" s="8"/>
      <c r="AC440" s="8"/>
      <c r="AD440" s="8"/>
      <c r="AE440" s="8"/>
      <c r="AF440" s="8"/>
      <c r="AG440" s="8"/>
      <c r="AH440" s="8"/>
      <c r="AI440" s="8"/>
      <c r="AJ440" s="8"/>
      <c r="AK440" s="8"/>
      <c r="AL440" s="8"/>
      <c r="AM440" s="8"/>
      <c r="AN440" s="8"/>
      <c r="AO440" s="8"/>
      <c r="AP440" s="8"/>
      <c r="AQ440" s="8"/>
      <c r="AR440" s="8"/>
      <c r="AS440" s="8"/>
      <c r="AT440" s="8"/>
      <c r="AU440" s="8"/>
      <c r="AV440" s="8"/>
      <c r="AW440" s="8"/>
      <c r="AX440" s="8"/>
      <c r="AY440" s="8"/>
      <c r="AZ440" s="8"/>
      <c r="BA440" s="8"/>
      <c r="BB440" s="8"/>
      <c r="BC440" s="8"/>
      <c r="BD440" s="8"/>
      <c r="BE440" s="8"/>
      <c r="BF440" s="8"/>
      <c r="BG440" s="8"/>
      <c r="BH440" s="8"/>
      <c r="BI440" s="8"/>
      <c r="BJ440" s="8"/>
      <c r="BK440" s="8"/>
      <c r="BL440" s="8"/>
      <c r="BM440" s="8"/>
      <c r="BN440" s="8"/>
      <c r="BO440" s="8"/>
      <c r="BP440" s="8"/>
      <c r="BQ440" s="8"/>
      <c r="BR440" s="8"/>
      <c r="BS440" s="8"/>
      <c r="BT440" s="8"/>
      <c r="BU440" s="8"/>
      <c r="BV440" s="8"/>
      <c r="BW440" s="8"/>
      <c r="BX440" s="8"/>
      <c r="BY440" s="8"/>
      <c r="BZ440" s="8"/>
      <c r="CA440" s="8"/>
      <c r="CB440" s="8"/>
      <c r="CC440" s="8"/>
      <c r="CD440" s="8"/>
      <c r="CE440" s="8"/>
      <c r="CF440" s="8"/>
      <c r="CG440" s="8"/>
      <c r="CH440" s="8"/>
      <c r="CI440" s="8"/>
      <c r="CJ440" s="8"/>
      <c r="CK440" s="8"/>
      <c r="CL440" s="8"/>
      <c r="CM440" s="8"/>
      <c r="CN440" s="8"/>
      <c r="CO440" s="8"/>
      <c r="CP440" s="8"/>
      <c r="CQ440" s="8"/>
      <c r="CR440" s="8"/>
      <c r="CS440" s="8"/>
      <c r="CT440" s="8"/>
      <c r="CU440" s="8"/>
      <c r="CV440" s="8"/>
      <c r="CW440" s="8"/>
      <c r="CX440" s="8"/>
      <c r="CY440" s="8"/>
      <c r="CZ440" s="8"/>
      <c r="DA440" s="8"/>
      <c r="DB440" s="8"/>
      <c r="DC440" s="8"/>
      <c r="DD440" s="8"/>
      <c r="DE440" s="8"/>
      <c r="DF440" s="8"/>
      <c r="DG440" s="8"/>
      <c r="DH440" s="8"/>
      <c r="DI440" s="8"/>
      <c r="DJ440" s="8"/>
      <c r="DK440" s="8"/>
      <c r="DL440" s="8"/>
      <c r="DM440" s="8"/>
      <c r="DN440" s="8"/>
      <c r="DO440" s="8"/>
      <c r="DP440" s="8"/>
      <c r="DQ440" s="8"/>
      <c r="DR440" s="8"/>
      <c r="DS440" s="8"/>
      <c r="DT440" s="8"/>
      <c r="DU440" s="8"/>
      <c r="DV440" s="8"/>
      <c r="DW440" s="8"/>
      <c r="DX440" s="8"/>
      <c r="DY440" s="8"/>
      <c r="DZ440" s="8"/>
      <c r="EA440" s="8"/>
      <c r="EB440" s="8"/>
      <c r="EC440" s="8"/>
      <c r="ED440" s="8"/>
      <c r="EE440" s="8"/>
      <c r="EF440" s="8"/>
      <c r="EG440" s="8"/>
      <c r="EH440" s="8"/>
      <c r="EI440" s="8"/>
      <c r="EJ440" s="8"/>
      <c r="EK440" s="8"/>
      <c r="EL440" s="8"/>
      <c r="EM440" s="8"/>
      <c r="EN440" s="8"/>
      <c r="EO440" s="8"/>
      <c r="EP440" s="8"/>
      <c r="EQ440" s="8"/>
      <c r="ER440" s="8"/>
      <c r="ES440" s="8"/>
      <c r="ET440" s="8"/>
      <c r="EU440" s="8"/>
      <c r="EV440" s="8"/>
      <c r="EW440" s="8"/>
      <c r="EX440" s="8"/>
      <c r="EY440" s="8"/>
      <c r="EZ440" s="8"/>
      <c r="FA440" s="8"/>
      <c r="FB440" s="8"/>
      <c r="FC440" s="8"/>
      <c r="FD440" s="8"/>
      <c r="FE440" s="8"/>
      <c r="FF440" s="8"/>
      <c r="FG440" s="8"/>
      <c r="FH440" s="8"/>
      <c r="FI440" s="8"/>
      <c r="FJ440" s="8"/>
      <c r="FK440" s="8"/>
      <c r="FL440" s="8"/>
      <c r="FM440" s="8"/>
      <c r="FN440" s="8"/>
      <c r="FO440" s="8"/>
      <c r="FP440" s="8"/>
      <c r="FQ440" s="8"/>
      <c r="FR440" s="8"/>
      <c r="FS440" s="8"/>
      <c r="FT440" s="8"/>
      <c r="FU440" s="8"/>
      <c r="FV440" s="8"/>
      <c r="FW440" s="8"/>
      <c r="FX440" s="8"/>
      <c r="FY440" s="8"/>
      <c r="FZ440" s="8"/>
      <c r="GA440" s="8"/>
      <c r="GB440" s="8"/>
      <c r="GC440" s="8"/>
      <c r="GD440" s="8"/>
      <c r="GE440" s="8"/>
      <c r="GF440" s="8"/>
      <c r="GG440" s="8"/>
      <c r="GH440" s="8"/>
      <c r="GI440" s="8"/>
      <c r="GJ440" s="8"/>
      <c r="GK440" s="8"/>
      <c r="GL440" s="8"/>
      <c r="GM440" s="8"/>
      <c r="GN440" s="8"/>
      <c r="GO440" s="8"/>
      <c r="GP440" s="8"/>
      <c r="GQ440" s="8"/>
      <c r="GR440" s="8"/>
      <c r="GS440" s="8"/>
      <c r="GT440" s="8"/>
      <c r="GU440" s="8"/>
      <c r="GV440" s="8"/>
      <c r="GW440" s="8"/>
      <c r="GX440" s="8"/>
      <c r="GY440" s="8"/>
      <c r="GZ440" s="8"/>
      <c r="HA440" s="8"/>
      <c r="HB440" s="8"/>
      <c r="HC440" s="8"/>
      <c r="HD440" s="8"/>
      <c r="HE440" s="8"/>
      <c r="HF440" s="8"/>
      <c r="HG440" s="8"/>
      <c r="HH440" s="8"/>
      <c r="HI440" s="8"/>
      <c r="HJ440" s="8"/>
      <c r="HK440" s="8"/>
      <c r="HL440" s="8"/>
      <c r="HM440" s="8"/>
      <c r="HN440" s="8"/>
      <c r="HO440" s="8"/>
      <c r="HP440" s="8"/>
      <c r="HQ440" s="8"/>
      <c r="HR440" s="8"/>
      <c r="HS440" s="8"/>
      <c r="HT440" s="8"/>
      <c r="HU440" s="8"/>
      <c r="HV440" s="8"/>
      <c r="HW440" s="8"/>
      <c r="HX440" s="8"/>
      <c r="HY440" s="8"/>
      <c r="HZ440" s="8"/>
      <c r="IA440" s="8"/>
      <c r="IB440" s="8"/>
      <c r="IC440" s="8"/>
      <c r="ID440" s="8"/>
      <c r="IE440" s="8"/>
      <c r="IF440" s="8"/>
      <c r="IG440" s="8"/>
      <c r="IH440" s="8"/>
      <c r="II440" s="8"/>
      <c r="IJ440" s="8"/>
      <c r="IK440" s="8"/>
      <c r="IL440" s="8"/>
      <c r="IM440" s="8"/>
      <c r="IN440" s="8"/>
      <c r="IO440" s="8"/>
      <c r="IP440" s="8"/>
      <c r="IQ440" s="8"/>
      <c r="IR440" s="8"/>
      <c r="IS440" s="8"/>
      <c r="IT440" s="8"/>
      <c r="IU440" s="8"/>
      <c r="IV440" s="8"/>
    </row>
    <row r="441" spans="1:256" s="90" customFormat="1" ht="12.9" customHeight="1">
      <c r="A441" s="682">
        <v>12.13</v>
      </c>
      <c r="B441" s="544" t="s">
        <v>93</v>
      </c>
      <c r="C441" s="551">
        <v>362</v>
      </c>
      <c r="D441" s="577" t="s">
        <v>4</v>
      </c>
      <c r="E441" s="554"/>
      <c r="F441" s="554">
        <f t="shared" si="14"/>
        <v>0</v>
      </c>
      <c r="G441" s="959"/>
      <c r="H441" s="108"/>
      <c r="I441" s="168"/>
      <c r="J441" s="108"/>
      <c r="K441" s="952"/>
      <c r="L441" s="952"/>
      <c r="M441" s="952"/>
      <c r="N441" s="952"/>
      <c r="O441" s="952"/>
      <c r="P441" s="139"/>
      <c r="Q441" s="775"/>
      <c r="R441" s="775"/>
      <c r="X441" s="775"/>
      <c r="Y441" s="775"/>
      <c r="Z441" s="775"/>
      <c r="AA441" s="775"/>
      <c r="AB441" s="775"/>
      <c r="AC441" s="775"/>
      <c r="AD441" s="775"/>
      <c r="AE441" s="775"/>
      <c r="AF441" s="775"/>
      <c r="AG441" s="775"/>
      <c r="AH441" s="775"/>
      <c r="AI441" s="775"/>
      <c r="AJ441" s="775"/>
      <c r="AK441" s="775"/>
      <c r="AL441" s="775"/>
      <c r="AM441" s="775"/>
      <c r="AN441" s="775"/>
      <c r="AO441" s="775"/>
      <c r="AP441" s="775"/>
      <c r="AQ441" s="775"/>
      <c r="AR441" s="775"/>
      <c r="AS441" s="775"/>
      <c r="AT441" s="775"/>
      <c r="AU441" s="775"/>
      <c r="AV441" s="775"/>
      <c r="AW441" s="775"/>
      <c r="AX441" s="775"/>
      <c r="AY441" s="775"/>
      <c r="AZ441" s="775"/>
      <c r="BA441" s="775"/>
      <c r="BB441" s="775"/>
      <c r="BC441" s="775"/>
      <c r="BD441" s="775"/>
      <c r="BE441" s="775"/>
      <c r="BF441" s="775"/>
      <c r="BG441" s="775"/>
      <c r="BH441" s="775"/>
      <c r="BI441" s="775"/>
      <c r="BJ441" s="775"/>
      <c r="BK441" s="775"/>
      <c r="BL441" s="775"/>
      <c r="BM441" s="775"/>
      <c r="BN441" s="775"/>
      <c r="BO441" s="775"/>
      <c r="BP441" s="775"/>
      <c r="BQ441" s="775"/>
      <c r="BR441" s="775"/>
      <c r="BS441" s="775"/>
      <c r="BT441" s="775"/>
      <c r="BU441" s="775"/>
      <c r="BV441" s="775"/>
      <c r="BW441" s="775"/>
      <c r="BX441" s="775"/>
      <c r="BY441" s="775"/>
      <c r="BZ441" s="775"/>
      <c r="CA441" s="775"/>
      <c r="CB441" s="775"/>
      <c r="CC441" s="775"/>
      <c r="CD441" s="775"/>
      <c r="CE441" s="775"/>
      <c r="CF441" s="775"/>
      <c r="CG441" s="775"/>
      <c r="CH441" s="775"/>
      <c r="CI441" s="775"/>
      <c r="CJ441" s="775"/>
      <c r="CK441" s="775"/>
      <c r="CL441" s="775"/>
      <c r="CM441" s="775"/>
      <c r="CN441" s="775"/>
      <c r="CO441" s="775"/>
      <c r="CP441" s="775"/>
      <c r="CQ441" s="775"/>
      <c r="CR441" s="775"/>
      <c r="CS441" s="775"/>
      <c r="CT441" s="775"/>
      <c r="CU441" s="775"/>
      <c r="CV441" s="775"/>
      <c r="CW441" s="775"/>
      <c r="CX441" s="775"/>
      <c r="CY441" s="775"/>
      <c r="CZ441" s="775"/>
      <c r="DA441" s="775"/>
      <c r="DB441" s="775"/>
      <c r="DC441" s="775"/>
      <c r="DD441" s="775"/>
      <c r="DE441" s="775"/>
      <c r="DF441" s="775"/>
      <c r="DG441" s="775"/>
      <c r="DH441" s="775"/>
      <c r="DI441" s="775"/>
      <c r="DJ441" s="775"/>
      <c r="DK441" s="775"/>
      <c r="DL441" s="775"/>
      <c r="DM441" s="775"/>
      <c r="DN441" s="775"/>
      <c r="DO441" s="775"/>
      <c r="DP441" s="775"/>
      <c r="DQ441" s="775"/>
      <c r="DR441" s="775"/>
      <c r="DS441" s="775"/>
      <c r="DT441" s="775"/>
      <c r="DU441" s="775"/>
      <c r="DV441" s="775"/>
      <c r="DW441" s="775"/>
      <c r="DX441" s="775"/>
      <c r="DY441" s="775"/>
      <c r="DZ441" s="775"/>
      <c r="EA441" s="775"/>
      <c r="EB441" s="775"/>
      <c r="EC441" s="775"/>
      <c r="ED441" s="775"/>
      <c r="EE441" s="775"/>
      <c r="EF441" s="775"/>
      <c r="EG441" s="775"/>
      <c r="EH441" s="775"/>
      <c r="EI441" s="775"/>
      <c r="EJ441" s="775"/>
      <c r="EK441" s="775"/>
      <c r="EL441" s="775"/>
      <c r="EM441" s="775"/>
      <c r="EN441" s="775"/>
      <c r="EO441" s="775"/>
      <c r="EP441" s="775"/>
      <c r="EQ441" s="775"/>
      <c r="ER441" s="775"/>
      <c r="ES441" s="775"/>
      <c r="ET441" s="775"/>
      <c r="EU441" s="775"/>
      <c r="EV441" s="775"/>
      <c r="EW441" s="775"/>
      <c r="EX441" s="775"/>
      <c r="EY441" s="775"/>
      <c r="EZ441" s="775"/>
      <c r="FA441" s="775"/>
      <c r="FB441" s="775"/>
      <c r="FC441" s="775"/>
      <c r="FD441" s="775"/>
      <c r="FE441" s="775"/>
      <c r="FF441" s="775"/>
      <c r="FG441" s="775"/>
      <c r="FH441" s="775"/>
      <c r="FI441" s="775"/>
      <c r="FJ441" s="775"/>
      <c r="FK441" s="775"/>
      <c r="FL441" s="775"/>
      <c r="FM441" s="775"/>
      <c r="FN441" s="775"/>
      <c r="FO441" s="775"/>
      <c r="FP441" s="775"/>
      <c r="FQ441" s="775"/>
      <c r="FR441" s="775"/>
      <c r="FS441" s="775"/>
      <c r="FT441" s="775"/>
      <c r="FU441" s="775"/>
      <c r="FV441" s="775"/>
      <c r="FW441" s="775"/>
      <c r="FX441" s="775"/>
      <c r="FY441" s="775"/>
      <c r="FZ441" s="775"/>
      <c r="GA441" s="775"/>
      <c r="GB441" s="775"/>
      <c r="GC441" s="775"/>
      <c r="GD441" s="775"/>
      <c r="GE441" s="775"/>
      <c r="GF441" s="775"/>
      <c r="GG441" s="775"/>
      <c r="GH441" s="775"/>
      <c r="GI441" s="775"/>
      <c r="GJ441" s="775"/>
      <c r="GK441" s="775"/>
      <c r="GL441" s="775"/>
      <c r="GM441" s="775"/>
      <c r="GN441" s="775"/>
      <c r="GO441" s="775"/>
      <c r="GP441" s="775"/>
      <c r="GQ441" s="775"/>
      <c r="GR441" s="775"/>
      <c r="GS441" s="775"/>
      <c r="GT441" s="775"/>
      <c r="GU441" s="775"/>
      <c r="GV441" s="775"/>
      <c r="GW441" s="775"/>
      <c r="GX441" s="775"/>
      <c r="GY441" s="775"/>
      <c r="GZ441" s="775"/>
      <c r="HA441" s="775"/>
      <c r="HB441" s="775"/>
      <c r="HC441" s="775"/>
      <c r="HD441" s="775"/>
      <c r="HE441" s="775"/>
      <c r="HF441" s="775"/>
      <c r="HG441" s="775"/>
      <c r="HH441" s="775"/>
      <c r="HI441" s="775"/>
      <c r="HJ441" s="775"/>
      <c r="HK441" s="775"/>
      <c r="HL441" s="775"/>
      <c r="HM441" s="775"/>
      <c r="HN441" s="775"/>
      <c r="HO441" s="775"/>
      <c r="HP441" s="775"/>
      <c r="HQ441" s="775"/>
      <c r="HR441" s="775"/>
      <c r="HS441" s="775"/>
      <c r="HT441" s="775"/>
      <c r="HU441" s="775"/>
      <c r="HV441" s="775"/>
      <c r="HW441" s="775"/>
      <c r="HX441" s="775"/>
      <c r="HY441" s="775"/>
      <c r="HZ441" s="775"/>
      <c r="IA441" s="775"/>
      <c r="IB441" s="775"/>
      <c r="IC441" s="775"/>
      <c r="ID441" s="775"/>
      <c r="IE441" s="775"/>
      <c r="IF441" s="775"/>
      <c r="IG441" s="775"/>
      <c r="IH441" s="775"/>
      <c r="II441" s="775"/>
      <c r="IJ441" s="775"/>
      <c r="IK441" s="775"/>
      <c r="IL441" s="775"/>
      <c r="IM441" s="775"/>
      <c r="IN441" s="775"/>
      <c r="IO441" s="775"/>
      <c r="IP441" s="775"/>
      <c r="IQ441" s="775"/>
      <c r="IR441" s="775"/>
      <c r="IS441" s="775"/>
      <c r="IT441" s="775"/>
      <c r="IU441" s="775"/>
      <c r="IV441" s="775"/>
    </row>
    <row r="442" spans="1:256" s="211" customFormat="1" ht="7.5" customHeight="1">
      <c r="A442" s="688"/>
      <c r="B442" s="599"/>
      <c r="C442" s="580"/>
      <c r="D442" s="558"/>
      <c r="E442" s="559"/>
      <c r="F442" s="598">
        <f>ROUND(E442*C442,2)</f>
        <v>0</v>
      </c>
      <c r="G442" s="959"/>
      <c r="H442" s="197"/>
      <c r="I442" s="1047"/>
      <c r="J442" s="209"/>
      <c r="K442" s="951"/>
      <c r="L442" s="75"/>
      <c r="M442" s="1051"/>
      <c r="N442" s="1052"/>
      <c r="O442" s="75"/>
      <c r="P442" s="11"/>
      <c r="Q442" s="790"/>
      <c r="R442" s="790"/>
      <c r="S442" s="215" t="s">
        <v>110</v>
      </c>
      <c r="T442" s="215"/>
      <c r="U442" s="215"/>
      <c r="V442" s="215"/>
      <c r="W442" s="215"/>
      <c r="X442" s="790"/>
      <c r="Y442" s="790"/>
      <c r="Z442" s="790"/>
      <c r="AA442" s="790"/>
      <c r="AB442" s="790"/>
      <c r="AC442" s="790"/>
      <c r="AD442" s="790"/>
      <c r="AE442" s="790"/>
      <c r="AF442" s="790"/>
      <c r="AG442" s="790"/>
      <c r="AH442" s="790"/>
      <c r="AI442" s="790"/>
      <c r="AJ442" s="790"/>
      <c r="AK442" s="790"/>
      <c r="AL442" s="790"/>
      <c r="AM442" s="790"/>
      <c r="AN442" s="790"/>
      <c r="AO442" s="790"/>
      <c r="AP442" s="790"/>
      <c r="AQ442" s="790"/>
      <c r="AR442" s="790"/>
      <c r="AS442" s="790"/>
      <c r="AT442" s="790"/>
      <c r="AU442" s="790"/>
      <c r="AV442" s="790"/>
      <c r="AW442" s="790"/>
      <c r="AX442" s="790"/>
      <c r="AY442" s="790"/>
      <c r="AZ442" s="790"/>
      <c r="BA442" s="790"/>
      <c r="BB442" s="790"/>
      <c r="BC442" s="790"/>
      <c r="BD442" s="790"/>
      <c r="BE442" s="790"/>
      <c r="BF442" s="790"/>
      <c r="BG442" s="790"/>
      <c r="BH442" s="790"/>
      <c r="BI442" s="790"/>
      <c r="BJ442" s="790"/>
      <c r="BK442" s="790"/>
      <c r="BL442" s="790"/>
      <c r="BM442" s="790"/>
      <c r="BN442" s="790"/>
      <c r="BO442" s="790"/>
      <c r="BP442" s="790"/>
      <c r="BQ442" s="790"/>
      <c r="BR442" s="790"/>
      <c r="BS442" s="790"/>
      <c r="BT442" s="790"/>
      <c r="BU442" s="790"/>
      <c r="BV442" s="790"/>
      <c r="BW442" s="790"/>
      <c r="BX442" s="790"/>
      <c r="BY442" s="790"/>
      <c r="BZ442" s="790"/>
      <c r="CA442" s="790"/>
      <c r="CB442" s="790"/>
      <c r="CC442" s="790"/>
      <c r="CD442" s="790"/>
      <c r="CE442" s="790"/>
      <c r="CF442" s="790"/>
      <c r="CG442" s="790"/>
      <c r="CH442" s="790"/>
      <c r="CI442" s="790"/>
      <c r="CJ442" s="790"/>
      <c r="CK442" s="790"/>
      <c r="CL442" s="790"/>
      <c r="CM442" s="790"/>
      <c r="CN442" s="790"/>
      <c r="CO442" s="790"/>
      <c r="CP442" s="790"/>
      <c r="CQ442" s="790"/>
      <c r="CR442" s="790"/>
      <c r="CS442" s="790"/>
      <c r="CT442" s="790"/>
      <c r="CU442" s="790"/>
      <c r="CV442" s="790"/>
      <c r="CW442" s="790"/>
      <c r="CX442" s="790"/>
      <c r="CY442" s="790"/>
      <c r="CZ442" s="790"/>
      <c r="DA442" s="790"/>
      <c r="DB442" s="790"/>
      <c r="DC442" s="790"/>
      <c r="DD442" s="790"/>
      <c r="DE442" s="790"/>
      <c r="DF442" s="790"/>
      <c r="DG442" s="790"/>
      <c r="DH442" s="790"/>
      <c r="DI442" s="790"/>
      <c r="DJ442" s="790"/>
      <c r="DK442" s="790"/>
      <c r="DL442" s="790"/>
      <c r="DM442" s="790"/>
      <c r="DN442" s="790"/>
      <c r="DO442" s="790"/>
      <c r="DP442" s="790"/>
      <c r="DQ442" s="790"/>
      <c r="DR442" s="790"/>
      <c r="DS442" s="790"/>
      <c r="DT442" s="790"/>
      <c r="DU442" s="790"/>
      <c r="DV442" s="790"/>
      <c r="DW442" s="790"/>
      <c r="DX442" s="790"/>
      <c r="DY442" s="790"/>
      <c r="DZ442" s="790"/>
      <c r="EA442" s="790"/>
      <c r="EB442" s="790"/>
      <c r="EC442" s="790"/>
      <c r="ED442" s="790"/>
      <c r="EE442" s="790"/>
      <c r="EF442" s="790"/>
      <c r="EG442" s="790"/>
      <c r="EH442" s="790"/>
      <c r="EI442" s="790"/>
      <c r="EJ442" s="790"/>
      <c r="EK442" s="790"/>
      <c r="EL442" s="790"/>
      <c r="EM442" s="790"/>
      <c r="EN442" s="790"/>
      <c r="EO442" s="790"/>
      <c r="EP442" s="790"/>
      <c r="EQ442" s="790"/>
      <c r="ER442" s="790"/>
      <c r="ES442" s="790"/>
      <c r="ET442" s="790"/>
      <c r="EU442" s="790"/>
      <c r="EV442" s="790"/>
      <c r="EW442" s="790"/>
      <c r="EX442" s="790"/>
      <c r="EY442" s="790"/>
      <c r="EZ442" s="790"/>
      <c r="FA442" s="790"/>
      <c r="FB442" s="790"/>
      <c r="FC442" s="790"/>
      <c r="FD442" s="790"/>
      <c r="FE442" s="790"/>
      <c r="FF442" s="790"/>
      <c r="FG442" s="790"/>
      <c r="FH442" s="790"/>
      <c r="FI442" s="790"/>
      <c r="FJ442" s="790"/>
      <c r="FK442" s="790"/>
      <c r="FL442" s="790"/>
      <c r="FM442" s="790"/>
      <c r="FN442" s="790"/>
      <c r="FO442" s="790"/>
      <c r="FP442" s="790"/>
      <c r="FQ442" s="790"/>
      <c r="FR442" s="790"/>
      <c r="FS442" s="790"/>
      <c r="FT442" s="790"/>
      <c r="FU442" s="790"/>
      <c r="FV442" s="790"/>
      <c r="FW442" s="790"/>
      <c r="FX442" s="790"/>
      <c r="FY442" s="790"/>
      <c r="FZ442" s="790"/>
      <c r="GA442" s="790"/>
      <c r="GB442" s="790"/>
      <c r="GC442" s="790"/>
      <c r="GD442" s="790"/>
      <c r="GE442" s="790"/>
      <c r="GF442" s="790"/>
      <c r="GG442" s="790"/>
      <c r="GH442" s="790"/>
      <c r="GI442" s="790"/>
      <c r="GJ442" s="790"/>
      <c r="GK442" s="790"/>
      <c r="GL442" s="790"/>
      <c r="GM442" s="790"/>
      <c r="GN442" s="790"/>
      <c r="GO442" s="790"/>
      <c r="GP442" s="790"/>
      <c r="GQ442" s="790"/>
      <c r="GR442" s="790"/>
      <c r="GS442" s="790"/>
      <c r="GT442" s="790"/>
      <c r="GU442" s="790"/>
      <c r="GV442" s="790"/>
      <c r="GW442" s="790"/>
      <c r="GX442" s="790"/>
      <c r="GY442" s="790"/>
      <c r="GZ442" s="790"/>
      <c r="HA442" s="790"/>
      <c r="HB442" s="790"/>
      <c r="HC442" s="790"/>
      <c r="HD442" s="790"/>
      <c r="HE442" s="790"/>
      <c r="HF442" s="790"/>
      <c r="HG442" s="790"/>
      <c r="HH442" s="790"/>
      <c r="HI442" s="790"/>
      <c r="HJ442" s="790"/>
      <c r="HK442" s="790"/>
      <c r="HL442" s="790"/>
      <c r="HM442" s="790"/>
      <c r="HN442" s="790"/>
      <c r="HO442" s="790"/>
      <c r="HP442" s="790"/>
      <c r="HQ442" s="790"/>
      <c r="HR442" s="790"/>
      <c r="HS442" s="790"/>
      <c r="HT442" s="790"/>
      <c r="HU442" s="790"/>
      <c r="HV442" s="790"/>
      <c r="HW442" s="790"/>
      <c r="HX442" s="790"/>
      <c r="HY442" s="790"/>
      <c r="HZ442" s="790"/>
      <c r="IA442" s="790"/>
      <c r="IB442" s="790"/>
      <c r="IC442" s="790"/>
      <c r="ID442" s="790"/>
      <c r="IE442" s="790"/>
      <c r="IF442" s="790"/>
      <c r="IG442" s="790"/>
      <c r="IH442" s="790"/>
      <c r="II442" s="790"/>
      <c r="IJ442" s="790"/>
      <c r="IK442" s="790"/>
      <c r="IL442" s="790"/>
      <c r="IM442" s="790"/>
      <c r="IN442" s="790"/>
      <c r="IO442" s="790"/>
      <c r="IP442" s="790"/>
      <c r="IQ442" s="790"/>
      <c r="IR442" s="790"/>
      <c r="IS442" s="790"/>
      <c r="IT442" s="790"/>
      <c r="IU442" s="790"/>
      <c r="IV442" s="790"/>
    </row>
    <row r="443" spans="1:256" s="795" customFormat="1" ht="67.5" customHeight="1">
      <c r="A443" s="794">
        <v>13</v>
      </c>
      <c r="B443" s="770" t="s">
        <v>389</v>
      </c>
      <c r="C443" s="580"/>
      <c r="D443" s="558"/>
      <c r="E443" s="242"/>
      <c r="F443" s="517">
        <f>ROUND(E443*C443,2)</f>
        <v>0</v>
      </c>
      <c r="G443" s="959"/>
    </row>
    <row r="444" spans="1:256" s="795" customFormat="1" ht="12.75" customHeight="1">
      <c r="A444" s="796">
        <v>13.1</v>
      </c>
      <c r="B444" s="581" t="s">
        <v>405</v>
      </c>
      <c r="C444" s="580">
        <v>1</v>
      </c>
      <c r="D444" s="558" t="s">
        <v>4</v>
      </c>
      <c r="E444" s="242"/>
      <c r="F444" s="517">
        <f>ROUND(E444*C444,2)</f>
        <v>0</v>
      </c>
      <c r="G444" s="959"/>
    </row>
    <row r="445" spans="1:256" s="775" customFormat="1" ht="12.75" customHeight="1">
      <c r="A445" s="688"/>
      <c r="B445" s="599"/>
      <c r="C445" s="580"/>
      <c r="D445" s="558"/>
      <c r="E445" s="559"/>
      <c r="F445" s="598"/>
      <c r="G445" s="959"/>
      <c r="H445" s="197"/>
      <c r="I445" s="966"/>
      <c r="J445" s="1053"/>
      <c r="K445" s="1031"/>
      <c r="L445" s="952"/>
      <c r="M445" s="908"/>
      <c r="N445" s="1054"/>
      <c r="O445" s="952"/>
      <c r="P445" s="139"/>
      <c r="S445" s="797">
        <v>317.79599999999999</v>
      </c>
      <c r="T445" s="797"/>
      <c r="U445" s="797"/>
      <c r="V445" s="195"/>
      <c r="W445" s="195"/>
    </row>
    <row r="446" spans="1:256" s="781" customFormat="1" ht="12.75" customHeight="1">
      <c r="A446" s="758">
        <v>14</v>
      </c>
      <c r="B446" s="571" t="s">
        <v>41</v>
      </c>
      <c r="C446" s="580"/>
      <c r="D446" s="558"/>
      <c r="E446" s="559"/>
      <c r="F446" s="598">
        <f>ROUND(E446*C446,2)</f>
        <v>0</v>
      </c>
      <c r="G446" s="959"/>
      <c r="H446" s="197"/>
      <c r="I446" s="1055"/>
      <c r="J446" s="109"/>
      <c r="K446" s="952"/>
      <c r="L446" s="952"/>
      <c r="M446" s="908"/>
      <c r="N446" s="952"/>
      <c r="O446" s="952"/>
      <c r="P446" s="139"/>
      <c r="S446" s="797">
        <v>212.54599999999999</v>
      </c>
      <c r="T446" s="797"/>
      <c r="U446" s="797"/>
      <c r="V446" s="195"/>
      <c r="W446" s="195"/>
    </row>
    <row r="447" spans="1:256" s="774" customFormat="1" ht="12.75" customHeight="1">
      <c r="A447" s="397">
        <v>14.1</v>
      </c>
      <c r="B447" s="398" t="s">
        <v>74</v>
      </c>
      <c r="C447" s="387">
        <v>837.29</v>
      </c>
      <c r="D447" s="496" t="s">
        <v>10</v>
      </c>
      <c r="E447" s="299"/>
      <c r="F447" s="600">
        <f>ROUND(E447*C447,2)</f>
        <v>0</v>
      </c>
      <c r="G447" s="959"/>
      <c r="H447" s="60"/>
      <c r="I447" s="88"/>
      <c r="J447" s="916"/>
      <c r="K447" s="952"/>
      <c r="L447" s="952"/>
      <c r="M447" s="952"/>
      <c r="N447" s="952"/>
      <c r="O447" s="952"/>
      <c r="P447" s="775"/>
      <c r="S447" s="797">
        <v>231.41</v>
      </c>
      <c r="T447" s="797"/>
      <c r="U447" s="195"/>
      <c r="V447" s="195"/>
      <c r="W447" s="797"/>
    </row>
    <row r="448" spans="1:256" s="798" customFormat="1" ht="12.75" customHeight="1">
      <c r="A448" s="397">
        <v>14.2</v>
      </c>
      <c r="B448" s="398" t="s">
        <v>75</v>
      </c>
      <c r="C448" s="387">
        <v>5898.29</v>
      </c>
      <c r="D448" s="496" t="s">
        <v>10</v>
      </c>
      <c r="E448" s="299"/>
      <c r="F448" s="600">
        <f>ROUND(E448*C448,2)</f>
        <v>0</v>
      </c>
      <c r="G448" s="959"/>
      <c r="I448" s="88"/>
      <c r="S448" s="799"/>
      <c r="T448" s="799"/>
      <c r="U448" s="196"/>
      <c r="V448" s="196"/>
      <c r="W448" s="800"/>
    </row>
    <row r="449" spans="1:256" s="774" customFormat="1" ht="12.75" customHeight="1">
      <c r="A449" s="666">
        <v>14.3</v>
      </c>
      <c r="B449" s="545" t="s">
        <v>73</v>
      </c>
      <c r="C449" s="531">
        <v>6311.25</v>
      </c>
      <c r="D449" s="851" t="s">
        <v>10</v>
      </c>
      <c r="E449" s="533"/>
      <c r="F449" s="943">
        <f>ROUND(E449*C449,2)</f>
        <v>0</v>
      </c>
      <c r="G449" s="959"/>
      <c r="H449" s="127"/>
      <c r="I449" s="88"/>
      <c r="J449" s="127"/>
      <c r="K449" s="128"/>
      <c r="L449" s="19"/>
      <c r="M449" s="154"/>
      <c r="N449" s="154"/>
      <c r="Q449" s="151"/>
      <c r="R449" s="151"/>
      <c r="S449" s="151"/>
      <c r="T449" s="151" t="s">
        <v>115</v>
      </c>
      <c r="U449" s="151"/>
      <c r="V449" s="151" t="s">
        <v>116</v>
      </c>
      <c r="W449" s="151"/>
      <c r="X449" s="151" t="s">
        <v>117</v>
      </c>
      <c r="Y449" s="151"/>
      <c r="Z449" s="151" t="s">
        <v>119</v>
      </c>
      <c r="AA449" s="151"/>
    </row>
    <row r="450" spans="1:256" s="774" customFormat="1" ht="12.75" customHeight="1">
      <c r="A450" s="397"/>
      <c r="B450" s="398"/>
      <c r="C450" s="387"/>
      <c r="D450" s="496"/>
      <c r="E450" s="299"/>
      <c r="F450" s="600">
        <f>ROUND(E450*C450,2)</f>
        <v>0</v>
      </c>
      <c r="G450" s="959"/>
      <c r="H450" s="130"/>
      <c r="I450" s="118"/>
      <c r="J450" s="78"/>
      <c r="K450" s="19"/>
      <c r="L450" s="116"/>
      <c r="M450" s="119"/>
      <c r="N450" s="154"/>
      <c r="Q450" s="107"/>
      <c r="R450" s="151"/>
      <c r="S450" s="151"/>
      <c r="T450" s="153">
        <f>(1910.24)*2</f>
        <v>3820.48</v>
      </c>
      <c r="U450" s="151"/>
      <c r="V450" s="152">
        <f>(3714.33)*2</f>
        <v>7428.66</v>
      </c>
      <c r="W450" s="151"/>
      <c r="X450" s="152">
        <f>(496.81)*2</f>
        <v>993.62</v>
      </c>
      <c r="Y450" s="151"/>
      <c r="Z450" s="801">
        <f>+V450+X450</f>
        <v>8422.2800000000007</v>
      </c>
      <c r="AA450" s="151"/>
      <c r="AB450" s="775"/>
    </row>
    <row r="451" spans="1:256" s="40" customFormat="1" ht="13.5" customHeight="1">
      <c r="A451" s="397">
        <v>15</v>
      </c>
      <c r="B451" s="235" t="s">
        <v>376</v>
      </c>
      <c r="C451" s="640">
        <v>13046.83</v>
      </c>
      <c r="D451" s="641" t="s">
        <v>10</v>
      </c>
      <c r="E451" s="642"/>
      <c r="F451" s="643">
        <f>ROUND(C451*E451,2)</f>
        <v>0</v>
      </c>
      <c r="G451" s="959"/>
      <c r="H451" s="644"/>
      <c r="I451" s="776"/>
      <c r="J451" s="776"/>
      <c r="K451" s="777"/>
      <c r="L451" s="644"/>
      <c r="M451" s="644"/>
      <c r="N451" s="34"/>
      <c r="O451" s="34"/>
      <c r="P451" s="34"/>
      <c r="Q451" s="34"/>
      <c r="R451" s="34"/>
      <c r="S451" s="34"/>
      <c r="T451" s="34"/>
      <c r="U451" s="34"/>
      <c r="V451" s="34"/>
      <c r="W451" s="34"/>
      <c r="X451" s="34"/>
      <c r="Y451" s="34"/>
      <c r="Z451" s="34"/>
      <c r="AA451" s="34"/>
    </row>
    <row r="452" spans="1:256" s="40" customFormat="1" ht="26.25" customHeight="1">
      <c r="A452" s="403">
        <v>16</v>
      </c>
      <c r="B452" s="235" t="s">
        <v>377</v>
      </c>
      <c r="C452" s="640">
        <v>13046.83</v>
      </c>
      <c r="D452" s="641" t="s">
        <v>10</v>
      </c>
      <c r="E452" s="642"/>
      <c r="F452" s="643">
        <f>ROUND(C452*E452,2)</f>
        <v>0</v>
      </c>
      <c r="G452" s="959"/>
      <c r="H452" s="644"/>
      <c r="I452" s="776"/>
      <c r="J452" s="776"/>
      <c r="K452" s="777"/>
      <c r="L452" s="644"/>
      <c r="M452" s="644"/>
      <c r="N452" s="34"/>
      <c r="O452" s="34"/>
      <c r="P452" s="34"/>
      <c r="Q452" s="34"/>
      <c r="R452" s="34"/>
      <c r="S452" s="34"/>
      <c r="T452" s="34"/>
      <c r="U452" s="34"/>
      <c r="V452" s="34"/>
      <c r="W452" s="34"/>
      <c r="X452" s="34"/>
      <c r="Y452" s="34"/>
      <c r="Z452" s="34"/>
      <c r="AA452" s="34"/>
    </row>
    <row r="453" spans="1:256" s="40" customFormat="1" ht="12.75" customHeight="1">
      <c r="A453" s="397">
        <v>17</v>
      </c>
      <c r="B453" s="601" t="s">
        <v>443</v>
      </c>
      <c r="C453" s="640">
        <v>13046.83</v>
      </c>
      <c r="D453" s="641" t="s">
        <v>10</v>
      </c>
      <c r="E453" s="642"/>
      <c r="F453" s="643">
        <f>ROUND(C453*E453,2)</f>
        <v>0</v>
      </c>
      <c r="G453" s="959"/>
      <c r="H453" s="644"/>
      <c r="I453" s="776"/>
      <c r="J453" s="776"/>
      <c r="K453" s="777"/>
      <c r="L453" s="644"/>
      <c r="M453" s="644"/>
      <c r="N453" s="34"/>
      <c r="O453" s="34"/>
      <c r="P453" s="34"/>
      <c r="Q453" s="34"/>
      <c r="R453" s="34"/>
      <c r="S453" s="34"/>
      <c r="T453" s="34"/>
      <c r="U453" s="34"/>
      <c r="V453" s="34"/>
      <c r="W453" s="34"/>
      <c r="X453" s="34"/>
      <c r="Y453" s="34"/>
      <c r="Z453" s="34"/>
      <c r="AA453" s="34"/>
    </row>
    <row r="454" spans="1:256" s="347" customFormat="1" ht="12.75" customHeight="1">
      <c r="A454" s="689"/>
      <c r="B454" s="604" t="s">
        <v>63</v>
      </c>
      <c r="C454" s="637"/>
      <c r="D454" s="279"/>
      <c r="E454" s="637"/>
      <c r="F454" s="605">
        <f>SUM(F349:F453)</f>
        <v>0</v>
      </c>
      <c r="G454" s="959"/>
      <c r="H454" s="343"/>
      <c r="I454" s="344"/>
      <c r="J454" s="335"/>
      <c r="K454" s="314"/>
      <c r="L454" s="314"/>
      <c r="M454" s="1056"/>
      <c r="N454" s="1056"/>
      <c r="O454" s="343"/>
      <c r="P454" s="343"/>
      <c r="Q454" s="1150"/>
      <c r="R454" s="283"/>
      <c r="S454" s="283"/>
      <c r="T454" s="346" t="e">
        <f>+#REF!*0.05*1.35</f>
        <v>#REF!</v>
      </c>
      <c r="U454" s="283"/>
      <c r="V454" s="345" t="e">
        <f>+#REF!*0.05*1.35</f>
        <v>#REF!</v>
      </c>
      <c r="W454" s="283"/>
      <c r="X454" s="345" t="e">
        <f>+#REF!*0.05*1.35</f>
        <v>#REF!</v>
      </c>
      <c r="Y454" s="283"/>
      <c r="Z454" s="282" t="e">
        <f>+V454+X454</f>
        <v>#REF!</v>
      </c>
      <c r="AA454" s="283"/>
      <c r="AB454" s="784"/>
    </row>
    <row r="455" spans="1:256" s="802" customFormat="1" ht="12.75" customHeight="1">
      <c r="A455" s="694"/>
      <c r="B455" s="626"/>
      <c r="C455" s="627"/>
      <c r="D455" s="628"/>
      <c r="E455" s="508"/>
      <c r="F455" s="508"/>
      <c r="G455" s="959"/>
      <c r="H455" s="197"/>
      <c r="I455" s="402"/>
      <c r="J455" s="917"/>
      <c r="K455" s="917"/>
      <c r="L455" s="917"/>
      <c r="M455" s="915"/>
      <c r="N455" s="1065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  <c r="AM455" s="7"/>
      <c r="AN455" s="7"/>
      <c r="AO455" s="7"/>
      <c r="AP455" s="7"/>
      <c r="AQ455" s="7"/>
      <c r="AR455" s="7"/>
      <c r="AS455" s="7"/>
      <c r="AT455" s="7"/>
      <c r="AU455" s="7"/>
      <c r="AV455" s="7"/>
      <c r="AW455" s="7"/>
      <c r="AX455" s="7"/>
      <c r="AY455" s="7"/>
      <c r="AZ455" s="7"/>
      <c r="BA455" s="7"/>
      <c r="BB455" s="7"/>
      <c r="BC455" s="7"/>
      <c r="BD455" s="7"/>
      <c r="BE455" s="7"/>
      <c r="BF455" s="7"/>
      <c r="BG455" s="7"/>
      <c r="BH455" s="7"/>
      <c r="BI455" s="7"/>
      <c r="BJ455" s="7"/>
      <c r="BK455" s="7"/>
      <c r="BL455" s="7"/>
      <c r="BM455" s="7"/>
      <c r="BN455" s="7"/>
      <c r="BO455" s="7"/>
      <c r="BP455" s="7"/>
      <c r="BQ455" s="7"/>
      <c r="BR455" s="7"/>
      <c r="BS455" s="7"/>
      <c r="BT455" s="7"/>
      <c r="BU455" s="7"/>
      <c r="BV455" s="7"/>
      <c r="BW455" s="7"/>
      <c r="BX455" s="7"/>
      <c r="BY455" s="7"/>
      <c r="BZ455" s="7"/>
      <c r="CA455" s="7"/>
      <c r="CB455" s="7"/>
      <c r="CC455" s="7"/>
      <c r="CD455" s="7"/>
      <c r="CE455" s="7"/>
      <c r="CF455" s="7"/>
      <c r="CG455" s="7"/>
      <c r="CH455" s="7"/>
      <c r="CI455" s="7"/>
      <c r="CJ455" s="7"/>
      <c r="CK455" s="7"/>
      <c r="CL455" s="7"/>
      <c r="CM455" s="7"/>
      <c r="CN455" s="7"/>
      <c r="CO455" s="7"/>
      <c r="CP455" s="7"/>
      <c r="CQ455" s="7"/>
      <c r="CR455" s="7"/>
      <c r="CS455" s="7"/>
      <c r="CT455" s="7"/>
      <c r="CU455" s="7"/>
      <c r="CV455" s="7"/>
      <c r="CW455" s="7"/>
      <c r="CX455" s="7"/>
      <c r="CY455" s="7"/>
      <c r="CZ455" s="7"/>
      <c r="DA455" s="7"/>
      <c r="DB455" s="7"/>
      <c r="DC455" s="7"/>
      <c r="DD455" s="7"/>
      <c r="DE455" s="7"/>
      <c r="DF455" s="7"/>
      <c r="DG455" s="7"/>
      <c r="DH455" s="7"/>
      <c r="DI455" s="7"/>
      <c r="DJ455" s="7"/>
      <c r="DK455" s="7"/>
      <c r="DL455" s="7"/>
      <c r="DM455" s="7"/>
      <c r="DN455" s="7"/>
      <c r="DO455" s="7"/>
      <c r="DP455" s="7"/>
      <c r="DQ455" s="7"/>
      <c r="DR455" s="7"/>
      <c r="DS455" s="7"/>
      <c r="DT455" s="7"/>
      <c r="DU455" s="7"/>
      <c r="DV455" s="7"/>
      <c r="DW455" s="7"/>
      <c r="DX455" s="7"/>
      <c r="DY455" s="7"/>
      <c r="DZ455" s="7"/>
      <c r="EA455" s="7"/>
      <c r="EB455" s="7"/>
      <c r="EC455" s="7"/>
      <c r="ED455" s="7"/>
      <c r="EE455" s="7"/>
      <c r="EF455" s="7"/>
      <c r="EG455" s="7"/>
      <c r="EH455" s="7"/>
      <c r="EI455" s="7"/>
      <c r="EJ455" s="7"/>
      <c r="EK455" s="7"/>
      <c r="EL455" s="7"/>
      <c r="EM455" s="7"/>
      <c r="EN455" s="7"/>
      <c r="EO455" s="7"/>
      <c r="EP455" s="7"/>
      <c r="EQ455" s="7"/>
      <c r="ER455" s="7"/>
      <c r="ES455" s="7"/>
      <c r="ET455" s="7"/>
      <c r="EU455" s="7"/>
      <c r="EV455" s="7"/>
      <c r="EW455" s="7"/>
      <c r="EX455" s="7"/>
      <c r="EY455" s="7"/>
      <c r="EZ455" s="7"/>
      <c r="FA455" s="7"/>
      <c r="FB455" s="7"/>
      <c r="FC455" s="7"/>
      <c r="FD455" s="7"/>
      <c r="FE455" s="7"/>
      <c r="FF455" s="7"/>
      <c r="FG455" s="7"/>
      <c r="FH455" s="7"/>
      <c r="FI455" s="7"/>
      <c r="FJ455" s="7"/>
      <c r="FK455" s="7"/>
      <c r="FL455" s="7"/>
      <c r="FM455" s="7"/>
      <c r="FN455" s="7"/>
      <c r="FO455" s="7"/>
      <c r="FP455" s="7"/>
      <c r="FQ455" s="7"/>
      <c r="FR455" s="7"/>
      <c r="FS455" s="7"/>
      <c r="FT455" s="7"/>
      <c r="FU455" s="7"/>
      <c r="FV455" s="7"/>
      <c r="FW455" s="7"/>
      <c r="FX455" s="7"/>
      <c r="FY455" s="7"/>
      <c r="FZ455" s="7"/>
      <c r="GA455" s="7"/>
      <c r="GB455" s="7"/>
      <c r="GC455" s="7"/>
      <c r="GD455" s="7"/>
      <c r="GE455" s="7"/>
      <c r="GF455" s="7"/>
      <c r="GG455" s="7"/>
      <c r="GH455" s="7"/>
      <c r="GI455" s="7"/>
      <c r="GJ455" s="7"/>
      <c r="GK455" s="7"/>
      <c r="GL455" s="7"/>
      <c r="GM455" s="7"/>
      <c r="GN455" s="7"/>
      <c r="GO455" s="7"/>
      <c r="GP455" s="7"/>
      <c r="GQ455" s="7"/>
      <c r="GR455" s="7"/>
      <c r="GS455" s="7"/>
      <c r="GT455" s="7"/>
      <c r="GU455" s="7"/>
      <c r="GV455" s="7"/>
      <c r="GW455" s="7"/>
      <c r="GX455" s="7"/>
      <c r="GY455" s="7"/>
      <c r="GZ455" s="7"/>
      <c r="HA455" s="7"/>
      <c r="HB455" s="7"/>
      <c r="HC455" s="7"/>
      <c r="HD455" s="7"/>
      <c r="HE455" s="7"/>
      <c r="HF455" s="7"/>
      <c r="HG455" s="7"/>
      <c r="HH455" s="7"/>
      <c r="HI455" s="7"/>
      <c r="HJ455" s="7"/>
      <c r="HK455" s="7"/>
      <c r="HL455" s="7"/>
      <c r="HM455" s="7"/>
      <c r="HN455" s="7"/>
      <c r="HO455" s="7"/>
      <c r="HP455" s="7"/>
      <c r="HQ455" s="7"/>
      <c r="HR455" s="7"/>
      <c r="HS455" s="7"/>
      <c r="HT455" s="7"/>
      <c r="HU455" s="7"/>
      <c r="HV455" s="7"/>
      <c r="HW455" s="7"/>
      <c r="HX455" s="7"/>
      <c r="HY455" s="7"/>
      <c r="HZ455" s="7"/>
      <c r="IA455" s="7"/>
      <c r="IB455" s="7"/>
      <c r="IC455" s="7"/>
      <c r="ID455" s="7"/>
      <c r="IE455" s="7"/>
      <c r="IF455" s="7"/>
      <c r="IG455" s="7"/>
      <c r="IH455" s="7"/>
      <c r="II455" s="7"/>
      <c r="IJ455" s="7"/>
      <c r="IK455" s="7"/>
      <c r="IL455" s="7"/>
      <c r="IM455" s="7"/>
      <c r="IN455" s="7"/>
      <c r="IO455" s="7"/>
      <c r="IP455" s="7"/>
      <c r="IQ455" s="7"/>
      <c r="IR455" s="7"/>
      <c r="IS455" s="7"/>
      <c r="IT455" s="7"/>
      <c r="IU455" s="7"/>
      <c r="IV455" s="7"/>
    </row>
    <row r="456" spans="1:256" s="802" customFormat="1" ht="25.5" customHeight="1">
      <c r="A456" s="733" t="s">
        <v>163</v>
      </c>
      <c r="B456" s="571" t="s">
        <v>84</v>
      </c>
      <c r="C456" s="392"/>
      <c r="D456" s="392"/>
      <c r="E456" s="557"/>
      <c r="F456" s="557"/>
      <c r="G456" s="959"/>
      <c r="H456" s="197"/>
      <c r="I456" s="1062"/>
      <c r="J456" s="917"/>
      <c r="K456" s="917"/>
      <c r="L456" s="917"/>
      <c r="M456" s="915"/>
      <c r="N456" s="1065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  <c r="AM456" s="7"/>
      <c r="AN456" s="7"/>
      <c r="AO456" s="7"/>
      <c r="AP456" s="7"/>
      <c r="AQ456" s="7"/>
      <c r="AR456" s="7"/>
      <c r="AS456" s="7"/>
      <c r="AT456" s="7"/>
      <c r="AU456" s="7"/>
      <c r="AV456" s="7"/>
      <c r="AW456" s="7"/>
      <c r="AX456" s="7"/>
      <c r="AY456" s="7"/>
      <c r="AZ456" s="7"/>
      <c r="BA456" s="7"/>
      <c r="BB456" s="7"/>
      <c r="BC456" s="7"/>
      <c r="BD456" s="7"/>
      <c r="BE456" s="7"/>
      <c r="BF456" s="7"/>
      <c r="BG456" s="7"/>
      <c r="BH456" s="7"/>
      <c r="BI456" s="7"/>
      <c r="BJ456" s="7"/>
      <c r="BK456" s="7"/>
      <c r="BL456" s="7"/>
      <c r="BM456" s="7"/>
      <c r="BN456" s="7"/>
      <c r="BO456" s="7"/>
      <c r="BP456" s="7"/>
      <c r="BQ456" s="7"/>
      <c r="BR456" s="7"/>
      <c r="BS456" s="7"/>
      <c r="BT456" s="7"/>
      <c r="BU456" s="7"/>
      <c r="BV456" s="7"/>
      <c r="BW456" s="7"/>
      <c r="BX456" s="7"/>
      <c r="BY456" s="7"/>
      <c r="BZ456" s="7"/>
      <c r="CA456" s="7"/>
      <c r="CB456" s="7"/>
      <c r="CC456" s="7"/>
      <c r="CD456" s="7"/>
      <c r="CE456" s="7"/>
      <c r="CF456" s="7"/>
      <c r="CG456" s="7"/>
      <c r="CH456" s="7"/>
      <c r="CI456" s="7"/>
      <c r="CJ456" s="7"/>
      <c r="CK456" s="7"/>
      <c r="CL456" s="7"/>
      <c r="CM456" s="7"/>
      <c r="CN456" s="7"/>
      <c r="CO456" s="7"/>
      <c r="CP456" s="7"/>
      <c r="CQ456" s="7"/>
      <c r="CR456" s="7"/>
      <c r="CS456" s="7"/>
      <c r="CT456" s="7"/>
      <c r="CU456" s="7"/>
      <c r="CV456" s="7"/>
      <c r="CW456" s="7"/>
      <c r="CX456" s="7"/>
      <c r="CY456" s="7"/>
      <c r="CZ456" s="7"/>
      <c r="DA456" s="7"/>
      <c r="DB456" s="7"/>
      <c r="DC456" s="7"/>
      <c r="DD456" s="7"/>
      <c r="DE456" s="7"/>
      <c r="DF456" s="7"/>
      <c r="DG456" s="7"/>
      <c r="DH456" s="7"/>
      <c r="DI456" s="7"/>
      <c r="DJ456" s="7"/>
      <c r="DK456" s="7"/>
      <c r="DL456" s="7"/>
      <c r="DM456" s="7"/>
      <c r="DN456" s="7"/>
      <c r="DO456" s="7"/>
      <c r="DP456" s="7"/>
      <c r="DQ456" s="7"/>
      <c r="DR456" s="7"/>
      <c r="DS456" s="7"/>
      <c r="DT456" s="7"/>
      <c r="DU456" s="7"/>
      <c r="DV456" s="7"/>
      <c r="DW456" s="7"/>
      <c r="DX456" s="7"/>
      <c r="DY456" s="7"/>
      <c r="DZ456" s="7"/>
      <c r="EA456" s="7"/>
      <c r="EB456" s="7"/>
      <c r="EC456" s="7"/>
      <c r="ED456" s="7"/>
      <c r="EE456" s="7"/>
      <c r="EF456" s="7"/>
      <c r="EG456" s="7"/>
      <c r="EH456" s="7"/>
      <c r="EI456" s="7"/>
      <c r="EJ456" s="7"/>
      <c r="EK456" s="7"/>
      <c r="EL456" s="7"/>
      <c r="EM456" s="7"/>
      <c r="EN456" s="7"/>
      <c r="EO456" s="7"/>
      <c r="EP456" s="7"/>
      <c r="EQ456" s="7"/>
      <c r="ER456" s="7"/>
      <c r="ES456" s="7"/>
      <c r="ET456" s="7"/>
      <c r="EU456" s="7"/>
      <c r="EV456" s="7"/>
      <c r="EW456" s="7"/>
      <c r="EX456" s="7"/>
      <c r="EY456" s="7"/>
      <c r="EZ456" s="7"/>
      <c r="FA456" s="7"/>
      <c r="FB456" s="7"/>
      <c r="FC456" s="7"/>
      <c r="FD456" s="7"/>
      <c r="FE456" s="7"/>
      <c r="FF456" s="7"/>
      <c r="FG456" s="7"/>
      <c r="FH456" s="7"/>
      <c r="FI456" s="7"/>
      <c r="FJ456" s="7"/>
      <c r="FK456" s="7"/>
      <c r="FL456" s="7"/>
      <c r="FM456" s="7"/>
      <c r="FN456" s="7"/>
      <c r="FO456" s="7"/>
      <c r="FP456" s="7"/>
      <c r="FQ456" s="7"/>
      <c r="FR456" s="7"/>
      <c r="FS456" s="7"/>
      <c r="FT456" s="7"/>
      <c r="FU456" s="7"/>
      <c r="FV456" s="7"/>
      <c r="FW456" s="7"/>
      <c r="FX456" s="7"/>
      <c r="FY456" s="7"/>
      <c r="FZ456" s="7"/>
      <c r="GA456" s="7"/>
      <c r="GB456" s="7"/>
      <c r="GC456" s="7"/>
      <c r="GD456" s="7"/>
      <c r="GE456" s="7"/>
      <c r="GF456" s="7"/>
      <c r="GG456" s="7"/>
      <c r="GH456" s="7"/>
      <c r="GI456" s="7"/>
      <c r="GJ456" s="7"/>
      <c r="GK456" s="7"/>
      <c r="GL456" s="7"/>
      <c r="GM456" s="7"/>
      <c r="GN456" s="7"/>
      <c r="GO456" s="7"/>
      <c r="GP456" s="7"/>
      <c r="GQ456" s="7"/>
      <c r="GR456" s="7"/>
      <c r="GS456" s="7"/>
      <c r="GT456" s="7"/>
      <c r="GU456" s="7"/>
      <c r="GV456" s="7"/>
      <c r="GW456" s="7"/>
      <c r="GX456" s="7"/>
      <c r="GY456" s="7"/>
      <c r="GZ456" s="7"/>
      <c r="HA456" s="7"/>
      <c r="HB456" s="7"/>
      <c r="HC456" s="7"/>
      <c r="HD456" s="7"/>
      <c r="HE456" s="7"/>
      <c r="HF456" s="7"/>
      <c r="HG456" s="7"/>
      <c r="HH456" s="7"/>
      <c r="HI456" s="7"/>
      <c r="HJ456" s="7"/>
      <c r="HK456" s="7"/>
      <c r="HL456" s="7"/>
      <c r="HM456" s="7"/>
      <c r="HN456" s="7"/>
      <c r="HO456" s="7"/>
      <c r="HP456" s="7"/>
      <c r="HQ456" s="7"/>
      <c r="HR456" s="7"/>
      <c r="HS456" s="7"/>
      <c r="HT456" s="7"/>
      <c r="HU456" s="7"/>
      <c r="HV456" s="7"/>
      <c r="HW456" s="7"/>
      <c r="HX456" s="7"/>
      <c r="HY456" s="7"/>
      <c r="HZ456" s="7"/>
      <c r="IA456" s="7"/>
      <c r="IB456" s="7"/>
      <c r="IC456" s="7"/>
      <c r="ID456" s="7"/>
      <c r="IE456" s="7"/>
      <c r="IF456" s="7"/>
      <c r="IG456" s="7"/>
      <c r="IH456" s="7"/>
      <c r="II456" s="7"/>
      <c r="IJ456" s="7"/>
      <c r="IK456" s="7"/>
      <c r="IL456" s="7"/>
      <c r="IM456" s="7"/>
      <c r="IN456" s="7"/>
      <c r="IO456" s="7"/>
      <c r="IP456" s="7"/>
      <c r="IQ456" s="7"/>
      <c r="IR456" s="7"/>
      <c r="IS456" s="7"/>
      <c r="IT456" s="7"/>
      <c r="IU456" s="7"/>
      <c r="IV456" s="7"/>
    </row>
    <row r="457" spans="1:256" s="802" customFormat="1" ht="12.75" customHeight="1">
      <c r="A457" s="733"/>
      <c r="B457" s="571"/>
      <c r="C457" s="392"/>
      <c r="D457" s="392"/>
      <c r="E457" s="557"/>
      <c r="F457" s="557"/>
      <c r="G457" s="959"/>
      <c r="H457" s="197"/>
      <c r="I457" s="1062"/>
      <c r="J457" s="917"/>
      <c r="K457" s="917"/>
      <c r="L457" s="917"/>
      <c r="M457" s="915"/>
      <c r="N457" s="1065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  <c r="AM457" s="7"/>
      <c r="AN457" s="7"/>
      <c r="AO457" s="7"/>
      <c r="AP457" s="7"/>
      <c r="AQ457" s="7"/>
      <c r="AR457" s="7"/>
      <c r="AS457" s="7"/>
      <c r="AT457" s="7"/>
      <c r="AU457" s="7"/>
      <c r="AV457" s="7"/>
      <c r="AW457" s="7"/>
      <c r="AX457" s="7"/>
      <c r="AY457" s="7"/>
      <c r="AZ457" s="7"/>
      <c r="BA457" s="7"/>
      <c r="BB457" s="7"/>
      <c r="BC457" s="7"/>
      <c r="BD457" s="7"/>
      <c r="BE457" s="7"/>
      <c r="BF457" s="7"/>
      <c r="BG457" s="7"/>
      <c r="BH457" s="7"/>
      <c r="BI457" s="7"/>
      <c r="BJ457" s="7"/>
      <c r="BK457" s="7"/>
      <c r="BL457" s="7"/>
      <c r="BM457" s="7"/>
      <c r="BN457" s="7"/>
      <c r="BO457" s="7"/>
      <c r="BP457" s="7"/>
      <c r="BQ457" s="7"/>
      <c r="BR457" s="7"/>
      <c r="BS457" s="7"/>
      <c r="BT457" s="7"/>
      <c r="BU457" s="7"/>
      <c r="BV457" s="7"/>
      <c r="BW457" s="7"/>
      <c r="BX457" s="7"/>
      <c r="BY457" s="7"/>
      <c r="BZ457" s="7"/>
      <c r="CA457" s="7"/>
      <c r="CB457" s="7"/>
      <c r="CC457" s="7"/>
      <c r="CD457" s="7"/>
      <c r="CE457" s="7"/>
      <c r="CF457" s="7"/>
      <c r="CG457" s="7"/>
      <c r="CH457" s="7"/>
      <c r="CI457" s="7"/>
      <c r="CJ457" s="7"/>
      <c r="CK457" s="7"/>
      <c r="CL457" s="7"/>
      <c r="CM457" s="7"/>
      <c r="CN457" s="7"/>
      <c r="CO457" s="7"/>
      <c r="CP457" s="7"/>
      <c r="CQ457" s="7"/>
      <c r="CR457" s="7"/>
      <c r="CS457" s="7"/>
      <c r="CT457" s="7"/>
      <c r="CU457" s="7"/>
      <c r="CV457" s="7"/>
      <c r="CW457" s="7"/>
      <c r="CX457" s="7"/>
      <c r="CY457" s="7"/>
      <c r="CZ457" s="7"/>
      <c r="DA457" s="7"/>
      <c r="DB457" s="7"/>
      <c r="DC457" s="7"/>
      <c r="DD457" s="7"/>
      <c r="DE457" s="7"/>
      <c r="DF457" s="7"/>
      <c r="DG457" s="7"/>
      <c r="DH457" s="7"/>
      <c r="DI457" s="7"/>
      <c r="DJ457" s="7"/>
      <c r="DK457" s="7"/>
      <c r="DL457" s="7"/>
      <c r="DM457" s="7"/>
      <c r="DN457" s="7"/>
      <c r="DO457" s="7"/>
      <c r="DP457" s="7"/>
      <c r="DQ457" s="7"/>
      <c r="DR457" s="7"/>
      <c r="DS457" s="7"/>
      <c r="DT457" s="7"/>
      <c r="DU457" s="7"/>
      <c r="DV457" s="7"/>
      <c r="DW457" s="7"/>
      <c r="DX457" s="7"/>
      <c r="DY457" s="7"/>
      <c r="DZ457" s="7"/>
      <c r="EA457" s="7"/>
      <c r="EB457" s="7"/>
      <c r="EC457" s="7"/>
      <c r="ED457" s="7"/>
      <c r="EE457" s="7"/>
      <c r="EF457" s="7"/>
      <c r="EG457" s="7"/>
      <c r="EH457" s="7"/>
      <c r="EI457" s="7"/>
      <c r="EJ457" s="7"/>
      <c r="EK457" s="7"/>
      <c r="EL457" s="7"/>
      <c r="EM457" s="7"/>
      <c r="EN457" s="7"/>
      <c r="EO457" s="7"/>
      <c r="EP457" s="7"/>
      <c r="EQ457" s="7"/>
      <c r="ER457" s="7"/>
      <c r="ES457" s="7"/>
      <c r="ET457" s="7"/>
      <c r="EU457" s="7"/>
      <c r="EV457" s="7"/>
      <c r="EW457" s="7"/>
      <c r="EX457" s="7"/>
      <c r="EY457" s="7"/>
      <c r="EZ457" s="7"/>
      <c r="FA457" s="7"/>
      <c r="FB457" s="7"/>
      <c r="FC457" s="7"/>
      <c r="FD457" s="7"/>
      <c r="FE457" s="7"/>
      <c r="FF457" s="7"/>
      <c r="FG457" s="7"/>
      <c r="FH457" s="7"/>
      <c r="FI457" s="7"/>
      <c r="FJ457" s="7"/>
      <c r="FK457" s="7"/>
      <c r="FL457" s="7"/>
      <c r="FM457" s="7"/>
      <c r="FN457" s="7"/>
      <c r="FO457" s="7"/>
      <c r="FP457" s="7"/>
      <c r="FQ457" s="7"/>
      <c r="FR457" s="7"/>
      <c r="FS457" s="7"/>
      <c r="FT457" s="7"/>
      <c r="FU457" s="7"/>
      <c r="FV457" s="7"/>
      <c r="FW457" s="7"/>
      <c r="FX457" s="7"/>
      <c r="FY457" s="7"/>
      <c r="FZ457" s="7"/>
      <c r="GA457" s="7"/>
      <c r="GB457" s="7"/>
      <c r="GC457" s="7"/>
      <c r="GD457" s="7"/>
      <c r="GE457" s="7"/>
      <c r="GF457" s="7"/>
      <c r="GG457" s="7"/>
      <c r="GH457" s="7"/>
      <c r="GI457" s="7"/>
      <c r="GJ457" s="7"/>
      <c r="GK457" s="7"/>
      <c r="GL457" s="7"/>
      <c r="GM457" s="7"/>
      <c r="GN457" s="7"/>
      <c r="GO457" s="7"/>
      <c r="GP457" s="7"/>
      <c r="GQ457" s="7"/>
      <c r="GR457" s="7"/>
      <c r="GS457" s="7"/>
      <c r="GT457" s="7"/>
      <c r="GU457" s="7"/>
      <c r="GV457" s="7"/>
      <c r="GW457" s="7"/>
      <c r="GX457" s="7"/>
      <c r="GY457" s="7"/>
      <c r="GZ457" s="7"/>
      <c r="HA457" s="7"/>
      <c r="HB457" s="7"/>
      <c r="HC457" s="7"/>
      <c r="HD457" s="7"/>
      <c r="HE457" s="7"/>
      <c r="HF457" s="7"/>
      <c r="HG457" s="7"/>
      <c r="HH457" s="7"/>
      <c r="HI457" s="7"/>
      <c r="HJ457" s="7"/>
      <c r="HK457" s="7"/>
      <c r="HL457" s="7"/>
      <c r="HM457" s="7"/>
      <c r="HN457" s="7"/>
      <c r="HO457" s="7"/>
      <c r="HP457" s="7"/>
      <c r="HQ457" s="7"/>
      <c r="HR457" s="7"/>
      <c r="HS457" s="7"/>
      <c r="HT457" s="7"/>
      <c r="HU457" s="7"/>
      <c r="HV457" s="7"/>
      <c r="HW457" s="7"/>
      <c r="HX457" s="7"/>
      <c r="HY457" s="7"/>
      <c r="HZ457" s="7"/>
      <c r="IA457" s="7"/>
      <c r="IB457" s="7"/>
      <c r="IC457" s="7"/>
      <c r="ID457" s="7"/>
      <c r="IE457" s="7"/>
      <c r="IF457" s="7"/>
      <c r="IG457" s="7"/>
      <c r="IH457" s="7"/>
      <c r="II457" s="7"/>
      <c r="IJ457" s="7"/>
      <c r="IK457" s="7"/>
      <c r="IL457" s="7"/>
      <c r="IM457" s="7"/>
      <c r="IN457" s="7"/>
      <c r="IO457" s="7"/>
      <c r="IP457" s="7"/>
      <c r="IQ457" s="7"/>
      <c r="IR457" s="7"/>
      <c r="IS457" s="7"/>
      <c r="IT457" s="7"/>
      <c r="IU457" s="7"/>
      <c r="IV457" s="7"/>
    </row>
    <row r="458" spans="1:256" s="802" customFormat="1" ht="12.75" customHeight="1">
      <c r="A458" s="665">
        <v>1</v>
      </c>
      <c r="B458" s="386" t="s">
        <v>8</v>
      </c>
      <c r="C458" s="508"/>
      <c r="D458" s="508"/>
      <c r="E458" s="549"/>
      <c r="F458" s="549"/>
      <c r="G458" s="959"/>
      <c r="H458" s="1020"/>
      <c r="I458" s="1061"/>
      <c r="J458" s="917"/>
      <c r="K458" s="917"/>
      <c r="L458" s="917"/>
      <c r="M458" s="915"/>
      <c r="N458" s="1065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  <c r="AM458" s="7"/>
      <c r="AN458" s="7"/>
      <c r="AO458" s="7"/>
      <c r="AP458" s="7"/>
      <c r="AQ458" s="7"/>
      <c r="AR458" s="7"/>
      <c r="AS458" s="7"/>
      <c r="AT458" s="7"/>
      <c r="AU458" s="7"/>
      <c r="AV458" s="7"/>
      <c r="AW458" s="7"/>
      <c r="AX458" s="7"/>
      <c r="AY458" s="7"/>
      <c r="AZ458" s="7"/>
      <c r="BA458" s="7"/>
      <c r="BB458" s="7"/>
      <c r="BC458" s="7"/>
      <c r="BD458" s="7"/>
      <c r="BE458" s="7"/>
      <c r="BF458" s="7"/>
      <c r="BG458" s="7"/>
      <c r="BH458" s="7"/>
      <c r="BI458" s="7"/>
      <c r="BJ458" s="7"/>
      <c r="BK458" s="7"/>
      <c r="BL458" s="7"/>
      <c r="BM458" s="7"/>
      <c r="BN458" s="7"/>
      <c r="BO458" s="7"/>
      <c r="BP458" s="7"/>
      <c r="BQ458" s="7"/>
      <c r="BR458" s="7"/>
      <c r="BS458" s="7"/>
      <c r="BT458" s="7"/>
      <c r="BU458" s="7"/>
      <c r="BV458" s="7"/>
      <c r="BW458" s="7"/>
      <c r="BX458" s="7"/>
      <c r="BY458" s="7"/>
      <c r="BZ458" s="7"/>
      <c r="CA458" s="7"/>
      <c r="CB458" s="7"/>
      <c r="CC458" s="7"/>
      <c r="CD458" s="7"/>
      <c r="CE458" s="7"/>
      <c r="CF458" s="7"/>
      <c r="CG458" s="7"/>
      <c r="CH458" s="7"/>
      <c r="CI458" s="7"/>
      <c r="CJ458" s="7"/>
      <c r="CK458" s="7"/>
      <c r="CL458" s="7"/>
      <c r="CM458" s="7"/>
      <c r="CN458" s="7"/>
      <c r="CO458" s="7"/>
      <c r="CP458" s="7"/>
      <c r="CQ458" s="7"/>
      <c r="CR458" s="7"/>
      <c r="CS458" s="7"/>
      <c r="CT458" s="7"/>
      <c r="CU458" s="7"/>
      <c r="CV458" s="7"/>
      <c r="CW458" s="7"/>
      <c r="CX458" s="7"/>
      <c r="CY458" s="7"/>
      <c r="CZ458" s="7"/>
      <c r="DA458" s="7"/>
      <c r="DB458" s="7"/>
      <c r="DC458" s="7"/>
      <c r="DD458" s="7"/>
      <c r="DE458" s="7"/>
      <c r="DF458" s="7"/>
      <c r="DG458" s="7"/>
      <c r="DH458" s="7"/>
      <c r="DI458" s="7"/>
      <c r="DJ458" s="7"/>
      <c r="DK458" s="7"/>
      <c r="DL458" s="7"/>
      <c r="DM458" s="7"/>
      <c r="DN458" s="7"/>
      <c r="DO458" s="7"/>
      <c r="DP458" s="7"/>
      <c r="DQ458" s="7"/>
      <c r="DR458" s="7"/>
      <c r="DS458" s="7"/>
      <c r="DT458" s="7"/>
      <c r="DU458" s="7"/>
      <c r="DV458" s="7"/>
      <c r="DW458" s="7"/>
      <c r="DX458" s="7"/>
      <c r="DY458" s="7"/>
      <c r="DZ458" s="7"/>
      <c r="EA458" s="7"/>
      <c r="EB458" s="7"/>
      <c r="EC458" s="7"/>
      <c r="ED458" s="7"/>
      <c r="EE458" s="7"/>
      <c r="EF458" s="7"/>
      <c r="EG458" s="7"/>
      <c r="EH458" s="7"/>
      <c r="EI458" s="7"/>
      <c r="EJ458" s="7"/>
      <c r="EK458" s="7"/>
      <c r="EL458" s="7"/>
      <c r="EM458" s="7"/>
      <c r="EN458" s="7"/>
      <c r="EO458" s="7"/>
      <c r="EP458" s="7"/>
      <c r="EQ458" s="7"/>
      <c r="ER458" s="7"/>
      <c r="ES458" s="7"/>
      <c r="ET458" s="7"/>
      <c r="EU458" s="7"/>
      <c r="EV458" s="7"/>
      <c r="EW458" s="7"/>
      <c r="EX458" s="7"/>
      <c r="EY458" s="7"/>
      <c r="EZ458" s="7"/>
      <c r="FA458" s="7"/>
      <c r="FB458" s="7"/>
      <c r="FC458" s="7"/>
      <c r="FD458" s="7"/>
      <c r="FE458" s="7"/>
      <c r="FF458" s="7"/>
      <c r="FG458" s="7"/>
      <c r="FH458" s="7"/>
      <c r="FI458" s="7"/>
      <c r="FJ458" s="7"/>
      <c r="FK458" s="7"/>
      <c r="FL458" s="7"/>
      <c r="FM458" s="7"/>
      <c r="FN458" s="7"/>
      <c r="FO458" s="7"/>
      <c r="FP458" s="7"/>
      <c r="FQ458" s="7"/>
      <c r="FR458" s="7"/>
      <c r="FS458" s="7"/>
      <c r="FT458" s="7"/>
      <c r="FU458" s="7"/>
      <c r="FV458" s="7"/>
      <c r="FW458" s="7"/>
      <c r="FX458" s="7"/>
      <c r="FY458" s="7"/>
      <c r="FZ458" s="7"/>
      <c r="GA458" s="7"/>
      <c r="GB458" s="7"/>
      <c r="GC458" s="7"/>
      <c r="GD458" s="7"/>
      <c r="GE458" s="7"/>
      <c r="GF458" s="7"/>
      <c r="GG458" s="7"/>
      <c r="GH458" s="7"/>
      <c r="GI458" s="7"/>
      <c r="GJ458" s="7"/>
      <c r="GK458" s="7"/>
      <c r="GL458" s="7"/>
      <c r="GM458" s="7"/>
      <c r="GN458" s="7"/>
      <c r="GO458" s="7"/>
      <c r="GP458" s="7"/>
      <c r="GQ458" s="7"/>
      <c r="GR458" s="7"/>
      <c r="GS458" s="7"/>
      <c r="GT458" s="7"/>
      <c r="GU458" s="7"/>
      <c r="GV458" s="7"/>
      <c r="GW458" s="7"/>
      <c r="GX458" s="7"/>
      <c r="GY458" s="7"/>
      <c r="GZ458" s="7"/>
      <c r="HA458" s="7"/>
      <c r="HB458" s="7"/>
      <c r="HC458" s="7"/>
      <c r="HD458" s="7"/>
      <c r="HE458" s="7"/>
      <c r="HF458" s="7"/>
      <c r="HG458" s="7"/>
      <c r="HH458" s="7"/>
      <c r="HI458" s="7"/>
      <c r="HJ458" s="7"/>
      <c r="HK458" s="7"/>
      <c r="HL458" s="7"/>
      <c r="HM458" s="7"/>
      <c r="HN458" s="7"/>
      <c r="HO458" s="7"/>
      <c r="HP458" s="7"/>
      <c r="HQ458" s="7"/>
      <c r="HR458" s="7"/>
      <c r="HS458" s="7"/>
      <c r="HT458" s="7"/>
      <c r="HU458" s="7"/>
      <c r="HV458" s="7"/>
      <c r="HW458" s="7"/>
      <c r="HX458" s="7"/>
      <c r="HY458" s="7"/>
      <c r="HZ458" s="7"/>
      <c r="IA458" s="7"/>
      <c r="IB458" s="7"/>
      <c r="IC458" s="7"/>
      <c r="ID458" s="7"/>
      <c r="IE458" s="7"/>
      <c r="IF458" s="7"/>
      <c r="IG458" s="7"/>
      <c r="IH458" s="7"/>
      <c r="II458" s="7"/>
      <c r="IJ458" s="7"/>
      <c r="IK458" s="7"/>
      <c r="IL458" s="7"/>
      <c r="IM458" s="7"/>
      <c r="IN458" s="7"/>
      <c r="IO458" s="7"/>
      <c r="IP458" s="7"/>
      <c r="IQ458" s="7"/>
      <c r="IR458" s="7"/>
      <c r="IS458" s="7"/>
      <c r="IT458" s="7"/>
      <c r="IU458" s="7"/>
      <c r="IV458" s="7"/>
    </row>
    <row r="459" spans="1:256" s="803" customFormat="1" ht="12.75" customHeight="1">
      <c r="A459" s="468">
        <v>1.1000000000000001</v>
      </c>
      <c r="B459" s="398" t="s">
        <v>65</v>
      </c>
      <c r="C459" s="453">
        <v>3</v>
      </c>
      <c r="D459" s="237" t="s">
        <v>124</v>
      </c>
      <c r="E459" s="453"/>
      <c r="F459" s="453">
        <f>C459*E459</f>
        <v>0</v>
      </c>
      <c r="G459" s="959"/>
      <c r="H459" s="197"/>
      <c r="I459" s="1062"/>
      <c r="J459" s="917"/>
      <c r="K459" s="917"/>
      <c r="L459" s="917"/>
      <c r="M459" s="915"/>
      <c r="N459" s="1065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  <c r="AM459" s="7"/>
      <c r="AN459" s="7"/>
      <c r="AO459" s="7"/>
      <c r="AP459" s="7"/>
      <c r="AQ459" s="7"/>
      <c r="AR459" s="7"/>
      <c r="AS459" s="7"/>
      <c r="AT459" s="7"/>
      <c r="AU459" s="7"/>
      <c r="AV459" s="7"/>
      <c r="AW459" s="7"/>
      <c r="AX459" s="7"/>
      <c r="AY459" s="7"/>
      <c r="AZ459" s="7"/>
      <c r="BA459" s="7"/>
      <c r="BB459" s="7"/>
      <c r="BC459" s="7"/>
      <c r="BD459" s="7"/>
      <c r="BE459" s="7"/>
      <c r="BF459" s="7"/>
      <c r="BG459" s="7"/>
      <c r="BH459" s="7"/>
      <c r="BI459" s="7"/>
      <c r="BJ459" s="7"/>
      <c r="BK459" s="7"/>
      <c r="BL459" s="7"/>
      <c r="BM459" s="7"/>
      <c r="BN459" s="7"/>
      <c r="BO459" s="7"/>
      <c r="BP459" s="7"/>
      <c r="BQ459" s="7"/>
      <c r="BR459" s="7"/>
      <c r="BS459" s="7"/>
      <c r="BT459" s="7"/>
      <c r="BU459" s="7"/>
      <c r="BV459" s="7"/>
      <c r="BW459" s="7"/>
      <c r="BX459" s="7"/>
      <c r="BY459" s="7"/>
      <c r="BZ459" s="7"/>
      <c r="CA459" s="7"/>
      <c r="CB459" s="7"/>
      <c r="CC459" s="7"/>
      <c r="CD459" s="7"/>
      <c r="CE459" s="7"/>
      <c r="CF459" s="7"/>
      <c r="CG459" s="7"/>
      <c r="CH459" s="7"/>
      <c r="CI459" s="7"/>
      <c r="CJ459" s="7"/>
      <c r="CK459" s="7"/>
      <c r="CL459" s="7"/>
      <c r="CM459" s="7"/>
      <c r="CN459" s="7"/>
      <c r="CO459" s="7"/>
      <c r="CP459" s="7"/>
      <c r="CQ459" s="7"/>
      <c r="CR459" s="7"/>
      <c r="CS459" s="7"/>
      <c r="CT459" s="7"/>
      <c r="CU459" s="7"/>
      <c r="CV459" s="7"/>
      <c r="CW459" s="7"/>
      <c r="CX459" s="7"/>
      <c r="CY459" s="7"/>
      <c r="CZ459" s="7"/>
      <c r="DA459" s="7"/>
      <c r="DB459" s="7"/>
      <c r="DC459" s="7"/>
      <c r="DD459" s="7"/>
      <c r="DE459" s="7"/>
      <c r="DF459" s="7"/>
      <c r="DG459" s="7"/>
      <c r="DH459" s="7"/>
      <c r="DI459" s="7"/>
      <c r="DJ459" s="7"/>
      <c r="DK459" s="7"/>
      <c r="DL459" s="7"/>
      <c r="DM459" s="7"/>
      <c r="DN459" s="7"/>
      <c r="DO459" s="7"/>
      <c r="DP459" s="7"/>
      <c r="DQ459" s="7"/>
      <c r="DR459" s="7"/>
      <c r="DS459" s="7"/>
      <c r="DT459" s="7"/>
      <c r="DU459" s="7"/>
      <c r="DV459" s="7"/>
      <c r="DW459" s="7"/>
      <c r="DX459" s="7"/>
      <c r="DY459" s="7"/>
      <c r="DZ459" s="7"/>
      <c r="EA459" s="7"/>
      <c r="EB459" s="7"/>
      <c r="EC459" s="7"/>
      <c r="ED459" s="7"/>
      <c r="EE459" s="7"/>
      <c r="EF459" s="7"/>
      <c r="EG459" s="7"/>
      <c r="EH459" s="7"/>
      <c r="EI459" s="7"/>
      <c r="EJ459" s="7"/>
      <c r="EK459" s="7"/>
      <c r="EL459" s="7"/>
      <c r="EM459" s="7"/>
      <c r="EN459" s="7"/>
      <c r="EO459" s="7"/>
      <c r="EP459" s="7"/>
      <c r="EQ459" s="7"/>
      <c r="ER459" s="7"/>
      <c r="ES459" s="7"/>
      <c r="ET459" s="7"/>
      <c r="EU459" s="7"/>
      <c r="EV459" s="7"/>
      <c r="EW459" s="7"/>
      <c r="EX459" s="7"/>
      <c r="EY459" s="7"/>
      <c r="EZ459" s="7"/>
      <c r="FA459" s="7"/>
      <c r="FB459" s="7"/>
      <c r="FC459" s="7"/>
      <c r="FD459" s="7"/>
      <c r="FE459" s="7"/>
      <c r="FF459" s="7"/>
      <c r="FG459" s="7"/>
      <c r="FH459" s="7"/>
      <c r="FI459" s="7"/>
      <c r="FJ459" s="7"/>
      <c r="FK459" s="7"/>
      <c r="FL459" s="7"/>
      <c r="FM459" s="7"/>
      <c r="FN459" s="7"/>
      <c r="FO459" s="7"/>
      <c r="FP459" s="7"/>
      <c r="FQ459" s="7"/>
      <c r="FR459" s="7"/>
      <c r="FS459" s="7"/>
      <c r="FT459" s="7"/>
      <c r="FU459" s="7"/>
      <c r="FV459" s="7"/>
      <c r="FW459" s="7"/>
      <c r="FX459" s="7"/>
      <c r="FY459" s="7"/>
      <c r="FZ459" s="7"/>
      <c r="GA459" s="7"/>
      <c r="GB459" s="7"/>
      <c r="GC459" s="7"/>
      <c r="GD459" s="7"/>
      <c r="GE459" s="7"/>
      <c r="GF459" s="7"/>
      <c r="GG459" s="7"/>
      <c r="GH459" s="7"/>
      <c r="GI459" s="7"/>
      <c r="GJ459" s="7"/>
      <c r="GK459" s="7"/>
      <c r="GL459" s="7"/>
      <c r="GM459" s="7"/>
      <c r="GN459" s="7"/>
      <c r="GO459" s="7"/>
      <c r="GP459" s="7"/>
      <c r="GQ459" s="7"/>
      <c r="GR459" s="7"/>
      <c r="GS459" s="7"/>
      <c r="GT459" s="7"/>
      <c r="GU459" s="7"/>
      <c r="GV459" s="7"/>
      <c r="GW459" s="7"/>
      <c r="GX459" s="7"/>
      <c r="GY459" s="7"/>
      <c r="GZ459" s="7"/>
      <c r="HA459" s="7"/>
      <c r="HB459" s="7"/>
      <c r="HC459" s="7"/>
      <c r="HD459" s="7"/>
      <c r="HE459" s="7"/>
      <c r="HF459" s="7"/>
      <c r="HG459" s="7"/>
      <c r="HH459" s="7"/>
      <c r="HI459" s="7"/>
      <c r="HJ459" s="7"/>
      <c r="HK459" s="7"/>
      <c r="HL459" s="7"/>
      <c r="HM459" s="7"/>
      <c r="HN459" s="7"/>
      <c r="HO459" s="7"/>
      <c r="HP459" s="7"/>
      <c r="HQ459" s="7"/>
      <c r="HR459" s="7"/>
      <c r="HS459" s="7"/>
      <c r="HT459" s="7"/>
      <c r="HU459" s="7"/>
      <c r="HV459" s="7"/>
      <c r="HW459" s="7"/>
      <c r="HX459" s="7"/>
      <c r="HY459" s="7"/>
      <c r="HZ459" s="7"/>
      <c r="IA459" s="7"/>
      <c r="IB459" s="7"/>
      <c r="IC459" s="7"/>
      <c r="ID459" s="7"/>
      <c r="IE459" s="7"/>
      <c r="IF459" s="7"/>
      <c r="IG459" s="7"/>
      <c r="IH459" s="7"/>
      <c r="II459" s="7"/>
      <c r="IJ459" s="7"/>
      <c r="IK459" s="7"/>
      <c r="IL459" s="7"/>
      <c r="IM459" s="7"/>
      <c r="IN459" s="7"/>
      <c r="IO459" s="7"/>
      <c r="IP459" s="7"/>
      <c r="IQ459" s="7"/>
      <c r="IR459" s="7"/>
      <c r="IS459" s="7"/>
      <c r="IT459" s="7"/>
      <c r="IU459" s="7"/>
      <c r="IV459" s="7"/>
    </row>
    <row r="460" spans="1:256" s="803" customFormat="1" ht="12.75" customHeight="1">
      <c r="A460" s="468">
        <v>1.2</v>
      </c>
      <c r="B460" s="455" t="s">
        <v>49</v>
      </c>
      <c r="C460" s="453">
        <v>1</v>
      </c>
      <c r="D460" s="237" t="s">
        <v>4</v>
      </c>
      <c r="E460" s="453"/>
      <c r="F460" s="453">
        <f>C460*E460</f>
        <v>0</v>
      </c>
      <c r="G460" s="959"/>
      <c r="H460" s="197"/>
      <c r="I460" s="402"/>
      <c r="J460" s="917"/>
      <c r="K460" s="917"/>
      <c r="L460" s="917"/>
      <c r="M460" s="915"/>
      <c r="N460" s="1065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  <c r="AM460" s="7"/>
      <c r="AN460" s="7"/>
      <c r="AO460" s="7"/>
      <c r="AP460" s="7"/>
      <c r="AQ460" s="7"/>
      <c r="AR460" s="7"/>
      <c r="AS460" s="7"/>
      <c r="AT460" s="7"/>
      <c r="AU460" s="7"/>
      <c r="AV460" s="7"/>
      <c r="AW460" s="7"/>
      <c r="AX460" s="7"/>
      <c r="AY460" s="7"/>
      <c r="AZ460" s="7"/>
      <c r="BA460" s="7"/>
      <c r="BB460" s="7"/>
      <c r="BC460" s="7"/>
      <c r="BD460" s="7"/>
      <c r="BE460" s="7"/>
      <c r="BF460" s="7"/>
      <c r="BG460" s="7"/>
      <c r="BH460" s="7"/>
      <c r="BI460" s="7"/>
      <c r="BJ460" s="7"/>
      <c r="BK460" s="7"/>
      <c r="BL460" s="7"/>
      <c r="BM460" s="7"/>
      <c r="BN460" s="7"/>
      <c r="BO460" s="7"/>
      <c r="BP460" s="7"/>
      <c r="BQ460" s="7"/>
      <c r="BR460" s="7"/>
      <c r="BS460" s="7"/>
      <c r="BT460" s="7"/>
      <c r="BU460" s="7"/>
      <c r="BV460" s="7"/>
      <c r="BW460" s="7"/>
      <c r="BX460" s="7"/>
      <c r="BY460" s="7"/>
      <c r="BZ460" s="7"/>
      <c r="CA460" s="7"/>
      <c r="CB460" s="7"/>
      <c r="CC460" s="7"/>
      <c r="CD460" s="7"/>
      <c r="CE460" s="7"/>
      <c r="CF460" s="7"/>
      <c r="CG460" s="7"/>
      <c r="CH460" s="7"/>
      <c r="CI460" s="7"/>
      <c r="CJ460" s="7"/>
      <c r="CK460" s="7"/>
      <c r="CL460" s="7"/>
      <c r="CM460" s="7"/>
      <c r="CN460" s="7"/>
      <c r="CO460" s="7"/>
      <c r="CP460" s="7"/>
      <c r="CQ460" s="7"/>
      <c r="CR460" s="7"/>
      <c r="CS460" s="7"/>
      <c r="CT460" s="7"/>
      <c r="CU460" s="7"/>
      <c r="CV460" s="7"/>
      <c r="CW460" s="7"/>
      <c r="CX460" s="7"/>
      <c r="CY460" s="7"/>
      <c r="CZ460" s="7"/>
      <c r="DA460" s="7"/>
      <c r="DB460" s="7"/>
      <c r="DC460" s="7"/>
      <c r="DD460" s="7"/>
      <c r="DE460" s="7"/>
      <c r="DF460" s="7"/>
      <c r="DG460" s="7"/>
      <c r="DH460" s="7"/>
      <c r="DI460" s="7"/>
      <c r="DJ460" s="7"/>
      <c r="DK460" s="7"/>
      <c r="DL460" s="7"/>
      <c r="DM460" s="7"/>
      <c r="DN460" s="7"/>
      <c r="DO460" s="7"/>
      <c r="DP460" s="7"/>
      <c r="DQ460" s="7"/>
      <c r="DR460" s="7"/>
      <c r="DS460" s="7"/>
      <c r="DT460" s="7"/>
      <c r="DU460" s="7"/>
      <c r="DV460" s="7"/>
      <c r="DW460" s="7"/>
      <c r="DX460" s="7"/>
      <c r="DY460" s="7"/>
      <c r="DZ460" s="7"/>
      <c r="EA460" s="7"/>
      <c r="EB460" s="7"/>
      <c r="EC460" s="7"/>
      <c r="ED460" s="7"/>
      <c r="EE460" s="7"/>
      <c r="EF460" s="7"/>
      <c r="EG460" s="7"/>
      <c r="EH460" s="7"/>
      <c r="EI460" s="7"/>
      <c r="EJ460" s="7"/>
      <c r="EK460" s="7"/>
      <c r="EL460" s="7"/>
      <c r="EM460" s="7"/>
      <c r="EN460" s="7"/>
      <c r="EO460" s="7"/>
      <c r="EP460" s="7"/>
      <c r="EQ460" s="7"/>
      <c r="ER460" s="7"/>
      <c r="ES460" s="7"/>
      <c r="ET460" s="7"/>
      <c r="EU460" s="7"/>
      <c r="EV460" s="7"/>
      <c r="EW460" s="7"/>
      <c r="EX460" s="7"/>
      <c r="EY460" s="7"/>
      <c r="EZ460" s="7"/>
      <c r="FA460" s="7"/>
      <c r="FB460" s="7"/>
      <c r="FC460" s="7"/>
      <c r="FD460" s="7"/>
      <c r="FE460" s="7"/>
      <c r="FF460" s="7"/>
      <c r="FG460" s="7"/>
      <c r="FH460" s="7"/>
      <c r="FI460" s="7"/>
      <c r="FJ460" s="7"/>
      <c r="FK460" s="7"/>
      <c r="FL460" s="7"/>
      <c r="FM460" s="7"/>
      <c r="FN460" s="7"/>
      <c r="FO460" s="7"/>
      <c r="FP460" s="7"/>
      <c r="FQ460" s="7"/>
      <c r="FR460" s="7"/>
      <c r="FS460" s="7"/>
      <c r="FT460" s="7"/>
      <c r="FU460" s="7"/>
      <c r="FV460" s="7"/>
      <c r="FW460" s="7"/>
      <c r="FX460" s="7"/>
      <c r="FY460" s="7"/>
      <c r="FZ460" s="7"/>
      <c r="GA460" s="7"/>
      <c r="GB460" s="7"/>
      <c r="GC460" s="7"/>
      <c r="GD460" s="7"/>
      <c r="GE460" s="7"/>
      <c r="GF460" s="7"/>
      <c r="GG460" s="7"/>
      <c r="GH460" s="7"/>
      <c r="GI460" s="7"/>
      <c r="GJ460" s="7"/>
      <c r="GK460" s="7"/>
      <c r="GL460" s="7"/>
      <c r="GM460" s="7"/>
      <c r="GN460" s="7"/>
      <c r="GO460" s="7"/>
      <c r="GP460" s="7"/>
      <c r="GQ460" s="7"/>
      <c r="GR460" s="7"/>
      <c r="GS460" s="7"/>
      <c r="GT460" s="7"/>
      <c r="GU460" s="7"/>
      <c r="GV460" s="7"/>
      <c r="GW460" s="7"/>
      <c r="GX460" s="7"/>
      <c r="GY460" s="7"/>
      <c r="GZ460" s="7"/>
      <c r="HA460" s="7"/>
      <c r="HB460" s="7"/>
      <c r="HC460" s="7"/>
      <c r="HD460" s="7"/>
      <c r="HE460" s="7"/>
      <c r="HF460" s="7"/>
      <c r="HG460" s="7"/>
      <c r="HH460" s="7"/>
      <c r="HI460" s="7"/>
      <c r="HJ460" s="7"/>
      <c r="HK460" s="7"/>
      <c r="HL460" s="7"/>
      <c r="HM460" s="7"/>
      <c r="HN460" s="7"/>
      <c r="HO460" s="7"/>
      <c r="HP460" s="7"/>
      <c r="HQ460" s="7"/>
      <c r="HR460" s="7"/>
      <c r="HS460" s="7"/>
      <c r="HT460" s="7"/>
      <c r="HU460" s="7"/>
      <c r="HV460" s="7"/>
      <c r="HW460" s="7"/>
      <c r="HX460" s="7"/>
      <c r="HY460" s="7"/>
      <c r="HZ460" s="7"/>
      <c r="IA460" s="7"/>
      <c r="IB460" s="7"/>
      <c r="IC460" s="7"/>
      <c r="ID460" s="7"/>
      <c r="IE460" s="7"/>
      <c r="IF460" s="7"/>
      <c r="IG460" s="7"/>
      <c r="IH460" s="7"/>
      <c r="II460" s="7"/>
      <c r="IJ460" s="7"/>
      <c r="IK460" s="7"/>
      <c r="IL460" s="7"/>
      <c r="IM460" s="7"/>
      <c r="IN460" s="7"/>
      <c r="IO460" s="7"/>
      <c r="IP460" s="7"/>
      <c r="IQ460" s="7"/>
      <c r="IR460" s="7"/>
      <c r="IS460" s="7"/>
      <c r="IT460" s="7"/>
      <c r="IU460" s="7"/>
      <c r="IV460" s="7"/>
    </row>
    <row r="461" spans="1:256" s="803" customFormat="1" ht="12.75" customHeight="1">
      <c r="A461" s="397"/>
      <c r="B461" s="455"/>
      <c r="C461" s="453"/>
      <c r="D461" s="237"/>
      <c r="E461" s="453"/>
      <c r="F461" s="453"/>
      <c r="G461" s="959"/>
      <c r="H461" s="197"/>
      <c r="I461" s="402"/>
      <c r="J461" s="917"/>
      <c r="K461" s="917"/>
      <c r="L461" s="917"/>
      <c r="M461" s="915"/>
      <c r="N461" s="1065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  <c r="AM461" s="7"/>
      <c r="AN461" s="7"/>
      <c r="AO461" s="7"/>
      <c r="AP461" s="7"/>
      <c r="AQ461" s="7"/>
      <c r="AR461" s="7"/>
      <c r="AS461" s="7"/>
      <c r="AT461" s="7"/>
      <c r="AU461" s="7"/>
      <c r="AV461" s="7"/>
      <c r="AW461" s="7"/>
      <c r="AX461" s="7"/>
      <c r="AY461" s="7"/>
      <c r="AZ461" s="7"/>
      <c r="BA461" s="7"/>
      <c r="BB461" s="7"/>
      <c r="BC461" s="7"/>
      <c r="BD461" s="7"/>
      <c r="BE461" s="7"/>
      <c r="BF461" s="7"/>
      <c r="BG461" s="7"/>
      <c r="BH461" s="7"/>
      <c r="BI461" s="7"/>
      <c r="BJ461" s="7"/>
      <c r="BK461" s="7"/>
      <c r="BL461" s="7"/>
      <c r="BM461" s="7"/>
      <c r="BN461" s="7"/>
      <c r="BO461" s="7"/>
      <c r="BP461" s="7"/>
      <c r="BQ461" s="7"/>
      <c r="BR461" s="7"/>
      <c r="BS461" s="7"/>
      <c r="BT461" s="7"/>
      <c r="BU461" s="7"/>
      <c r="BV461" s="7"/>
      <c r="BW461" s="7"/>
      <c r="BX461" s="7"/>
      <c r="BY461" s="7"/>
      <c r="BZ461" s="7"/>
      <c r="CA461" s="7"/>
      <c r="CB461" s="7"/>
      <c r="CC461" s="7"/>
      <c r="CD461" s="7"/>
      <c r="CE461" s="7"/>
      <c r="CF461" s="7"/>
      <c r="CG461" s="7"/>
      <c r="CH461" s="7"/>
      <c r="CI461" s="7"/>
      <c r="CJ461" s="7"/>
      <c r="CK461" s="7"/>
      <c r="CL461" s="7"/>
      <c r="CM461" s="7"/>
      <c r="CN461" s="7"/>
      <c r="CO461" s="7"/>
      <c r="CP461" s="7"/>
      <c r="CQ461" s="7"/>
      <c r="CR461" s="7"/>
      <c r="CS461" s="7"/>
      <c r="CT461" s="7"/>
      <c r="CU461" s="7"/>
      <c r="CV461" s="7"/>
      <c r="CW461" s="7"/>
      <c r="CX461" s="7"/>
      <c r="CY461" s="7"/>
      <c r="CZ461" s="7"/>
      <c r="DA461" s="7"/>
      <c r="DB461" s="7"/>
      <c r="DC461" s="7"/>
      <c r="DD461" s="7"/>
      <c r="DE461" s="7"/>
      <c r="DF461" s="7"/>
      <c r="DG461" s="7"/>
      <c r="DH461" s="7"/>
      <c r="DI461" s="7"/>
      <c r="DJ461" s="7"/>
      <c r="DK461" s="7"/>
      <c r="DL461" s="7"/>
      <c r="DM461" s="7"/>
      <c r="DN461" s="7"/>
      <c r="DO461" s="7"/>
      <c r="DP461" s="7"/>
      <c r="DQ461" s="7"/>
      <c r="DR461" s="7"/>
      <c r="DS461" s="7"/>
      <c r="DT461" s="7"/>
      <c r="DU461" s="7"/>
      <c r="DV461" s="7"/>
      <c r="DW461" s="7"/>
      <c r="DX461" s="7"/>
      <c r="DY461" s="7"/>
      <c r="DZ461" s="7"/>
      <c r="EA461" s="7"/>
      <c r="EB461" s="7"/>
      <c r="EC461" s="7"/>
      <c r="ED461" s="7"/>
      <c r="EE461" s="7"/>
      <c r="EF461" s="7"/>
      <c r="EG461" s="7"/>
      <c r="EH461" s="7"/>
      <c r="EI461" s="7"/>
      <c r="EJ461" s="7"/>
      <c r="EK461" s="7"/>
      <c r="EL461" s="7"/>
      <c r="EM461" s="7"/>
      <c r="EN461" s="7"/>
      <c r="EO461" s="7"/>
      <c r="EP461" s="7"/>
      <c r="EQ461" s="7"/>
      <c r="ER461" s="7"/>
      <c r="ES461" s="7"/>
      <c r="ET461" s="7"/>
      <c r="EU461" s="7"/>
      <c r="EV461" s="7"/>
      <c r="EW461" s="7"/>
      <c r="EX461" s="7"/>
      <c r="EY461" s="7"/>
      <c r="EZ461" s="7"/>
      <c r="FA461" s="7"/>
      <c r="FB461" s="7"/>
      <c r="FC461" s="7"/>
      <c r="FD461" s="7"/>
      <c r="FE461" s="7"/>
      <c r="FF461" s="7"/>
      <c r="FG461" s="7"/>
      <c r="FH461" s="7"/>
      <c r="FI461" s="7"/>
      <c r="FJ461" s="7"/>
      <c r="FK461" s="7"/>
      <c r="FL461" s="7"/>
      <c r="FM461" s="7"/>
      <c r="FN461" s="7"/>
      <c r="FO461" s="7"/>
      <c r="FP461" s="7"/>
      <c r="FQ461" s="7"/>
      <c r="FR461" s="7"/>
      <c r="FS461" s="7"/>
      <c r="FT461" s="7"/>
      <c r="FU461" s="7"/>
      <c r="FV461" s="7"/>
      <c r="FW461" s="7"/>
      <c r="FX461" s="7"/>
      <c r="FY461" s="7"/>
      <c r="FZ461" s="7"/>
      <c r="GA461" s="7"/>
      <c r="GB461" s="7"/>
      <c r="GC461" s="7"/>
      <c r="GD461" s="7"/>
      <c r="GE461" s="7"/>
      <c r="GF461" s="7"/>
      <c r="GG461" s="7"/>
      <c r="GH461" s="7"/>
      <c r="GI461" s="7"/>
      <c r="GJ461" s="7"/>
      <c r="GK461" s="7"/>
      <c r="GL461" s="7"/>
      <c r="GM461" s="7"/>
      <c r="GN461" s="7"/>
      <c r="GO461" s="7"/>
      <c r="GP461" s="7"/>
      <c r="GQ461" s="7"/>
      <c r="GR461" s="7"/>
      <c r="GS461" s="7"/>
      <c r="GT461" s="7"/>
      <c r="GU461" s="7"/>
      <c r="GV461" s="7"/>
      <c r="GW461" s="7"/>
      <c r="GX461" s="7"/>
      <c r="GY461" s="7"/>
      <c r="GZ461" s="7"/>
      <c r="HA461" s="7"/>
      <c r="HB461" s="7"/>
      <c r="HC461" s="7"/>
      <c r="HD461" s="7"/>
      <c r="HE461" s="7"/>
      <c r="HF461" s="7"/>
      <c r="HG461" s="7"/>
      <c r="HH461" s="7"/>
      <c r="HI461" s="7"/>
      <c r="HJ461" s="7"/>
      <c r="HK461" s="7"/>
      <c r="HL461" s="7"/>
      <c r="HM461" s="7"/>
      <c r="HN461" s="7"/>
      <c r="HO461" s="7"/>
      <c r="HP461" s="7"/>
      <c r="HQ461" s="7"/>
      <c r="HR461" s="7"/>
      <c r="HS461" s="7"/>
      <c r="HT461" s="7"/>
      <c r="HU461" s="7"/>
      <c r="HV461" s="7"/>
      <c r="HW461" s="7"/>
      <c r="HX461" s="7"/>
      <c r="HY461" s="7"/>
      <c r="HZ461" s="7"/>
      <c r="IA461" s="7"/>
      <c r="IB461" s="7"/>
      <c r="IC461" s="7"/>
      <c r="ID461" s="7"/>
      <c r="IE461" s="7"/>
      <c r="IF461" s="7"/>
      <c r="IG461" s="7"/>
      <c r="IH461" s="7"/>
      <c r="II461" s="7"/>
      <c r="IJ461" s="7"/>
      <c r="IK461" s="7"/>
      <c r="IL461" s="7"/>
      <c r="IM461" s="7"/>
      <c r="IN461" s="7"/>
      <c r="IO461" s="7"/>
      <c r="IP461" s="7"/>
      <c r="IQ461" s="7"/>
      <c r="IR461" s="7"/>
      <c r="IS461" s="7"/>
      <c r="IT461" s="7"/>
      <c r="IU461" s="7"/>
      <c r="IV461" s="7"/>
    </row>
    <row r="462" spans="1:256" s="803" customFormat="1" ht="12.75" customHeight="1">
      <c r="A462" s="665">
        <v>2</v>
      </c>
      <c r="B462" s="458" t="s">
        <v>50</v>
      </c>
      <c r="C462" s="453"/>
      <c r="D462" s="237"/>
      <c r="E462" s="453"/>
      <c r="F462" s="453">
        <f t="shared" ref="F462:F484" si="15">C462*E462</f>
        <v>0</v>
      </c>
      <c r="G462" s="959"/>
      <c r="H462" s="197"/>
      <c r="I462" s="402"/>
      <c r="J462" s="917"/>
      <c r="K462" s="917"/>
      <c r="L462" s="197"/>
      <c r="M462" s="1066"/>
      <c r="N462" s="167"/>
      <c r="O462" s="161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  <c r="AM462" s="7"/>
      <c r="AN462" s="7"/>
      <c r="AO462" s="7"/>
      <c r="AP462" s="7"/>
      <c r="AQ462" s="7"/>
      <c r="AR462" s="7"/>
      <c r="AS462" s="7"/>
      <c r="AT462" s="7"/>
      <c r="AU462" s="7"/>
      <c r="AV462" s="7"/>
      <c r="AW462" s="7"/>
      <c r="AX462" s="7"/>
      <c r="AY462" s="7"/>
      <c r="AZ462" s="7"/>
      <c r="BA462" s="7"/>
      <c r="BB462" s="7"/>
      <c r="BC462" s="7"/>
      <c r="BD462" s="7"/>
      <c r="BE462" s="7"/>
      <c r="BF462" s="7"/>
      <c r="BG462" s="7"/>
      <c r="BH462" s="7"/>
      <c r="BI462" s="7"/>
      <c r="BJ462" s="7"/>
      <c r="BK462" s="7"/>
      <c r="BL462" s="7"/>
      <c r="BM462" s="7"/>
      <c r="BN462" s="7"/>
      <c r="BO462" s="7"/>
      <c r="BP462" s="7"/>
      <c r="BQ462" s="7"/>
      <c r="BR462" s="7"/>
      <c r="BS462" s="7"/>
      <c r="BT462" s="7"/>
      <c r="BU462" s="7"/>
      <c r="BV462" s="7"/>
      <c r="BW462" s="7"/>
      <c r="BX462" s="7"/>
      <c r="BY462" s="7"/>
      <c r="BZ462" s="7"/>
      <c r="CA462" s="7"/>
      <c r="CB462" s="7"/>
      <c r="CC462" s="7"/>
      <c r="CD462" s="7"/>
      <c r="CE462" s="7"/>
      <c r="CF462" s="7"/>
      <c r="CG462" s="7"/>
      <c r="CH462" s="7"/>
      <c r="CI462" s="7"/>
      <c r="CJ462" s="7"/>
      <c r="CK462" s="7"/>
      <c r="CL462" s="7"/>
      <c r="CM462" s="7"/>
      <c r="CN462" s="7"/>
      <c r="CO462" s="7"/>
      <c r="CP462" s="7"/>
      <c r="CQ462" s="7"/>
      <c r="CR462" s="7"/>
      <c r="CS462" s="7"/>
      <c r="CT462" s="7"/>
      <c r="CU462" s="7"/>
      <c r="CV462" s="7"/>
      <c r="CW462" s="7"/>
      <c r="CX462" s="7"/>
      <c r="CY462" s="7"/>
      <c r="CZ462" s="7"/>
      <c r="DA462" s="7"/>
      <c r="DB462" s="7"/>
      <c r="DC462" s="7"/>
      <c r="DD462" s="7"/>
      <c r="DE462" s="7"/>
      <c r="DF462" s="7"/>
      <c r="DG462" s="7"/>
      <c r="DH462" s="7"/>
      <c r="DI462" s="7"/>
      <c r="DJ462" s="7"/>
      <c r="DK462" s="7"/>
      <c r="DL462" s="7"/>
      <c r="DM462" s="7"/>
      <c r="DN462" s="7"/>
      <c r="DO462" s="7"/>
      <c r="DP462" s="7"/>
      <c r="DQ462" s="7"/>
      <c r="DR462" s="7"/>
      <c r="DS462" s="7"/>
      <c r="DT462" s="7"/>
      <c r="DU462" s="7"/>
      <c r="DV462" s="7"/>
      <c r="DW462" s="7"/>
      <c r="DX462" s="7"/>
      <c r="DY462" s="7"/>
      <c r="DZ462" s="7"/>
      <c r="EA462" s="7"/>
      <c r="EB462" s="7"/>
      <c r="EC462" s="7"/>
      <c r="ED462" s="7"/>
      <c r="EE462" s="7"/>
      <c r="EF462" s="7"/>
      <c r="EG462" s="7"/>
      <c r="EH462" s="7"/>
      <c r="EI462" s="7"/>
      <c r="EJ462" s="7"/>
      <c r="EK462" s="7"/>
      <c r="EL462" s="7"/>
      <c r="EM462" s="7"/>
      <c r="EN462" s="7"/>
      <c r="EO462" s="7"/>
      <c r="EP462" s="7"/>
      <c r="EQ462" s="7"/>
      <c r="ER462" s="7"/>
      <c r="ES462" s="7"/>
      <c r="ET462" s="7"/>
      <c r="EU462" s="7"/>
      <c r="EV462" s="7"/>
      <c r="EW462" s="7"/>
      <c r="EX462" s="7"/>
      <c r="EY462" s="7"/>
      <c r="EZ462" s="7"/>
      <c r="FA462" s="7"/>
      <c r="FB462" s="7"/>
      <c r="FC462" s="7"/>
      <c r="FD462" s="7"/>
      <c r="FE462" s="7"/>
      <c r="FF462" s="7"/>
      <c r="FG462" s="7"/>
      <c r="FH462" s="7"/>
      <c r="FI462" s="7"/>
      <c r="FJ462" s="7"/>
      <c r="FK462" s="7"/>
      <c r="FL462" s="7"/>
      <c r="FM462" s="7"/>
      <c r="FN462" s="7"/>
      <c r="FO462" s="7"/>
      <c r="FP462" s="7"/>
      <c r="FQ462" s="7"/>
      <c r="FR462" s="7"/>
      <c r="FS462" s="7"/>
      <c r="FT462" s="7"/>
      <c r="FU462" s="7"/>
      <c r="FV462" s="7"/>
      <c r="FW462" s="7"/>
      <c r="FX462" s="7"/>
      <c r="FY462" s="7"/>
      <c r="FZ462" s="7"/>
      <c r="GA462" s="7"/>
      <c r="GB462" s="7"/>
      <c r="GC462" s="7"/>
      <c r="GD462" s="7"/>
      <c r="GE462" s="7"/>
      <c r="GF462" s="7"/>
      <c r="GG462" s="7"/>
      <c r="GH462" s="7"/>
      <c r="GI462" s="7"/>
      <c r="GJ462" s="7"/>
      <c r="GK462" s="7"/>
      <c r="GL462" s="7"/>
      <c r="GM462" s="7"/>
      <c r="GN462" s="7"/>
      <c r="GO462" s="7"/>
      <c r="GP462" s="7"/>
      <c r="GQ462" s="7"/>
      <c r="GR462" s="7"/>
      <c r="GS462" s="7"/>
      <c r="GT462" s="7"/>
      <c r="GU462" s="7"/>
      <c r="GV462" s="7"/>
      <c r="GW462" s="7"/>
      <c r="GX462" s="7"/>
      <c r="GY462" s="7"/>
      <c r="GZ462" s="7"/>
      <c r="HA462" s="7"/>
      <c r="HB462" s="7"/>
      <c r="HC462" s="7"/>
      <c r="HD462" s="7"/>
      <c r="HE462" s="7"/>
      <c r="HF462" s="7"/>
      <c r="HG462" s="7"/>
      <c r="HH462" s="7"/>
      <c r="HI462" s="7"/>
      <c r="HJ462" s="7"/>
      <c r="HK462" s="7"/>
      <c r="HL462" s="7"/>
      <c r="HM462" s="7"/>
      <c r="HN462" s="7"/>
      <c r="HO462" s="7"/>
      <c r="HP462" s="7"/>
      <c r="HQ462" s="7"/>
      <c r="HR462" s="7"/>
      <c r="HS462" s="7"/>
      <c r="HT462" s="7"/>
      <c r="HU462" s="7"/>
      <c r="HV462" s="7"/>
      <c r="HW462" s="7"/>
      <c r="HX462" s="7"/>
      <c r="HY462" s="7"/>
      <c r="HZ462" s="7"/>
      <c r="IA462" s="7"/>
      <c r="IB462" s="7"/>
      <c r="IC462" s="7"/>
      <c r="ID462" s="7"/>
      <c r="IE462" s="7"/>
      <c r="IF462" s="7"/>
      <c r="IG462" s="7"/>
      <c r="IH462" s="7"/>
      <c r="II462" s="7"/>
      <c r="IJ462" s="7"/>
      <c r="IK462" s="7"/>
      <c r="IL462" s="7"/>
      <c r="IM462" s="7"/>
      <c r="IN462" s="7"/>
      <c r="IO462" s="7"/>
      <c r="IP462" s="7"/>
      <c r="IQ462" s="7"/>
      <c r="IR462" s="7"/>
      <c r="IS462" s="7"/>
      <c r="IT462" s="7"/>
      <c r="IU462" s="7"/>
      <c r="IV462" s="7"/>
    </row>
    <row r="463" spans="1:256">
      <c r="A463" s="397">
        <v>2.1</v>
      </c>
      <c r="B463" s="390" t="s">
        <v>29</v>
      </c>
      <c r="C463" s="453">
        <v>103.74</v>
      </c>
      <c r="D463" s="237" t="s">
        <v>12</v>
      </c>
      <c r="E463" s="453"/>
      <c r="F463" s="453">
        <f t="shared" si="15"/>
        <v>0</v>
      </c>
      <c r="G463" s="959"/>
      <c r="H463" s="965"/>
      <c r="I463" s="917"/>
      <c r="J463" s="917"/>
      <c r="K463" s="917"/>
      <c r="L463" s="917"/>
      <c r="M463" s="917"/>
      <c r="N463" s="917"/>
    </row>
    <row r="464" spans="1:256" ht="26.4">
      <c r="A464" s="403">
        <v>2.2000000000000002</v>
      </c>
      <c r="B464" s="581" t="s">
        <v>464</v>
      </c>
      <c r="C464" s="453">
        <v>57.8</v>
      </c>
      <c r="D464" s="237" t="s">
        <v>12</v>
      </c>
      <c r="E464" s="21"/>
      <c r="F464" s="453">
        <f t="shared" si="15"/>
        <v>0</v>
      </c>
      <c r="G464" s="959"/>
      <c r="H464" s="1020"/>
      <c r="I464" s="1059"/>
      <c r="J464" s="167"/>
      <c r="K464" s="167"/>
      <c r="L464" s="167"/>
      <c r="M464" s="167"/>
      <c r="N464" s="167"/>
      <c r="O464" s="161"/>
      <c r="P464" s="161"/>
      <c r="Q464" s="161"/>
      <c r="R464" s="161"/>
      <c r="S464" s="161"/>
      <c r="T464" s="161"/>
      <c r="U464" s="161"/>
      <c r="V464" s="161"/>
      <c r="W464" s="161"/>
      <c r="X464" s="161"/>
      <c r="Y464" s="161"/>
      <c r="Z464" s="161"/>
      <c r="AA464" s="161"/>
      <c r="AB464" s="161"/>
      <c r="AC464" s="161"/>
      <c r="AD464" s="161"/>
      <c r="AE464" s="161"/>
      <c r="AF464" s="161"/>
      <c r="AG464" s="161"/>
      <c r="AH464" s="161"/>
      <c r="AI464" s="161"/>
      <c r="AJ464" s="161"/>
      <c r="AK464" s="161"/>
      <c r="AL464" s="161"/>
      <c r="AM464" s="161"/>
      <c r="AN464" s="161"/>
      <c r="AO464" s="161"/>
      <c r="AP464" s="161"/>
      <c r="AQ464" s="161"/>
      <c r="AR464" s="161"/>
      <c r="AS464" s="161"/>
      <c r="AT464" s="161"/>
      <c r="AU464" s="161"/>
      <c r="AV464" s="161"/>
      <c r="AW464" s="161"/>
      <c r="AX464" s="161"/>
      <c r="AY464" s="161"/>
      <c r="AZ464" s="161"/>
      <c r="BA464" s="161"/>
      <c r="BB464" s="161"/>
      <c r="BC464" s="161"/>
      <c r="BD464" s="161"/>
      <c r="BE464" s="161"/>
      <c r="BF464" s="161"/>
      <c r="BG464" s="161"/>
      <c r="BH464" s="161"/>
      <c r="BI464" s="161"/>
      <c r="BJ464" s="161"/>
      <c r="BK464" s="161"/>
      <c r="BL464" s="161"/>
      <c r="BM464" s="161"/>
      <c r="BN464" s="161"/>
      <c r="BO464" s="161"/>
      <c r="BP464" s="161"/>
      <c r="BQ464" s="161"/>
      <c r="BR464" s="161"/>
      <c r="BS464" s="161"/>
      <c r="BT464" s="161"/>
      <c r="BU464" s="161"/>
      <c r="BV464" s="161"/>
      <c r="BW464" s="161"/>
      <c r="BX464" s="161"/>
      <c r="BY464" s="161"/>
      <c r="BZ464" s="161"/>
      <c r="CA464" s="161"/>
      <c r="CB464" s="161"/>
      <c r="CC464" s="161"/>
      <c r="CD464" s="161"/>
      <c r="CE464" s="161"/>
      <c r="CF464" s="161"/>
      <c r="CG464" s="161"/>
      <c r="CH464" s="161"/>
      <c r="CI464" s="161"/>
      <c r="CJ464" s="161"/>
      <c r="CK464" s="161"/>
      <c r="CL464" s="161"/>
      <c r="CM464" s="161"/>
      <c r="CN464" s="161"/>
      <c r="CO464" s="161"/>
      <c r="CP464" s="161"/>
      <c r="CQ464" s="161"/>
      <c r="CR464" s="161"/>
      <c r="CS464" s="161"/>
      <c r="CT464" s="161"/>
      <c r="CU464" s="161"/>
      <c r="CV464" s="161"/>
      <c r="CW464" s="161"/>
      <c r="CX464" s="161"/>
      <c r="CY464" s="161"/>
      <c r="CZ464" s="161"/>
      <c r="DA464" s="161"/>
      <c r="DB464" s="161"/>
      <c r="DC464" s="161"/>
      <c r="DD464" s="161"/>
      <c r="DE464" s="161"/>
      <c r="DF464" s="161"/>
      <c r="DG464" s="161"/>
      <c r="DH464" s="161"/>
      <c r="DI464" s="161"/>
      <c r="DJ464" s="161"/>
      <c r="DK464" s="161"/>
      <c r="DL464" s="161"/>
      <c r="DM464" s="161"/>
      <c r="DN464" s="161"/>
      <c r="DO464" s="161"/>
      <c r="DP464" s="161"/>
      <c r="DQ464" s="161"/>
      <c r="DR464" s="161"/>
      <c r="DS464" s="161"/>
      <c r="DT464" s="161"/>
      <c r="DU464" s="161"/>
      <c r="DV464" s="161"/>
      <c r="DW464" s="161"/>
      <c r="DX464" s="161"/>
      <c r="DY464" s="161"/>
      <c r="DZ464" s="161"/>
      <c r="EA464" s="161"/>
      <c r="EB464" s="161"/>
      <c r="EC464" s="161"/>
      <c r="ED464" s="161"/>
      <c r="EE464" s="161"/>
      <c r="EF464" s="161"/>
      <c r="EG464" s="161"/>
      <c r="EH464" s="161"/>
      <c r="EI464" s="161"/>
      <c r="EJ464" s="161"/>
      <c r="EK464" s="161"/>
      <c r="EL464" s="161"/>
      <c r="EM464" s="161"/>
      <c r="EN464" s="161"/>
      <c r="EO464" s="161"/>
      <c r="EP464" s="161"/>
      <c r="EQ464" s="161"/>
      <c r="ER464" s="161"/>
      <c r="ES464" s="161"/>
      <c r="ET464" s="161"/>
      <c r="EU464" s="161"/>
      <c r="EV464" s="161"/>
      <c r="EW464" s="161"/>
      <c r="EX464" s="161"/>
      <c r="EY464" s="161"/>
      <c r="EZ464" s="161"/>
      <c r="FA464" s="161"/>
      <c r="FB464" s="161"/>
      <c r="FC464" s="161"/>
      <c r="FD464" s="161"/>
      <c r="FE464" s="161"/>
      <c r="FF464" s="161"/>
      <c r="FG464" s="161"/>
      <c r="FH464" s="161"/>
      <c r="FI464" s="161"/>
      <c r="FJ464" s="161"/>
      <c r="FK464" s="161"/>
      <c r="FL464" s="161"/>
      <c r="FM464" s="161"/>
      <c r="FN464" s="161"/>
      <c r="FO464" s="161"/>
      <c r="FP464" s="161"/>
      <c r="FQ464" s="161"/>
      <c r="FR464" s="161"/>
      <c r="FS464" s="161"/>
      <c r="FT464" s="161"/>
      <c r="FU464" s="161"/>
      <c r="FV464" s="161"/>
      <c r="FW464" s="161"/>
      <c r="FX464" s="161"/>
      <c r="FY464" s="161"/>
      <c r="FZ464" s="161"/>
      <c r="GA464" s="161"/>
      <c r="GB464" s="161"/>
      <c r="GC464" s="161"/>
      <c r="GD464" s="161"/>
      <c r="GE464" s="161"/>
      <c r="GF464" s="161"/>
      <c r="GG464" s="161"/>
      <c r="GH464" s="161"/>
      <c r="GI464" s="161"/>
      <c r="GJ464" s="161"/>
      <c r="GK464" s="161"/>
      <c r="GL464" s="161"/>
      <c r="GM464" s="161"/>
      <c r="GN464" s="161"/>
      <c r="GO464" s="161"/>
      <c r="GP464" s="161"/>
      <c r="GQ464" s="161"/>
      <c r="GR464" s="161"/>
      <c r="GS464" s="161"/>
      <c r="GT464" s="161"/>
      <c r="GU464" s="161"/>
      <c r="GV464" s="161"/>
      <c r="GW464" s="161"/>
      <c r="GX464" s="161"/>
      <c r="GY464" s="161"/>
      <c r="GZ464" s="161"/>
      <c r="HA464" s="161"/>
      <c r="HB464" s="161"/>
      <c r="HC464" s="161"/>
      <c r="HD464" s="161"/>
      <c r="HE464" s="161"/>
      <c r="HF464" s="161"/>
      <c r="HG464" s="161"/>
      <c r="HH464" s="161"/>
      <c r="HI464" s="161"/>
      <c r="HJ464" s="161"/>
      <c r="HK464" s="161"/>
      <c r="HL464" s="161"/>
      <c r="HM464" s="161"/>
      <c r="HN464" s="161"/>
      <c r="HO464" s="161"/>
      <c r="HP464" s="161"/>
      <c r="HQ464" s="161"/>
      <c r="HR464" s="161"/>
      <c r="HS464" s="161"/>
      <c r="HT464" s="161"/>
      <c r="HU464" s="161"/>
      <c r="HV464" s="161"/>
      <c r="HW464" s="161"/>
      <c r="HX464" s="161"/>
      <c r="HY464" s="161"/>
      <c r="HZ464" s="161"/>
      <c r="IA464" s="161"/>
      <c r="IB464" s="161"/>
      <c r="IC464" s="161"/>
      <c r="ID464" s="161"/>
      <c r="IE464" s="161"/>
      <c r="IF464" s="161"/>
      <c r="IG464" s="161"/>
      <c r="IH464" s="161"/>
      <c r="II464" s="161"/>
      <c r="IJ464" s="161"/>
      <c r="IK464" s="161"/>
      <c r="IL464" s="161"/>
      <c r="IM464" s="161"/>
      <c r="IN464" s="161"/>
      <c r="IO464" s="161"/>
      <c r="IP464" s="161"/>
      <c r="IQ464" s="161"/>
      <c r="IR464" s="161"/>
      <c r="IS464" s="161"/>
      <c r="IT464" s="161"/>
      <c r="IU464" s="161"/>
      <c r="IV464" s="161"/>
    </row>
    <row r="465" spans="1:256" ht="26.4">
      <c r="A465" s="539">
        <v>2.2999999999999998</v>
      </c>
      <c r="B465" s="454" t="s">
        <v>445</v>
      </c>
      <c r="C465" s="453">
        <v>55.13</v>
      </c>
      <c r="D465" s="237" t="s">
        <v>12</v>
      </c>
      <c r="E465" s="453"/>
      <c r="F465" s="453">
        <f t="shared" si="15"/>
        <v>0</v>
      </c>
      <c r="G465" s="959"/>
      <c r="H465" s="965"/>
      <c r="I465" s="1004"/>
      <c r="J465" s="917"/>
      <c r="K465" s="917"/>
      <c r="L465" s="917"/>
      <c r="M465" s="917"/>
      <c r="N465" s="917"/>
    </row>
    <row r="466" spans="1:256" ht="9.75" customHeight="1">
      <c r="A466" s="397"/>
      <c r="B466" s="454"/>
      <c r="C466" s="453"/>
      <c r="D466" s="237"/>
      <c r="E466" s="453"/>
      <c r="F466" s="453">
        <f t="shared" si="15"/>
        <v>0</v>
      </c>
      <c r="G466" s="959"/>
      <c r="H466" s="1022"/>
      <c r="I466" s="91"/>
      <c r="J466" s="167"/>
      <c r="K466" s="167"/>
      <c r="L466" s="167"/>
      <c r="M466" s="167"/>
      <c r="N466" s="167"/>
      <c r="O466" s="161"/>
      <c r="P466" s="161"/>
      <c r="Q466" s="161"/>
      <c r="R466" s="161"/>
      <c r="S466" s="161"/>
      <c r="T466" s="161"/>
      <c r="U466" s="161"/>
      <c r="V466" s="161"/>
      <c r="W466" s="161"/>
      <c r="X466" s="161"/>
      <c r="Y466" s="161"/>
      <c r="Z466" s="161"/>
      <c r="AA466" s="161"/>
      <c r="AB466" s="161"/>
      <c r="AC466" s="161"/>
      <c r="AD466" s="161"/>
      <c r="AE466" s="161"/>
      <c r="AF466" s="161"/>
      <c r="AG466" s="161"/>
      <c r="AH466" s="161"/>
      <c r="AI466" s="161"/>
      <c r="AJ466" s="161"/>
      <c r="AK466" s="161"/>
      <c r="AL466" s="161"/>
      <c r="AM466" s="161"/>
      <c r="AN466" s="161"/>
      <c r="AO466" s="161"/>
      <c r="AP466" s="161"/>
      <c r="AQ466" s="161"/>
      <c r="AR466" s="161"/>
      <c r="AS466" s="161"/>
      <c r="AT466" s="161"/>
      <c r="AU466" s="161"/>
      <c r="AV466" s="161"/>
      <c r="AW466" s="161"/>
      <c r="AX466" s="161"/>
      <c r="AY466" s="161"/>
      <c r="AZ466" s="161"/>
      <c r="BA466" s="161"/>
      <c r="BB466" s="161"/>
      <c r="BC466" s="161"/>
      <c r="BD466" s="161"/>
      <c r="BE466" s="161"/>
      <c r="BF466" s="161"/>
      <c r="BG466" s="161"/>
      <c r="BH466" s="161"/>
      <c r="BI466" s="161"/>
      <c r="BJ466" s="161"/>
      <c r="BK466" s="161"/>
      <c r="BL466" s="161"/>
      <c r="BM466" s="161"/>
      <c r="BN466" s="161"/>
      <c r="BO466" s="161"/>
      <c r="BP466" s="161"/>
      <c r="BQ466" s="161"/>
      <c r="BR466" s="161"/>
      <c r="BS466" s="161"/>
      <c r="BT466" s="161"/>
      <c r="BU466" s="161"/>
      <c r="BV466" s="161"/>
      <c r="BW466" s="161"/>
      <c r="BX466" s="161"/>
      <c r="BY466" s="161"/>
      <c r="BZ466" s="161"/>
      <c r="CA466" s="161"/>
      <c r="CB466" s="161"/>
      <c r="CC466" s="161"/>
      <c r="CD466" s="161"/>
      <c r="CE466" s="161"/>
      <c r="CF466" s="161"/>
      <c r="CG466" s="161"/>
      <c r="CH466" s="161"/>
      <c r="CI466" s="161"/>
      <c r="CJ466" s="161"/>
      <c r="CK466" s="161"/>
      <c r="CL466" s="161"/>
      <c r="CM466" s="161"/>
      <c r="CN466" s="161"/>
      <c r="CO466" s="161"/>
      <c r="CP466" s="161"/>
      <c r="CQ466" s="161"/>
      <c r="CR466" s="161"/>
      <c r="CS466" s="161"/>
      <c r="CT466" s="161"/>
      <c r="CU466" s="161"/>
      <c r="CV466" s="161"/>
      <c r="CW466" s="161"/>
      <c r="CX466" s="161"/>
      <c r="CY466" s="161"/>
      <c r="CZ466" s="161"/>
      <c r="DA466" s="161"/>
      <c r="DB466" s="161"/>
      <c r="DC466" s="161"/>
      <c r="DD466" s="161"/>
      <c r="DE466" s="161"/>
      <c r="DF466" s="161"/>
      <c r="DG466" s="161"/>
      <c r="DH466" s="161"/>
      <c r="DI466" s="161"/>
      <c r="DJ466" s="161"/>
      <c r="DK466" s="161"/>
      <c r="DL466" s="161"/>
      <c r="DM466" s="161"/>
      <c r="DN466" s="161"/>
      <c r="DO466" s="161"/>
      <c r="DP466" s="161"/>
      <c r="DQ466" s="161"/>
      <c r="DR466" s="161"/>
      <c r="DS466" s="161"/>
      <c r="DT466" s="161"/>
      <c r="DU466" s="161"/>
      <c r="DV466" s="161"/>
      <c r="DW466" s="161"/>
      <c r="DX466" s="161"/>
      <c r="DY466" s="161"/>
      <c r="DZ466" s="161"/>
      <c r="EA466" s="161"/>
      <c r="EB466" s="161"/>
      <c r="EC466" s="161"/>
      <c r="ED466" s="161"/>
      <c r="EE466" s="161"/>
      <c r="EF466" s="161"/>
      <c r="EG466" s="161"/>
      <c r="EH466" s="161"/>
      <c r="EI466" s="161"/>
      <c r="EJ466" s="161"/>
      <c r="EK466" s="161"/>
      <c r="EL466" s="161"/>
      <c r="EM466" s="161"/>
      <c r="EN466" s="161"/>
      <c r="EO466" s="161"/>
      <c r="EP466" s="161"/>
      <c r="EQ466" s="161"/>
      <c r="ER466" s="161"/>
      <c r="ES466" s="161"/>
      <c r="ET466" s="161"/>
      <c r="EU466" s="161"/>
      <c r="EV466" s="161"/>
      <c r="EW466" s="161"/>
      <c r="EX466" s="161"/>
      <c r="EY466" s="161"/>
      <c r="EZ466" s="161"/>
      <c r="FA466" s="161"/>
      <c r="FB466" s="161"/>
      <c r="FC466" s="161"/>
      <c r="FD466" s="161"/>
      <c r="FE466" s="161"/>
      <c r="FF466" s="161"/>
      <c r="FG466" s="161"/>
      <c r="FH466" s="161"/>
      <c r="FI466" s="161"/>
      <c r="FJ466" s="161"/>
      <c r="FK466" s="161"/>
      <c r="FL466" s="161"/>
      <c r="FM466" s="161"/>
      <c r="FN466" s="161"/>
      <c r="FO466" s="161"/>
      <c r="FP466" s="161"/>
      <c r="FQ466" s="161"/>
      <c r="FR466" s="161"/>
      <c r="FS466" s="161"/>
      <c r="FT466" s="161"/>
      <c r="FU466" s="161"/>
      <c r="FV466" s="161"/>
      <c r="FW466" s="161"/>
      <c r="FX466" s="161"/>
      <c r="FY466" s="161"/>
      <c r="FZ466" s="161"/>
      <c r="GA466" s="161"/>
      <c r="GB466" s="161"/>
      <c r="GC466" s="161"/>
      <c r="GD466" s="161"/>
      <c r="GE466" s="161"/>
      <c r="GF466" s="161"/>
      <c r="GG466" s="161"/>
      <c r="GH466" s="161"/>
      <c r="GI466" s="161"/>
      <c r="GJ466" s="161"/>
      <c r="GK466" s="161"/>
      <c r="GL466" s="161"/>
      <c r="GM466" s="161"/>
      <c r="GN466" s="161"/>
      <c r="GO466" s="161"/>
      <c r="GP466" s="161"/>
      <c r="GQ466" s="161"/>
      <c r="GR466" s="161"/>
      <c r="GS466" s="161"/>
      <c r="GT466" s="161"/>
      <c r="GU466" s="161"/>
      <c r="GV466" s="161"/>
      <c r="GW466" s="161"/>
      <c r="GX466" s="161"/>
      <c r="GY466" s="161"/>
      <c r="GZ466" s="161"/>
      <c r="HA466" s="161"/>
      <c r="HB466" s="161"/>
      <c r="HC466" s="161"/>
      <c r="HD466" s="161"/>
      <c r="HE466" s="161"/>
      <c r="HF466" s="161"/>
      <c r="HG466" s="161"/>
      <c r="HH466" s="161"/>
      <c r="HI466" s="161"/>
      <c r="HJ466" s="161"/>
      <c r="HK466" s="161"/>
      <c r="HL466" s="161"/>
      <c r="HM466" s="161"/>
      <c r="HN466" s="161"/>
      <c r="HO466" s="161"/>
      <c r="HP466" s="161"/>
      <c r="HQ466" s="161"/>
      <c r="HR466" s="161"/>
      <c r="HS466" s="161"/>
      <c r="HT466" s="161"/>
      <c r="HU466" s="161"/>
      <c r="HV466" s="161"/>
      <c r="HW466" s="161"/>
      <c r="HX466" s="161"/>
      <c r="HY466" s="161"/>
      <c r="HZ466" s="161"/>
      <c r="IA466" s="161"/>
      <c r="IB466" s="161"/>
      <c r="IC466" s="161"/>
      <c r="ID466" s="161"/>
      <c r="IE466" s="161"/>
      <c r="IF466" s="161"/>
      <c r="IG466" s="161"/>
      <c r="IH466" s="161"/>
      <c r="II466" s="161"/>
      <c r="IJ466" s="161"/>
      <c r="IK466" s="161"/>
      <c r="IL466" s="161"/>
      <c r="IM466" s="161"/>
      <c r="IN466" s="161"/>
      <c r="IO466" s="161"/>
      <c r="IP466" s="161"/>
      <c r="IQ466" s="161"/>
      <c r="IR466" s="161"/>
      <c r="IS466" s="161"/>
      <c r="IT466" s="161"/>
      <c r="IU466" s="161"/>
      <c r="IV466" s="161"/>
    </row>
    <row r="467" spans="1:256" ht="26.4">
      <c r="A467" s="750">
        <v>3</v>
      </c>
      <c r="B467" s="458" t="s">
        <v>203</v>
      </c>
      <c r="C467" s="453"/>
      <c r="D467" s="237"/>
      <c r="E467" s="453"/>
      <c r="F467" s="453">
        <f t="shared" si="15"/>
        <v>0</v>
      </c>
      <c r="G467" s="959"/>
      <c r="H467" s="917"/>
      <c r="I467" s="1004"/>
      <c r="J467" s="917"/>
      <c r="K467" s="917"/>
      <c r="L467" s="917"/>
      <c r="M467" s="917"/>
      <c r="N467" s="917"/>
    </row>
    <row r="468" spans="1:256">
      <c r="A468" s="397">
        <v>3.1</v>
      </c>
      <c r="B468" s="454" t="s">
        <v>189</v>
      </c>
      <c r="C468" s="453">
        <v>36.200000000000003</v>
      </c>
      <c r="D468" s="237" t="s">
        <v>12</v>
      </c>
      <c r="E468" s="453"/>
      <c r="F468" s="453">
        <f t="shared" si="15"/>
        <v>0</v>
      </c>
      <c r="G468" s="959"/>
      <c r="H468" s="197"/>
      <c r="I468" s="1057"/>
      <c r="J468" s="917"/>
      <c r="K468" s="917"/>
      <c r="L468" s="917"/>
      <c r="M468" s="917"/>
      <c r="N468" s="917"/>
    </row>
    <row r="469" spans="1:256">
      <c r="A469" s="397">
        <v>3.2</v>
      </c>
      <c r="B469" s="454" t="s">
        <v>192</v>
      </c>
      <c r="C469" s="453">
        <v>27.67</v>
      </c>
      <c r="D469" s="237" t="s">
        <v>12</v>
      </c>
      <c r="E469" s="453"/>
      <c r="F469" s="453">
        <f t="shared" si="15"/>
        <v>0</v>
      </c>
      <c r="G469" s="959"/>
      <c r="H469" s="197"/>
      <c r="I469" s="352"/>
      <c r="J469" s="917"/>
      <c r="K469" s="917"/>
      <c r="L469" s="917"/>
      <c r="M469" s="917"/>
      <c r="N469" s="917"/>
    </row>
    <row r="470" spans="1:256" s="199" customFormat="1" ht="13.5" customHeight="1">
      <c r="A470" s="397">
        <v>3.3</v>
      </c>
      <c r="B470" s="454" t="s">
        <v>191</v>
      </c>
      <c r="C470" s="453">
        <v>3.02</v>
      </c>
      <c r="D470" s="237" t="s">
        <v>12</v>
      </c>
      <c r="E470" s="453"/>
      <c r="F470" s="453">
        <f t="shared" si="15"/>
        <v>0</v>
      </c>
      <c r="G470" s="959"/>
      <c r="H470" s="1006"/>
      <c r="I470" s="353"/>
      <c r="J470" s="1067"/>
      <c r="K470" s="1067"/>
      <c r="L470" s="1067"/>
      <c r="M470" s="1067"/>
      <c r="N470" s="1067"/>
    </row>
    <row r="471" spans="1:256" ht="15.75" customHeight="1">
      <c r="A471" s="397">
        <v>3.4</v>
      </c>
      <c r="B471" s="454" t="s">
        <v>190</v>
      </c>
      <c r="C471" s="453">
        <v>3.01</v>
      </c>
      <c r="D471" s="237" t="s">
        <v>12</v>
      </c>
      <c r="E471" s="453"/>
      <c r="F471" s="453">
        <f t="shared" si="15"/>
        <v>0</v>
      </c>
      <c r="G471" s="959"/>
      <c r="H471" s="197"/>
      <c r="I471" s="352"/>
      <c r="J471" s="917"/>
      <c r="K471" s="917"/>
      <c r="L471" s="917"/>
      <c r="M471" s="917"/>
      <c r="N471" s="917"/>
    </row>
    <row r="472" spans="1:256">
      <c r="A472" s="397">
        <v>3.5</v>
      </c>
      <c r="B472" s="454" t="s">
        <v>205</v>
      </c>
      <c r="C472" s="453">
        <v>10.73</v>
      </c>
      <c r="D472" s="237" t="s">
        <v>12</v>
      </c>
      <c r="E472" s="453"/>
      <c r="F472" s="453">
        <f t="shared" si="15"/>
        <v>0</v>
      </c>
      <c r="G472" s="959"/>
      <c r="H472" s="197"/>
      <c r="I472" s="1057"/>
      <c r="J472" s="917"/>
      <c r="K472" s="917"/>
      <c r="L472" s="917"/>
      <c r="M472" s="917"/>
      <c r="N472" s="917"/>
    </row>
    <row r="473" spans="1:256">
      <c r="A473" s="468">
        <v>3.6</v>
      </c>
      <c r="B473" s="454" t="s">
        <v>301</v>
      </c>
      <c r="C473" s="453">
        <v>19.87</v>
      </c>
      <c r="D473" s="237" t="s">
        <v>12</v>
      </c>
      <c r="E473" s="453"/>
      <c r="F473" s="453">
        <f t="shared" si="15"/>
        <v>0</v>
      </c>
      <c r="G473" s="959"/>
      <c r="H473" s="1020"/>
      <c r="I473" s="1068"/>
      <c r="J473" s="167"/>
      <c r="K473" s="167"/>
      <c r="L473" s="167"/>
      <c r="M473" s="167"/>
      <c r="N473" s="167"/>
      <c r="O473" s="161"/>
      <c r="P473" s="161"/>
      <c r="Q473" s="161"/>
      <c r="R473" s="161"/>
      <c r="S473" s="161"/>
      <c r="T473" s="161"/>
      <c r="U473" s="161"/>
      <c r="V473" s="161"/>
      <c r="W473" s="161"/>
      <c r="X473" s="161"/>
      <c r="Y473" s="161"/>
      <c r="Z473" s="161"/>
      <c r="AA473" s="161"/>
      <c r="AB473" s="161"/>
      <c r="AC473" s="161"/>
      <c r="AD473" s="161"/>
      <c r="AE473" s="161"/>
      <c r="AF473" s="161"/>
      <c r="AG473" s="161"/>
      <c r="AH473" s="161"/>
      <c r="AI473" s="161"/>
      <c r="AJ473" s="161"/>
      <c r="AK473" s="161"/>
      <c r="AL473" s="161"/>
      <c r="AM473" s="161"/>
      <c r="AN473" s="161"/>
      <c r="AO473" s="161"/>
      <c r="AP473" s="161"/>
      <c r="AQ473" s="161"/>
      <c r="AR473" s="161"/>
      <c r="AS473" s="161"/>
      <c r="AT473" s="161"/>
      <c r="AU473" s="161"/>
      <c r="AV473" s="161"/>
      <c r="AW473" s="161"/>
      <c r="AX473" s="161"/>
      <c r="AY473" s="161"/>
      <c r="AZ473" s="161"/>
      <c r="BA473" s="161"/>
      <c r="BB473" s="161"/>
      <c r="BC473" s="161"/>
      <c r="BD473" s="161"/>
      <c r="BE473" s="161"/>
      <c r="BF473" s="161"/>
      <c r="BG473" s="161"/>
      <c r="BH473" s="161"/>
      <c r="BI473" s="161"/>
      <c r="BJ473" s="161"/>
      <c r="BK473" s="161"/>
      <c r="BL473" s="161"/>
      <c r="BM473" s="161"/>
      <c r="BN473" s="161"/>
      <c r="BO473" s="161"/>
      <c r="BP473" s="161"/>
      <c r="BQ473" s="161"/>
      <c r="BR473" s="161"/>
      <c r="BS473" s="161"/>
      <c r="BT473" s="161"/>
      <c r="BU473" s="161"/>
      <c r="BV473" s="161"/>
      <c r="BW473" s="161"/>
      <c r="BX473" s="161"/>
      <c r="BY473" s="161"/>
      <c r="BZ473" s="161"/>
      <c r="CA473" s="161"/>
      <c r="CB473" s="161"/>
      <c r="CC473" s="161"/>
      <c r="CD473" s="161"/>
      <c r="CE473" s="161"/>
      <c r="CF473" s="161"/>
      <c r="CG473" s="161"/>
      <c r="CH473" s="161"/>
      <c r="CI473" s="161"/>
      <c r="CJ473" s="161"/>
      <c r="CK473" s="161"/>
      <c r="CL473" s="161"/>
      <c r="CM473" s="161"/>
      <c r="CN473" s="161"/>
      <c r="CO473" s="161"/>
      <c r="CP473" s="161"/>
      <c r="CQ473" s="161"/>
      <c r="CR473" s="161"/>
      <c r="CS473" s="161"/>
      <c r="CT473" s="161"/>
      <c r="CU473" s="161"/>
      <c r="CV473" s="161"/>
      <c r="CW473" s="161"/>
      <c r="CX473" s="161"/>
      <c r="CY473" s="161"/>
      <c r="CZ473" s="161"/>
      <c r="DA473" s="161"/>
      <c r="DB473" s="161"/>
      <c r="DC473" s="161"/>
      <c r="DD473" s="161"/>
      <c r="DE473" s="161"/>
      <c r="DF473" s="161"/>
      <c r="DG473" s="161"/>
      <c r="DH473" s="161"/>
      <c r="DI473" s="161"/>
      <c r="DJ473" s="161"/>
      <c r="DK473" s="161"/>
      <c r="DL473" s="161"/>
      <c r="DM473" s="161"/>
      <c r="DN473" s="161"/>
      <c r="DO473" s="161"/>
      <c r="DP473" s="161"/>
      <c r="DQ473" s="161"/>
      <c r="DR473" s="161"/>
      <c r="DS473" s="161"/>
      <c r="DT473" s="161"/>
      <c r="DU473" s="161"/>
      <c r="DV473" s="161"/>
      <c r="DW473" s="161"/>
      <c r="DX473" s="161"/>
      <c r="DY473" s="161"/>
      <c r="DZ473" s="161"/>
      <c r="EA473" s="161"/>
      <c r="EB473" s="161"/>
      <c r="EC473" s="161"/>
      <c r="ED473" s="161"/>
      <c r="EE473" s="161"/>
      <c r="EF473" s="161"/>
      <c r="EG473" s="161"/>
      <c r="EH473" s="161"/>
      <c r="EI473" s="161"/>
      <c r="EJ473" s="161"/>
      <c r="EK473" s="161"/>
      <c r="EL473" s="161"/>
      <c r="EM473" s="161"/>
      <c r="EN473" s="161"/>
      <c r="EO473" s="161"/>
      <c r="EP473" s="161"/>
      <c r="EQ473" s="161"/>
      <c r="ER473" s="161"/>
      <c r="ES473" s="161"/>
      <c r="ET473" s="161"/>
      <c r="EU473" s="161"/>
      <c r="EV473" s="161"/>
      <c r="EW473" s="161"/>
      <c r="EX473" s="161"/>
      <c r="EY473" s="161"/>
      <c r="EZ473" s="161"/>
      <c r="FA473" s="161"/>
      <c r="FB473" s="161"/>
      <c r="FC473" s="161"/>
      <c r="FD473" s="161"/>
      <c r="FE473" s="161"/>
      <c r="FF473" s="161"/>
      <c r="FG473" s="161"/>
      <c r="FH473" s="161"/>
      <c r="FI473" s="161"/>
      <c r="FJ473" s="161"/>
      <c r="FK473" s="161"/>
      <c r="FL473" s="161"/>
      <c r="FM473" s="161"/>
      <c r="FN473" s="161"/>
      <c r="FO473" s="161"/>
      <c r="FP473" s="161"/>
      <c r="FQ473" s="161"/>
      <c r="FR473" s="161"/>
      <c r="FS473" s="161"/>
      <c r="FT473" s="161"/>
      <c r="FU473" s="161"/>
      <c r="FV473" s="161"/>
      <c r="FW473" s="161"/>
      <c r="FX473" s="161"/>
      <c r="FY473" s="161"/>
      <c r="FZ473" s="161"/>
      <c r="GA473" s="161"/>
      <c r="GB473" s="161"/>
      <c r="GC473" s="161"/>
      <c r="GD473" s="161"/>
      <c r="GE473" s="161"/>
      <c r="GF473" s="161"/>
      <c r="GG473" s="161"/>
      <c r="GH473" s="161"/>
      <c r="GI473" s="161"/>
      <c r="GJ473" s="161"/>
      <c r="GK473" s="161"/>
      <c r="GL473" s="161"/>
      <c r="GM473" s="161"/>
      <c r="GN473" s="161"/>
      <c r="GO473" s="161"/>
      <c r="GP473" s="161"/>
      <c r="GQ473" s="161"/>
      <c r="GR473" s="161"/>
      <c r="GS473" s="161"/>
      <c r="GT473" s="161"/>
      <c r="GU473" s="161"/>
      <c r="GV473" s="161"/>
      <c r="GW473" s="161"/>
      <c r="GX473" s="161"/>
      <c r="GY473" s="161"/>
      <c r="GZ473" s="161"/>
      <c r="HA473" s="161"/>
      <c r="HB473" s="161"/>
      <c r="HC473" s="161"/>
      <c r="HD473" s="161"/>
      <c r="HE473" s="161"/>
      <c r="HF473" s="161"/>
      <c r="HG473" s="161"/>
      <c r="HH473" s="161"/>
      <c r="HI473" s="161"/>
      <c r="HJ473" s="161"/>
      <c r="HK473" s="161"/>
      <c r="HL473" s="161"/>
      <c r="HM473" s="161"/>
      <c r="HN473" s="161"/>
      <c r="HO473" s="161"/>
      <c r="HP473" s="161"/>
      <c r="HQ473" s="161"/>
      <c r="HR473" s="161"/>
      <c r="HS473" s="161"/>
      <c r="HT473" s="161"/>
      <c r="HU473" s="161"/>
      <c r="HV473" s="161"/>
      <c r="HW473" s="161"/>
      <c r="HX473" s="161"/>
      <c r="HY473" s="161"/>
      <c r="HZ473" s="161"/>
      <c r="IA473" s="161"/>
      <c r="IB473" s="161"/>
      <c r="IC473" s="161"/>
      <c r="ID473" s="161"/>
      <c r="IE473" s="161"/>
      <c r="IF473" s="161"/>
      <c r="IG473" s="161"/>
      <c r="IH473" s="161"/>
      <c r="II473" s="161"/>
      <c r="IJ473" s="161"/>
      <c r="IK473" s="161"/>
      <c r="IL473" s="161"/>
      <c r="IM473" s="161"/>
      <c r="IN473" s="161"/>
      <c r="IO473" s="161"/>
      <c r="IP473" s="161"/>
      <c r="IQ473" s="161"/>
      <c r="IR473" s="161"/>
      <c r="IS473" s="161"/>
      <c r="IT473" s="161"/>
      <c r="IU473" s="161"/>
      <c r="IV473" s="161"/>
    </row>
    <row r="474" spans="1:256" s="161" customFormat="1" ht="26.4">
      <c r="A474" s="753">
        <v>3.7</v>
      </c>
      <c r="B474" s="454" t="s">
        <v>302</v>
      </c>
      <c r="C474" s="453">
        <v>5.16</v>
      </c>
      <c r="D474" s="237" t="s">
        <v>12</v>
      </c>
      <c r="E474" s="453"/>
      <c r="F474" s="453">
        <f t="shared" si="15"/>
        <v>0</v>
      </c>
      <c r="G474" s="959"/>
      <c r="H474" s="1020"/>
      <c r="I474" s="1068"/>
      <c r="J474" s="167"/>
      <c r="K474" s="167"/>
      <c r="L474" s="167"/>
      <c r="M474" s="167"/>
      <c r="N474" s="167"/>
    </row>
    <row r="475" spans="1:256">
      <c r="A475" s="397">
        <v>3.8</v>
      </c>
      <c r="B475" s="454" t="s">
        <v>204</v>
      </c>
      <c r="C475" s="453">
        <v>18.100000000000001</v>
      </c>
      <c r="D475" s="237" t="s">
        <v>12</v>
      </c>
      <c r="E475" s="453"/>
      <c r="F475" s="453">
        <f t="shared" si="15"/>
        <v>0</v>
      </c>
      <c r="G475" s="959"/>
      <c r="H475" s="197"/>
      <c r="I475" s="1069"/>
      <c r="J475" s="917"/>
      <c r="K475" s="917"/>
      <c r="L475" s="917"/>
      <c r="M475" s="917"/>
      <c r="N475" s="917"/>
    </row>
    <row r="476" spans="1:256">
      <c r="A476" s="397">
        <v>3.9</v>
      </c>
      <c r="B476" s="454" t="s">
        <v>193</v>
      </c>
      <c r="C476" s="453">
        <v>5.37</v>
      </c>
      <c r="D476" s="237" t="s">
        <v>12</v>
      </c>
      <c r="E476" s="453"/>
      <c r="F476" s="453">
        <f t="shared" si="15"/>
        <v>0</v>
      </c>
      <c r="G476" s="959"/>
      <c r="H476" s="197"/>
      <c r="I476" s="1057"/>
      <c r="J476" s="917"/>
      <c r="K476" s="917"/>
      <c r="L476" s="917"/>
      <c r="M476" s="917"/>
      <c r="N476" s="917"/>
    </row>
    <row r="477" spans="1:256">
      <c r="A477" s="397"/>
      <c r="B477" s="454"/>
      <c r="C477" s="453"/>
      <c r="D477" s="237"/>
      <c r="E477" s="453"/>
      <c r="F477" s="451">
        <f t="shared" si="15"/>
        <v>0</v>
      </c>
      <c r="G477" s="959"/>
      <c r="H477" s="197"/>
      <c r="I477" s="917"/>
      <c r="J477" s="917"/>
      <c r="K477" s="952"/>
      <c r="L477" s="952"/>
      <c r="M477" s="952"/>
      <c r="N477" s="952"/>
      <c r="O477" s="950"/>
      <c r="P477" s="8"/>
    </row>
    <row r="478" spans="1:256" ht="12.75" customHeight="1">
      <c r="A478" s="665">
        <v>4</v>
      </c>
      <c r="B478" s="458" t="s">
        <v>51</v>
      </c>
      <c r="C478" s="453"/>
      <c r="D478" s="237"/>
      <c r="E478" s="453"/>
      <c r="F478" s="451">
        <f t="shared" si="15"/>
        <v>0</v>
      </c>
      <c r="G478" s="959"/>
      <c r="H478" s="197"/>
      <c r="I478" s="917"/>
      <c r="J478" s="917"/>
      <c r="K478" s="951"/>
      <c r="L478" s="75"/>
      <c r="M478" s="1051"/>
      <c r="N478" s="1052"/>
      <c r="O478" s="1151"/>
      <c r="P478" s="80"/>
    </row>
    <row r="479" spans="1:256">
      <c r="A479" s="397">
        <v>4.0999999999999996</v>
      </c>
      <c r="B479" s="398" t="s">
        <v>206</v>
      </c>
      <c r="C479" s="453">
        <v>53.52</v>
      </c>
      <c r="D479" s="237" t="s">
        <v>15</v>
      </c>
      <c r="E479" s="453"/>
      <c r="F479" s="451">
        <f t="shared" si="15"/>
        <v>0</v>
      </c>
      <c r="G479" s="959"/>
      <c r="H479" s="197"/>
      <c r="I479" s="917"/>
      <c r="J479" s="917"/>
      <c r="K479" s="1031"/>
      <c r="L479" s="952"/>
      <c r="M479" s="1063"/>
      <c r="N479" s="1054"/>
      <c r="O479" s="909"/>
      <c r="P479" s="8"/>
    </row>
    <row r="480" spans="1:256">
      <c r="A480" s="397">
        <v>4.2</v>
      </c>
      <c r="B480" s="454" t="s">
        <v>52</v>
      </c>
      <c r="C480" s="453">
        <v>771.48</v>
      </c>
      <c r="D480" s="237" t="s">
        <v>15</v>
      </c>
      <c r="E480" s="453"/>
      <c r="F480" s="451">
        <f t="shared" si="15"/>
        <v>0</v>
      </c>
      <c r="G480" s="959"/>
      <c r="H480" s="1020"/>
      <c r="I480" s="167"/>
      <c r="J480" s="167"/>
      <c r="K480" s="1031"/>
      <c r="L480" s="952"/>
      <c r="M480" s="908"/>
      <c r="N480" s="1054"/>
      <c r="O480" s="909"/>
      <c r="P480" s="8"/>
      <c r="Q480" s="161"/>
      <c r="R480" s="161"/>
      <c r="S480" s="161"/>
      <c r="T480" s="161"/>
      <c r="U480" s="161"/>
      <c r="V480" s="161"/>
      <c r="W480" s="161"/>
      <c r="X480" s="161"/>
      <c r="Y480" s="161"/>
      <c r="Z480" s="161"/>
      <c r="AA480" s="161"/>
      <c r="AB480" s="161"/>
      <c r="AC480" s="161"/>
      <c r="AD480" s="161"/>
      <c r="AE480" s="161"/>
      <c r="AF480" s="161"/>
      <c r="AG480" s="161"/>
      <c r="AH480" s="161"/>
      <c r="AI480" s="161"/>
      <c r="AJ480" s="161"/>
      <c r="AK480" s="161"/>
      <c r="AL480" s="161"/>
      <c r="AM480" s="161"/>
      <c r="AN480" s="161"/>
      <c r="AO480" s="161"/>
      <c r="AP480" s="161"/>
      <c r="AQ480" s="161"/>
      <c r="AR480" s="161"/>
      <c r="AS480" s="161"/>
      <c r="AT480" s="161"/>
      <c r="AU480" s="161"/>
      <c r="AV480" s="161"/>
      <c r="AW480" s="161"/>
      <c r="AX480" s="161"/>
      <c r="AY480" s="161"/>
      <c r="AZ480" s="161"/>
      <c r="BA480" s="161"/>
      <c r="BB480" s="161"/>
      <c r="BC480" s="161"/>
      <c r="BD480" s="161"/>
      <c r="BE480" s="161"/>
      <c r="BF480" s="161"/>
      <c r="BG480" s="161"/>
      <c r="BH480" s="161"/>
      <c r="BI480" s="161"/>
      <c r="BJ480" s="161"/>
      <c r="BK480" s="161"/>
      <c r="BL480" s="161"/>
      <c r="BM480" s="161"/>
      <c r="BN480" s="161"/>
      <c r="BO480" s="161"/>
      <c r="BP480" s="161"/>
      <c r="BQ480" s="161"/>
      <c r="BR480" s="161"/>
      <c r="BS480" s="161"/>
      <c r="BT480" s="161"/>
      <c r="BU480" s="161"/>
      <c r="BV480" s="161"/>
      <c r="BW480" s="161"/>
      <c r="BX480" s="161"/>
      <c r="BY480" s="161"/>
      <c r="BZ480" s="161"/>
      <c r="CA480" s="161"/>
      <c r="CB480" s="161"/>
      <c r="CC480" s="161"/>
      <c r="CD480" s="161"/>
      <c r="CE480" s="161"/>
      <c r="CF480" s="161"/>
      <c r="CG480" s="161"/>
      <c r="CH480" s="161"/>
      <c r="CI480" s="161"/>
      <c r="CJ480" s="161"/>
      <c r="CK480" s="161"/>
      <c r="CL480" s="161"/>
      <c r="CM480" s="161"/>
      <c r="CN480" s="161"/>
      <c r="CO480" s="161"/>
      <c r="CP480" s="161"/>
      <c r="CQ480" s="161"/>
      <c r="CR480" s="161"/>
      <c r="CS480" s="161"/>
      <c r="CT480" s="161"/>
      <c r="CU480" s="161"/>
      <c r="CV480" s="161"/>
      <c r="CW480" s="161"/>
      <c r="CX480" s="161"/>
      <c r="CY480" s="161"/>
      <c r="CZ480" s="161"/>
      <c r="DA480" s="161"/>
      <c r="DB480" s="161"/>
      <c r="DC480" s="161"/>
      <c r="DD480" s="161"/>
      <c r="DE480" s="161"/>
      <c r="DF480" s="161"/>
      <c r="DG480" s="161"/>
      <c r="DH480" s="161"/>
      <c r="DI480" s="161"/>
      <c r="DJ480" s="161"/>
      <c r="DK480" s="161"/>
      <c r="DL480" s="161"/>
      <c r="DM480" s="161"/>
      <c r="DN480" s="161"/>
      <c r="DO480" s="161"/>
      <c r="DP480" s="161"/>
      <c r="DQ480" s="161"/>
      <c r="DR480" s="161"/>
      <c r="DS480" s="161"/>
      <c r="DT480" s="161"/>
      <c r="DU480" s="161"/>
      <c r="DV480" s="161"/>
      <c r="DW480" s="161"/>
      <c r="DX480" s="161"/>
      <c r="DY480" s="161"/>
      <c r="DZ480" s="161"/>
      <c r="EA480" s="161"/>
      <c r="EB480" s="161"/>
      <c r="EC480" s="161"/>
      <c r="ED480" s="161"/>
      <c r="EE480" s="161"/>
      <c r="EF480" s="161"/>
      <c r="EG480" s="161"/>
      <c r="EH480" s="161"/>
      <c r="EI480" s="161"/>
      <c r="EJ480" s="161"/>
      <c r="EK480" s="161"/>
      <c r="EL480" s="161"/>
      <c r="EM480" s="161"/>
      <c r="EN480" s="161"/>
      <c r="EO480" s="161"/>
      <c r="EP480" s="161"/>
      <c r="EQ480" s="161"/>
      <c r="ER480" s="161"/>
      <c r="ES480" s="161"/>
      <c r="ET480" s="161"/>
      <c r="EU480" s="161"/>
      <c r="EV480" s="161"/>
      <c r="EW480" s="161"/>
      <c r="EX480" s="161"/>
      <c r="EY480" s="161"/>
      <c r="EZ480" s="161"/>
      <c r="FA480" s="161"/>
      <c r="FB480" s="161"/>
      <c r="FC480" s="161"/>
      <c r="FD480" s="161"/>
      <c r="FE480" s="161"/>
      <c r="FF480" s="161"/>
      <c r="FG480" s="161"/>
      <c r="FH480" s="161"/>
      <c r="FI480" s="161"/>
      <c r="FJ480" s="161"/>
      <c r="FK480" s="161"/>
      <c r="FL480" s="161"/>
      <c r="FM480" s="161"/>
      <c r="FN480" s="161"/>
      <c r="FO480" s="161"/>
      <c r="FP480" s="161"/>
      <c r="FQ480" s="161"/>
      <c r="FR480" s="161"/>
      <c r="FS480" s="161"/>
      <c r="FT480" s="161"/>
      <c r="FU480" s="161"/>
      <c r="FV480" s="161"/>
      <c r="FW480" s="161"/>
      <c r="FX480" s="161"/>
      <c r="FY480" s="161"/>
      <c r="FZ480" s="161"/>
      <c r="GA480" s="161"/>
      <c r="GB480" s="161"/>
      <c r="GC480" s="161"/>
      <c r="GD480" s="161"/>
      <c r="GE480" s="161"/>
      <c r="GF480" s="161"/>
      <c r="GG480" s="161"/>
      <c r="GH480" s="161"/>
      <c r="GI480" s="161"/>
      <c r="GJ480" s="161"/>
      <c r="GK480" s="161"/>
      <c r="GL480" s="161"/>
      <c r="GM480" s="161"/>
      <c r="GN480" s="161"/>
      <c r="GO480" s="161"/>
      <c r="GP480" s="161"/>
      <c r="GQ480" s="161"/>
      <c r="GR480" s="161"/>
      <c r="GS480" s="161"/>
      <c r="GT480" s="161"/>
      <c r="GU480" s="161"/>
      <c r="GV480" s="161"/>
      <c r="GW480" s="161"/>
      <c r="GX480" s="161"/>
      <c r="GY480" s="161"/>
      <c r="GZ480" s="161"/>
      <c r="HA480" s="161"/>
      <c r="HB480" s="161"/>
      <c r="HC480" s="161"/>
      <c r="HD480" s="161"/>
      <c r="HE480" s="161"/>
      <c r="HF480" s="161"/>
      <c r="HG480" s="161"/>
      <c r="HH480" s="161"/>
      <c r="HI480" s="161"/>
      <c r="HJ480" s="161"/>
      <c r="HK480" s="161"/>
      <c r="HL480" s="161"/>
      <c r="HM480" s="161"/>
      <c r="HN480" s="161"/>
      <c r="HO480" s="161"/>
      <c r="HP480" s="161"/>
      <c r="HQ480" s="161"/>
      <c r="HR480" s="161"/>
      <c r="HS480" s="161"/>
      <c r="HT480" s="161"/>
      <c r="HU480" s="161"/>
      <c r="HV480" s="161"/>
      <c r="HW480" s="161"/>
      <c r="HX480" s="161"/>
      <c r="HY480" s="161"/>
      <c r="HZ480" s="161"/>
      <c r="IA480" s="161"/>
      <c r="IB480" s="161"/>
      <c r="IC480" s="161"/>
      <c r="ID480" s="161"/>
      <c r="IE480" s="161"/>
      <c r="IF480" s="161"/>
      <c r="IG480" s="161"/>
      <c r="IH480" s="161"/>
      <c r="II480" s="161"/>
      <c r="IJ480" s="161"/>
      <c r="IK480" s="161"/>
      <c r="IL480" s="161"/>
      <c r="IM480" s="161"/>
      <c r="IN480" s="161"/>
      <c r="IO480" s="161"/>
      <c r="IP480" s="161"/>
      <c r="IQ480" s="161"/>
      <c r="IR480" s="161"/>
      <c r="IS480" s="161"/>
      <c r="IT480" s="161"/>
      <c r="IU480" s="161"/>
      <c r="IV480" s="161"/>
    </row>
    <row r="481" spans="1:256">
      <c r="A481" s="359">
        <v>4.3</v>
      </c>
      <c r="B481" s="13" t="s">
        <v>53</v>
      </c>
      <c r="C481" s="21">
        <v>146.85</v>
      </c>
      <c r="D481" s="174" t="s">
        <v>15</v>
      </c>
      <c r="E481" s="21"/>
      <c r="F481" s="451">
        <f t="shared" si="15"/>
        <v>0</v>
      </c>
      <c r="G481" s="959"/>
      <c r="H481" s="1020"/>
      <c r="I481" s="167"/>
      <c r="J481" s="167"/>
      <c r="K481" s="952"/>
      <c r="L481" s="952"/>
      <c r="M481" s="908"/>
      <c r="N481" s="952"/>
      <c r="O481" s="909"/>
      <c r="P481" s="8"/>
      <c r="Q481" s="161"/>
      <c r="R481" s="161"/>
      <c r="S481" s="161"/>
      <c r="T481" s="161"/>
      <c r="U481" s="161"/>
      <c r="V481" s="161"/>
      <c r="W481" s="161"/>
      <c r="X481" s="161"/>
      <c r="Y481" s="161"/>
      <c r="Z481" s="161"/>
      <c r="AA481" s="161"/>
      <c r="AB481" s="161"/>
      <c r="AC481" s="161"/>
      <c r="AD481" s="161"/>
      <c r="AE481" s="161"/>
      <c r="AF481" s="161"/>
      <c r="AG481" s="161"/>
      <c r="AH481" s="161"/>
      <c r="AI481" s="161"/>
      <c r="AJ481" s="161"/>
      <c r="AK481" s="161"/>
      <c r="AL481" s="161"/>
      <c r="AM481" s="161"/>
      <c r="AN481" s="161"/>
      <c r="AO481" s="161"/>
      <c r="AP481" s="161"/>
      <c r="AQ481" s="161"/>
      <c r="AR481" s="161"/>
      <c r="AS481" s="161"/>
      <c r="AT481" s="161"/>
      <c r="AU481" s="161"/>
      <c r="AV481" s="161"/>
      <c r="AW481" s="161"/>
      <c r="AX481" s="161"/>
      <c r="AY481" s="161"/>
      <c r="AZ481" s="161"/>
      <c r="BA481" s="161"/>
      <c r="BB481" s="161"/>
      <c r="BC481" s="161"/>
      <c r="BD481" s="161"/>
      <c r="BE481" s="161"/>
      <c r="BF481" s="161"/>
      <c r="BG481" s="161"/>
      <c r="BH481" s="161"/>
      <c r="BI481" s="161"/>
      <c r="BJ481" s="161"/>
      <c r="BK481" s="161"/>
      <c r="BL481" s="161"/>
      <c r="BM481" s="161"/>
      <c r="BN481" s="161"/>
      <c r="BO481" s="161"/>
      <c r="BP481" s="161"/>
      <c r="BQ481" s="161"/>
      <c r="BR481" s="161"/>
      <c r="BS481" s="161"/>
      <c r="BT481" s="161"/>
      <c r="BU481" s="161"/>
      <c r="BV481" s="161"/>
      <c r="BW481" s="161"/>
      <c r="BX481" s="161"/>
      <c r="BY481" s="161"/>
      <c r="BZ481" s="161"/>
      <c r="CA481" s="161"/>
      <c r="CB481" s="161"/>
      <c r="CC481" s="161"/>
      <c r="CD481" s="161"/>
      <c r="CE481" s="161"/>
      <c r="CF481" s="161"/>
      <c r="CG481" s="161"/>
      <c r="CH481" s="161"/>
      <c r="CI481" s="161"/>
      <c r="CJ481" s="161"/>
      <c r="CK481" s="161"/>
      <c r="CL481" s="161"/>
      <c r="CM481" s="161"/>
      <c r="CN481" s="161"/>
      <c r="CO481" s="161"/>
      <c r="CP481" s="161"/>
      <c r="CQ481" s="161"/>
      <c r="CR481" s="161"/>
      <c r="CS481" s="161"/>
      <c r="CT481" s="161"/>
      <c r="CU481" s="161"/>
      <c r="CV481" s="161"/>
      <c r="CW481" s="161"/>
      <c r="CX481" s="161"/>
      <c r="CY481" s="161"/>
      <c r="CZ481" s="161"/>
      <c r="DA481" s="161"/>
      <c r="DB481" s="161"/>
      <c r="DC481" s="161"/>
      <c r="DD481" s="161"/>
      <c r="DE481" s="161"/>
      <c r="DF481" s="161"/>
      <c r="DG481" s="161"/>
      <c r="DH481" s="161"/>
      <c r="DI481" s="161"/>
      <c r="DJ481" s="161"/>
      <c r="DK481" s="161"/>
      <c r="DL481" s="161"/>
      <c r="DM481" s="161"/>
      <c r="DN481" s="161"/>
      <c r="DO481" s="161"/>
      <c r="DP481" s="161"/>
      <c r="DQ481" s="161"/>
      <c r="DR481" s="161"/>
      <c r="DS481" s="161"/>
      <c r="DT481" s="161"/>
      <c r="DU481" s="161"/>
      <c r="DV481" s="161"/>
      <c r="DW481" s="161"/>
      <c r="DX481" s="161"/>
      <c r="DY481" s="161"/>
      <c r="DZ481" s="161"/>
      <c r="EA481" s="161"/>
      <c r="EB481" s="161"/>
      <c r="EC481" s="161"/>
      <c r="ED481" s="161"/>
      <c r="EE481" s="161"/>
      <c r="EF481" s="161"/>
      <c r="EG481" s="161"/>
      <c r="EH481" s="161"/>
      <c r="EI481" s="161"/>
      <c r="EJ481" s="161"/>
      <c r="EK481" s="161"/>
      <c r="EL481" s="161"/>
      <c r="EM481" s="161"/>
      <c r="EN481" s="161"/>
      <c r="EO481" s="161"/>
      <c r="EP481" s="161"/>
      <c r="EQ481" s="161"/>
      <c r="ER481" s="161"/>
      <c r="ES481" s="161"/>
      <c r="ET481" s="161"/>
      <c r="EU481" s="161"/>
      <c r="EV481" s="161"/>
      <c r="EW481" s="161"/>
      <c r="EX481" s="161"/>
      <c r="EY481" s="161"/>
      <c r="EZ481" s="161"/>
      <c r="FA481" s="161"/>
      <c r="FB481" s="161"/>
      <c r="FC481" s="161"/>
      <c r="FD481" s="161"/>
      <c r="FE481" s="161"/>
      <c r="FF481" s="161"/>
      <c r="FG481" s="161"/>
      <c r="FH481" s="161"/>
      <c r="FI481" s="161"/>
      <c r="FJ481" s="161"/>
      <c r="FK481" s="161"/>
      <c r="FL481" s="161"/>
      <c r="FM481" s="161"/>
      <c r="FN481" s="161"/>
      <c r="FO481" s="161"/>
      <c r="FP481" s="161"/>
      <c r="FQ481" s="161"/>
      <c r="FR481" s="161"/>
      <c r="FS481" s="161"/>
      <c r="FT481" s="161"/>
      <c r="FU481" s="161"/>
      <c r="FV481" s="161"/>
      <c r="FW481" s="161"/>
      <c r="FX481" s="161"/>
      <c r="FY481" s="161"/>
      <c r="FZ481" s="161"/>
      <c r="GA481" s="161"/>
      <c r="GB481" s="161"/>
      <c r="GC481" s="161"/>
      <c r="GD481" s="161"/>
      <c r="GE481" s="161"/>
      <c r="GF481" s="161"/>
      <c r="GG481" s="161"/>
      <c r="GH481" s="161"/>
      <c r="GI481" s="161"/>
      <c r="GJ481" s="161"/>
      <c r="GK481" s="161"/>
      <c r="GL481" s="161"/>
      <c r="GM481" s="161"/>
      <c r="GN481" s="161"/>
      <c r="GO481" s="161"/>
      <c r="GP481" s="161"/>
      <c r="GQ481" s="161"/>
      <c r="GR481" s="161"/>
      <c r="GS481" s="161"/>
      <c r="GT481" s="161"/>
      <c r="GU481" s="161"/>
      <c r="GV481" s="161"/>
      <c r="GW481" s="161"/>
      <c r="GX481" s="161"/>
      <c r="GY481" s="161"/>
      <c r="GZ481" s="161"/>
      <c r="HA481" s="161"/>
      <c r="HB481" s="161"/>
      <c r="HC481" s="161"/>
      <c r="HD481" s="161"/>
      <c r="HE481" s="161"/>
      <c r="HF481" s="161"/>
      <c r="HG481" s="161"/>
      <c r="HH481" s="161"/>
      <c r="HI481" s="161"/>
      <c r="HJ481" s="161"/>
      <c r="HK481" s="161"/>
      <c r="HL481" s="161"/>
      <c r="HM481" s="161"/>
      <c r="HN481" s="161"/>
      <c r="HO481" s="161"/>
      <c r="HP481" s="161"/>
      <c r="HQ481" s="161"/>
      <c r="HR481" s="161"/>
      <c r="HS481" s="161"/>
      <c r="HT481" s="161"/>
      <c r="HU481" s="161"/>
      <c r="HV481" s="161"/>
      <c r="HW481" s="161"/>
      <c r="HX481" s="161"/>
      <c r="HY481" s="161"/>
      <c r="HZ481" s="161"/>
      <c r="IA481" s="161"/>
      <c r="IB481" s="161"/>
      <c r="IC481" s="161"/>
      <c r="ID481" s="161"/>
      <c r="IE481" s="161"/>
      <c r="IF481" s="161"/>
      <c r="IG481" s="161"/>
      <c r="IH481" s="161"/>
      <c r="II481" s="161"/>
      <c r="IJ481" s="161"/>
      <c r="IK481" s="161"/>
      <c r="IL481" s="161"/>
      <c r="IM481" s="161"/>
      <c r="IN481" s="161"/>
      <c r="IO481" s="161"/>
      <c r="IP481" s="161"/>
      <c r="IQ481" s="161"/>
      <c r="IR481" s="161"/>
      <c r="IS481" s="161"/>
      <c r="IT481" s="161"/>
      <c r="IU481" s="161"/>
      <c r="IV481" s="161"/>
    </row>
    <row r="482" spans="1:256">
      <c r="A482" s="359">
        <v>4.4000000000000004</v>
      </c>
      <c r="B482" s="13" t="s">
        <v>54</v>
      </c>
      <c r="C482" s="21">
        <v>54.11</v>
      </c>
      <c r="D482" s="174" t="s">
        <v>15</v>
      </c>
      <c r="E482" s="21"/>
      <c r="F482" s="451">
        <f t="shared" si="15"/>
        <v>0</v>
      </c>
      <c r="G482" s="959"/>
      <c r="H482" s="197"/>
      <c r="I482" s="917"/>
      <c r="J482" s="917"/>
      <c r="K482" s="952"/>
      <c r="L482" s="952"/>
      <c r="M482" s="952"/>
      <c r="N482" s="952"/>
      <c r="O482" s="950"/>
      <c r="P482" s="775">
        <f>+O482/2</f>
        <v>0</v>
      </c>
    </row>
    <row r="483" spans="1:256" ht="12.75" customHeight="1">
      <c r="A483" s="23">
        <v>4.5</v>
      </c>
      <c r="B483" s="495" t="s">
        <v>194</v>
      </c>
      <c r="C483" s="21">
        <v>771.48</v>
      </c>
      <c r="D483" s="174" t="s">
        <v>15</v>
      </c>
      <c r="E483" s="21"/>
      <c r="F483" s="451">
        <f t="shared" si="15"/>
        <v>0</v>
      </c>
      <c r="G483" s="959"/>
      <c r="H483" s="1020"/>
      <c r="I483" s="167"/>
      <c r="J483" s="167"/>
      <c r="K483" s="167"/>
      <c r="L483" s="167"/>
      <c r="M483" s="167"/>
      <c r="N483" s="167"/>
      <c r="O483" s="161"/>
      <c r="P483" s="161"/>
      <c r="Q483" s="161"/>
      <c r="R483" s="161"/>
      <c r="S483" s="161"/>
      <c r="T483" s="161"/>
      <c r="U483" s="161"/>
      <c r="V483" s="161"/>
      <c r="W483" s="161"/>
      <c r="X483" s="161"/>
      <c r="Y483" s="161"/>
      <c r="Z483" s="161"/>
      <c r="AA483" s="161"/>
      <c r="AB483" s="161"/>
      <c r="AC483" s="161"/>
      <c r="AD483" s="161"/>
      <c r="AE483" s="161"/>
      <c r="AF483" s="161"/>
      <c r="AG483" s="161"/>
      <c r="AH483" s="161"/>
      <c r="AI483" s="161"/>
      <c r="AJ483" s="161"/>
      <c r="AK483" s="161"/>
      <c r="AL483" s="161"/>
      <c r="AM483" s="161"/>
      <c r="AN483" s="161"/>
      <c r="AO483" s="161"/>
      <c r="AP483" s="161"/>
      <c r="AQ483" s="161"/>
      <c r="AR483" s="161"/>
      <c r="AS483" s="161"/>
      <c r="AT483" s="161"/>
      <c r="AU483" s="161"/>
      <c r="AV483" s="161"/>
      <c r="AW483" s="161"/>
      <c r="AX483" s="161"/>
      <c r="AY483" s="161"/>
      <c r="AZ483" s="161"/>
      <c r="BA483" s="161"/>
      <c r="BB483" s="161"/>
      <c r="BC483" s="161"/>
      <c r="BD483" s="161"/>
      <c r="BE483" s="161"/>
      <c r="BF483" s="161"/>
      <c r="BG483" s="161"/>
      <c r="BH483" s="161"/>
      <c r="BI483" s="161"/>
      <c r="BJ483" s="161"/>
      <c r="BK483" s="161"/>
      <c r="BL483" s="161"/>
      <c r="BM483" s="161"/>
      <c r="BN483" s="161"/>
      <c r="BO483" s="161"/>
      <c r="BP483" s="161"/>
      <c r="BQ483" s="161"/>
      <c r="BR483" s="161"/>
      <c r="BS483" s="161"/>
      <c r="BT483" s="161"/>
      <c r="BU483" s="161"/>
      <c r="BV483" s="161"/>
      <c r="BW483" s="161"/>
      <c r="BX483" s="161"/>
      <c r="BY483" s="161"/>
      <c r="BZ483" s="161"/>
      <c r="CA483" s="161"/>
      <c r="CB483" s="161"/>
      <c r="CC483" s="161"/>
      <c r="CD483" s="161"/>
      <c r="CE483" s="161"/>
      <c r="CF483" s="161"/>
      <c r="CG483" s="161"/>
      <c r="CH483" s="161"/>
      <c r="CI483" s="161"/>
      <c r="CJ483" s="161"/>
      <c r="CK483" s="161"/>
      <c r="CL483" s="161"/>
      <c r="CM483" s="161"/>
      <c r="CN483" s="161"/>
      <c r="CO483" s="161"/>
      <c r="CP483" s="161"/>
      <c r="CQ483" s="161"/>
      <c r="CR483" s="161"/>
      <c r="CS483" s="161"/>
      <c r="CT483" s="161"/>
      <c r="CU483" s="161"/>
      <c r="CV483" s="161"/>
      <c r="CW483" s="161"/>
      <c r="CX483" s="161"/>
      <c r="CY483" s="161"/>
      <c r="CZ483" s="161"/>
      <c r="DA483" s="161"/>
      <c r="DB483" s="161"/>
      <c r="DC483" s="161"/>
      <c r="DD483" s="161"/>
      <c r="DE483" s="161"/>
      <c r="DF483" s="161"/>
      <c r="DG483" s="161"/>
      <c r="DH483" s="161"/>
      <c r="DI483" s="161"/>
      <c r="DJ483" s="161"/>
      <c r="DK483" s="161"/>
      <c r="DL483" s="161"/>
      <c r="DM483" s="161"/>
      <c r="DN483" s="161"/>
      <c r="DO483" s="161"/>
      <c r="DP483" s="161"/>
      <c r="DQ483" s="161"/>
      <c r="DR483" s="161"/>
      <c r="DS483" s="161"/>
      <c r="DT483" s="161"/>
      <c r="DU483" s="161"/>
      <c r="DV483" s="161"/>
      <c r="DW483" s="161"/>
      <c r="DX483" s="161"/>
      <c r="DY483" s="161"/>
      <c r="DZ483" s="161"/>
      <c r="EA483" s="161"/>
      <c r="EB483" s="161"/>
      <c r="EC483" s="161"/>
      <c r="ED483" s="161"/>
      <c r="EE483" s="161"/>
      <c r="EF483" s="161"/>
      <c r="EG483" s="161"/>
      <c r="EH483" s="161"/>
      <c r="EI483" s="161"/>
      <c r="EJ483" s="161"/>
      <c r="EK483" s="161"/>
      <c r="EL483" s="161"/>
      <c r="EM483" s="161"/>
      <c r="EN483" s="161"/>
      <c r="EO483" s="161"/>
      <c r="EP483" s="161"/>
      <c r="EQ483" s="161"/>
      <c r="ER483" s="161"/>
      <c r="ES483" s="161"/>
      <c r="ET483" s="161"/>
      <c r="EU483" s="161"/>
      <c r="EV483" s="161"/>
      <c r="EW483" s="161"/>
      <c r="EX483" s="161"/>
      <c r="EY483" s="161"/>
      <c r="EZ483" s="161"/>
      <c r="FA483" s="161"/>
      <c r="FB483" s="161"/>
      <c r="FC483" s="161"/>
      <c r="FD483" s="161"/>
      <c r="FE483" s="161"/>
      <c r="FF483" s="161"/>
      <c r="FG483" s="161"/>
      <c r="FH483" s="161"/>
      <c r="FI483" s="161"/>
      <c r="FJ483" s="161"/>
      <c r="FK483" s="161"/>
      <c r="FL483" s="161"/>
      <c r="FM483" s="161"/>
      <c r="FN483" s="161"/>
      <c r="FO483" s="161"/>
      <c r="FP483" s="161"/>
      <c r="FQ483" s="161"/>
      <c r="FR483" s="161"/>
      <c r="FS483" s="161"/>
      <c r="FT483" s="161"/>
      <c r="FU483" s="161"/>
      <c r="FV483" s="161"/>
      <c r="FW483" s="161"/>
      <c r="FX483" s="161"/>
      <c r="FY483" s="161"/>
      <c r="FZ483" s="161"/>
      <c r="GA483" s="161"/>
      <c r="GB483" s="161"/>
      <c r="GC483" s="161"/>
      <c r="GD483" s="161"/>
      <c r="GE483" s="161"/>
      <c r="GF483" s="161"/>
      <c r="GG483" s="161"/>
      <c r="GH483" s="161"/>
      <c r="GI483" s="161"/>
      <c r="GJ483" s="161"/>
      <c r="GK483" s="161"/>
      <c r="GL483" s="161"/>
      <c r="GM483" s="161"/>
      <c r="GN483" s="161"/>
      <c r="GO483" s="161"/>
      <c r="GP483" s="161"/>
      <c r="GQ483" s="161"/>
      <c r="GR483" s="161"/>
      <c r="GS483" s="161"/>
      <c r="GT483" s="161"/>
      <c r="GU483" s="161"/>
      <c r="GV483" s="161"/>
      <c r="GW483" s="161"/>
      <c r="GX483" s="161"/>
      <c r="GY483" s="161"/>
      <c r="GZ483" s="161"/>
      <c r="HA483" s="161"/>
      <c r="HB483" s="161"/>
      <c r="HC483" s="161"/>
      <c r="HD483" s="161"/>
      <c r="HE483" s="161"/>
      <c r="HF483" s="161"/>
      <c r="HG483" s="161"/>
      <c r="HH483" s="161"/>
      <c r="HI483" s="161"/>
      <c r="HJ483" s="161"/>
      <c r="HK483" s="161"/>
      <c r="HL483" s="161"/>
      <c r="HM483" s="161"/>
      <c r="HN483" s="161"/>
      <c r="HO483" s="161"/>
      <c r="HP483" s="161"/>
      <c r="HQ483" s="161"/>
      <c r="HR483" s="161"/>
      <c r="HS483" s="161"/>
      <c r="HT483" s="161"/>
      <c r="HU483" s="161"/>
      <c r="HV483" s="161"/>
      <c r="HW483" s="161"/>
      <c r="HX483" s="161"/>
      <c r="HY483" s="161"/>
      <c r="HZ483" s="161"/>
      <c r="IA483" s="161"/>
      <c r="IB483" s="161"/>
      <c r="IC483" s="161"/>
      <c r="ID483" s="161"/>
      <c r="IE483" s="161"/>
      <c r="IF483" s="161"/>
      <c r="IG483" s="161"/>
      <c r="IH483" s="161"/>
      <c r="II483" s="161"/>
      <c r="IJ483" s="161"/>
      <c r="IK483" s="161"/>
      <c r="IL483" s="161"/>
      <c r="IM483" s="161"/>
      <c r="IN483" s="161"/>
      <c r="IO483" s="161"/>
      <c r="IP483" s="161"/>
      <c r="IQ483" s="161"/>
      <c r="IR483" s="161"/>
      <c r="IS483" s="161"/>
      <c r="IT483" s="161"/>
      <c r="IU483" s="161"/>
      <c r="IV483" s="161"/>
    </row>
    <row r="484" spans="1:256" s="805" customFormat="1" ht="12.75" customHeight="1">
      <c r="A484" s="358">
        <v>4.5999999999999996</v>
      </c>
      <c r="B484" s="760" t="s">
        <v>56</v>
      </c>
      <c r="C484" s="761">
        <v>1190.05</v>
      </c>
      <c r="D484" s="363" t="s">
        <v>10</v>
      </c>
      <c r="E484" s="761"/>
      <c r="F484" s="762">
        <f t="shared" si="15"/>
        <v>0</v>
      </c>
      <c r="G484" s="959"/>
      <c r="H484" s="1071"/>
      <c r="I484" s="1070"/>
      <c r="J484" s="1070"/>
      <c r="K484" s="1072"/>
      <c r="L484" s="1072"/>
      <c r="M484" s="1072"/>
      <c r="N484" s="1072"/>
      <c r="Q484" s="763"/>
      <c r="R484" s="763"/>
      <c r="S484" s="763"/>
      <c r="T484" s="763"/>
      <c r="U484" s="763"/>
      <c r="V484" s="763"/>
      <c r="W484" s="763"/>
      <c r="X484" s="763"/>
      <c r="Y484" s="763"/>
      <c r="Z484" s="763"/>
      <c r="AA484" s="763"/>
      <c r="AB484" s="763"/>
      <c r="AC484" s="763"/>
      <c r="AD484" s="763"/>
      <c r="AE484" s="763"/>
      <c r="AF484" s="763"/>
      <c r="AG484" s="763"/>
      <c r="AH484" s="763"/>
      <c r="AI484" s="763"/>
      <c r="AJ484" s="763"/>
      <c r="AK484" s="763"/>
      <c r="AL484" s="763"/>
      <c r="AM484" s="763"/>
      <c r="AN484" s="763"/>
      <c r="AO484" s="763"/>
      <c r="AP484" s="763"/>
      <c r="AQ484" s="763"/>
      <c r="AR484" s="763"/>
      <c r="AS484" s="763"/>
      <c r="AT484" s="763"/>
      <c r="AU484" s="763"/>
      <c r="AV484" s="763"/>
      <c r="AW484" s="763"/>
      <c r="AX484" s="763"/>
      <c r="AY484" s="763"/>
      <c r="AZ484" s="763"/>
      <c r="BA484" s="763"/>
      <c r="BB484" s="763"/>
      <c r="BC484" s="763"/>
      <c r="BD484" s="763"/>
      <c r="BE484" s="763"/>
      <c r="BF484" s="763"/>
      <c r="BG484" s="763"/>
      <c r="BH484" s="763"/>
      <c r="BI484" s="763"/>
      <c r="BJ484" s="763"/>
      <c r="BK484" s="763"/>
      <c r="BL484" s="763"/>
      <c r="BM484" s="763"/>
      <c r="BN484" s="763"/>
      <c r="BO484" s="763"/>
      <c r="BP484" s="763"/>
      <c r="BQ484" s="763"/>
      <c r="BR484" s="763"/>
      <c r="BS484" s="763"/>
      <c r="BT484" s="763"/>
      <c r="BU484" s="763"/>
      <c r="BV484" s="763"/>
      <c r="BW484" s="763"/>
      <c r="BX484" s="763"/>
      <c r="BY484" s="763"/>
      <c r="BZ484" s="763"/>
      <c r="CA484" s="763"/>
      <c r="CB484" s="763"/>
      <c r="CC484" s="763"/>
      <c r="CD484" s="763"/>
      <c r="CE484" s="763"/>
      <c r="CF484" s="763"/>
      <c r="CG484" s="763"/>
      <c r="CH484" s="763"/>
      <c r="CI484" s="763"/>
      <c r="CJ484" s="763"/>
      <c r="CK484" s="763"/>
      <c r="CL484" s="763"/>
      <c r="CM484" s="763"/>
      <c r="CN484" s="763"/>
      <c r="CO484" s="763"/>
      <c r="CP484" s="763"/>
      <c r="CQ484" s="763"/>
      <c r="CR484" s="763"/>
      <c r="CS484" s="763"/>
      <c r="CT484" s="763"/>
      <c r="CU484" s="763"/>
      <c r="CV484" s="763"/>
      <c r="CW484" s="763"/>
      <c r="CX484" s="763"/>
      <c r="CY484" s="763"/>
      <c r="CZ484" s="763"/>
      <c r="DA484" s="763"/>
      <c r="DB484" s="763"/>
      <c r="DC484" s="763"/>
      <c r="DD484" s="763"/>
      <c r="DE484" s="763"/>
      <c r="DF484" s="763"/>
      <c r="DG484" s="763"/>
      <c r="DH484" s="763"/>
      <c r="DI484" s="763"/>
      <c r="DJ484" s="763"/>
      <c r="DK484" s="763"/>
      <c r="DL484" s="763"/>
      <c r="DM484" s="763"/>
      <c r="DN484" s="763"/>
      <c r="DO484" s="763"/>
      <c r="DP484" s="763"/>
      <c r="DQ484" s="763"/>
      <c r="DR484" s="763"/>
      <c r="DS484" s="763"/>
      <c r="DT484" s="763"/>
      <c r="DU484" s="763"/>
      <c r="DV484" s="763"/>
      <c r="DW484" s="763"/>
      <c r="DX484" s="763"/>
      <c r="DY484" s="763"/>
      <c r="DZ484" s="763"/>
      <c r="EA484" s="763"/>
      <c r="EB484" s="763"/>
      <c r="EC484" s="763"/>
      <c r="ED484" s="763"/>
      <c r="EE484" s="763"/>
      <c r="EF484" s="763"/>
      <c r="EG484" s="763"/>
      <c r="EH484" s="763"/>
      <c r="EI484" s="763"/>
      <c r="EJ484" s="763"/>
      <c r="EK484" s="763"/>
      <c r="EL484" s="763"/>
      <c r="EM484" s="763"/>
      <c r="EN484" s="763"/>
      <c r="EO484" s="763"/>
      <c r="EP484" s="763"/>
      <c r="EQ484" s="763"/>
      <c r="ER484" s="763"/>
      <c r="ES484" s="763"/>
      <c r="ET484" s="763"/>
      <c r="EU484" s="763"/>
      <c r="EV484" s="763"/>
      <c r="EW484" s="763"/>
      <c r="EX484" s="763"/>
      <c r="EY484" s="763"/>
      <c r="EZ484" s="763"/>
      <c r="FA484" s="763"/>
      <c r="FB484" s="763"/>
      <c r="FC484" s="763"/>
      <c r="FD484" s="763"/>
      <c r="FE484" s="763"/>
      <c r="FF484" s="763"/>
      <c r="FG484" s="763"/>
      <c r="FH484" s="763"/>
      <c r="FI484" s="763"/>
      <c r="FJ484" s="763"/>
      <c r="FK484" s="763"/>
      <c r="FL484" s="763"/>
      <c r="FM484" s="763"/>
      <c r="FN484" s="763"/>
      <c r="FO484" s="763"/>
      <c r="FP484" s="763"/>
      <c r="FQ484" s="763"/>
      <c r="FR484" s="763"/>
      <c r="FS484" s="763"/>
      <c r="FT484" s="763"/>
      <c r="FU484" s="763"/>
      <c r="FV484" s="763"/>
      <c r="FW484" s="763"/>
      <c r="FX484" s="763"/>
      <c r="FY484" s="763"/>
      <c r="FZ484" s="763"/>
      <c r="GA484" s="763"/>
      <c r="GB484" s="763"/>
      <c r="GC484" s="763"/>
      <c r="GD484" s="763"/>
      <c r="GE484" s="763"/>
      <c r="GF484" s="763"/>
      <c r="GG484" s="763"/>
      <c r="GH484" s="763"/>
      <c r="GI484" s="763"/>
      <c r="GJ484" s="763"/>
      <c r="GK484" s="763"/>
      <c r="GL484" s="763"/>
      <c r="GM484" s="763"/>
      <c r="GN484" s="763"/>
      <c r="GO484" s="763"/>
      <c r="GP484" s="763"/>
      <c r="GQ484" s="763"/>
      <c r="GR484" s="763"/>
      <c r="GS484" s="763"/>
      <c r="GT484" s="763"/>
      <c r="GU484" s="763"/>
      <c r="GV484" s="763"/>
      <c r="GW484" s="763"/>
      <c r="GX484" s="763"/>
      <c r="GY484" s="763"/>
      <c r="GZ484" s="763"/>
      <c r="HA484" s="763"/>
      <c r="HB484" s="763"/>
      <c r="HC484" s="763"/>
      <c r="HD484" s="763"/>
      <c r="HE484" s="763"/>
      <c r="HF484" s="763"/>
      <c r="HG484" s="763"/>
      <c r="HH484" s="763"/>
      <c r="HI484" s="763"/>
      <c r="HJ484" s="763"/>
      <c r="HK484" s="763"/>
      <c r="HL484" s="763"/>
      <c r="HM484" s="763"/>
      <c r="HN484" s="763"/>
      <c r="HO484" s="763"/>
      <c r="HP484" s="763"/>
      <c r="HQ484" s="763"/>
      <c r="HR484" s="763"/>
      <c r="HS484" s="763"/>
      <c r="HT484" s="763"/>
      <c r="HU484" s="763"/>
      <c r="HV484" s="763"/>
      <c r="HW484" s="763"/>
      <c r="HX484" s="763"/>
      <c r="HY484" s="763"/>
      <c r="HZ484" s="763"/>
      <c r="IA484" s="763"/>
      <c r="IB484" s="763"/>
      <c r="IC484" s="763"/>
      <c r="ID484" s="763"/>
      <c r="IE484" s="763"/>
      <c r="IF484" s="763"/>
      <c r="IG484" s="763"/>
      <c r="IH484" s="763"/>
      <c r="II484" s="763"/>
      <c r="IJ484" s="763"/>
      <c r="IK484" s="763"/>
      <c r="IL484" s="763"/>
      <c r="IM484" s="763"/>
      <c r="IN484" s="763"/>
      <c r="IO484" s="763"/>
      <c r="IP484" s="763"/>
      <c r="IQ484" s="763"/>
      <c r="IR484" s="763"/>
      <c r="IS484" s="763"/>
      <c r="IT484" s="763"/>
      <c r="IU484" s="763"/>
      <c r="IV484" s="763"/>
    </row>
    <row r="485" spans="1:256">
      <c r="A485" s="23"/>
      <c r="B485" s="452"/>
      <c r="C485" s="451"/>
      <c r="D485" s="237"/>
      <c r="E485" s="453"/>
      <c r="F485" s="451"/>
      <c r="G485" s="959"/>
      <c r="H485" s="197"/>
      <c r="I485" s="917"/>
      <c r="J485" s="917"/>
      <c r="K485" s="917"/>
      <c r="L485" s="917"/>
      <c r="M485" s="917"/>
      <c r="N485" s="917"/>
    </row>
    <row r="486" spans="1:256">
      <c r="A486" s="635">
        <v>5</v>
      </c>
      <c r="B486" s="454" t="s">
        <v>196</v>
      </c>
      <c r="C486" s="453">
        <v>30.22</v>
      </c>
      <c r="D486" s="237" t="s">
        <v>10</v>
      </c>
      <c r="E486" s="453"/>
      <c r="F486" s="451">
        <f>C486*E486</f>
        <v>0</v>
      </c>
      <c r="G486" s="959"/>
      <c r="H486" s="197"/>
      <c r="I486" s="917"/>
      <c r="J486" s="917"/>
      <c r="K486" s="917"/>
      <c r="L486" s="917"/>
      <c r="M486" s="917"/>
      <c r="N486" s="917"/>
    </row>
    <row r="487" spans="1:256" ht="26.4">
      <c r="A487" s="403">
        <v>6</v>
      </c>
      <c r="B487" s="454" t="s">
        <v>300</v>
      </c>
      <c r="C487" s="453">
        <v>1560</v>
      </c>
      <c r="D487" s="237" t="s">
        <v>208</v>
      </c>
      <c r="E487" s="453"/>
      <c r="F487" s="451">
        <f>C487*E487</f>
        <v>0</v>
      </c>
      <c r="G487" s="959"/>
      <c r="H487" s="1020"/>
      <c r="I487" s="167"/>
      <c r="J487" s="167"/>
      <c r="K487" s="167"/>
      <c r="L487" s="167"/>
      <c r="M487" s="167"/>
      <c r="N487" s="167"/>
      <c r="O487" s="161"/>
      <c r="P487" s="161"/>
      <c r="Q487" s="161"/>
      <c r="R487" s="161"/>
      <c r="S487" s="161"/>
      <c r="T487" s="161"/>
      <c r="U487" s="161"/>
      <c r="V487" s="161"/>
      <c r="W487" s="161"/>
      <c r="X487" s="161"/>
      <c r="Y487" s="161"/>
      <c r="Z487" s="161"/>
      <c r="AA487" s="161"/>
      <c r="AB487" s="161"/>
      <c r="AC487" s="161"/>
      <c r="AD487" s="161"/>
      <c r="AE487" s="161"/>
      <c r="AF487" s="161"/>
      <c r="AG487" s="161"/>
      <c r="AH487" s="161"/>
      <c r="AI487" s="161"/>
      <c r="AJ487" s="161"/>
      <c r="AK487" s="161"/>
      <c r="AL487" s="161"/>
      <c r="AM487" s="161"/>
      <c r="AN487" s="161"/>
      <c r="AO487" s="161"/>
      <c r="AP487" s="161"/>
      <c r="AQ487" s="161"/>
      <c r="AR487" s="161"/>
      <c r="AS487" s="161"/>
      <c r="AT487" s="161"/>
      <c r="AU487" s="161"/>
      <c r="AV487" s="161"/>
      <c r="AW487" s="161"/>
      <c r="AX487" s="161"/>
      <c r="AY487" s="161"/>
      <c r="AZ487" s="161"/>
      <c r="BA487" s="161"/>
      <c r="BB487" s="161"/>
      <c r="BC487" s="161"/>
      <c r="BD487" s="161"/>
      <c r="BE487" s="161"/>
      <c r="BF487" s="161"/>
      <c r="BG487" s="161"/>
      <c r="BH487" s="161"/>
      <c r="BI487" s="161"/>
      <c r="BJ487" s="161"/>
      <c r="BK487" s="161"/>
      <c r="BL487" s="161"/>
      <c r="BM487" s="161"/>
      <c r="BN487" s="161"/>
      <c r="BO487" s="161"/>
      <c r="BP487" s="161"/>
      <c r="BQ487" s="161"/>
      <c r="BR487" s="161"/>
      <c r="BS487" s="161"/>
      <c r="BT487" s="161"/>
      <c r="BU487" s="161"/>
      <c r="BV487" s="161"/>
      <c r="BW487" s="161"/>
      <c r="BX487" s="161"/>
      <c r="BY487" s="161"/>
      <c r="BZ487" s="161"/>
      <c r="CA487" s="161"/>
      <c r="CB487" s="161"/>
      <c r="CC487" s="161"/>
      <c r="CD487" s="161"/>
      <c r="CE487" s="161"/>
      <c r="CF487" s="161"/>
      <c r="CG487" s="161"/>
      <c r="CH487" s="161"/>
      <c r="CI487" s="161"/>
      <c r="CJ487" s="161"/>
      <c r="CK487" s="161"/>
      <c r="CL487" s="161"/>
      <c r="CM487" s="161"/>
      <c r="CN487" s="161"/>
      <c r="CO487" s="161"/>
      <c r="CP487" s="161"/>
      <c r="CQ487" s="161"/>
      <c r="CR487" s="161"/>
      <c r="CS487" s="161"/>
      <c r="CT487" s="161"/>
      <c r="CU487" s="161"/>
      <c r="CV487" s="161"/>
      <c r="CW487" s="161"/>
      <c r="CX487" s="161"/>
      <c r="CY487" s="161"/>
      <c r="CZ487" s="161"/>
      <c r="DA487" s="161"/>
      <c r="DB487" s="161"/>
      <c r="DC487" s="161"/>
      <c r="DD487" s="161"/>
      <c r="DE487" s="161"/>
      <c r="DF487" s="161"/>
      <c r="DG487" s="161"/>
      <c r="DH487" s="161"/>
      <c r="DI487" s="161"/>
      <c r="DJ487" s="161"/>
      <c r="DK487" s="161"/>
      <c r="DL487" s="161"/>
      <c r="DM487" s="161"/>
      <c r="DN487" s="161"/>
      <c r="DO487" s="161"/>
      <c r="DP487" s="161"/>
      <c r="DQ487" s="161"/>
      <c r="DR487" s="161"/>
      <c r="DS487" s="161"/>
      <c r="DT487" s="161"/>
      <c r="DU487" s="161"/>
      <c r="DV487" s="161"/>
      <c r="DW487" s="161"/>
      <c r="DX487" s="161"/>
      <c r="DY487" s="161"/>
      <c r="DZ487" s="161"/>
      <c r="EA487" s="161"/>
      <c r="EB487" s="161"/>
      <c r="EC487" s="161"/>
      <c r="ED487" s="161"/>
      <c r="EE487" s="161"/>
      <c r="EF487" s="161"/>
      <c r="EG487" s="161"/>
      <c r="EH487" s="161"/>
      <c r="EI487" s="161"/>
      <c r="EJ487" s="161"/>
      <c r="EK487" s="161"/>
      <c r="EL487" s="161"/>
      <c r="EM487" s="161"/>
      <c r="EN487" s="161"/>
      <c r="EO487" s="161"/>
      <c r="EP487" s="161"/>
      <c r="EQ487" s="161"/>
      <c r="ER487" s="161"/>
      <c r="ES487" s="161"/>
      <c r="ET487" s="161"/>
      <c r="EU487" s="161"/>
      <c r="EV487" s="161"/>
      <c r="EW487" s="161"/>
      <c r="EX487" s="161"/>
      <c r="EY487" s="161"/>
      <c r="EZ487" s="161"/>
      <c r="FA487" s="161"/>
      <c r="FB487" s="161"/>
      <c r="FC487" s="161"/>
      <c r="FD487" s="161"/>
      <c r="FE487" s="161"/>
      <c r="FF487" s="161"/>
      <c r="FG487" s="161"/>
      <c r="FH487" s="161"/>
      <c r="FI487" s="161"/>
      <c r="FJ487" s="161"/>
      <c r="FK487" s="161"/>
      <c r="FL487" s="161"/>
      <c r="FM487" s="161"/>
      <c r="FN487" s="161"/>
      <c r="FO487" s="161"/>
      <c r="FP487" s="161"/>
      <c r="FQ487" s="161"/>
      <c r="FR487" s="161"/>
      <c r="FS487" s="161"/>
      <c r="FT487" s="161"/>
      <c r="FU487" s="161"/>
      <c r="FV487" s="161"/>
      <c r="FW487" s="161"/>
      <c r="FX487" s="161"/>
      <c r="FY487" s="161"/>
      <c r="FZ487" s="161"/>
      <c r="GA487" s="161"/>
      <c r="GB487" s="161"/>
      <c r="GC487" s="161"/>
      <c r="GD487" s="161"/>
      <c r="GE487" s="161"/>
      <c r="GF487" s="161"/>
      <c r="GG487" s="161"/>
      <c r="GH487" s="161"/>
      <c r="GI487" s="161"/>
      <c r="GJ487" s="161"/>
      <c r="GK487" s="161"/>
      <c r="GL487" s="161"/>
      <c r="GM487" s="161"/>
      <c r="GN487" s="161"/>
      <c r="GO487" s="161"/>
      <c r="GP487" s="161"/>
      <c r="GQ487" s="161"/>
      <c r="GR487" s="161"/>
      <c r="GS487" s="161"/>
      <c r="GT487" s="161"/>
      <c r="GU487" s="161"/>
      <c r="GV487" s="161"/>
      <c r="GW487" s="161"/>
      <c r="GX487" s="161"/>
      <c r="GY487" s="161"/>
      <c r="GZ487" s="161"/>
      <c r="HA487" s="161"/>
      <c r="HB487" s="161"/>
      <c r="HC487" s="161"/>
      <c r="HD487" s="161"/>
      <c r="HE487" s="161"/>
      <c r="HF487" s="161"/>
      <c r="HG487" s="161"/>
      <c r="HH487" s="161"/>
      <c r="HI487" s="161"/>
      <c r="HJ487" s="161"/>
      <c r="HK487" s="161"/>
      <c r="HL487" s="161"/>
      <c r="HM487" s="161"/>
      <c r="HN487" s="161"/>
      <c r="HO487" s="161"/>
      <c r="HP487" s="161"/>
      <c r="HQ487" s="161"/>
      <c r="HR487" s="161"/>
      <c r="HS487" s="161"/>
      <c r="HT487" s="161"/>
      <c r="HU487" s="161"/>
      <c r="HV487" s="161"/>
      <c r="HW487" s="161"/>
      <c r="HX487" s="161"/>
      <c r="HY487" s="161"/>
      <c r="HZ487" s="161"/>
      <c r="IA487" s="161"/>
      <c r="IB487" s="161"/>
      <c r="IC487" s="161"/>
      <c r="ID487" s="161"/>
      <c r="IE487" s="161"/>
      <c r="IF487" s="161"/>
      <c r="IG487" s="161"/>
      <c r="IH487" s="161"/>
      <c r="II487" s="161"/>
      <c r="IJ487" s="161"/>
      <c r="IK487" s="161"/>
      <c r="IL487" s="161"/>
      <c r="IM487" s="161"/>
      <c r="IN487" s="161"/>
      <c r="IO487" s="161"/>
      <c r="IP487" s="161"/>
      <c r="IQ487" s="161"/>
      <c r="IR487" s="161"/>
      <c r="IS487" s="161"/>
      <c r="IT487" s="161"/>
      <c r="IU487" s="161"/>
      <c r="IV487" s="161"/>
    </row>
    <row r="488" spans="1:256" ht="12.75" customHeight="1">
      <c r="A488" s="397">
        <v>7</v>
      </c>
      <c r="B488" s="454" t="s">
        <v>195</v>
      </c>
      <c r="C488" s="453">
        <v>1</v>
      </c>
      <c r="D488" s="237" t="s">
        <v>4</v>
      </c>
      <c r="E488" s="453"/>
      <c r="F488" s="451">
        <f>C488*E488</f>
        <v>0</v>
      </c>
      <c r="G488" s="959"/>
      <c r="H488" s="197"/>
      <c r="I488" s="1004"/>
      <c r="J488" s="917"/>
      <c r="K488" s="917"/>
      <c r="L488" s="917"/>
      <c r="M488" s="917"/>
      <c r="N488" s="917"/>
    </row>
    <row r="489" spans="1:256">
      <c r="A489" s="635">
        <v>8</v>
      </c>
      <c r="B489" s="634" t="s">
        <v>299</v>
      </c>
      <c r="C489" s="453">
        <v>1</v>
      </c>
      <c r="D489" s="237" t="s">
        <v>4</v>
      </c>
      <c r="E489" s="453"/>
      <c r="F489" s="451">
        <f>C489*E489</f>
        <v>0</v>
      </c>
      <c r="G489" s="959"/>
      <c r="H489" s="1020"/>
      <c r="I489" s="1073"/>
      <c r="J489" s="1074"/>
      <c r="K489" s="87"/>
      <c r="L489" s="87"/>
      <c r="M489" s="87"/>
      <c r="N489" s="87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 s="53"/>
      <c r="BN489" s="53"/>
      <c r="BO489" s="53"/>
      <c r="BP489" s="53"/>
      <c r="BQ489" s="53"/>
      <c r="BR489" s="53"/>
      <c r="BS489" s="53"/>
      <c r="BT489" s="53"/>
      <c r="BU489" s="53"/>
      <c r="BV489" s="53"/>
      <c r="BW489" s="53"/>
      <c r="BX489" s="53"/>
      <c r="BY489" s="53"/>
      <c r="BZ489" s="53"/>
      <c r="CA489" s="53"/>
      <c r="CB489" s="53"/>
      <c r="CC489" s="53"/>
      <c r="CD489" s="53"/>
      <c r="CE489" s="53"/>
      <c r="CF489" s="53"/>
      <c r="CG489" s="53"/>
      <c r="CH489" s="53"/>
      <c r="CI489" s="53"/>
      <c r="CJ489" s="53"/>
      <c r="CK489" s="53"/>
      <c r="CL489" s="53"/>
      <c r="CM489" s="53"/>
      <c r="CN489" s="53"/>
      <c r="CO489" s="53"/>
      <c r="CP489" s="53"/>
      <c r="CQ489" s="53"/>
      <c r="CR489" s="53"/>
      <c r="CS489" s="53"/>
      <c r="CT489" s="53"/>
      <c r="CU489" s="53"/>
      <c r="CV489" s="53"/>
      <c r="CW489" s="53"/>
      <c r="CX489" s="53"/>
      <c r="CY489" s="53"/>
      <c r="CZ489" s="53"/>
      <c r="DA489" s="53"/>
      <c r="DB489" s="53"/>
      <c r="DC489" s="53"/>
      <c r="DD489" s="53"/>
      <c r="DE489" s="53"/>
      <c r="DF489" s="53"/>
      <c r="DG489" s="53"/>
      <c r="DH489" s="53"/>
      <c r="DI489" s="53"/>
      <c r="DJ489" s="53"/>
      <c r="DK489" s="53"/>
      <c r="DL489" s="53"/>
      <c r="DM489" s="53"/>
      <c r="DN489" s="53"/>
      <c r="DO489" s="53"/>
      <c r="DP489" s="53"/>
      <c r="DQ489" s="53"/>
      <c r="DR489" s="53"/>
      <c r="DS489" s="53"/>
      <c r="DT489" s="53"/>
      <c r="DU489" s="53"/>
      <c r="DV489" s="53"/>
      <c r="DW489" s="53"/>
      <c r="DX489" s="53"/>
      <c r="DY489" s="53"/>
      <c r="DZ489" s="53"/>
      <c r="EA489" s="53"/>
      <c r="EB489" s="53"/>
      <c r="EC489" s="53"/>
      <c r="ED489" s="53"/>
      <c r="EE489" s="53"/>
      <c r="EF489" s="53"/>
      <c r="EG489" s="53"/>
      <c r="EH489" s="53"/>
      <c r="EI489" s="53"/>
      <c r="EJ489" s="53"/>
      <c r="EK489" s="53"/>
      <c r="EL489" s="53"/>
      <c r="EM489" s="53"/>
      <c r="EN489" s="53"/>
      <c r="EO489" s="53"/>
      <c r="EP489" s="53"/>
      <c r="EQ489" s="53"/>
      <c r="ER489" s="53"/>
      <c r="ES489" s="53"/>
      <c r="ET489" s="53"/>
      <c r="EU489" s="53"/>
      <c r="EV489" s="53"/>
      <c r="EW489" s="53"/>
      <c r="EX489" s="53"/>
      <c r="EY489" s="53"/>
      <c r="EZ489" s="53"/>
      <c r="FA489" s="53"/>
      <c r="FB489" s="53"/>
      <c r="FC489" s="53"/>
      <c r="FD489" s="53"/>
      <c r="FE489" s="53"/>
      <c r="FF489" s="53"/>
      <c r="FG489" s="53"/>
      <c r="FH489" s="53"/>
      <c r="FI489" s="53"/>
      <c r="FJ489" s="53"/>
      <c r="FK489" s="53"/>
      <c r="FL489" s="53"/>
      <c r="FM489" s="53"/>
      <c r="FN489" s="53"/>
      <c r="FO489" s="53"/>
      <c r="FP489" s="53"/>
      <c r="FQ489" s="53"/>
      <c r="FR489" s="53"/>
      <c r="FS489" s="53"/>
      <c r="FT489" s="53"/>
      <c r="FU489" s="53"/>
      <c r="FV489" s="53"/>
      <c r="FW489" s="53"/>
      <c r="FX489" s="53"/>
      <c r="FY489" s="53"/>
      <c r="FZ489" s="53"/>
      <c r="GA489" s="53"/>
      <c r="GB489" s="53"/>
      <c r="GC489" s="53"/>
      <c r="GD489" s="53"/>
      <c r="GE489" s="53"/>
      <c r="GF489" s="53"/>
      <c r="GG489" s="53"/>
      <c r="GH489" s="53"/>
      <c r="GI489" s="53"/>
      <c r="GJ489" s="53"/>
      <c r="GK489" s="53"/>
      <c r="GL489" s="53"/>
      <c r="GM489" s="53"/>
      <c r="GN489" s="53"/>
      <c r="GO489" s="53"/>
      <c r="GP489" s="53"/>
      <c r="GQ489" s="53"/>
      <c r="GR489" s="53"/>
      <c r="GS489" s="53"/>
      <c r="GT489" s="53"/>
      <c r="GU489" s="53"/>
      <c r="GV489" s="53"/>
      <c r="GW489" s="53"/>
      <c r="GX489" s="53"/>
      <c r="GY489" s="53"/>
      <c r="GZ489" s="53"/>
      <c r="HA489" s="53"/>
      <c r="HB489" s="53"/>
      <c r="HC489" s="53"/>
      <c r="HD489" s="53"/>
      <c r="HE489" s="53"/>
      <c r="HF489" s="53"/>
      <c r="HG489" s="53"/>
      <c r="HH489" s="53"/>
      <c r="HI489" s="53"/>
      <c r="HJ489" s="53"/>
      <c r="HK489" s="53"/>
      <c r="HL489" s="53"/>
      <c r="HM489" s="53"/>
      <c r="HN489" s="53"/>
      <c r="HO489" s="53"/>
      <c r="HP489" s="53"/>
      <c r="HQ489" s="53"/>
      <c r="HR489" s="53"/>
      <c r="HS489" s="53"/>
      <c r="HT489" s="53"/>
      <c r="HU489" s="53"/>
      <c r="HV489" s="53"/>
      <c r="HW489" s="53"/>
      <c r="HX489" s="53"/>
      <c r="HY489" s="53"/>
      <c r="HZ489" s="53"/>
      <c r="IA489" s="53"/>
      <c r="IB489" s="53"/>
      <c r="IC489" s="53"/>
      <c r="ID489" s="53"/>
      <c r="IE489" s="53"/>
      <c r="IF489" s="53"/>
      <c r="IG489" s="53"/>
      <c r="IH489" s="53"/>
      <c r="II489" s="53"/>
      <c r="IJ489" s="53"/>
      <c r="IK489" s="53"/>
      <c r="IL489" s="53"/>
      <c r="IM489" s="53"/>
      <c r="IN489" s="53"/>
      <c r="IO489" s="53"/>
      <c r="IP489" s="53"/>
      <c r="IQ489" s="53"/>
      <c r="IR489" s="53"/>
      <c r="IS489" s="53"/>
      <c r="IT489" s="53"/>
      <c r="IU489" s="53"/>
      <c r="IV489" s="53"/>
    </row>
    <row r="490" spans="1:256" s="148" customFormat="1">
      <c r="A490" s="397">
        <v>9</v>
      </c>
      <c r="B490" s="454" t="s">
        <v>57</v>
      </c>
      <c r="C490" s="453">
        <v>1</v>
      </c>
      <c r="D490" s="237" t="s">
        <v>4</v>
      </c>
      <c r="E490" s="453"/>
      <c r="F490" s="451">
        <f>C490*E490</f>
        <v>0</v>
      </c>
      <c r="G490" s="959"/>
      <c r="H490" s="188"/>
      <c r="I490" s="188"/>
      <c r="J490" s="188"/>
      <c r="K490" s="188"/>
      <c r="L490" s="188"/>
      <c r="M490" s="188"/>
      <c r="N490" s="188"/>
    </row>
    <row r="491" spans="1:256" ht="6.75" customHeight="1">
      <c r="A491" s="397"/>
      <c r="B491" s="454"/>
      <c r="C491" s="453"/>
      <c r="D491" s="237"/>
      <c r="E491" s="453"/>
      <c r="F491" s="451"/>
      <c r="G491" s="959"/>
      <c r="H491" s="1020"/>
      <c r="I491" s="167"/>
      <c r="J491" s="167"/>
      <c r="K491" s="167"/>
      <c r="L491" s="167"/>
      <c r="M491" s="167"/>
      <c r="N491" s="167"/>
      <c r="O491" s="161"/>
      <c r="P491" s="161"/>
      <c r="Q491" s="161"/>
      <c r="R491" s="161"/>
      <c r="S491" s="161"/>
      <c r="T491" s="161"/>
      <c r="U491" s="161"/>
      <c r="V491" s="161"/>
      <c r="W491" s="161"/>
      <c r="X491" s="161"/>
      <c r="Y491" s="161"/>
      <c r="Z491" s="161"/>
      <c r="AA491" s="161"/>
      <c r="AB491" s="161"/>
      <c r="AC491" s="161"/>
      <c r="AD491" s="161"/>
      <c r="AE491" s="161"/>
      <c r="AF491" s="161"/>
      <c r="AG491" s="161"/>
      <c r="AH491" s="161"/>
      <c r="AI491" s="161"/>
      <c r="AJ491" s="161"/>
      <c r="AK491" s="161"/>
      <c r="AL491" s="161"/>
      <c r="AM491" s="161"/>
      <c r="AN491" s="161"/>
      <c r="AO491" s="161"/>
      <c r="AP491" s="161"/>
      <c r="AQ491" s="161"/>
      <c r="AR491" s="161"/>
      <c r="AS491" s="161"/>
      <c r="AT491" s="161"/>
      <c r="AU491" s="161"/>
      <c r="AV491" s="161"/>
      <c r="AW491" s="161"/>
      <c r="AX491" s="161"/>
      <c r="AY491" s="161"/>
      <c r="AZ491" s="161"/>
      <c r="BA491" s="161"/>
      <c r="BB491" s="161"/>
      <c r="BC491" s="161"/>
      <c r="BD491" s="161"/>
      <c r="BE491" s="161"/>
      <c r="BF491" s="161"/>
      <c r="BG491" s="161"/>
      <c r="BH491" s="161"/>
      <c r="BI491" s="161"/>
      <c r="BJ491" s="161"/>
      <c r="BK491" s="161"/>
      <c r="BL491" s="161"/>
      <c r="BM491" s="161"/>
      <c r="BN491" s="161"/>
      <c r="BO491" s="161"/>
      <c r="BP491" s="161"/>
      <c r="BQ491" s="161"/>
      <c r="BR491" s="161"/>
      <c r="BS491" s="161"/>
      <c r="BT491" s="161"/>
      <c r="BU491" s="161"/>
      <c r="BV491" s="161"/>
      <c r="BW491" s="161"/>
      <c r="BX491" s="161"/>
      <c r="BY491" s="161"/>
      <c r="BZ491" s="161"/>
      <c r="CA491" s="161"/>
      <c r="CB491" s="161"/>
      <c r="CC491" s="161"/>
      <c r="CD491" s="161"/>
      <c r="CE491" s="161"/>
      <c r="CF491" s="161"/>
      <c r="CG491" s="161"/>
      <c r="CH491" s="161"/>
      <c r="CI491" s="161"/>
      <c r="CJ491" s="161"/>
      <c r="CK491" s="161"/>
      <c r="CL491" s="161"/>
      <c r="CM491" s="161"/>
      <c r="CN491" s="161"/>
      <c r="CO491" s="161"/>
      <c r="CP491" s="161"/>
      <c r="CQ491" s="161"/>
      <c r="CR491" s="161"/>
      <c r="CS491" s="161"/>
      <c r="CT491" s="161"/>
      <c r="CU491" s="161"/>
      <c r="CV491" s="161"/>
      <c r="CW491" s="161"/>
      <c r="CX491" s="161"/>
      <c r="CY491" s="161"/>
      <c r="CZ491" s="161"/>
      <c r="DA491" s="161"/>
      <c r="DB491" s="161"/>
      <c r="DC491" s="161"/>
      <c r="DD491" s="161"/>
      <c r="DE491" s="161"/>
      <c r="DF491" s="161"/>
      <c r="DG491" s="161"/>
      <c r="DH491" s="161"/>
      <c r="DI491" s="161"/>
      <c r="DJ491" s="161"/>
      <c r="DK491" s="161"/>
      <c r="DL491" s="161"/>
      <c r="DM491" s="161"/>
      <c r="DN491" s="161"/>
      <c r="DO491" s="161"/>
      <c r="DP491" s="161"/>
      <c r="DQ491" s="161"/>
      <c r="DR491" s="161"/>
      <c r="DS491" s="161"/>
      <c r="DT491" s="161"/>
      <c r="DU491" s="161"/>
      <c r="DV491" s="161"/>
      <c r="DW491" s="161"/>
      <c r="DX491" s="161"/>
      <c r="DY491" s="161"/>
      <c r="DZ491" s="161"/>
      <c r="EA491" s="161"/>
      <c r="EB491" s="161"/>
      <c r="EC491" s="161"/>
      <c r="ED491" s="161"/>
      <c r="EE491" s="161"/>
      <c r="EF491" s="161"/>
      <c r="EG491" s="161"/>
      <c r="EH491" s="161"/>
      <c r="EI491" s="161"/>
      <c r="EJ491" s="161"/>
      <c r="EK491" s="161"/>
      <c r="EL491" s="161"/>
      <c r="EM491" s="161"/>
      <c r="EN491" s="161"/>
      <c r="EO491" s="161"/>
      <c r="EP491" s="161"/>
      <c r="EQ491" s="161"/>
      <c r="ER491" s="161"/>
      <c r="ES491" s="161"/>
      <c r="ET491" s="161"/>
      <c r="EU491" s="161"/>
      <c r="EV491" s="161"/>
      <c r="EW491" s="161"/>
      <c r="EX491" s="161"/>
      <c r="EY491" s="161"/>
      <c r="EZ491" s="161"/>
      <c r="FA491" s="161"/>
      <c r="FB491" s="161"/>
      <c r="FC491" s="161"/>
      <c r="FD491" s="161"/>
      <c r="FE491" s="161"/>
      <c r="FF491" s="161"/>
      <c r="FG491" s="161"/>
      <c r="FH491" s="161"/>
      <c r="FI491" s="161"/>
      <c r="FJ491" s="161"/>
      <c r="FK491" s="161"/>
      <c r="FL491" s="161"/>
      <c r="FM491" s="161"/>
      <c r="FN491" s="161"/>
      <c r="FO491" s="161"/>
      <c r="FP491" s="161"/>
      <c r="FQ491" s="161"/>
      <c r="FR491" s="161"/>
      <c r="FS491" s="161"/>
      <c r="FT491" s="161"/>
      <c r="FU491" s="161"/>
      <c r="FV491" s="161"/>
      <c r="FW491" s="161"/>
      <c r="FX491" s="161"/>
      <c r="FY491" s="161"/>
      <c r="FZ491" s="161"/>
      <c r="GA491" s="161"/>
      <c r="GB491" s="161"/>
      <c r="GC491" s="161"/>
      <c r="GD491" s="161"/>
      <c r="GE491" s="161"/>
      <c r="GF491" s="161"/>
      <c r="GG491" s="161"/>
      <c r="GH491" s="161"/>
      <c r="GI491" s="161"/>
      <c r="GJ491" s="161"/>
      <c r="GK491" s="161"/>
      <c r="GL491" s="161"/>
      <c r="GM491" s="161"/>
      <c r="GN491" s="161"/>
      <c r="GO491" s="161"/>
      <c r="GP491" s="161"/>
      <c r="GQ491" s="161"/>
      <c r="GR491" s="161"/>
      <c r="GS491" s="161"/>
      <c r="GT491" s="161"/>
      <c r="GU491" s="161"/>
      <c r="GV491" s="161"/>
      <c r="GW491" s="161"/>
      <c r="GX491" s="161"/>
      <c r="GY491" s="161"/>
      <c r="GZ491" s="161"/>
      <c r="HA491" s="161"/>
      <c r="HB491" s="161"/>
      <c r="HC491" s="161"/>
      <c r="HD491" s="161"/>
      <c r="HE491" s="161"/>
      <c r="HF491" s="161"/>
      <c r="HG491" s="161"/>
      <c r="HH491" s="161"/>
      <c r="HI491" s="161"/>
      <c r="HJ491" s="161"/>
      <c r="HK491" s="161"/>
      <c r="HL491" s="161"/>
      <c r="HM491" s="161"/>
      <c r="HN491" s="161"/>
      <c r="HO491" s="161"/>
      <c r="HP491" s="161"/>
      <c r="HQ491" s="161"/>
      <c r="HR491" s="161"/>
      <c r="HS491" s="161"/>
      <c r="HT491" s="161"/>
      <c r="HU491" s="161"/>
      <c r="HV491" s="161"/>
      <c r="HW491" s="161"/>
      <c r="HX491" s="161"/>
      <c r="HY491" s="161"/>
      <c r="HZ491" s="161"/>
      <c r="IA491" s="161"/>
      <c r="IB491" s="161"/>
      <c r="IC491" s="161"/>
      <c r="ID491" s="161"/>
      <c r="IE491" s="161"/>
      <c r="IF491" s="161"/>
      <c r="IG491" s="161"/>
      <c r="IH491" s="161"/>
      <c r="II491" s="161"/>
      <c r="IJ491" s="161"/>
      <c r="IK491" s="161"/>
      <c r="IL491" s="161"/>
      <c r="IM491" s="161"/>
      <c r="IN491" s="161"/>
      <c r="IO491" s="161"/>
      <c r="IP491" s="161"/>
      <c r="IQ491" s="161"/>
      <c r="IR491" s="161"/>
      <c r="IS491" s="161"/>
      <c r="IT491" s="161"/>
      <c r="IU491" s="161"/>
      <c r="IV491" s="161"/>
    </row>
    <row r="492" spans="1:256" ht="12.75" customHeight="1">
      <c r="A492" s="665">
        <v>10</v>
      </c>
      <c r="B492" s="458" t="s">
        <v>207</v>
      </c>
      <c r="C492" s="453"/>
      <c r="D492" s="237"/>
      <c r="E492" s="453"/>
      <c r="F492" s="451"/>
      <c r="G492" s="959"/>
      <c r="H492" s="1020"/>
      <c r="I492" s="1059"/>
      <c r="J492" s="167"/>
      <c r="K492" s="167"/>
      <c r="L492" s="167"/>
      <c r="M492" s="167"/>
      <c r="N492" s="167"/>
      <c r="O492" s="161"/>
      <c r="P492" s="161"/>
      <c r="Q492" s="161"/>
      <c r="R492" s="161"/>
      <c r="S492" s="161"/>
      <c r="T492" s="161"/>
      <c r="U492" s="161"/>
      <c r="V492" s="161"/>
      <c r="W492" s="161"/>
      <c r="X492" s="161"/>
      <c r="Y492" s="161"/>
      <c r="Z492" s="161"/>
      <c r="AA492" s="161"/>
      <c r="AB492" s="161"/>
      <c r="AC492" s="161"/>
      <c r="AD492" s="161"/>
      <c r="AE492" s="161"/>
      <c r="AF492" s="161"/>
      <c r="AG492" s="161"/>
      <c r="AH492" s="161"/>
      <c r="AI492" s="161"/>
      <c r="AJ492" s="161"/>
      <c r="AK492" s="161"/>
      <c r="AL492" s="161"/>
      <c r="AM492" s="161"/>
      <c r="AN492" s="161"/>
      <c r="AO492" s="161"/>
      <c r="AP492" s="161"/>
      <c r="AQ492" s="161"/>
      <c r="AR492" s="161"/>
      <c r="AS492" s="161"/>
      <c r="AT492" s="161"/>
      <c r="AU492" s="161"/>
      <c r="AV492" s="161"/>
      <c r="AW492" s="161"/>
      <c r="AX492" s="161"/>
      <c r="AY492" s="161"/>
      <c r="AZ492" s="161"/>
      <c r="BA492" s="161"/>
      <c r="BB492" s="161"/>
      <c r="BC492" s="161"/>
      <c r="BD492" s="161"/>
      <c r="BE492" s="161"/>
      <c r="BF492" s="161"/>
      <c r="BG492" s="161"/>
      <c r="BH492" s="161"/>
      <c r="BI492" s="161"/>
      <c r="BJ492" s="161"/>
      <c r="BK492" s="161"/>
      <c r="BL492" s="161"/>
      <c r="BM492" s="161"/>
      <c r="BN492" s="161"/>
      <c r="BO492" s="161"/>
      <c r="BP492" s="161"/>
      <c r="BQ492" s="161"/>
      <c r="BR492" s="161"/>
      <c r="BS492" s="161"/>
      <c r="BT492" s="161"/>
      <c r="BU492" s="161"/>
      <c r="BV492" s="161"/>
      <c r="BW492" s="161"/>
      <c r="BX492" s="161"/>
      <c r="BY492" s="161"/>
      <c r="BZ492" s="161"/>
      <c r="CA492" s="161"/>
      <c r="CB492" s="161"/>
      <c r="CC492" s="161"/>
      <c r="CD492" s="161"/>
      <c r="CE492" s="161"/>
      <c r="CF492" s="161"/>
      <c r="CG492" s="161"/>
      <c r="CH492" s="161"/>
      <c r="CI492" s="161"/>
      <c r="CJ492" s="161"/>
      <c r="CK492" s="161"/>
      <c r="CL492" s="161"/>
      <c r="CM492" s="161"/>
      <c r="CN492" s="161"/>
      <c r="CO492" s="161"/>
      <c r="CP492" s="161"/>
      <c r="CQ492" s="161"/>
      <c r="CR492" s="161"/>
      <c r="CS492" s="161"/>
      <c r="CT492" s="161"/>
      <c r="CU492" s="161"/>
      <c r="CV492" s="161"/>
      <c r="CW492" s="161"/>
      <c r="CX492" s="161"/>
      <c r="CY492" s="161"/>
      <c r="CZ492" s="161"/>
      <c r="DA492" s="161"/>
      <c r="DB492" s="161"/>
      <c r="DC492" s="161"/>
      <c r="DD492" s="161"/>
      <c r="DE492" s="161"/>
      <c r="DF492" s="161"/>
      <c r="DG492" s="161"/>
      <c r="DH492" s="161"/>
      <c r="DI492" s="161"/>
      <c r="DJ492" s="161"/>
      <c r="DK492" s="161"/>
      <c r="DL492" s="161"/>
      <c r="DM492" s="161"/>
      <c r="DN492" s="161"/>
      <c r="DO492" s="161"/>
      <c r="DP492" s="161"/>
      <c r="DQ492" s="161"/>
      <c r="DR492" s="161"/>
      <c r="DS492" s="161"/>
      <c r="DT492" s="161"/>
      <c r="DU492" s="161"/>
      <c r="DV492" s="161"/>
      <c r="DW492" s="161"/>
      <c r="DX492" s="161"/>
      <c r="DY492" s="161"/>
      <c r="DZ492" s="161"/>
      <c r="EA492" s="161"/>
      <c r="EB492" s="161"/>
      <c r="EC492" s="161"/>
      <c r="ED492" s="161"/>
      <c r="EE492" s="161"/>
      <c r="EF492" s="161"/>
      <c r="EG492" s="161"/>
      <c r="EH492" s="161"/>
      <c r="EI492" s="161"/>
      <c r="EJ492" s="161"/>
      <c r="EK492" s="161"/>
      <c r="EL492" s="161"/>
      <c r="EM492" s="161"/>
      <c r="EN492" s="161"/>
      <c r="EO492" s="161"/>
      <c r="EP492" s="161"/>
      <c r="EQ492" s="161"/>
      <c r="ER492" s="161"/>
      <c r="ES492" s="161"/>
      <c r="ET492" s="161"/>
      <c r="EU492" s="161"/>
      <c r="EV492" s="161"/>
      <c r="EW492" s="161"/>
      <c r="EX492" s="161"/>
      <c r="EY492" s="161"/>
      <c r="EZ492" s="161"/>
      <c r="FA492" s="161"/>
      <c r="FB492" s="161"/>
      <c r="FC492" s="161"/>
      <c r="FD492" s="161"/>
      <c r="FE492" s="161"/>
      <c r="FF492" s="161"/>
      <c r="FG492" s="161"/>
      <c r="FH492" s="161"/>
      <c r="FI492" s="161"/>
      <c r="FJ492" s="161"/>
      <c r="FK492" s="161"/>
      <c r="FL492" s="161"/>
      <c r="FM492" s="161"/>
      <c r="FN492" s="161"/>
      <c r="FO492" s="161"/>
      <c r="FP492" s="161"/>
      <c r="FQ492" s="161"/>
      <c r="FR492" s="161"/>
      <c r="FS492" s="161"/>
      <c r="FT492" s="161"/>
      <c r="FU492" s="161"/>
      <c r="FV492" s="161"/>
      <c r="FW492" s="161"/>
      <c r="FX492" s="161"/>
      <c r="FY492" s="161"/>
      <c r="FZ492" s="161"/>
      <c r="GA492" s="161"/>
      <c r="GB492" s="161"/>
      <c r="GC492" s="161"/>
      <c r="GD492" s="161"/>
      <c r="GE492" s="161"/>
      <c r="GF492" s="161"/>
      <c r="GG492" s="161"/>
      <c r="GH492" s="161"/>
      <c r="GI492" s="161"/>
      <c r="GJ492" s="161"/>
      <c r="GK492" s="161"/>
      <c r="GL492" s="161"/>
      <c r="GM492" s="161"/>
      <c r="GN492" s="161"/>
      <c r="GO492" s="161"/>
      <c r="GP492" s="161"/>
      <c r="GQ492" s="161"/>
      <c r="GR492" s="161"/>
      <c r="GS492" s="161"/>
      <c r="GT492" s="161"/>
      <c r="GU492" s="161"/>
      <c r="GV492" s="161"/>
      <c r="GW492" s="161"/>
      <c r="GX492" s="161"/>
      <c r="GY492" s="161"/>
      <c r="GZ492" s="161"/>
      <c r="HA492" s="161"/>
      <c r="HB492" s="161"/>
      <c r="HC492" s="161"/>
      <c r="HD492" s="161"/>
      <c r="HE492" s="161"/>
      <c r="HF492" s="161"/>
      <c r="HG492" s="161"/>
      <c r="HH492" s="161"/>
      <c r="HI492" s="161"/>
      <c r="HJ492" s="161"/>
      <c r="HK492" s="161"/>
      <c r="HL492" s="161"/>
      <c r="HM492" s="161"/>
      <c r="HN492" s="161"/>
      <c r="HO492" s="161"/>
      <c r="HP492" s="161"/>
      <c r="HQ492" s="161"/>
      <c r="HR492" s="161"/>
      <c r="HS492" s="161"/>
      <c r="HT492" s="161"/>
      <c r="HU492" s="161"/>
      <c r="HV492" s="161"/>
      <c r="HW492" s="161"/>
      <c r="HX492" s="161"/>
      <c r="HY492" s="161"/>
      <c r="HZ492" s="161"/>
      <c r="IA492" s="161"/>
      <c r="IB492" s="161"/>
      <c r="IC492" s="161"/>
      <c r="ID492" s="161"/>
      <c r="IE492" s="161"/>
      <c r="IF492" s="161"/>
      <c r="IG492" s="161"/>
      <c r="IH492" s="161"/>
      <c r="II492" s="161"/>
      <c r="IJ492" s="161"/>
      <c r="IK492" s="161"/>
      <c r="IL492" s="161"/>
      <c r="IM492" s="161"/>
      <c r="IN492" s="161"/>
      <c r="IO492" s="161"/>
      <c r="IP492" s="161"/>
      <c r="IQ492" s="161"/>
      <c r="IR492" s="161"/>
      <c r="IS492" s="161"/>
      <c r="IT492" s="161"/>
      <c r="IU492" s="161"/>
      <c r="IV492" s="161"/>
    </row>
    <row r="493" spans="1:256" ht="12.75" customHeight="1">
      <c r="A493" s="666">
        <v>10.1</v>
      </c>
      <c r="B493" s="944" t="s">
        <v>123</v>
      </c>
      <c r="C493" s="546">
        <v>2.62</v>
      </c>
      <c r="D493" s="547" t="s">
        <v>58</v>
      </c>
      <c r="E493" s="546"/>
      <c r="F493" s="548">
        <f>C493*E493</f>
        <v>0</v>
      </c>
      <c r="G493" s="959"/>
      <c r="H493" s="1020"/>
      <c r="I493" s="1068"/>
      <c r="J493" s="167"/>
      <c r="K493" s="167"/>
      <c r="L493" s="167"/>
      <c r="M493" s="167"/>
      <c r="N493" s="167"/>
      <c r="O493" s="161"/>
      <c r="P493" s="161"/>
      <c r="Q493" s="161"/>
      <c r="R493" s="161"/>
      <c r="S493" s="161"/>
      <c r="T493" s="161"/>
      <c r="U493" s="161"/>
      <c r="V493" s="161"/>
      <c r="W493" s="161"/>
      <c r="X493" s="161"/>
      <c r="Y493" s="161"/>
      <c r="Z493" s="161"/>
      <c r="AA493" s="161"/>
      <c r="AB493" s="161"/>
      <c r="AC493" s="161"/>
      <c r="AD493" s="161"/>
      <c r="AE493" s="161"/>
      <c r="AF493" s="161"/>
      <c r="AG493" s="161"/>
      <c r="AH493" s="161"/>
      <c r="AI493" s="161"/>
      <c r="AJ493" s="161"/>
      <c r="AK493" s="161"/>
      <c r="AL493" s="161"/>
      <c r="AM493" s="161"/>
      <c r="AN493" s="161"/>
      <c r="AO493" s="161"/>
      <c r="AP493" s="161"/>
      <c r="AQ493" s="161"/>
      <c r="AR493" s="161"/>
      <c r="AS493" s="161"/>
      <c r="AT493" s="161"/>
      <c r="AU493" s="161"/>
      <c r="AV493" s="161"/>
      <c r="AW493" s="161"/>
      <c r="AX493" s="161"/>
      <c r="AY493" s="161"/>
      <c r="AZ493" s="161"/>
      <c r="BA493" s="161"/>
      <c r="BB493" s="161"/>
      <c r="BC493" s="161"/>
      <c r="BD493" s="161"/>
      <c r="BE493" s="161"/>
      <c r="BF493" s="161"/>
      <c r="BG493" s="161"/>
      <c r="BH493" s="161"/>
      <c r="BI493" s="161"/>
      <c r="BJ493" s="161"/>
      <c r="BK493" s="161"/>
      <c r="BL493" s="161"/>
      <c r="BM493" s="161"/>
      <c r="BN493" s="161"/>
      <c r="BO493" s="161"/>
      <c r="BP493" s="161"/>
      <c r="BQ493" s="161"/>
      <c r="BR493" s="161"/>
      <c r="BS493" s="161"/>
      <c r="BT493" s="161"/>
      <c r="BU493" s="161"/>
      <c r="BV493" s="161"/>
      <c r="BW493" s="161"/>
      <c r="BX493" s="161"/>
      <c r="BY493" s="161"/>
      <c r="BZ493" s="161"/>
      <c r="CA493" s="161"/>
      <c r="CB493" s="161"/>
      <c r="CC493" s="161"/>
      <c r="CD493" s="161"/>
      <c r="CE493" s="161"/>
      <c r="CF493" s="161"/>
      <c r="CG493" s="161"/>
      <c r="CH493" s="161"/>
      <c r="CI493" s="161"/>
      <c r="CJ493" s="161"/>
      <c r="CK493" s="161"/>
      <c r="CL493" s="161"/>
      <c r="CM493" s="161"/>
      <c r="CN493" s="161"/>
      <c r="CO493" s="161"/>
      <c r="CP493" s="161"/>
      <c r="CQ493" s="161"/>
      <c r="CR493" s="161"/>
      <c r="CS493" s="161"/>
      <c r="CT493" s="161"/>
      <c r="CU493" s="161"/>
      <c r="CV493" s="161"/>
      <c r="CW493" s="161"/>
      <c r="CX493" s="161"/>
      <c r="CY493" s="161"/>
      <c r="CZ493" s="161"/>
      <c r="DA493" s="161"/>
      <c r="DB493" s="161"/>
      <c r="DC493" s="161"/>
      <c r="DD493" s="161"/>
      <c r="DE493" s="161"/>
      <c r="DF493" s="161"/>
      <c r="DG493" s="161"/>
      <c r="DH493" s="161"/>
      <c r="DI493" s="161"/>
      <c r="DJ493" s="161"/>
      <c r="DK493" s="161"/>
      <c r="DL493" s="161"/>
      <c r="DM493" s="161"/>
      <c r="DN493" s="161"/>
      <c r="DO493" s="161"/>
      <c r="DP493" s="161"/>
      <c r="DQ493" s="161"/>
      <c r="DR493" s="161"/>
      <c r="DS493" s="161"/>
      <c r="DT493" s="161"/>
      <c r="DU493" s="161"/>
      <c r="DV493" s="161"/>
      <c r="DW493" s="161"/>
      <c r="DX493" s="161"/>
      <c r="DY493" s="161"/>
      <c r="DZ493" s="161"/>
      <c r="EA493" s="161"/>
      <c r="EB493" s="161"/>
      <c r="EC493" s="161"/>
      <c r="ED493" s="161"/>
      <c r="EE493" s="161"/>
      <c r="EF493" s="161"/>
      <c r="EG493" s="161"/>
      <c r="EH493" s="161"/>
      <c r="EI493" s="161"/>
      <c r="EJ493" s="161"/>
      <c r="EK493" s="161"/>
      <c r="EL493" s="161"/>
      <c r="EM493" s="161"/>
      <c r="EN493" s="161"/>
      <c r="EO493" s="161"/>
      <c r="EP493" s="161"/>
      <c r="EQ493" s="161"/>
      <c r="ER493" s="161"/>
      <c r="ES493" s="161"/>
      <c r="ET493" s="161"/>
      <c r="EU493" s="161"/>
      <c r="EV493" s="161"/>
      <c r="EW493" s="161"/>
      <c r="EX493" s="161"/>
      <c r="EY493" s="161"/>
      <c r="EZ493" s="161"/>
      <c r="FA493" s="161"/>
      <c r="FB493" s="161"/>
      <c r="FC493" s="161"/>
      <c r="FD493" s="161"/>
      <c r="FE493" s="161"/>
      <c r="FF493" s="161"/>
      <c r="FG493" s="161"/>
      <c r="FH493" s="161"/>
      <c r="FI493" s="161"/>
      <c r="FJ493" s="161"/>
      <c r="FK493" s="161"/>
      <c r="FL493" s="161"/>
      <c r="FM493" s="161"/>
      <c r="FN493" s="161"/>
      <c r="FO493" s="161"/>
      <c r="FP493" s="161"/>
      <c r="FQ493" s="161"/>
      <c r="FR493" s="161"/>
      <c r="FS493" s="161"/>
      <c r="FT493" s="161"/>
      <c r="FU493" s="161"/>
      <c r="FV493" s="161"/>
      <c r="FW493" s="161"/>
      <c r="FX493" s="161"/>
      <c r="FY493" s="161"/>
      <c r="FZ493" s="161"/>
      <c r="GA493" s="161"/>
      <c r="GB493" s="161"/>
      <c r="GC493" s="161"/>
      <c r="GD493" s="161"/>
      <c r="GE493" s="161"/>
      <c r="GF493" s="161"/>
      <c r="GG493" s="161"/>
      <c r="GH493" s="161"/>
      <c r="GI493" s="161"/>
      <c r="GJ493" s="161"/>
      <c r="GK493" s="161"/>
      <c r="GL493" s="161"/>
      <c r="GM493" s="161"/>
      <c r="GN493" s="161"/>
      <c r="GO493" s="161"/>
      <c r="GP493" s="161"/>
      <c r="GQ493" s="161"/>
      <c r="GR493" s="161"/>
      <c r="GS493" s="161"/>
      <c r="GT493" s="161"/>
      <c r="GU493" s="161"/>
      <c r="GV493" s="161"/>
      <c r="GW493" s="161"/>
      <c r="GX493" s="161"/>
      <c r="GY493" s="161"/>
      <c r="GZ493" s="161"/>
      <c r="HA493" s="161"/>
      <c r="HB493" s="161"/>
      <c r="HC493" s="161"/>
      <c r="HD493" s="161"/>
      <c r="HE493" s="161"/>
      <c r="HF493" s="161"/>
      <c r="HG493" s="161"/>
      <c r="HH493" s="161"/>
      <c r="HI493" s="161"/>
      <c r="HJ493" s="161"/>
      <c r="HK493" s="161"/>
      <c r="HL493" s="161"/>
      <c r="HM493" s="161"/>
      <c r="HN493" s="161"/>
      <c r="HO493" s="161"/>
      <c r="HP493" s="161"/>
      <c r="HQ493" s="161"/>
      <c r="HR493" s="161"/>
      <c r="HS493" s="161"/>
      <c r="HT493" s="161"/>
      <c r="HU493" s="161"/>
      <c r="HV493" s="161"/>
      <c r="HW493" s="161"/>
      <c r="HX493" s="161"/>
      <c r="HY493" s="161"/>
      <c r="HZ493" s="161"/>
      <c r="IA493" s="161"/>
      <c r="IB493" s="161"/>
      <c r="IC493" s="161"/>
      <c r="ID493" s="161"/>
      <c r="IE493" s="161"/>
      <c r="IF493" s="161"/>
      <c r="IG493" s="161"/>
      <c r="IH493" s="161"/>
      <c r="II493" s="161"/>
      <c r="IJ493" s="161"/>
      <c r="IK493" s="161"/>
      <c r="IL493" s="161"/>
      <c r="IM493" s="161"/>
      <c r="IN493" s="161"/>
      <c r="IO493" s="161"/>
      <c r="IP493" s="161"/>
      <c r="IQ493" s="161"/>
      <c r="IR493" s="161"/>
      <c r="IS493" s="161"/>
      <c r="IT493" s="161"/>
      <c r="IU493" s="161"/>
      <c r="IV493" s="161"/>
    </row>
    <row r="494" spans="1:256" ht="12.75" customHeight="1">
      <c r="A494" s="683"/>
      <c r="B494" s="459"/>
      <c r="C494" s="460"/>
      <c r="D494" s="461"/>
      <c r="E494" s="460"/>
      <c r="F494" s="550"/>
      <c r="G494" s="959"/>
      <c r="H494" s="1020"/>
      <c r="I494" s="167"/>
      <c r="J494" s="167"/>
      <c r="K494" s="167"/>
      <c r="L494" s="167"/>
      <c r="M494" s="167"/>
      <c r="N494" s="167"/>
      <c r="O494" s="161"/>
      <c r="P494" s="161"/>
      <c r="Q494" s="161"/>
      <c r="R494" s="161"/>
      <c r="S494" s="161"/>
      <c r="T494" s="161"/>
      <c r="U494" s="161"/>
      <c r="V494" s="161"/>
      <c r="W494" s="161"/>
      <c r="X494" s="161"/>
      <c r="Y494" s="161"/>
      <c r="Z494" s="161"/>
      <c r="AA494" s="161"/>
      <c r="AB494" s="161"/>
      <c r="AC494" s="161"/>
      <c r="AD494" s="161"/>
      <c r="AE494" s="161"/>
      <c r="AF494" s="161"/>
      <c r="AG494" s="161"/>
      <c r="AH494" s="161"/>
      <c r="AI494" s="161"/>
      <c r="AJ494" s="161"/>
      <c r="AK494" s="161"/>
      <c r="AL494" s="161"/>
      <c r="AM494" s="161"/>
      <c r="AN494" s="161"/>
      <c r="AO494" s="161"/>
      <c r="AP494" s="161"/>
      <c r="AQ494" s="161"/>
      <c r="AR494" s="161"/>
      <c r="AS494" s="161"/>
      <c r="AT494" s="161"/>
      <c r="AU494" s="161"/>
      <c r="AV494" s="161"/>
      <c r="AW494" s="161"/>
      <c r="AX494" s="161"/>
      <c r="AY494" s="161"/>
      <c r="AZ494" s="161"/>
      <c r="BA494" s="161"/>
      <c r="BB494" s="161"/>
      <c r="BC494" s="161"/>
      <c r="BD494" s="161"/>
      <c r="BE494" s="161"/>
      <c r="BF494" s="161"/>
      <c r="BG494" s="161"/>
      <c r="BH494" s="161"/>
      <c r="BI494" s="161"/>
      <c r="BJ494" s="161"/>
      <c r="BK494" s="161"/>
      <c r="BL494" s="161"/>
      <c r="BM494" s="161"/>
      <c r="BN494" s="161"/>
      <c r="BO494" s="161"/>
      <c r="BP494" s="161"/>
      <c r="BQ494" s="161"/>
      <c r="BR494" s="161"/>
      <c r="BS494" s="161"/>
      <c r="BT494" s="161"/>
      <c r="BU494" s="161"/>
      <c r="BV494" s="161"/>
      <c r="BW494" s="161"/>
      <c r="BX494" s="161"/>
      <c r="BY494" s="161"/>
      <c r="BZ494" s="161"/>
      <c r="CA494" s="161"/>
      <c r="CB494" s="161"/>
      <c r="CC494" s="161"/>
      <c r="CD494" s="161"/>
      <c r="CE494" s="161"/>
      <c r="CF494" s="161"/>
      <c r="CG494" s="161"/>
      <c r="CH494" s="161"/>
      <c r="CI494" s="161"/>
      <c r="CJ494" s="161"/>
      <c r="CK494" s="161"/>
      <c r="CL494" s="161"/>
      <c r="CM494" s="161"/>
      <c r="CN494" s="161"/>
      <c r="CO494" s="161"/>
      <c r="CP494" s="161"/>
      <c r="CQ494" s="161"/>
      <c r="CR494" s="161"/>
      <c r="CS494" s="161"/>
      <c r="CT494" s="161"/>
      <c r="CU494" s="161"/>
      <c r="CV494" s="161"/>
      <c r="CW494" s="161"/>
      <c r="CX494" s="161"/>
      <c r="CY494" s="161"/>
      <c r="CZ494" s="161"/>
      <c r="DA494" s="161"/>
      <c r="DB494" s="161"/>
      <c r="DC494" s="161"/>
      <c r="DD494" s="161"/>
      <c r="DE494" s="161"/>
      <c r="DF494" s="161"/>
      <c r="DG494" s="161"/>
      <c r="DH494" s="161"/>
      <c r="DI494" s="161"/>
      <c r="DJ494" s="161"/>
      <c r="DK494" s="161"/>
      <c r="DL494" s="161"/>
      <c r="DM494" s="161"/>
      <c r="DN494" s="161"/>
      <c r="DO494" s="161"/>
      <c r="DP494" s="161"/>
      <c r="DQ494" s="161"/>
      <c r="DR494" s="161"/>
      <c r="DS494" s="161"/>
      <c r="DT494" s="161"/>
      <c r="DU494" s="161"/>
      <c r="DV494" s="161"/>
      <c r="DW494" s="161"/>
      <c r="DX494" s="161"/>
      <c r="DY494" s="161"/>
      <c r="DZ494" s="161"/>
      <c r="EA494" s="161"/>
      <c r="EB494" s="161"/>
      <c r="EC494" s="161"/>
      <c r="ED494" s="161"/>
      <c r="EE494" s="161"/>
      <c r="EF494" s="161"/>
      <c r="EG494" s="161"/>
      <c r="EH494" s="161"/>
      <c r="EI494" s="161"/>
      <c r="EJ494" s="161"/>
      <c r="EK494" s="161"/>
      <c r="EL494" s="161"/>
      <c r="EM494" s="161"/>
      <c r="EN494" s="161"/>
      <c r="EO494" s="161"/>
      <c r="EP494" s="161"/>
      <c r="EQ494" s="161"/>
      <c r="ER494" s="161"/>
      <c r="ES494" s="161"/>
      <c r="ET494" s="161"/>
      <c r="EU494" s="161"/>
      <c r="EV494" s="161"/>
      <c r="EW494" s="161"/>
      <c r="EX494" s="161"/>
      <c r="EY494" s="161"/>
      <c r="EZ494" s="161"/>
      <c r="FA494" s="161"/>
      <c r="FB494" s="161"/>
      <c r="FC494" s="161"/>
      <c r="FD494" s="161"/>
      <c r="FE494" s="161"/>
      <c r="FF494" s="161"/>
      <c r="FG494" s="161"/>
      <c r="FH494" s="161"/>
      <c r="FI494" s="161"/>
      <c r="FJ494" s="161"/>
      <c r="FK494" s="161"/>
      <c r="FL494" s="161"/>
      <c r="FM494" s="161"/>
      <c r="FN494" s="161"/>
      <c r="FO494" s="161"/>
      <c r="FP494" s="161"/>
      <c r="FQ494" s="161"/>
      <c r="FR494" s="161"/>
      <c r="FS494" s="161"/>
      <c r="FT494" s="161"/>
      <c r="FU494" s="161"/>
      <c r="FV494" s="161"/>
      <c r="FW494" s="161"/>
      <c r="FX494" s="161"/>
      <c r="FY494" s="161"/>
      <c r="FZ494" s="161"/>
      <c r="GA494" s="161"/>
      <c r="GB494" s="161"/>
      <c r="GC494" s="161"/>
      <c r="GD494" s="161"/>
      <c r="GE494" s="161"/>
      <c r="GF494" s="161"/>
      <c r="GG494" s="161"/>
      <c r="GH494" s="161"/>
      <c r="GI494" s="161"/>
      <c r="GJ494" s="161"/>
      <c r="GK494" s="161"/>
      <c r="GL494" s="161"/>
      <c r="GM494" s="161"/>
      <c r="GN494" s="161"/>
      <c r="GO494" s="161"/>
      <c r="GP494" s="161"/>
      <c r="GQ494" s="161"/>
      <c r="GR494" s="161"/>
      <c r="GS494" s="161"/>
      <c r="GT494" s="161"/>
      <c r="GU494" s="161"/>
      <c r="GV494" s="161"/>
      <c r="GW494" s="161"/>
      <c r="GX494" s="161"/>
      <c r="GY494" s="161"/>
      <c r="GZ494" s="161"/>
      <c r="HA494" s="161"/>
      <c r="HB494" s="161"/>
      <c r="HC494" s="161"/>
      <c r="HD494" s="161"/>
      <c r="HE494" s="161"/>
      <c r="HF494" s="161"/>
      <c r="HG494" s="161"/>
      <c r="HH494" s="161"/>
      <c r="HI494" s="161"/>
      <c r="HJ494" s="161"/>
      <c r="HK494" s="161"/>
      <c r="HL494" s="161"/>
      <c r="HM494" s="161"/>
      <c r="HN494" s="161"/>
      <c r="HO494" s="161"/>
      <c r="HP494" s="161"/>
      <c r="HQ494" s="161"/>
      <c r="HR494" s="161"/>
      <c r="HS494" s="161"/>
      <c r="HT494" s="161"/>
      <c r="HU494" s="161"/>
      <c r="HV494" s="161"/>
      <c r="HW494" s="161"/>
      <c r="HX494" s="161"/>
      <c r="HY494" s="161"/>
      <c r="HZ494" s="161"/>
      <c r="IA494" s="161"/>
      <c r="IB494" s="161"/>
      <c r="IC494" s="161"/>
      <c r="ID494" s="161"/>
      <c r="IE494" s="161"/>
      <c r="IF494" s="161"/>
      <c r="IG494" s="161"/>
      <c r="IH494" s="161"/>
      <c r="II494" s="161"/>
      <c r="IJ494" s="161"/>
      <c r="IK494" s="161"/>
      <c r="IL494" s="161"/>
      <c r="IM494" s="161"/>
      <c r="IN494" s="161"/>
      <c r="IO494" s="161"/>
      <c r="IP494" s="161"/>
      <c r="IQ494" s="161"/>
      <c r="IR494" s="161"/>
      <c r="IS494" s="161"/>
      <c r="IT494" s="161"/>
      <c r="IU494" s="161"/>
      <c r="IV494" s="161"/>
    </row>
    <row r="495" spans="1:256" ht="25.5" customHeight="1">
      <c r="A495" s="675">
        <v>11</v>
      </c>
      <c r="B495" s="462" t="s">
        <v>420</v>
      </c>
      <c r="C495" s="463"/>
      <c r="D495" s="448"/>
      <c r="E495" s="463"/>
      <c r="F495" s="464"/>
      <c r="G495" s="959"/>
      <c r="H495" s="1075"/>
      <c r="I495" s="1076"/>
      <c r="J495" s="1076"/>
      <c r="K495" s="1076"/>
      <c r="L495" s="1076"/>
      <c r="M495" s="1076"/>
      <c r="N495" s="1076"/>
      <c r="O495" s="81"/>
      <c r="P495" s="81"/>
      <c r="Q495" s="81"/>
      <c r="R495" s="81"/>
      <c r="S495" s="81"/>
      <c r="T495" s="81"/>
      <c r="U495" s="81"/>
      <c r="V495" s="81"/>
      <c r="W495" s="81"/>
      <c r="X495" s="81"/>
      <c r="Y495" s="81"/>
      <c r="Z495" s="81"/>
      <c r="AA495" s="81"/>
      <c r="AB495" s="81"/>
      <c r="AC495" s="81"/>
      <c r="AD495" s="81"/>
      <c r="AE495" s="81"/>
      <c r="AF495" s="81"/>
      <c r="AG495" s="81"/>
      <c r="AH495" s="81"/>
      <c r="AI495" s="81"/>
      <c r="AJ495" s="81"/>
      <c r="AK495" s="81"/>
      <c r="AL495" s="81"/>
      <c r="AM495" s="81"/>
      <c r="AN495" s="81"/>
      <c r="AO495" s="81"/>
      <c r="AP495" s="81"/>
      <c r="AQ495" s="81"/>
      <c r="AR495" s="81"/>
      <c r="AS495" s="81"/>
      <c r="AT495" s="81"/>
      <c r="AU495" s="81"/>
      <c r="AV495" s="81"/>
      <c r="AW495" s="81"/>
      <c r="AX495" s="81"/>
      <c r="AY495" s="81"/>
      <c r="AZ495" s="81"/>
      <c r="BA495" s="81"/>
      <c r="BB495" s="81"/>
      <c r="BC495" s="81"/>
      <c r="BD495" s="81"/>
      <c r="BE495" s="81"/>
      <c r="BF495" s="81"/>
      <c r="BG495" s="81"/>
      <c r="BH495" s="81"/>
      <c r="BI495" s="81"/>
      <c r="BJ495" s="81"/>
      <c r="BK495" s="81"/>
      <c r="BL495" s="81"/>
      <c r="BM495" s="81"/>
      <c r="BN495" s="81"/>
      <c r="BO495" s="81"/>
      <c r="BP495" s="81"/>
      <c r="BQ495" s="81"/>
      <c r="BR495" s="81"/>
      <c r="BS495" s="81"/>
      <c r="BT495" s="81"/>
      <c r="BU495" s="81"/>
      <c r="BV495" s="81"/>
      <c r="BW495" s="81"/>
      <c r="BX495" s="81"/>
      <c r="BY495" s="81"/>
      <c r="BZ495" s="81"/>
      <c r="CA495" s="81"/>
      <c r="CB495" s="81"/>
      <c r="CC495" s="81"/>
      <c r="CD495" s="81"/>
      <c r="CE495" s="81"/>
      <c r="CF495" s="81"/>
      <c r="CG495" s="81"/>
      <c r="CH495" s="81"/>
      <c r="CI495" s="81"/>
      <c r="CJ495" s="81"/>
      <c r="CK495" s="81"/>
      <c r="CL495" s="81"/>
      <c r="CM495" s="81"/>
      <c r="CN495" s="81"/>
      <c r="CO495" s="81"/>
      <c r="CP495" s="81"/>
      <c r="CQ495" s="81"/>
      <c r="CR495" s="81"/>
      <c r="CS495" s="81"/>
      <c r="CT495" s="81"/>
      <c r="CU495" s="81"/>
      <c r="CV495" s="81"/>
      <c r="CW495" s="81"/>
      <c r="CX495" s="81"/>
      <c r="CY495" s="81"/>
      <c r="CZ495" s="81"/>
      <c r="DA495" s="81"/>
      <c r="DB495" s="81"/>
      <c r="DC495" s="81"/>
      <c r="DD495" s="81"/>
      <c r="DE495" s="81"/>
      <c r="DF495" s="81"/>
      <c r="DG495" s="81"/>
      <c r="DH495" s="81"/>
      <c r="DI495" s="81"/>
      <c r="DJ495" s="81"/>
      <c r="DK495" s="81"/>
      <c r="DL495" s="81"/>
      <c r="DM495" s="81"/>
      <c r="DN495" s="81"/>
      <c r="DO495" s="81"/>
      <c r="DP495" s="81"/>
      <c r="DQ495" s="81"/>
      <c r="DR495" s="81"/>
      <c r="DS495" s="81"/>
      <c r="DT495" s="81"/>
      <c r="DU495" s="81"/>
      <c r="DV495" s="81"/>
      <c r="DW495" s="81"/>
      <c r="DX495" s="81"/>
      <c r="DY495" s="81"/>
      <c r="DZ495" s="81"/>
      <c r="EA495" s="81"/>
      <c r="EB495" s="81"/>
      <c r="EC495" s="81"/>
      <c r="ED495" s="81"/>
      <c r="EE495" s="81"/>
      <c r="EF495" s="81"/>
      <c r="EG495" s="81"/>
      <c r="EH495" s="81"/>
      <c r="EI495" s="81"/>
      <c r="EJ495" s="81"/>
      <c r="EK495" s="81"/>
      <c r="EL495" s="81"/>
      <c r="EM495" s="81"/>
      <c r="EN495" s="81"/>
      <c r="EO495" s="81"/>
      <c r="EP495" s="81"/>
      <c r="EQ495" s="81"/>
      <c r="ER495" s="81"/>
      <c r="ES495" s="81"/>
      <c r="ET495" s="81"/>
      <c r="EU495" s="81"/>
      <c r="EV495" s="81"/>
      <c r="EW495" s="81"/>
      <c r="EX495" s="81"/>
      <c r="EY495" s="81"/>
      <c r="EZ495" s="81"/>
      <c r="FA495" s="81"/>
      <c r="FB495" s="81"/>
      <c r="FC495" s="81"/>
      <c r="FD495" s="81"/>
      <c r="FE495" s="81"/>
      <c r="FF495" s="81"/>
      <c r="FG495" s="81"/>
      <c r="FH495" s="81"/>
      <c r="FI495" s="81"/>
      <c r="FJ495" s="81"/>
      <c r="FK495" s="81"/>
      <c r="FL495" s="81"/>
      <c r="FM495" s="81"/>
      <c r="FN495" s="81"/>
      <c r="FO495" s="81"/>
      <c r="FP495" s="81"/>
      <c r="FQ495" s="81"/>
      <c r="FR495" s="81"/>
      <c r="FS495" s="81"/>
      <c r="FT495" s="81"/>
      <c r="FU495" s="81"/>
      <c r="FV495" s="81"/>
      <c r="FW495" s="81"/>
      <c r="FX495" s="81"/>
      <c r="FY495" s="81"/>
      <c r="FZ495" s="81"/>
      <c r="GA495" s="81"/>
      <c r="GB495" s="81"/>
      <c r="GC495" s="81"/>
      <c r="GD495" s="81"/>
      <c r="GE495" s="81"/>
      <c r="GF495" s="81"/>
      <c r="GG495" s="81"/>
      <c r="GH495" s="81"/>
      <c r="GI495" s="81"/>
      <c r="GJ495" s="81"/>
      <c r="GK495" s="81"/>
      <c r="GL495" s="81"/>
      <c r="GM495" s="81"/>
      <c r="GN495" s="81"/>
      <c r="GO495" s="81"/>
      <c r="GP495" s="81"/>
      <c r="GQ495" s="81"/>
      <c r="GR495" s="81"/>
      <c r="GS495" s="81"/>
      <c r="GT495" s="81"/>
      <c r="GU495" s="81"/>
      <c r="GV495" s="81"/>
      <c r="GW495" s="81"/>
      <c r="GX495" s="81"/>
      <c r="GY495" s="81"/>
      <c r="GZ495" s="81"/>
      <c r="HA495" s="81"/>
      <c r="HB495" s="81"/>
      <c r="HC495" s="81"/>
      <c r="HD495" s="81"/>
      <c r="HE495" s="81"/>
      <c r="HF495" s="81"/>
      <c r="HG495" s="81"/>
      <c r="HH495" s="81"/>
      <c r="HI495" s="81"/>
      <c r="HJ495" s="81"/>
      <c r="HK495" s="81"/>
      <c r="HL495" s="81"/>
      <c r="HM495" s="81"/>
      <c r="HN495" s="81"/>
      <c r="HO495" s="81"/>
      <c r="HP495" s="81"/>
      <c r="HQ495" s="81"/>
      <c r="HR495" s="81"/>
      <c r="HS495" s="81"/>
      <c r="HT495" s="81"/>
      <c r="HU495" s="81"/>
      <c r="HV495" s="81"/>
      <c r="HW495" s="81"/>
      <c r="HX495" s="81"/>
      <c r="HY495" s="81"/>
      <c r="HZ495" s="81"/>
      <c r="IA495" s="81"/>
      <c r="IB495" s="81"/>
      <c r="IC495" s="81"/>
      <c r="ID495" s="81"/>
      <c r="IE495" s="81"/>
      <c r="IF495" s="81"/>
      <c r="IG495" s="81"/>
      <c r="IH495" s="81"/>
      <c r="II495" s="81"/>
      <c r="IJ495" s="81"/>
      <c r="IK495" s="81"/>
      <c r="IL495" s="81"/>
      <c r="IM495" s="81"/>
      <c r="IN495" s="81"/>
      <c r="IO495" s="81"/>
      <c r="IP495" s="81"/>
      <c r="IQ495" s="81"/>
      <c r="IR495" s="81"/>
      <c r="IS495" s="81"/>
      <c r="IT495" s="81"/>
      <c r="IU495" s="81"/>
      <c r="IV495" s="81"/>
    </row>
    <row r="496" spans="1:256" ht="24.75" customHeight="1">
      <c r="A496" s="755">
        <v>11.1</v>
      </c>
      <c r="B496" s="544" t="s">
        <v>297</v>
      </c>
      <c r="C496" s="465">
        <v>53</v>
      </c>
      <c r="D496" s="466" t="s">
        <v>10</v>
      </c>
      <c r="E496" s="465"/>
      <c r="F496" s="465">
        <f t="shared" ref="F496:F506" si="16">C496*E496</f>
        <v>0</v>
      </c>
      <c r="G496" s="959"/>
      <c r="H496" s="112"/>
      <c r="I496" s="806"/>
      <c r="J496" s="1077"/>
      <c r="K496" s="806"/>
      <c r="L496" s="806"/>
      <c r="M496" s="806"/>
      <c r="N496" s="806"/>
      <c r="O496" s="806"/>
      <c r="P496" s="806"/>
      <c r="Q496" s="806"/>
      <c r="R496" s="806"/>
      <c r="S496" s="806"/>
      <c r="T496" s="806"/>
      <c r="U496" s="806"/>
      <c r="V496" s="806"/>
      <c r="W496" s="806"/>
      <c r="X496" s="806"/>
      <c r="Y496" s="806"/>
      <c r="Z496" s="806"/>
      <c r="AA496" s="806"/>
      <c r="AB496" s="806"/>
      <c r="AC496" s="806"/>
      <c r="AD496" s="806"/>
      <c r="AE496" s="806"/>
      <c r="AF496" s="806"/>
      <c r="AG496" s="806"/>
      <c r="AH496" s="806"/>
      <c r="AI496" s="806"/>
      <c r="AJ496" s="806"/>
      <c r="AK496" s="806"/>
      <c r="AL496" s="806"/>
      <c r="AM496" s="806"/>
      <c r="AN496" s="806"/>
      <c r="AO496" s="806"/>
      <c r="AP496" s="806"/>
      <c r="AQ496" s="806"/>
      <c r="AR496" s="806"/>
      <c r="AS496" s="806"/>
      <c r="AT496" s="806"/>
      <c r="AU496" s="806"/>
      <c r="AV496" s="806"/>
      <c r="AW496" s="806"/>
      <c r="AX496" s="806"/>
      <c r="AY496" s="806"/>
      <c r="AZ496" s="806"/>
      <c r="BA496" s="806"/>
      <c r="BB496" s="806"/>
      <c r="BC496" s="806"/>
      <c r="BD496" s="806"/>
      <c r="BE496" s="806"/>
      <c r="BF496" s="806"/>
      <c r="BG496" s="806"/>
      <c r="BH496" s="806"/>
      <c r="BI496" s="806"/>
      <c r="BJ496" s="806"/>
      <c r="BK496" s="806"/>
      <c r="BL496" s="806"/>
      <c r="BM496" s="806"/>
      <c r="BN496" s="806"/>
      <c r="BO496" s="806"/>
      <c r="BP496" s="806"/>
      <c r="BQ496" s="806"/>
      <c r="BR496" s="806"/>
      <c r="BS496" s="806"/>
      <c r="BT496" s="806"/>
      <c r="BU496" s="806"/>
      <c r="BV496" s="806"/>
      <c r="BW496" s="806"/>
      <c r="BX496" s="806"/>
      <c r="BY496" s="806"/>
      <c r="BZ496" s="806"/>
      <c r="CA496" s="806"/>
      <c r="CB496" s="806"/>
      <c r="CC496" s="806"/>
      <c r="CD496" s="806"/>
      <c r="CE496" s="806"/>
      <c r="CF496" s="806"/>
      <c r="CG496" s="806"/>
      <c r="CH496" s="806"/>
      <c r="CI496" s="806"/>
      <c r="CJ496" s="806"/>
      <c r="CK496" s="806"/>
      <c r="CL496" s="806"/>
      <c r="CM496" s="806"/>
      <c r="CN496" s="806"/>
      <c r="CO496" s="806"/>
      <c r="CP496" s="806"/>
      <c r="CQ496" s="806"/>
      <c r="CR496" s="806"/>
      <c r="CS496" s="806"/>
      <c r="CT496" s="806"/>
      <c r="CU496" s="806"/>
      <c r="CV496" s="806"/>
      <c r="CW496" s="806"/>
      <c r="CX496" s="806"/>
      <c r="CY496" s="806"/>
      <c r="CZ496" s="806"/>
      <c r="DA496" s="806"/>
      <c r="DB496" s="806"/>
      <c r="DC496" s="806"/>
      <c r="DD496" s="806"/>
      <c r="DE496" s="806"/>
      <c r="DF496" s="806"/>
      <c r="DG496" s="806"/>
      <c r="DH496" s="806"/>
      <c r="DI496" s="806"/>
      <c r="DJ496" s="806"/>
      <c r="DK496" s="806"/>
      <c r="DL496" s="806"/>
      <c r="DM496" s="806"/>
      <c r="DN496" s="806"/>
      <c r="DO496" s="806"/>
      <c r="DP496" s="806"/>
      <c r="DQ496" s="806"/>
      <c r="DR496" s="806"/>
      <c r="DS496" s="806"/>
      <c r="DT496" s="806"/>
      <c r="DU496" s="806"/>
      <c r="DV496" s="806"/>
      <c r="DW496" s="806"/>
      <c r="DX496" s="806"/>
      <c r="DY496" s="806"/>
      <c r="DZ496" s="806"/>
      <c r="EA496" s="806"/>
      <c r="EB496" s="806"/>
      <c r="EC496" s="806"/>
      <c r="ED496" s="806"/>
      <c r="EE496" s="806"/>
      <c r="EF496" s="806"/>
      <c r="EG496" s="806"/>
      <c r="EH496" s="806"/>
      <c r="EI496" s="806"/>
      <c r="EJ496" s="806"/>
      <c r="EK496" s="806"/>
      <c r="EL496" s="806"/>
      <c r="EM496" s="806"/>
      <c r="EN496" s="806"/>
      <c r="EO496" s="806"/>
      <c r="EP496" s="806"/>
      <c r="EQ496" s="806"/>
      <c r="ER496" s="806"/>
      <c r="ES496" s="806"/>
      <c r="ET496" s="806"/>
      <c r="EU496" s="806"/>
      <c r="EV496" s="806"/>
      <c r="EW496" s="806"/>
      <c r="EX496" s="806"/>
      <c r="EY496" s="806"/>
      <c r="EZ496" s="806"/>
      <c r="FA496" s="806"/>
      <c r="FB496" s="806"/>
      <c r="FC496" s="806"/>
      <c r="FD496" s="806"/>
      <c r="FE496" s="806"/>
      <c r="FF496" s="806"/>
      <c r="FG496" s="806"/>
      <c r="FH496" s="806"/>
      <c r="FI496" s="806"/>
      <c r="FJ496" s="806"/>
      <c r="FK496" s="806"/>
      <c r="FL496" s="806"/>
      <c r="FM496" s="806"/>
      <c r="FN496" s="806"/>
      <c r="FO496" s="806"/>
      <c r="FP496" s="806"/>
      <c r="FQ496" s="806"/>
      <c r="FR496" s="806"/>
      <c r="FS496" s="806"/>
      <c r="FT496" s="806"/>
      <c r="FU496" s="806"/>
      <c r="FV496" s="806"/>
      <c r="FW496" s="806"/>
      <c r="FX496" s="806"/>
      <c r="FY496" s="806"/>
      <c r="FZ496" s="806"/>
      <c r="GA496" s="806"/>
      <c r="GB496" s="806"/>
      <c r="GC496" s="806"/>
      <c r="GD496" s="806"/>
      <c r="GE496" s="806"/>
      <c r="GF496" s="806"/>
      <c r="GG496" s="806"/>
      <c r="GH496" s="806"/>
      <c r="GI496" s="806"/>
      <c r="GJ496" s="806"/>
      <c r="GK496" s="806"/>
      <c r="GL496" s="806"/>
      <c r="GM496" s="806"/>
      <c r="GN496" s="806"/>
      <c r="GO496" s="806"/>
      <c r="GP496" s="806"/>
      <c r="GQ496" s="806"/>
      <c r="GR496" s="806"/>
      <c r="GS496" s="806"/>
      <c r="GT496" s="806"/>
      <c r="GU496" s="806"/>
      <c r="GV496" s="806"/>
      <c r="GW496" s="806"/>
      <c r="GX496" s="806"/>
      <c r="GY496" s="806"/>
      <c r="GZ496" s="806"/>
      <c r="HA496" s="806"/>
      <c r="HB496" s="806"/>
      <c r="HC496" s="806"/>
      <c r="HD496" s="806"/>
      <c r="HE496" s="806"/>
      <c r="HF496" s="806"/>
      <c r="HG496" s="806"/>
      <c r="HH496" s="806"/>
      <c r="HI496" s="806"/>
      <c r="HJ496" s="806"/>
      <c r="HK496" s="806"/>
      <c r="HL496" s="806"/>
      <c r="HM496" s="806"/>
      <c r="HN496" s="806"/>
      <c r="HO496" s="806"/>
      <c r="HP496" s="806"/>
      <c r="HQ496" s="806"/>
      <c r="HR496" s="806"/>
      <c r="HS496" s="806"/>
      <c r="HT496" s="806"/>
      <c r="HU496" s="806"/>
      <c r="HV496" s="806"/>
      <c r="HW496" s="806"/>
      <c r="HX496" s="806"/>
      <c r="HY496" s="806"/>
      <c r="HZ496" s="806"/>
      <c r="IA496" s="806"/>
      <c r="IB496" s="806"/>
      <c r="IC496" s="806"/>
      <c r="ID496" s="806"/>
      <c r="IE496" s="806"/>
      <c r="IF496" s="806"/>
      <c r="IG496" s="806"/>
      <c r="IH496" s="806"/>
      <c r="II496" s="806"/>
      <c r="IJ496" s="806"/>
      <c r="IK496" s="806"/>
      <c r="IL496" s="806"/>
      <c r="IM496" s="806"/>
      <c r="IN496" s="806"/>
      <c r="IO496" s="806"/>
      <c r="IP496" s="806"/>
      <c r="IQ496" s="806"/>
      <c r="IR496" s="806"/>
      <c r="IS496" s="806"/>
      <c r="IT496" s="806"/>
      <c r="IU496" s="806"/>
      <c r="IV496" s="806"/>
    </row>
    <row r="497" spans="1:256" ht="26.4">
      <c r="A497" s="539">
        <v>11.2</v>
      </c>
      <c r="B497" s="543" t="s">
        <v>460</v>
      </c>
      <c r="C497" s="465">
        <v>15</v>
      </c>
      <c r="D497" s="466" t="s">
        <v>10</v>
      </c>
      <c r="E497" s="465"/>
      <c r="F497" s="465">
        <f t="shared" si="16"/>
        <v>0</v>
      </c>
      <c r="G497" s="959"/>
      <c r="H497" s="965"/>
      <c r="I497" s="966"/>
      <c r="J497" s="109"/>
      <c r="K497" s="139"/>
      <c r="L497" s="139"/>
      <c r="M497" s="139"/>
      <c r="N497" s="139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  <c r="AD497" s="8"/>
      <c r="AE497" s="8"/>
      <c r="AF497" s="8"/>
      <c r="AG497" s="8"/>
      <c r="AH497" s="8"/>
      <c r="AI497" s="8"/>
      <c r="AJ497" s="8"/>
      <c r="AK497" s="8"/>
      <c r="AL497" s="8"/>
      <c r="AM497" s="8"/>
      <c r="AN497" s="8"/>
      <c r="AO497" s="8"/>
      <c r="AP497" s="8"/>
      <c r="AQ497" s="8"/>
      <c r="AR497" s="8"/>
      <c r="AS497" s="8"/>
      <c r="AT497" s="8"/>
      <c r="AU497" s="8"/>
      <c r="AV497" s="8"/>
      <c r="AW497" s="8"/>
      <c r="AX497" s="8"/>
      <c r="AY497" s="8"/>
      <c r="AZ497" s="8"/>
      <c r="BA497" s="8"/>
      <c r="BB497" s="8"/>
      <c r="BC497" s="8"/>
      <c r="BD497" s="8"/>
      <c r="BE497" s="8"/>
      <c r="BF497" s="8"/>
      <c r="BG497" s="8"/>
      <c r="BH497" s="8"/>
      <c r="BI497" s="8"/>
      <c r="BJ497" s="8"/>
      <c r="BK497" s="8"/>
      <c r="BL497" s="8"/>
      <c r="BM497" s="8"/>
      <c r="BN497" s="8"/>
      <c r="BO497" s="8"/>
      <c r="BP497" s="8"/>
      <c r="BQ497" s="8"/>
      <c r="BR497" s="8"/>
      <c r="BS497" s="8"/>
      <c r="BT497" s="8"/>
      <c r="BU497" s="8"/>
      <c r="BV497" s="8"/>
      <c r="BW497" s="8"/>
      <c r="BX497" s="8"/>
      <c r="BY497" s="8"/>
      <c r="BZ497" s="8"/>
      <c r="CA497" s="8"/>
      <c r="CB497" s="8"/>
      <c r="CC497" s="8"/>
      <c r="CD497" s="8"/>
      <c r="CE497" s="8"/>
      <c r="CF497" s="8"/>
      <c r="CG497" s="8"/>
      <c r="CH497" s="8"/>
      <c r="CI497" s="8"/>
      <c r="CJ497" s="8"/>
      <c r="CK497" s="8"/>
      <c r="CL497" s="8"/>
      <c r="CM497" s="8"/>
      <c r="CN497" s="8"/>
      <c r="CO497" s="8"/>
      <c r="CP497" s="8"/>
      <c r="CQ497" s="8"/>
      <c r="CR497" s="8"/>
      <c r="CS497" s="8"/>
      <c r="CT497" s="8"/>
      <c r="CU497" s="8"/>
      <c r="CV497" s="8"/>
      <c r="CW497" s="8"/>
      <c r="CX497" s="8"/>
      <c r="CY497" s="8"/>
      <c r="CZ497" s="8"/>
      <c r="DA497" s="8"/>
      <c r="DB497" s="8"/>
      <c r="DC497" s="8"/>
      <c r="DD497" s="8"/>
      <c r="DE497" s="8"/>
      <c r="DF497" s="8"/>
      <c r="DG497" s="8"/>
      <c r="DH497" s="8"/>
      <c r="DI497" s="8"/>
      <c r="DJ497" s="8"/>
      <c r="DK497" s="8"/>
      <c r="DL497" s="8"/>
      <c r="DM497" s="8"/>
      <c r="DN497" s="8"/>
      <c r="DO497" s="8"/>
      <c r="DP497" s="8"/>
      <c r="DQ497" s="8"/>
      <c r="DR497" s="8"/>
      <c r="DS497" s="8"/>
      <c r="DT497" s="8"/>
      <c r="DU497" s="8"/>
      <c r="DV497" s="8"/>
      <c r="DW497" s="8"/>
      <c r="DX497" s="8"/>
      <c r="DY497" s="8"/>
      <c r="DZ497" s="8"/>
      <c r="EA497" s="8"/>
      <c r="EB497" s="8"/>
      <c r="EC497" s="8"/>
      <c r="ED497" s="8"/>
      <c r="EE497" s="8"/>
      <c r="EF497" s="8"/>
      <c r="EG497" s="8"/>
      <c r="EH497" s="8"/>
      <c r="EI497" s="8"/>
      <c r="EJ497" s="8"/>
      <c r="EK497" s="8"/>
      <c r="EL497" s="8"/>
      <c r="EM497" s="8"/>
      <c r="EN497" s="8"/>
      <c r="EO497" s="8"/>
      <c r="EP497" s="8"/>
      <c r="EQ497" s="8"/>
      <c r="ER497" s="8"/>
      <c r="ES497" s="8"/>
      <c r="ET497" s="8"/>
      <c r="EU497" s="8"/>
      <c r="EV497" s="8"/>
      <c r="EW497" s="8"/>
      <c r="EX497" s="8"/>
      <c r="EY497" s="8"/>
      <c r="EZ497" s="8"/>
      <c r="FA497" s="8"/>
      <c r="FB497" s="8"/>
      <c r="FC497" s="8"/>
      <c r="FD497" s="8"/>
      <c r="FE497" s="8"/>
      <c r="FF497" s="8"/>
      <c r="FG497" s="8"/>
      <c r="FH497" s="8"/>
      <c r="FI497" s="8"/>
      <c r="FJ497" s="8"/>
      <c r="FK497" s="8"/>
      <c r="FL497" s="8"/>
      <c r="FM497" s="8"/>
      <c r="FN497" s="8"/>
      <c r="FO497" s="8"/>
      <c r="FP497" s="8"/>
      <c r="FQ497" s="8"/>
      <c r="FR497" s="8"/>
      <c r="FS497" s="8"/>
      <c r="FT497" s="8"/>
      <c r="FU497" s="8"/>
      <c r="FV497" s="8"/>
      <c r="FW497" s="8"/>
      <c r="FX497" s="8"/>
      <c r="FY497" s="8"/>
      <c r="FZ497" s="8"/>
      <c r="GA497" s="8"/>
      <c r="GB497" s="8"/>
      <c r="GC497" s="8"/>
      <c r="GD497" s="8"/>
      <c r="GE497" s="8"/>
      <c r="GF497" s="8"/>
      <c r="GG497" s="8"/>
      <c r="GH497" s="8"/>
      <c r="GI497" s="8"/>
      <c r="GJ497" s="8"/>
      <c r="GK497" s="8"/>
      <c r="GL497" s="8"/>
      <c r="GM497" s="8"/>
      <c r="GN497" s="8"/>
      <c r="GO497" s="8"/>
      <c r="GP497" s="8"/>
      <c r="GQ497" s="8"/>
      <c r="GR497" s="8"/>
      <c r="GS497" s="8"/>
      <c r="GT497" s="8"/>
      <c r="GU497" s="8"/>
      <c r="GV497" s="8"/>
      <c r="GW497" s="8"/>
      <c r="GX497" s="8"/>
      <c r="GY497" s="8"/>
      <c r="GZ497" s="8"/>
      <c r="HA497" s="8"/>
      <c r="HB497" s="8"/>
      <c r="HC497" s="8"/>
      <c r="HD497" s="8"/>
      <c r="HE497" s="8"/>
      <c r="HF497" s="8"/>
      <c r="HG497" s="8"/>
      <c r="HH497" s="8"/>
      <c r="HI497" s="8"/>
      <c r="HJ497" s="8"/>
      <c r="HK497" s="8"/>
      <c r="HL497" s="8"/>
      <c r="HM497" s="8"/>
      <c r="HN497" s="8"/>
      <c r="HO497" s="8"/>
      <c r="HP497" s="8"/>
      <c r="HQ497" s="8"/>
      <c r="HR497" s="8"/>
      <c r="HS497" s="8"/>
      <c r="HT497" s="8"/>
      <c r="HU497" s="8"/>
      <c r="HV497" s="8"/>
      <c r="HW497" s="8"/>
      <c r="HX497" s="8"/>
      <c r="HY497" s="8"/>
      <c r="HZ497" s="8"/>
      <c r="IA497" s="8"/>
      <c r="IB497" s="8"/>
      <c r="IC497" s="8"/>
      <c r="ID497" s="8"/>
      <c r="IE497" s="8"/>
      <c r="IF497" s="8"/>
      <c r="IG497" s="8"/>
      <c r="IH497" s="8"/>
      <c r="II497" s="8"/>
      <c r="IJ497" s="8"/>
      <c r="IK497" s="8"/>
      <c r="IL497" s="8"/>
      <c r="IM497" s="8"/>
      <c r="IN497" s="8"/>
      <c r="IO497" s="8"/>
      <c r="IP497" s="8"/>
      <c r="IQ497" s="8"/>
      <c r="IR497" s="8"/>
      <c r="IS497" s="8"/>
      <c r="IT497" s="8"/>
      <c r="IU497" s="8"/>
      <c r="IV497" s="8"/>
    </row>
    <row r="498" spans="1:256" ht="25.5" customHeight="1">
      <c r="A498" s="539">
        <v>11.3</v>
      </c>
      <c r="B498" s="543" t="s">
        <v>461</v>
      </c>
      <c r="C498" s="465">
        <v>83.31</v>
      </c>
      <c r="D498" s="466" t="s">
        <v>10</v>
      </c>
      <c r="E498" s="465"/>
      <c r="F498" s="465">
        <f t="shared" si="16"/>
        <v>0</v>
      </c>
      <c r="G498" s="959"/>
      <c r="H498" s="965"/>
      <c r="I498" s="966"/>
      <c r="J498" s="109"/>
      <c r="K498" s="139"/>
      <c r="L498" s="139"/>
      <c r="M498" s="139"/>
      <c r="N498" s="139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8"/>
      <c r="AD498" s="8"/>
      <c r="AE498" s="8"/>
      <c r="AF498" s="8"/>
      <c r="AG498" s="8"/>
      <c r="AH498" s="8"/>
      <c r="AI498" s="8"/>
      <c r="AJ498" s="8"/>
      <c r="AK498" s="8"/>
      <c r="AL498" s="8"/>
      <c r="AM498" s="8"/>
      <c r="AN498" s="8"/>
      <c r="AO498" s="8"/>
      <c r="AP498" s="8"/>
      <c r="AQ498" s="8"/>
      <c r="AR498" s="8"/>
      <c r="AS498" s="8"/>
      <c r="AT498" s="8"/>
      <c r="AU498" s="8"/>
      <c r="AV498" s="8"/>
      <c r="AW498" s="8"/>
      <c r="AX498" s="8"/>
      <c r="AY498" s="8"/>
      <c r="AZ498" s="8"/>
      <c r="BA498" s="8"/>
      <c r="BB498" s="8"/>
      <c r="BC498" s="8"/>
      <c r="BD498" s="8"/>
      <c r="BE498" s="8"/>
      <c r="BF498" s="8"/>
      <c r="BG498" s="8"/>
      <c r="BH498" s="8"/>
      <c r="BI498" s="8"/>
      <c r="BJ498" s="8"/>
      <c r="BK498" s="8"/>
      <c r="BL498" s="8"/>
      <c r="BM498" s="8"/>
      <c r="BN498" s="8"/>
      <c r="BO498" s="8"/>
      <c r="BP498" s="8"/>
      <c r="BQ498" s="8"/>
      <c r="BR498" s="8"/>
      <c r="BS498" s="8"/>
      <c r="BT498" s="8"/>
      <c r="BU498" s="8"/>
      <c r="BV498" s="8"/>
      <c r="BW498" s="8"/>
      <c r="BX498" s="8"/>
      <c r="BY498" s="8"/>
      <c r="BZ498" s="8"/>
      <c r="CA498" s="8"/>
      <c r="CB498" s="8"/>
      <c r="CC498" s="8"/>
      <c r="CD498" s="8"/>
      <c r="CE498" s="8"/>
      <c r="CF498" s="8"/>
      <c r="CG498" s="8"/>
      <c r="CH498" s="8"/>
      <c r="CI498" s="8"/>
      <c r="CJ498" s="8"/>
      <c r="CK498" s="8"/>
      <c r="CL498" s="8"/>
      <c r="CM498" s="8"/>
      <c r="CN498" s="8"/>
      <c r="CO498" s="8"/>
      <c r="CP498" s="8"/>
      <c r="CQ498" s="8"/>
      <c r="CR498" s="8"/>
      <c r="CS498" s="8"/>
      <c r="CT498" s="8"/>
      <c r="CU498" s="8"/>
      <c r="CV498" s="8"/>
      <c r="CW498" s="8"/>
      <c r="CX498" s="8"/>
      <c r="CY498" s="8"/>
      <c r="CZ498" s="8"/>
      <c r="DA498" s="8"/>
      <c r="DB498" s="8"/>
      <c r="DC498" s="8"/>
      <c r="DD498" s="8"/>
      <c r="DE498" s="8"/>
      <c r="DF498" s="8"/>
      <c r="DG498" s="8"/>
      <c r="DH498" s="8"/>
      <c r="DI498" s="8"/>
      <c r="DJ498" s="8"/>
      <c r="DK498" s="8"/>
      <c r="DL498" s="8"/>
      <c r="DM498" s="8"/>
      <c r="DN498" s="8"/>
      <c r="DO498" s="8"/>
      <c r="DP498" s="8"/>
      <c r="DQ498" s="8"/>
      <c r="DR498" s="8"/>
      <c r="DS498" s="8"/>
      <c r="DT498" s="8"/>
      <c r="DU498" s="8"/>
      <c r="DV498" s="8"/>
      <c r="DW498" s="8"/>
      <c r="DX498" s="8"/>
      <c r="DY498" s="8"/>
      <c r="DZ498" s="8"/>
      <c r="EA498" s="8"/>
      <c r="EB498" s="8"/>
      <c r="EC498" s="8"/>
      <c r="ED498" s="8"/>
      <c r="EE498" s="8"/>
      <c r="EF498" s="8"/>
      <c r="EG498" s="8"/>
      <c r="EH498" s="8"/>
      <c r="EI498" s="8"/>
      <c r="EJ498" s="8"/>
      <c r="EK498" s="8"/>
      <c r="EL498" s="8"/>
      <c r="EM498" s="8"/>
      <c r="EN498" s="8"/>
      <c r="EO498" s="8"/>
      <c r="EP498" s="8"/>
      <c r="EQ498" s="8"/>
      <c r="ER498" s="8"/>
      <c r="ES498" s="8"/>
      <c r="ET498" s="8"/>
      <c r="EU498" s="8"/>
      <c r="EV498" s="8"/>
      <c r="EW498" s="8"/>
      <c r="EX498" s="8"/>
      <c r="EY498" s="8"/>
      <c r="EZ498" s="8"/>
      <c r="FA498" s="8"/>
      <c r="FB498" s="8"/>
      <c r="FC498" s="8"/>
      <c r="FD498" s="8"/>
      <c r="FE498" s="8"/>
      <c r="FF498" s="8"/>
      <c r="FG498" s="8"/>
      <c r="FH498" s="8"/>
      <c r="FI498" s="8"/>
      <c r="FJ498" s="8"/>
      <c r="FK498" s="8"/>
      <c r="FL498" s="8"/>
      <c r="FM498" s="8"/>
      <c r="FN498" s="8"/>
      <c r="FO498" s="8"/>
      <c r="FP498" s="8"/>
      <c r="FQ498" s="8"/>
      <c r="FR498" s="8"/>
      <c r="FS498" s="8"/>
      <c r="FT498" s="8"/>
      <c r="FU498" s="8"/>
      <c r="FV498" s="8"/>
      <c r="FW498" s="8"/>
      <c r="FX498" s="8"/>
      <c r="FY498" s="8"/>
      <c r="FZ498" s="8"/>
      <c r="GA498" s="8"/>
      <c r="GB498" s="8"/>
      <c r="GC498" s="8"/>
      <c r="GD498" s="8"/>
      <c r="GE498" s="8"/>
      <c r="GF498" s="8"/>
      <c r="GG498" s="8"/>
      <c r="GH498" s="8"/>
      <c r="GI498" s="8"/>
      <c r="GJ498" s="8"/>
      <c r="GK498" s="8"/>
      <c r="GL498" s="8"/>
      <c r="GM498" s="8"/>
      <c r="GN498" s="8"/>
      <c r="GO498" s="8"/>
      <c r="GP498" s="8"/>
      <c r="GQ498" s="8"/>
      <c r="GR498" s="8"/>
      <c r="GS498" s="8"/>
      <c r="GT498" s="8"/>
      <c r="GU498" s="8"/>
      <c r="GV498" s="8"/>
      <c r="GW498" s="8"/>
      <c r="GX498" s="8"/>
      <c r="GY498" s="8"/>
      <c r="GZ498" s="8"/>
      <c r="HA498" s="8"/>
      <c r="HB498" s="8"/>
      <c r="HC498" s="8"/>
      <c r="HD498" s="8"/>
      <c r="HE498" s="8"/>
      <c r="HF498" s="8"/>
      <c r="HG498" s="8"/>
      <c r="HH498" s="8"/>
      <c r="HI498" s="8"/>
      <c r="HJ498" s="8"/>
      <c r="HK498" s="8"/>
      <c r="HL498" s="8"/>
      <c r="HM498" s="8"/>
      <c r="HN498" s="8"/>
      <c r="HO498" s="8"/>
      <c r="HP498" s="8"/>
      <c r="HQ498" s="8"/>
      <c r="HR498" s="8"/>
      <c r="HS498" s="8"/>
      <c r="HT498" s="8"/>
      <c r="HU498" s="8"/>
      <c r="HV498" s="8"/>
      <c r="HW498" s="8"/>
      <c r="HX498" s="8"/>
      <c r="HY498" s="8"/>
      <c r="HZ498" s="8"/>
      <c r="IA498" s="8"/>
      <c r="IB498" s="8"/>
      <c r="IC498" s="8"/>
      <c r="ID498" s="8"/>
      <c r="IE498" s="8"/>
      <c r="IF498" s="8"/>
      <c r="IG498" s="8"/>
      <c r="IH498" s="8"/>
      <c r="II498" s="8"/>
      <c r="IJ498" s="8"/>
      <c r="IK498" s="8"/>
      <c r="IL498" s="8"/>
      <c r="IM498" s="8"/>
      <c r="IN498" s="8"/>
      <c r="IO498" s="8"/>
      <c r="IP498" s="8"/>
      <c r="IQ498" s="8"/>
      <c r="IR498" s="8"/>
      <c r="IS498" s="8"/>
      <c r="IT498" s="8"/>
      <c r="IU498" s="8"/>
      <c r="IV498" s="8"/>
    </row>
    <row r="499" spans="1:256" ht="24.75" customHeight="1">
      <c r="A499" s="755">
        <v>11.4</v>
      </c>
      <c r="B499" s="544" t="s">
        <v>298</v>
      </c>
      <c r="C499" s="465">
        <v>4</v>
      </c>
      <c r="D499" s="466" t="s">
        <v>10</v>
      </c>
      <c r="E499" s="465"/>
      <c r="F499" s="465">
        <f t="shared" si="16"/>
        <v>0</v>
      </c>
      <c r="G499" s="959"/>
      <c r="H499" s="112"/>
      <c r="I499" s="806"/>
      <c r="J499" s="1077"/>
      <c r="K499" s="806"/>
      <c r="L499" s="806"/>
      <c r="M499" s="806"/>
      <c r="N499" s="806"/>
      <c r="O499" s="806"/>
      <c r="P499" s="806"/>
      <c r="Q499" s="806"/>
      <c r="R499" s="806"/>
      <c r="S499" s="806"/>
      <c r="T499" s="806"/>
      <c r="U499" s="806"/>
      <c r="V499" s="806"/>
      <c r="W499" s="806"/>
      <c r="X499" s="806"/>
      <c r="Y499" s="806"/>
      <c r="Z499" s="806"/>
      <c r="AA499" s="806"/>
      <c r="AB499" s="806"/>
      <c r="AC499" s="806"/>
      <c r="AD499" s="806"/>
      <c r="AE499" s="806"/>
      <c r="AF499" s="806"/>
      <c r="AG499" s="806"/>
      <c r="AH499" s="806"/>
      <c r="AI499" s="806"/>
      <c r="AJ499" s="806"/>
      <c r="AK499" s="806"/>
      <c r="AL499" s="806"/>
      <c r="AM499" s="806"/>
      <c r="AN499" s="806"/>
      <c r="AO499" s="806"/>
      <c r="AP499" s="806"/>
      <c r="AQ499" s="806"/>
      <c r="AR499" s="806"/>
      <c r="AS499" s="806"/>
      <c r="AT499" s="806"/>
      <c r="AU499" s="806"/>
      <c r="AV499" s="806"/>
      <c r="AW499" s="806"/>
      <c r="AX499" s="806"/>
      <c r="AY499" s="806"/>
      <c r="AZ499" s="806"/>
      <c r="BA499" s="806"/>
      <c r="BB499" s="806"/>
      <c r="BC499" s="806"/>
      <c r="BD499" s="806"/>
      <c r="BE499" s="806"/>
      <c r="BF499" s="806"/>
      <c r="BG499" s="806"/>
      <c r="BH499" s="806"/>
      <c r="BI499" s="806"/>
      <c r="BJ499" s="806"/>
      <c r="BK499" s="806"/>
      <c r="BL499" s="806"/>
      <c r="BM499" s="806"/>
      <c r="BN499" s="806"/>
      <c r="BO499" s="806"/>
      <c r="BP499" s="806"/>
      <c r="BQ499" s="806"/>
      <c r="BR499" s="806"/>
      <c r="BS499" s="806"/>
      <c r="BT499" s="806"/>
      <c r="BU499" s="806"/>
      <c r="BV499" s="806"/>
      <c r="BW499" s="806"/>
      <c r="BX499" s="806"/>
      <c r="BY499" s="806"/>
      <c r="BZ499" s="806"/>
      <c r="CA499" s="806"/>
      <c r="CB499" s="806"/>
      <c r="CC499" s="806"/>
      <c r="CD499" s="806"/>
      <c r="CE499" s="806"/>
      <c r="CF499" s="806"/>
      <c r="CG499" s="806"/>
      <c r="CH499" s="806"/>
      <c r="CI499" s="806"/>
      <c r="CJ499" s="806"/>
      <c r="CK499" s="806"/>
      <c r="CL499" s="806"/>
      <c r="CM499" s="806"/>
      <c r="CN499" s="806"/>
      <c r="CO499" s="806"/>
      <c r="CP499" s="806"/>
      <c r="CQ499" s="806"/>
      <c r="CR499" s="806"/>
      <c r="CS499" s="806"/>
      <c r="CT499" s="806"/>
      <c r="CU499" s="806"/>
      <c r="CV499" s="806"/>
      <c r="CW499" s="806"/>
      <c r="CX499" s="806"/>
      <c r="CY499" s="806"/>
      <c r="CZ499" s="806"/>
      <c r="DA499" s="806"/>
      <c r="DB499" s="806"/>
      <c r="DC499" s="806"/>
      <c r="DD499" s="806"/>
      <c r="DE499" s="806"/>
      <c r="DF499" s="806"/>
      <c r="DG499" s="806"/>
      <c r="DH499" s="806"/>
      <c r="DI499" s="806"/>
      <c r="DJ499" s="806"/>
      <c r="DK499" s="806"/>
      <c r="DL499" s="806"/>
      <c r="DM499" s="806"/>
      <c r="DN499" s="806"/>
      <c r="DO499" s="806"/>
      <c r="DP499" s="806"/>
      <c r="DQ499" s="806"/>
      <c r="DR499" s="806"/>
      <c r="DS499" s="806"/>
      <c r="DT499" s="806"/>
      <c r="DU499" s="806"/>
      <c r="DV499" s="806"/>
      <c r="DW499" s="806"/>
      <c r="DX499" s="806"/>
      <c r="DY499" s="806"/>
      <c r="DZ499" s="806"/>
      <c r="EA499" s="806"/>
      <c r="EB499" s="806"/>
      <c r="EC499" s="806"/>
      <c r="ED499" s="806"/>
      <c r="EE499" s="806"/>
      <c r="EF499" s="806"/>
      <c r="EG499" s="806"/>
      <c r="EH499" s="806"/>
      <c r="EI499" s="806"/>
      <c r="EJ499" s="806"/>
      <c r="EK499" s="806"/>
      <c r="EL499" s="806"/>
      <c r="EM499" s="806"/>
      <c r="EN499" s="806"/>
      <c r="EO499" s="806"/>
      <c r="EP499" s="806"/>
      <c r="EQ499" s="806"/>
      <c r="ER499" s="806"/>
      <c r="ES499" s="806"/>
      <c r="ET499" s="806"/>
      <c r="EU499" s="806"/>
      <c r="EV499" s="806"/>
      <c r="EW499" s="806"/>
      <c r="EX499" s="806"/>
      <c r="EY499" s="806"/>
      <c r="EZ499" s="806"/>
      <c r="FA499" s="806"/>
      <c r="FB499" s="806"/>
      <c r="FC499" s="806"/>
      <c r="FD499" s="806"/>
      <c r="FE499" s="806"/>
      <c r="FF499" s="806"/>
      <c r="FG499" s="806"/>
      <c r="FH499" s="806"/>
      <c r="FI499" s="806"/>
      <c r="FJ499" s="806"/>
      <c r="FK499" s="806"/>
      <c r="FL499" s="806"/>
      <c r="FM499" s="806"/>
      <c r="FN499" s="806"/>
      <c r="FO499" s="806"/>
      <c r="FP499" s="806"/>
      <c r="FQ499" s="806"/>
      <c r="FR499" s="806"/>
      <c r="FS499" s="806"/>
      <c r="FT499" s="806"/>
      <c r="FU499" s="806"/>
      <c r="FV499" s="806"/>
      <c r="FW499" s="806"/>
      <c r="FX499" s="806"/>
      <c r="FY499" s="806"/>
      <c r="FZ499" s="806"/>
      <c r="GA499" s="806"/>
      <c r="GB499" s="806"/>
      <c r="GC499" s="806"/>
      <c r="GD499" s="806"/>
      <c r="GE499" s="806"/>
      <c r="GF499" s="806"/>
      <c r="GG499" s="806"/>
      <c r="GH499" s="806"/>
      <c r="GI499" s="806"/>
      <c r="GJ499" s="806"/>
      <c r="GK499" s="806"/>
      <c r="GL499" s="806"/>
      <c r="GM499" s="806"/>
      <c r="GN499" s="806"/>
      <c r="GO499" s="806"/>
      <c r="GP499" s="806"/>
      <c r="GQ499" s="806"/>
      <c r="GR499" s="806"/>
      <c r="GS499" s="806"/>
      <c r="GT499" s="806"/>
      <c r="GU499" s="806"/>
      <c r="GV499" s="806"/>
      <c r="GW499" s="806"/>
      <c r="GX499" s="806"/>
      <c r="GY499" s="806"/>
      <c r="GZ499" s="806"/>
      <c r="HA499" s="806"/>
      <c r="HB499" s="806"/>
      <c r="HC499" s="806"/>
      <c r="HD499" s="806"/>
      <c r="HE499" s="806"/>
      <c r="HF499" s="806"/>
      <c r="HG499" s="806"/>
      <c r="HH499" s="806"/>
      <c r="HI499" s="806"/>
      <c r="HJ499" s="806"/>
      <c r="HK499" s="806"/>
      <c r="HL499" s="806"/>
      <c r="HM499" s="806"/>
      <c r="HN499" s="806"/>
      <c r="HO499" s="806"/>
      <c r="HP499" s="806"/>
      <c r="HQ499" s="806"/>
      <c r="HR499" s="806"/>
      <c r="HS499" s="806"/>
      <c r="HT499" s="806"/>
      <c r="HU499" s="806"/>
      <c r="HV499" s="806"/>
      <c r="HW499" s="806"/>
      <c r="HX499" s="806"/>
      <c r="HY499" s="806"/>
      <c r="HZ499" s="806"/>
      <c r="IA499" s="806"/>
      <c r="IB499" s="806"/>
      <c r="IC499" s="806"/>
      <c r="ID499" s="806"/>
      <c r="IE499" s="806"/>
      <c r="IF499" s="806"/>
      <c r="IG499" s="806"/>
      <c r="IH499" s="806"/>
      <c r="II499" s="806"/>
      <c r="IJ499" s="806"/>
      <c r="IK499" s="806"/>
      <c r="IL499" s="806"/>
      <c r="IM499" s="806"/>
      <c r="IN499" s="806"/>
      <c r="IO499" s="806"/>
      <c r="IP499" s="806"/>
      <c r="IQ499" s="806"/>
      <c r="IR499" s="806"/>
      <c r="IS499" s="806"/>
      <c r="IT499" s="806"/>
      <c r="IU499" s="806"/>
      <c r="IV499" s="806"/>
    </row>
    <row r="500" spans="1:256" ht="25.5" customHeight="1">
      <c r="A500" s="539">
        <v>11.5</v>
      </c>
      <c r="B500" s="818" t="s">
        <v>387</v>
      </c>
      <c r="C500" s="465">
        <v>8</v>
      </c>
      <c r="D500" s="466" t="s">
        <v>4</v>
      </c>
      <c r="E500" s="465"/>
      <c r="F500" s="465">
        <f t="shared" si="16"/>
        <v>0</v>
      </c>
      <c r="G500" s="959"/>
      <c r="H500" s="112"/>
      <c r="I500" s="782"/>
      <c r="J500" s="812"/>
      <c r="K500" s="782"/>
      <c r="L500" s="782"/>
      <c r="M500" s="782"/>
      <c r="N500" s="782"/>
      <c r="O500" s="782"/>
      <c r="P500" s="782"/>
      <c r="Q500" s="782"/>
      <c r="R500" s="782"/>
      <c r="S500" s="782"/>
      <c r="T500" s="782"/>
      <c r="U500" s="782"/>
      <c r="V500" s="782"/>
      <c r="W500" s="782"/>
      <c r="X500" s="782"/>
      <c r="Y500" s="782"/>
      <c r="Z500" s="782"/>
      <c r="AA500" s="782"/>
      <c r="AB500" s="782"/>
      <c r="AC500" s="782"/>
      <c r="AD500" s="782"/>
      <c r="AE500" s="782"/>
      <c r="AF500" s="782"/>
      <c r="AG500" s="782"/>
      <c r="AH500" s="782"/>
      <c r="AI500" s="807"/>
      <c r="AJ500" s="807"/>
      <c r="AK500" s="807"/>
      <c r="AL500" s="807"/>
      <c r="AM500" s="807"/>
      <c r="AN500" s="807"/>
      <c r="AO500" s="807"/>
      <c r="AP500" s="807"/>
      <c r="AQ500" s="807"/>
      <c r="AR500" s="807"/>
      <c r="AS500" s="807"/>
      <c r="AT500" s="807"/>
      <c r="AU500" s="807"/>
      <c r="AV500" s="807"/>
      <c r="AW500" s="807"/>
      <c r="AX500" s="807"/>
      <c r="AY500" s="807"/>
      <c r="AZ500" s="807"/>
      <c r="BA500" s="807"/>
      <c r="BB500" s="807"/>
      <c r="BC500" s="807"/>
      <c r="BD500" s="807"/>
      <c r="BE500" s="807"/>
      <c r="BF500" s="807"/>
      <c r="BG500" s="807"/>
      <c r="BH500" s="807"/>
      <c r="BI500" s="807"/>
      <c r="BJ500" s="807"/>
      <c r="BK500" s="807"/>
      <c r="BL500" s="807"/>
      <c r="BM500" s="807"/>
      <c r="BN500" s="807"/>
      <c r="BO500" s="807"/>
      <c r="BP500" s="807"/>
      <c r="BQ500" s="807"/>
      <c r="BR500" s="807"/>
      <c r="BS500" s="807"/>
      <c r="BT500" s="807"/>
      <c r="BU500" s="807"/>
      <c r="BV500" s="807"/>
      <c r="BW500" s="807"/>
      <c r="BX500" s="807"/>
      <c r="BY500" s="807"/>
      <c r="BZ500" s="807"/>
      <c r="CA500" s="807"/>
      <c r="CB500" s="807"/>
      <c r="CC500" s="807"/>
      <c r="CD500" s="807"/>
      <c r="CE500" s="807"/>
      <c r="CF500" s="807"/>
      <c r="CG500" s="807"/>
      <c r="CH500" s="807"/>
      <c r="CI500" s="807"/>
      <c r="CJ500" s="807"/>
      <c r="CK500" s="807"/>
      <c r="CL500" s="807"/>
      <c r="CM500" s="807"/>
      <c r="CN500" s="807"/>
      <c r="CO500" s="807"/>
      <c r="CP500" s="807"/>
      <c r="CQ500" s="807"/>
      <c r="CR500" s="807"/>
      <c r="CS500" s="807"/>
      <c r="CT500" s="807"/>
      <c r="CU500" s="807"/>
      <c r="CV500" s="807"/>
      <c r="CW500" s="807"/>
      <c r="CX500" s="807"/>
      <c r="CY500" s="807"/>
      <c r="CZ500" s="807"/>
      <c r="DA500" s="807"/>
      <c r="DB500" s="807"/>
      <c r="DC500" s="807"/>
      <c r="DD500" s="807"/>
      <c r="DE500" s="807"/>
      <c r="DF500" s="807"/>
      <c r="DG500" s="807"/>
      <c r="DH500" s="807"/>
      <c r="DI500" s="807"/>
      <c r="DJ500" s="807"/>
      <c r="DK500" s="807"/>
      <c r="DL500" s="807"/>
      <c r="DM500" s="807"/>
      <c r="DN500" s="807"/>
      <c r="DO500" s="807"/>
      <c r="DP500" s="807"/>
      <c r="DQ500" s="807"/>
      <c r="DR500" s="807"/>
      <c r="DS500" s="807"/>
      <c r="DT500" s="807"/>
      <c r="DU500" s="807"/>
      <c r="DV500" s="807"/>
      <c r="DW500" s="807"/>
      <c r="DX500" s="807"/>
      <c r="DY500" s="807"/>
      <c r="DZ500" s="807"/>
      <c r="EA500" s="807"/>
      <c r="EB500" s="807"/>
      <c r="EC500" s="807"/>
      <c r="ED500" s="807"/>
      <c r="EE500" s="807"/>
      <c r="EF500" s="807"/>
      <c r="EG500" s="807"/>
      <c r="EH500" s="807"/>
      <c r="EI500" s="807"/>
      <c r="EJ500" s="807"/>
      <c r="EK500" s="807"/>
      <c r="EL500" s="807"/>
      <c r="EM500" s="807"/>
      <c r="EN500" s="807"/>
      <c r="EO500" s="807"/>
      <c r="EP500" s="807"/>
      <c r="EQ500" s="807"/>
      <c r="ER500" s="807"/>
      <c r="ES500" s="807"/>
      <c r="ET500" s="807"/>
      <c r="EU500" s="807"/>
      <c r="EV500" s="807"/>
      <c r="EW500" s="807"/>
      <c r="EX500" s="807"/>
      <c r="EY500" s="807"/>
      <c r="EZ500" s="807"/>
      <c r="FA500" s="807"/>
      <c r="FB500" s="807"/>
      <c r="FC500" s="807"/>
      <c r="FD500" s="807"/>
      <c r="FE500" s="807"/>
      <c r="FF500" s="807"/>
      <c r="FG500" s="807"/>
      <c r="FH500" s="807"/>
      <c r="FI500" s="807"/>
      <c r="FJ500" s="807"/>
      <c r="FK500" s="807"/>
      <c r="FL500" s="807"/>
      <c r="FM500" s="807"/>
      <c r="FN500" s="807"/>
      <c r="FO500" s="807"/>
      <c r="FP500" s="807"/>
      <c r="FQ500" s="807"/>
      <c r="FR500" s="807"/>
      <c r="FS500" s="807"/>
      <c r="FT500" s="807"/>
      <c r="FU500" s="807"/>
      <c r="FV500" s="807"/>
      <c r="FW500" s="807"/>
      <c r="FX500" s="807"/>
      <c r="FY500" s="807"/>
      <c r="FZ500" s="807"/>
      <c r="GA500" s="807"/>
      <c r="GB500" s="807"/>
      <c r="GC500" s="807"/>
      <c r="GD500" s="807"/>
      <c r="GE500" s="807"/>
      <c r="GF500" s="807"/>
      <c r="GG500" s="807"/>
      <c r="GH500" s="807"/>
      <c r="GI500" s="807"/>
      <c r="GJ500" s="807"/>
      <c r="GK500" s="807"/>
      <c r="GL500" s="807"/>
      <c r="GM500" s="807"/>
      <c r="GN500" s="807"/>
      <c r="GO500" s="807"/>
      <c r="GP500" s="807"/>
      <c r="GQ500" s="807"/>
      <c r="GR500" s="807"/>
      <c r="GS500" s="807"/>
      <c r="GT500" s="807"/>
      <c r="GU500" s="807"/>
      <c r="GV500" s="807"/>
      <c r="GW500" s="807"/>
      <c r="GX500" s="807"/>
      <c r="GY500" s="807"/>
      <c r="GZ500" s="807"/>
      <c r="HA500" s="807"/>
      <c r="HB500" s="807"/>
      <c r="HC500" s="807"/>
      <c r="HD500" s="807"/>
      <c r="HE500" s="807"/>
      <c r="HF500" s="807"/>
      <c r="HG500" s="807"/>
      <c r="HH500" s="807"/>
      <c r="HI500" s="807"/>
      <c r="HJ500" s="807"/>
      <c r="HK500" s="807"/>
      <c r="HL500" s="807"/>
      <c r="HM500" s="807"/>
      <c r="HN500" s="807"/>
      <c r="HO500" s="807"/>
      <c r="HP500" s="807"/>
      <c r="HQ500" s="807"/>
      <c r="HR500" s="807"/>
      <c r="HS500" s="807"/>
      <c r="HT500" s="807"/>
      <c r="HU500" s="807"/>
      <c r="HV500" s="807"/>
      <c r="HW500" s="807"/>
      <c r="HX500" s="807"/>
      <c r="HY500" s="807"/>
      <c r="HZ500" s="807"/>
      <c r="IA500" s="807"/>
      <c r="IB500" s="807"/>
      <c r="IC500" s="807"/>
      <c r="ID500" s="807"/>
      <c r="IE500" s="807"/>
      <c r="IF500" s="807"/>
      <c r="IG500" s="807"/>
      <c r="IH500" s="807"/>
      <c r="II500" s="807"/>
      <c r="IJ500" s="807"/>
      <c r="IK500" s="807"/>
      <c r="IL500" s="807"/>
      <c r="IM500" s="807"/>
      <c r="IN500" s="807"/>
      <c r="IO500" s="807"/>
      <c r="IP500" s="807"/>
      <c r="IQ500" s="807"/>
      <c r="IR500" s="807"/>
      <c r="IS500" s="807"/>
      <c r="IT500" s="807"/>
      <c r="IU500" s="807"/>
      <c r="IV500" s="807"/>
    </row>
    <row r="501" spans="1:256" ht="27.75" customHeight="1">
      <c r="A501" s="539">
        <v>11.6</v>
      </c>
      <c r="B501" s="544" t="s">
        <v>388</v>
      </c>
      <c r="C501" s="465">
        <v>4</v>
      </c>
      <c r="D501" s="466" t="s">
        <v>4</v>
      </c>
      <c r="E501" s="465"/>
      <c r="F501" s="465">
        <f t="shared" si="16"/>
        <v>0</v>
      </c>
      <c r="G501" s="959"/>
      <c r="H501" s="64"/>
      <c r="I501" s="808"/>
      <c r="J501" s="1078"/>
      <c r="K501" s="808"/>
      <c r="L501" s="808"/>
      <c r="M501" s="808"/>
      <c r="N501" s="808"/>
      <c r="O501" s="808"/>
      <c r="P501" s="808"/>
      <c r="Q501" s="808"/>
      <c r="R501" s="808"/>
      <c r="S501" s="808"/>
      <c r="T501" s="808"/>
      <c r="U501" s="808"/>
      <c r="V501" s="808"/>
      <c r="W501" s="808"/>
      <c r="X501" s="808"/>
      <c r="Y501" s="808"/>
      <c r="Z501" s="808"/>
      <c r="AA501" s="808"/>
      <c r="AB501" s="808"/>
      <c r="AC501" s="808"/>
      <c r="AD501" s="808"/>
      <c r="AE501" s="808"/>
      <c r="AF501" s="808"/>
      <c r="AG501" s="808"/>
      <c r="AH501" s="808"/>
      <c r="AI501" s="809"/>
      <c r="AJ501" s="809"/>
      <c r="AK501" s="809"/>
      <c r="AL501" s="809"/>
      <c r="AM501" s="809"/>
      <c r="AN501" s="809"/>
      <c r="AO501" s="809"/>
      <c r="AP501" s="809"/>
      <c r="AQ501" s="809"/>
      <c r="AR501" s="809"/>
      <c r="AS501" s="809"/>
      <c r="AT501" s="809"/>
      <c r="AU501" s="809"/>
      <c r="AV501" s="809"/>
      <c r="AW501" s="809"/>
      <c r="AX501" s="809"/>
      <c r="AY501" s="809"/>
      <c r="AZ501" s="809"/>
      <c r="BA501" s="809"/>
      <c r="BB501" s="809"/>
      <c r="BC501" s="809"/>
      <c r="BD501" s="809"/>
      <c r="BE501" s="809"/>
      <c r="BF501" s="809"/>
      <c r="BG501" s="809"/>
      <c r="BH501" s="809"/>
      <c r="BI501" s="809"/>
      <c r="BJ501" s="809"/>
      <c r="BK501" s="809"/>
      <c r="BL501" s="809"/>
      <c r="BM501" s="809"/>
      <c r="BN501" s="809"/>
      <c r="BO501" s="809"/>
      <c r="BP501" s="809"/>
      <c r="BQ501" s="809"/>
      <c r="BR501" s="809"/>
      <c r="BS501" s="809"/>
      <c r="BT501" s="809"/>
      <c r="BU501" s="809"/>
      <c r="BV501" s="809"/>
      <c r="BW501" s="809"/>
      <c r="BX501" s="809"/>
      <c r="BY501" s="809"/>
      <c r="BZ501" s="809"/>
      <c r="CA501" s="809"/>
      <c r="CB501" s="809"/>
      <c r="CC501" s="809"/>
      <c r="CD501" s="809"/>
      <c r="CE501" s="809"/>
      <c r="CF501" s="809"/>
      <c r="CG501" s="809"/>
      <c r="CH501" s="809"/>
      <c r="CI501" s="809"/>
      <c r="CJ501" s="809"/>
      <c r="CK501" s="809"/>
      <c r="CL501" s="809"/>
      <c r="CM501" s="809"/>
      <c r="CN501" s="809"/>
      <c r="CO501" s="809"/>
      <c r="CP501" s="809"/>
      <c r="CQ501" s="809"/>
      <c r="CR501" s="809"/>
      <c r="CS501" s="809"/>
      <c r="CT501" s="809"/>
      <c r="CU501" s="809"/>
      <c r="CV501" s="809"/>
      <c r="CW501" s="809"/>
      <c r="CX501" s="809"/>
      <c r="CY501" s="809"/>
      <c r="CZ501" s="809"/>
      <c r="DA501" s="809"/>
      <c r="DB501" s="809"/>
      <c r="DC501" s="809"/>
      <c r="DD501" s="809"/>
      <c r="DE501" s="809"/>
      <c r="DF501" s="809"/>
      <c r="DG501" s="809"/>
      <c r="DH501" s="809"/>
      <c r="DI501" s="809"/>
      <c r="DJ501" s="809"/>
      <c r="DK501" s="809"/>
      <c r="DL501" s="809"/>
      <c r="DM501" s="809"/>
      <c r="DN501" s="809"/>
      <c r="DO501" s="809"/>
      <c r="DP501" s="809"/>
      <c r="DQ501" s="809"/>
      <c r="DR501" s="809"/>
      <c r="DS501" s="809"/>
      <c r="DT501" s="809"/>
      <c r="DU501" s="809"/>
      <c r="DV501" s="809"/>
      <c r="DW501" s="809"/>
      <c r="DX501" s="809"/>
      <c r="DY501" s="809"/>
      <c r="DZ501" s="809"/>
      <c r="EA501" s="809"/>
      <c r="EB501" s="809"/>
      <c r="EC501" s="809"/>
      <c r="ED501" s="809"/>
      <c r="EE501" s="809"/>
      <c r="EF501" s="809"/>
      <c r="EG501" s="809"/>
      <c r="EH501" s="809"/>
      <c r="EI501" s="809"/>
      <c r="EJ501" s="809"/>
      <c r="EK501" s="809"/>
      <c r="EL501" s="809"/>
      <c r="EM501" s="809"/>
      <c r="EN501" s="809"/>
      <c r="EO501" s="809"/>
      <c r="EP501" s="809"/>
      <c r="EQ501" s="809"/>
      <c r="ER501" s="809"/>
      <c r="ES501" s="809"/>
      <c r="ET501" s="809"/>
      <c r="EU501" s="809"/>
      <c r="EV501" s="809"/>
      <c r="EW501" s="809"/>
      <c r="EX501" s="809"/>
      <c r="EY501" s="809"/>
      <c r="EZ501" s="809"/>
      <c r="FA501" s="809"/>
      <c r="FB501" s="809"/>
      <c r="FC501" s="809"/>
      <c r="FD501" s="809"/>
      <c r="FE501" s="809"/>
      <c r="FF501" s="809"/>
      <c r="FG501" s="809"/>
      <c r="FH501" s="809"/>
      <c r="FI501" s="809"/>
      <c r="FJ501" s="809"/>
      <c r="FK501" s="809"/>
      <c r="FL501" s="809"/>
      <c r="FM501" s="809"/>
      <c r="FN501" s="809"/>
      <c r="FO501" s="809"/>
      <c r="FP501" s="809"/>
      <c r="FQ501" s="809"/>
      <c r="FR501" s="809"/>
      <c r="FS501" s="809"/>
      <c r="FT501" s="809"/>
      <c r="FU501" s="809"/>
      <c r="FV501" s="809"/>
      <c r="FW501" s="809"/>
      <c r="FX501" s="809"/>
      <c r="FY501" s="809"/>
      <c r="FZ501" s="809"/>
      <c r="GA501" s="809"/>
      <c r="GB501" s="809"/>
      <c r="GC501" s="809"/>
      <c r="GD501" s="809"/>
      <c r="GE501" s="809"/>
      <c r="GF501" s="809"/>
      <c r="GG501" s="809"/>
      <c r="GH501" s="809"/>
      <c r="GI501" s="809"/>
      <c r="GJ501" s="809"/>
      <c r="GK501" s="809"/>
      <c r="GL501" s="809"/>
      <c r="GM501" s="809"/>
      <c r="GN501" s="809"/>
      <c r="GO501" s="809"/>
      <c r="GP501" s="809"/>
      <c r="GQ501" s="809"/>
      <c r="GR501" s="809"/>
      <c r="GS501" s="809"/>
      <c r="GT501" s="809"/>
      <c r="GU501" s="809"/>
      <c r="GV501" s="809"/>
      <c r="GW501" s="809"/>
      <c r="GX501" s="809"/>
      <c r="GY501" s="809"/>
      <c r="GZ501" s="809"/>
      <c r="HA501" s="809"/>
      <c r="HB501" s="809"/>
      <c r="HC501" s="809"/>
      <c r="HD501" s="809"/>
      <c r="HE501" s="809"/>
      <c r="HF501" s="809"/>
      <c r="HG501" s="809"/>
      <c r="HH501" s="809"/>
      <c r="HI501" s="809"/>
      <c r="HJ501" s="809"/>
      <c r="HK501" s="809"/>
      <c r="HL501" s="809"/>
      <c r="HM501" s="809"/>
      <c r="HN501" s="809"/>
      <c r="HO501" s="809"/>
      <c r="HP501" s="809"/>
      <c r="HQ501" s="809"/>
      <c r="HR501" s="809"/>
      <c r="HS501" s="809"/>
      <c r="HT501" s="809"/>
      <c r="HU501" s="809"/>
      <c r="HV501" s="809"/>
      <c r="HW501" s="809"/>
      <c r="HX501" s="809"/>
      <c r="HY501" s="809"/>
      <c r="HZ501" s="809"/>
      <c r="IA501" s="809"/>
      <c r="IB501" s="809"/>
      <c r="IC501" s="809"/>
      <c r="ID501" s="809"/>
      <c r="IE501" s="809"/>
      <c r="IF501" s="809"/>
      <c r="IG501" s="809"/>
      <c r="IH501" s="809"/>
      <c r="II501" s="809"/>
      <c r="IJ501" s="809"/>
      <c r="IK501" s="809"/>
      <c r="IL501" s="809"/>
      <c r="IM501" s="809"/>
      <c r="IN501" s="809"/>
      <c r="IO501" s="809"/>
      <c r="IP501" s="809"/>
      <c r="IQ501" s="809"/>
      <c r="IR501" s="809"/>
      <c r="IS501" s="809"/>
      <c r="IT501" s="809"/>
      <c r="IU501" s="809"/>
      <c r="IV501" s="809"/>
    </row>
    <row r="502" spans="1:256" ht="25.5" customHeight="1">
      <c r="A502" s="539">
        <v>11.7</v>
      </c>
      <c r="B502" s="544" t="s">
        <v>407</v>
      </c>
      <c r="C502" s="465">
        <v>1</v>
      </c>
      <c r="D502" s="466" t="s">
        <v>4</v>
      </c>
      <c r="E502" s="465"/>
      <c r="F502" s="465">
        <f t="shared" si="16"/>
        <v>0</v>
      </c>
      <c r="G502" s="959"/>
      <c r="H502" s="163"/>
      <c r="I502" s="782"/>
      <c r="J502" s="812"/>
      <c r="K502" s="782"/>
      <c r="L502" s="782"/>
      <c r="M502" s="782"/>
      <c r="N502" s="782"/>
      <c r="O502" s="782"/>
      <c r="P502" s="782"/>
      <c r="Q502" s="782"/>
      <c r="R502" s="782"/>
      <c r="S502" s="782"/>
      <c r="T502" s="782"/>
      <c r="U502" s="782"/>
      <c r="V502" s="782"/>
      <c r="W502" s="782"/>
      <c r="X502" s="782"/>
      <c r="Y502" s="782"/>
      <c r="Z502" s="782"/>
      <c r="AA502" s="782"/>
      <c r="AB502" s="782"/>
      <c r="AC502" s="782"/>
      <c r="AD502" s="782"/>
      <c r="AE502" s="782"/>
      <c r="AF502" s="782"/>
      <c r="AG502" s="782"/>
      <c r="AH502" s="782"/>
      <c r="AI502" s="782"/>
      <c r="AJ502" s="782"/>
      <c r="AK502" s="782"/>
      <c r="AL502" s="782"/>
      <c r="AM502" s="782"/>
      <c r="AN502" s="782"/>
      <c r="AO502" s="782"/>
      <c r="AP502" s="782"/>
      <c r="AQ502" s="782"/>
      <c r="AR502" s="782"/>
      <c r="AS502" s="782"/>
      <c r="AT502" s="782"/>
      <c r="AU502" s="782"/>
      <c r="AV502" s="782"/>
      <c r="AW502" s="782"/>
      <c r="AX502" s="782"/>
      <c r="AY502" s="782"/>
      <c r="AZ502" s="782"/>
      <c r="BA502" s="782"/>
      <c r="BB502" s="782"/>
      <c r="BC502" s="782"/>
      <c r="BD502" s="782"/>
      <c r="BE502" s="782"/>
      <c r="BF502" s="782"/>
      <c r="BG502" s="782"/>
      <c r="BH502" s="782"/>
      <c r="BI502" s="782"/>
      <c r="BJ502" s="782"/>
      <c r="BK502" s="782"/>
      <c r="BL502" s="782"/>
      <c r="BM502" s="782"/>
      <c r="BN502" s="782"/>
      <c r="BO502" s="782"/>
      <c r="BP502" s="782"/>
      <c r="BQ502" s="782"/>
      <c r="BR502" s="782"/>
      <c r="BS502" s="782"/>
      <c r="BT502" s="782"/>
      <c r="BU502" s="782"/>
      <c r="BV502" s="782"/>
      <c r="BW502" s="782"/>
      <c r="BX502" s="782"/>
      <c r="BY502" s="782"/>
      <c r="BZ502" s="782"/>
      <c r="CA502" s="782"/>
      <c r="CB502" s="782"/>
      <c r="CC502" s="782"/>
      <c r="CD502" s="782"/>
      <c r="CE502" s="782"/>
      <c r="CF502" s="782"/>
      <c r="CG502" s="782"/>
      <c r="CH502" s="782"/>
      <c r="CI502" s="782"/>
      <c r="CJ502" s="782"/>
      <c r="CK502" s="782"/>
      <c r="CL502" s="782"/>
      <c r="CM502" s="782"/>
      <c r="CN502" s="782"/>
      <c r="CO502" s="782"/>
      <c r="CP502" s="782"/>
      <c r="CQ502" s="782"/>
      <c r="CR502" s="782"/>
      <c r="CS502" s="782"/>
      <c r="CT502" s="782"/>
      <c r="CU502" s="782"/>
      <c r="CV502" s="782"/>
      <c r="CW502" s="782"/>
      <c r="CX502" s="782"/>
      <c r="CY502" s="782"/>
      <c r="CZ502" s="782"/>
      <c r="DA502" s="782"/>
      <c r="DB502" s="782"/>
      <c r="DC502" s="782"/>
      <c r="DD502" s="782"/>
      <c r="DE502" s="782"/>
      <c r="DF502" s="782"/>
      <c r="DG502" s="782"/>
      <c r="DH502" s="782"/>
      <c r="DI502" s="782"/>
      <c r="DJ502" s="782"/>
      <c r="DK502" s="782"/>
      <c r="DL502" s="782"/>
      <c r="DM502" s="782"/>
      <c r="DN502" s="782"/>
      <c r="DO502" s="782"/>
      <c r="DP502" s="782"/>
      <c r="DQ502" s="782"/>
      <c r="DR502" s="782"/>
      <c r="DS502" s="782"/>
      <c r="DT502" s="782"/>
      <c r="DU502" s="782"/>
      <c r="DV502" s="782"/>
      <c r="DW502" s="782"/>
      <c r="DX502" s="782"/>
      <c r="DY502" s="782"/>
      <c r="DZ502" s="782"/>
      <c r="EA502" s="782"/>
      <c r="EB502" s="782"/>
      <c r="EC502" s="782"/>
      <c r="ED502" s="782"/>
      <c r="EE502" s="782"/>
      <c r="EF502" s="782"/>
      <c r="EG502" s="782"/>
      <c r="EH502" s="782"/>
      <c r="EI502" s="782"/>
      <c r="EJ502" s="782"/>
      <c r="EK502" s="782"/>
      <c r="EL502" s="782"/>
      <c r="EM502" s="782"/>
      <c r="EN502" s="782"/>
      <c r="EO502" s="782"/>
      <c r="EP502" s="782"/>
      <c r="EQ502" s="782"/>
      <c r="ER502" s="782"/>
      <c r="ES502" s="782"/>
      <c r="ET502" s="782"/>
      <c r="EU502" s="782"/>
      <c r="EV502" s="782"/>
      <c r="EW502" s="782"/>
      <c r="EX502" s="782"/>
      <c r="EY502" s="782"/>
      <c r="EZ502" s="782"/>
      <c r="FA502" s="782"/>
      <c r="FB502" s="782"/>
      <c r="FC502" s="782"/>
      <c r="FD502" s="782"/>
      <c r="FE502" s="782"/>
      <c r="FF502" s="782"/>
      <c r="FG502" s="782"/>
      <c r="FH502" s="782"/>
      <c r="FI502" s="782"/>
      <c r="FJ502" s="782"/>
      <c r="FK502" s="782"/>
      <c r="FL502" s="782"/>
      <c r="FM502" s="782"/>
      <c r="FN502" s="782"/>
      <c r="FO502" s="782"/>
      <c r="FP502" s="782"/>
      <c r="FQ502" s="782"/>
      <c r="FR502" s="782"/>
      <c r="FS502" s="782"/>
      <c r="FT502" s="782"/>
      <c r="FU502" s="782"/>
      <c r="FV502" s="782"/>
      <c r="FW502" s="782"/>
      <c r="FX502" s="782"/>
      <c r="FY502" s="782"/>
      <c r="FZ502" s="782"/>
      <c r="GA502" s="782"/>
      <c r="GB502" s="782"/>
      <c r="GC502" s="782"/>
      <c r="GD502" s="782"/>
      <c r="GE502" s="782"/>
      <c r="GF502" s="782"/>
      <c r="GG502" s="782"/>
      <c r="GH502" s="782"/>
      <c r="GI502" s="782"/>
      <c r="GJ502" s="782"/>
      <c r="GK502" s="782"/>
      <c r="GL502" s="782"/>
      <c r="GM502" s="782"/>
      <c r="GN502" s="782"/>
      <c r="GO502" s="782"/>
      <c r="GP502" s="782"/>
      <c r="GQ502" s="782"/>
      <c r="GR502" s="782"/>
      <c r="GS502" s="782"/>
      <c r="GT502" s="782"/>
      <c r="GU502" s="782"/>
      <c r="GV502" s="782"/>
      <c r="GW502" s="782"/>
      <c r="GX502" s="782"/>
      <c r="GY502" s="782"/>
      <c r="GZ502" s="782"/>
      <c r="HA502" s="782"/>
      <c r="HB502" s="782"/>
      <c r="HC502" s="782"/>
      <c r="HD502" s="782"/>
      <c r="HE502" s="782"/>
      <c r="HF502" s="782"/>
      <c r="HG502" s="782"/>
      <c r="HH502" s="782"/>
      <c r="HI502" s="782"/>
      <c r="HJ502" s="782"/>
      <c r="HK502" s="782"/>
      <c r="HL502" s="782"/>
      <c r="HM502" s="782"/>
      <c r="HN502" s="782"/>
      <c r="HO502" s="782"/>
      <c r="HP502" s="782"/>
      <c r="HQ502" s="782"/>
      <c r="HR502" s="782"/>
      <c r="HS502" s="782"/>
      <c r="HT502" s="782"/>
      <c r="HU502" s="782"/>
      <c r="HV502" s="782"/>
      <c r="HW502" s="782"/>
      <c r="HX502" s="782"/>
      <c r="HY502" s="782"/>
      <c r="HZ502" s="782"/>
      <c r="IA502" s="782"/>
      <c r="IB502" s="782"/>
      <c r="IC502" s="782"/>
      <c r="ID502" s="782"/>
      <c r="IE502" s="782"/>
      <c r="IF502" s="782"/>
      <c r="IG502" s="782"/>
      <c r="IH502" s="782"/>
      <c r="II502" s="782"/>
      <c r="IJ502" s="782"/>
      <c r="IK502" s="782"/>
      <c r="IL502" s="782"/>
      <c r="IM502" s="782"/>
      <c r="IN502" s="782"/>
      <c r="IO502" s="782"/>
      <c r="IP502" s="782"/>
      <c r="IQ502" s="782"/>
      <c r="IR502" s="782"/>
      <c r="IS502" s="782"/>
      <c r="IT502" s="782"/>
      <c r="IU502" s="782"/>
      <c r="IV502" s="782"/>
    </row>
    <row r="503" spans="1:256" ht="27.75" customHeight="1">
      <c r="A503" s="539">
        <v>11.8</v>
      </c>
      <c r="B503" s="544" t="s">
        <v>408</v>
      </c>
      <c r="C503" s="465">
        <v>1</v>
      </c>
      <c r="D503" s="466" t="s">
        <v>4</v>
      </c>
      <c r="E503" s="465"/>
      <c r="F503" s="465">
        <f t="shared" si="16"/>
        <v>0</v>
      </c>
      <c r="G503" s="959"/>
      <c r="H503" s="65"/>
      <c r="I503" s="810"/>
      <c r="J503" s="1079"/>
      <c r="K503" s="810"/>
      <c r="L503" s="810"/>
      <c r="M503" s="810"/>
      <c r="N503" s="810"/>
      <c r="O503" s="810"/>
      <c r="P503" s="810"/>
      <c r="Q503" s="810"/>
      <c r="R503" s="810"/>
      <c r="S503" s="810"/>
      <c r="T503" s="810"/>
      <c r="U503" s="810"/>
      <c r="V503" s="810"/>
      <c r="W503" s="810"/>
      <c r="X503" s="810"/>
      <c r="Y503" s="810"/>
      <c r="Z503" s="810"/>
      <c r="AA503" s="810"/>
      <c r="AB503" s="810"/>
      <c r="AC503" s="810"/>
      <c r="AD503" s="810"/>
      <c r="AE503" s="810"/>
      <c r="AF503" s="810"/>
      <c r="AG503" s="810"/>
      <c r="AH503" s="810"/>
      <c r="AI503" s="803"/>
      <c r="AJ503" s="803"/>
      <c r="AK503" s="803"/>
      <c r="AL503" s="803"/>
      <c r="AM503" s="803"/>
      <c r="AN503" s="803"/>
      <c r="AO503" s="803"/>
      <c r="AP503" s="803"/>
      <c r="AQ503" s="803"/>
      <c r="AR503" s="803"/>
      <c r="AS503" s="803"/>
      <c r="AT503" s="803"/>
      <c r="AU503" s="803"/>
      <c r="AV503" s="803"/>
      <c r="AW503" s="803"/>
      <c r="AX503" s="803"/>
      <c r="AY503" s="803"/>
      <c r="AZ503" s="803"/>
      <c r="BA503" s="803"/>
      <c r="BB503" s="803"/>
      <c r="BC503" s="803"/>
      <c r="BD503" s="803"/>
      <c r="BE503" s="803"/>
      <c r="BF503" s="803"/>
      <c r="BG503" s="803"/>
      <c r="BH503" s="803"/>
      <c r="BI503" s="803"/>
      <c r="BJ503" s="803"/>
      <c r="BK503" s="803"/>
      <c r="BL503" s="803"/>
      <c r="BM503" s="803"/>
      <c r="BN503" s="803"/>
      <c r="BO503" s="803"/>
      <c r="BP503" s="803"/>
      <c r="BQ503" s="803"/>
      <c r="BR503" s="803"/>
      <c r="BS503" s="803"/>
      <c r="BT503" s="803"/>
      <c r="BU503" s="803"/>
      <c r="BV503" s="803"/>
      <c r="BW503" s="803"/>
      <c r="BX503" s="803"/>
      <c r="BY503" s="803"/>
      <c r="BZ503" s="803"/>
      <c r="CA503" s="803"/>
      <c r="CB503" s="803"/>
      <c r="CC503" s="803"/>
      <c r="CD503" s="803"/>
      <c r="CE503" s="803"/>
      <c r="CF503" s="803"/>
      <c r="CG503" s="803"/>
      <c r="CH503" s="803"/>
      <c r="CI503" s="803"/>
      <c r="CJ503" s="803"/>
      <c r="CK503" s="803"/>
      <c r="CL503" s="803"/>
      <c r="CM503" s="803"/>
      <c r="CN503" s="803"/>
      <c r="CO503" s="803"/>
      <c r="CP503" s="803"/>
      <c r="CQ503" s="803"/>
      <c r="CR503" s="803"/>
      <c r="CS503" s="803"/>
      <c r="CT503" s="803"/>
      <c r="CU503" s="803"/>
      <c r="CV503" s="803"/>
      <c r="CW503" s="803"/>
      <c r="CX503" s="803"/>
      <c r="CY503" s="803"/>
      <c r="CZ503" s="803"/>
      <c r="DA503" s="803"/>
      <c r="DB503" s="803"/>
      <c r="DC503" s="803"/>
      <c r="DD503" s="803"/>
      <c r="DE503" s="803"/>
      <c r="DF503" s="803"/>
      <c r="DG503" s="803"/>
      <c r="DH503" s="803"/>
      <c r="DI503" s="803"/>
      <c r="DJ503" s="803"/>
      <c r="DK503" s="803"/>
      <c r="DL503" s="803"/>
      <c r="DM503" s="803"/>
      <c r="DN503" s="803"/>
      <c r="DO503" s="803"/>
      <c r="DP503" s="803"/>
      <c r="DQ503" s="803"/>
      <c r="DR503" s="803"/>
      <c r="DS503" s="803"/>
      <c r="DT503" s="803"/>
      <c r="DU503" s="803"/>
      <c r="DV503" s="803"/>
      <c r="DW503" s="803"/>
      <c r="DX503" s="803"/>
      <c r="DY503" s="803"/>
      <c r="DZ503" s="803"/>
      <c r="EA503" s="803"/>
      <c r="EB503" s="803"/>
      <c r="EC503" s="803"/>
      <c r="ED503" s="803"/>
      <c r="EE503" s="803"/>
      <c r="EF503" s="803"/>
      <c r="EG503" s="803"/>
      <c r="EH503" s="803"/>
      <c r="EI503" s="803"/>
      <c r="EJ503" s="803"/>
      <c r="EK503" s="803"/>
      <c r="EL503" s="803"/>
      <c r="EM503" s="803"/>
      <c r="EN503" s="803"/>
      <c r="EO503" s="803"/>
      <c r="EP503" s="803"/>
      <c r="EQ503" s="803"/>
      <c r="ER503" s="803"/>
      <c r="ES503" s="803"/>
      <c r="ET503" s="803"/>
      <c r="EU503" s="803"/>
      <c r="EV503" s="803"/>
      <c r="EW503" s="803"/>
      <c r="EX503" s="803"/>
      <c r="EY503" s="803"/>
      <c r="EZ503" s="803"/>
      <c r="FA503" s="803"/>
      <c r="FB503" s="803"/>
      <c r="FC503" s="803"/>
      <c r="FD503" s="803"/>
      <c r="FE503" s="803"/>
      <c r="FF503" s="803"/>
      <c r="FG503" s="803"/>
      <c r="FH503" s="803"/>
      <c r="FI503" s="803"/>
      <c r="FJ503" s="803"/>
      <c r="FK503" s="803"/>
      <c r="FL503" s="803"/>
      <c r="FM503" s="803"/>
      <c r="FN503" s="803"/>
      <c r="FO503" s="803"/>
      <c r="FP503" s="803"/>
      <c r="FQ503" s="803"/>
      <c r="FR503" s="803"/>
      <c r="FS503" s="803"/>
      <c r="FT503" s="803"/>
      <c r="FU503" s="803"/>
      <c r="FV503" s="803"/>
      <c r="FW503" s="803"/>
      <c r="FX503" s="803"/>
      <c r="FY503" s="803"/>
      <c r="FZ503" s="803"/>
      <c r="GA503" s="803"/>
      <c r="GB503" s="803"/>
      <c r="GC503" s="803"/>
      <c r="GD503" s="803"/>
      <c r="GE503" s="803"/>
      <c r="GF503" s="803"/>
      <c r="GG503" s="803"/>
      <c r="GH503" s="803"/>
      <c r="GI503" s="803"/>
      <c r="GJ503" s="803"/>
      <c r="GK503" s="803"/>
      <c r="GL503" s="803"/>
      <c r="GM503" s="803"/>
      <c r="GN503" s="803"/>
      <c r="GO503" s="803"/>
      <c r="GP503" s="803"/>
      <c r="GQ503" s="803"/>
      <c r="GR503" s="803"/>
      <c r="GS503" s="803"/>
      <c r="GT503" s="803"/>
      <c r="GU503" s="803"/>
      <c r="GV503" s="803"/>
      <c r="GW503" s="803"/>
      <c r="GX503" s="803"/>
      <c r="GY503" s="803"/>
      <c r="GZ503" s="803"/>
      <c r="HA503" s="803"/>
      <c r="HB503" s="803"/>
      <c r="HC503" s="803"/>
      <c r="HD503" s="803"/>
      <c r="HE503" s="803"/>
      <c r="HF503" s="803"/>
      <c r="HG503" s="803"/>
      <c r="HH503" s="803"/>
      <c r="HI503" s="803"/>
      <c r="HJ503" s="803"/>
      <c r="HK503" s="803"/>
      <c r="HL503" s="803"/>
      <c r="HM503" s="803"/>
      <c r="HN503" s="803"/>
      <c r="HO503" s="803"/>
      <c r="HP503" s="803"/>
      <c r="HQ503" s="803"/>
      <c r="HR503" s="803"/>
      <c r="HS503" s="803"/>
      <c r="HT503" s="803"/>
      <c r="HU503" s="803"/>
      <c r="HV503" s="803"/>
      <c r="HW503" s="803"/>
      <c r="HX503" s="803"/>
      <c r="HY503" s="803"/>
      <c r="HZ503" s="803"/>
      <c r="IA503" s="803"/>
      <c r="IB503" s="803"/>
      <c r="IC503" s="803"/>
      <c r="ID503" s="803"/>
      <c r="IE503" s="803"/>
      <c r="IF503" s="803"/>
      <c r="IG503" s="803"/>
      <c r="IH503" s="803"/>
      <c r="II503" s="803"/>
      <c r="IJ503" s="803"/>
      <c r="IK503" s="803"/>
      <c r="IL503" s="803"/>
      <c r="IM503" s="803"/>
      <c r="IN503" s="803"/>
      <c r="IO503" s="803"/>
      <c r="IP503" s="803"/>
      <c r="IQ503" s="803"/>
      <c r="IR503" s="803"/>
      <c r="IS503" s="803"/>
      <c r="IT503" s="803"/>
      <c r="IU503" s="803"/>
      <c r="IV503" s="803"/>
    </row>
    <row r="504" spans="1:256" ht="25.5" customHeight="1">
      <c r="A504" s="539">
        <v>11.9</v>
      </c>
      <c r="B504" s="544" t="s">
        <v>410</v>
      </c>
      <c r="C504" s="465">
        <v>1</v>
      </c>
      <c r="D504" s="466" t="s">
        <v>4</v>
      </c>
      <c r="E504" s="465"/>
      <c r="F504" s="465">
        <f t="shared" si="16"/>
        <v>0</v>
      </c>
      <c r="G504" s="959"/>
      <c r="H504" s="65"/>
      <c r="I504" s="810"/>
      <c r="J504" s="1079"/>
      <c r="K504" s="810"/>
      <c r="L504" s="810"/>
      <c r="M504" s="810"/>
      <c r="N504" s="810"/>
      <c r="O504" s="810"/>
      <c r="P504" s="810"/>
      <c r="Q504" s="810"/>
      <c r="R504" s="810"/>
      <c r="S504" s="810"/>
      <c r="T504" s="810"/>
      <c r="U504" s="810"/>
      <c r="V504" s="810"/>
      <c r="W504" s="810"/>
      <c r="X504" s="810"/>
      <c r="Y504" s="810"/>
      <c r="Z504" s="810"/>
      <c r="AA504" s="810"/>
      <c r="AB504" s="810"/>
      <c r="AC504" s="810"/>
      <c r="AD504" s="810"/>
      <c r="AE504" s="810"/>
      <c r="AF504" s="810"/>
      <c r="AG504" s="810"/>
      <c r="AH504" s="810"/>
      <c r="AI504" s="803"/>
      <c r="AJ504" s="803"/>
      <c r="AK504" s="803"/>
      <c r="AL504" s="803"/>
      <c r="AM504" s="803"/>
      <c r="AN504" s="803"/>
      <c r="AO504" s="803"/>
      <c r="AP504" s="803"/>
      <c r="AQ504" s="803"/>
      <c r="AR504" s="803"/>
      <c r="AS504" s="803"/>
      <c r="AT504" s="803"/>
      <c r="AU504" s="803"/>
      <c r="AV504" s="803"/>
      <c r="AW504" s="803"/>
      <c r="AX504" s="803"/>
      <c r="AY504" s="803"/>
      <c r="AZ504" s="803"/>
      <c r="BA504" s="803"/>
      <c r="BB504" s="803"/>
      <c r="BC504" s="803"/>
      <c r="BD504" s="803"/>
      <c r="BE504" s="803"/>
      <c r="BF504" s="803"/>
      <c r="BG504" s="803"/>
      <c r="BH504" s="803"/>
      <c r="BI504" s="803"/>
      <c r="BJ504" s="803"/>
      <c r="BK504" s="803"/>
      <c r="BL504" s="803"/>
      <c r="BM504" s="803"/>
      <c r="BN504" s="803"/>
      <c r="BO504" s="803"/>
      <c r="BP504" s="803"/>
      <c r="BQ504" s="803"/>
      <c r="BR504" s="803"/>
      <c r="BS504" s="803"/>
      <c r="BT504" s="803"/>
      <c r="BU504" s="803"/>
      <c r="BV504" s="803"/>
      <c r="BW504" s="803"/>
      <c r="BX504" s="803"/>
      <c r="BY504" s="803"/>
      <c r="BZ504" s="803"/>
      <c r="CA504" s="803"/>
      <c r="CB504" s="803"/>
      <c r="CC504" s="803"/>
      <c r="CD504" s="803"/>
      <c r="CE504" s="803"/>
      <c r="CF504" s="803"/>
      <c r="CG504" s="803"/>
      <c r="CH504" s="803"/>
      <c r="CI504" s="803"/>
      <c r="CJ504" s="803"/>
      <c r="CK504" s="803"/>
      <c r="CL504" s="803"/>
      <c r="CM504" s="803"/>
      <c r="CN504" s="803"/>
      <c r="CO504" s="803"/>
      <c r="CP504" s="803"/>
      <c r="CQ504" s="803"/>
      <c r="CR504" s="803"/>
      <c r="CS504" s="803"/>
      <c r="CT504" s="803"/>
      <c r="CU504" s="803"/>
      <c r="CV504" s="803"/>
      <c r="CW504" s="803"/>
      <c r="CX504" s="803"/>
      <c r="CY504" s="803"/>
      <c r="CZ504" s="803"/>
      <c r="DA504" s="803"/>
      <c r="DB504" s="803"/>
      <c r="DC504" s="803"/>
      <c r="DD504" s="803"/>
      <c r="DE504" s="803"/>
      <c r="DF504" s="803"/>
      <c r="DG504" s="803"/>
      <c r="DH504" s="803"/>
      <c r="DI504" s="803"/>
      <c r="DJ504" s="803"/>
      <c r="DK504" s="803"/>
      <c r="DL504" s="803"/>
      <c r="DM504" s="803"/>
      <c r="DN504" s="803"/>
      <c r="DO504" s="803"/>
      <c r="DP504" s="803"/>
      <c r="DQ504" s="803"/>
      <c r="DR504" s="803"/>
      <c r="DS504" s="803"/>
      <c r="DT504" s="803"/>
      <c r="DU504" s="803"/>
      <c r="DV504" s="803"/>
      <c r="DW504" s="803"/>
      <c r="DX504" s="803"/>
      <c r="DY504" s="803"/>
      <c r="DZ504" s="803"/>
      <c r="EA504" s="803"/>
      <c r="EB504" s="803"/>
      <c r="EC504" s="803"/>
      <c r="ED504" s="803"/>
      <c r="EE504" s="803"/>
      <c r="EF504" s="803"/>
      <c r="EG504" s="803"/>
      <c r="EH504" s="803"/>
      <c r="EI504" s="803"/>
      <c r="EJ504" s="803"/>
      <c r="EK504" s="803"/>
      <c r="EL504" s="803"/>
      <c r="EM504" s="803"/>
      <c r="EN504" s="803"/>
      <c r="EO504" s="803"/>
      <c r="EP504" s="803"/>
      <c r="EQ504" s="803"/>
      <c r="ER504" s="803"/>
      <c r="ES504" s="803"/>
      <c r="ET504" s="803"/>
      <c r="EU504" s="803"/>
      <c r="EV504" s="803"/>
      <c r="EW504" s="803"/>
      <c r="EX504" s="803"/>
      <c r="EY504" s="803"/>
      <c r="EZ504" s="803"/>
      <c r="FA504" s="803"/>
      <c r="FB504" s="803"/>
      <c r="FC504" s="803"/>
      <c r="FD504" s="803"/>
      <c r="FE504" s="803"/>
      <c r="FF504" s="803"/>
      <c r="FG504" s="803"/>
      <c r="FH504" s="803"/>
      <c r="FI504" s="803"/>
      <c r="FJ504" s="803"/>
      <c r="FK504" s="803"/>
      <c r="FL504" s="803"/>
      <c r="FM504" s="803"/>
      <c r="FN504" s="803"/>
      <c r="FO504" s="803"/>
      <c r="FP504" s="803"/>
      <c r="FQ504" s="803"/>
      <c r="FR504" s="803"/>
      <c r="FS504" s="803"/>
      <c r="FT504" s="803"/>
      <c r="FU504" s="803"/>
      <c r="FV504" s="803"/>
      <c r="FW504" s="803"/>
      <c r="FX504" s="803"/>
      <c r="FY504" s="803"/>
      <c r="FZ504" s="803"/>
      <c r="GA504" s="803"/>
      <c r="GB504" s="803"/>
      <c r="GC504" s="803"/>
      <c r="GD504" s="803"/>
      <c r="GE504" s="803"/>
      <c r="GF504" s="803"/>
      <c r="GG504" s="803"/>
      <c r="GH504" s="803"/>
      <c r="GI504" s="803"/>
      <c r="GJ504" s="803"/>
      <c r="GK504" s="803"/>
      <c r="GL504" s="803"/>
      <c r="GM504" s="803"/>
      <c r="GN504" s="803"/>
      <c r="GO504" s="803"/>
      <c r="GP504" s="803"/>
      <c r="GQ504" s="803"/>
      <c r="GR504" s="803"/>
      <c r="GS504" s="803"/>
      <c r="GT504" s="803"/>
      <c r="GU504" s="803"/>
      <c r="GV504" s="803"/>
      <c r="GW504" s="803"/>
      <c r="GX504" s="803"/>
      <c r="GY504" s="803"/>
      <c r="GZ504" s="803"/>
      <c r="HA504" s="803"/>
      <c r="HB504" s="803"/>
      <c r="HC504" s="803"/>
      <c r="HD504" s="803"/>
      <c r="HE504" s="803"/>
      <c r="HF504" s="803"/>
      <c r="HG504" s="803"/>
      <c r="HH504" s="803"/>
      <c r="HI504" s="803"/>
      <c r="HJ504" s="803"/>
      <c r="HK504" s="803"/>
      <c r="HL504" s="803"/>
      <c r="HM504" s="803"/>
      <c r="HN504" s="803"/>
      <c r="HO504" s="803"/>
      <c r="HP504" s="803"/>
      <c r="HQ504" s="803"/>
      <c r="HR504" s="803"/>
      <c r="HS504" s="803"/>
      <c r="HT504" s="803"/>
      <c r="HU504" s="803"/>
      <c r="HV504" s="803"/>
      <c r="HW504" s="803"/>
      <c r="HX504" s="803"/>
      <c r="HY504" s="803"/>
      <c r="HZ504" s="803"/>
      <c r="IA504" s="803"/>
      <c r="IB504" s="803"/>
      <c r="IC504" s="803"/>
      <c r="ID504" s="803"/>
      <c r="IE504" s="803"/>
      <c r="IF504" s="803"/>
      <c r="IG504" s="803"/>
      <c r="IH504" s="803"/>
      <c r="II504" s="803"/>
      <c r="IJ504" s="803"/>
      <c r="IK504" s="803"/>
      <c r="IL504" s="803"/>
      <c r="IM504" s="803"/>
      <c r="IN504" s="803"/>
      <c r="IO504" s="803"/>
      <c r="IP504" s="803"/>
      <c r="IQ504" s="803"/>
      <c r="IR504" s="803"/>
      <c r="IS504" s="803"/>
      <c r="IT504" s="803"/>
      <c r="IU504" s="803"/>
      <c r="IV504" s="803"/>
    </row>
    <row r="505" spans="1:256" ht="24.75" customHeight="1">
      <c r="A505" s="764">
        <v>11.1</v>
      </c>
      <c r="B505" s="544" t="s">
        <v>409</v>
      </c>
      <c r="C505" s="465">
        <v>2</v>
      </c>
      <c r="D505" s="466" t="s">
        <v>4</v>
      </c>
      <c r="E505" s="465"/>
      <c r="F505" s="465">
        <f t="shared" si="16"/>
        <v>0</v>
      </c>
      <c r="G505" s="959"/>
      <c r="H505" s="65"/>
      <c r="I505" s="66"/>
      <c r="J505" s="1080"/>
      <c r="K505" s="66"/>
      <c r="L505" s="66"/>
      <c r="M505" s="66"/>
      <c r="N505" s="66"/>
      <c r="O505" s="66"/>
      <c r="P505" s="66"/>
      <c r="Q505" s="66"/>
      <c r="R505" s="66"/>
      <c r="S505" s="66"/>
      <c r="T505" s="66"/>
      <c r="U505" s="66"/>
      <c r="V505" s="66"/>
      <c r="W505" s="66"/>
      <c r="X505" s="66"/>
      <c r="Y505" s="66"/>
      <c r="Z505" s="66"/>
      <c r="AA505" s="66"/>
      <c r="AB505" s="66"/>
      <c r="AC505" s="66"/>
      <c r="AD505" s="66"/>
      <c r="AE505" s="66"/>
      <c r="AF505" s="66"/>
      <c r="AG505" s="66"/>
      <c r="AH505" s="66"/>
      <c r="AI505" s="66"/>
      <c r="AJ505" s="66"/>
      <c r="AK505" s="66"/>
      <c r="AL505" s="66"/>
      <c r="AM505" s="66"/>
      <c r="AN505" s="66"/>
      <c r="AO505" s="66"/>
      <c r="AP505" s="66"/>
      <c r="AQ505" s="66"/>
      <c r="AR505" s="66"/>
      <c r="AS505" s="66"/>
      <c r="AT505" s="66"/>
      <c r="AU505" s="66"/>
      <c r="AV505" s="66"/>
      <c r="AW505" s="66"/>
      <c r="AX505" s="66"/>
      <c r="AY505" s="66"/>
      <c r="AZ505" s="66"/>
      <c r="BA505" s="66"/>
      <c r="BB505" s="66"/>
      <c r="BC505" s="66"/>
      <c r="BD505" s="66"/>
      <c r="BE505" s="66"/>
      <c r="BF505" s="66"/>
      <c r="BG505" s="66"/>
      <c r="BH505" s="66"/>
      <c r="BI505" s="66"/>
      <c r="BJ505" s="66"/>
      <c r="BK505" s="66"/>
      <c r="BL505" s="66"/>
      <c r="BM505" s="66"/>
      <c r="BN505" s="66"/>
      <c r="BO505" s="66"/>
      <c r="BP505" s="66"/>
      <c r="BQ505" s="66"/>
      <c r="BR505" s="66"/>
      <c r="BS505" s="66"/>
      <c r="BT505" s="66"/>
      <c r="BU505" s="66"/>
      <c r="BV505" s="66"/>
      <c r="BW505" s="66"/>
      <c r="BX505" s="66"/>
      <c r="BY505" s="66"/>
      <c r="BZ505" s="66"/>
      <c r="CA505" s="66"/>
      <c r="CB505" s="66"/>
      <c r="CC505" s="66"/>
      <c r="CD505" s="66"/>
      <c r="CE505" s="66"/>
      <c r="CF505" s="66"/>
      <c r="CG505" s="66"/>
      <c r="CH505" s="66"/>
      <c r="CI505" s="66"/>
      <c r="CJ505" s="66"/>
      <c r="CK505" s="66"/>
      <c r="CL505" s="66"/>
      <c r="CM505" s="66"/>
      <c r="CN505" s="66"/>
      <c r="CO505" s="66"/>
      <c r="CP505" s="66"/>
      <c r="CQ505" s="66"/>
      <c r="CR505" s="66"/>
      <c r="CS505" s="66"/>
      <c r="CT505" s="66"/>
      <c r="CU505" s="66"/>
      <c r="CV505" s="66"/>
      <c r="CW505" s="66"/>
      <c r="CX505" s="66"/>
      <c r="CY505" s="66"/>
      <c r="CZ505" s="66"/>
      <c r="DA505" s="66"/>
      <c r="DB505" s="66"/>
      <c r="DC505" s="66"/>
      <c r="DD505" s="66"/>
      <c r="DE505" s="66"/>
      <c r="DF505" s="66"/>
      <c r="DG505" s="66"/>
      <c r="DH505" s="66"/>
      <c r="DI505" s="66"/>
      <c r="DJ505" s="66"/>
      <c r="DK505" s="66"/>
      <c r="DL505" s="66"/>
      <c r="DM505" s="66"/>
      <c r="DN505" s="66"/>
      <c r="DO505" s="66"/>
      <c r="DP505" s="66"/>
      <c r="DQ505" s="66"/>
      <c r="DR505" s="66"/>
      <c r="DS505" s="66"/>
      <c r="DT505" s="66"/>
      <c r="DU505" s="66"/>
      <c r="DV505" s="66"/>
      <c r="DW505" s="66"/>
      <c r="DX505" s="66"/>
      <c r="DY505" s="66"/>
      <c r="DZ505" s="66"/>
      <c r="EA505" s="66"/>
      <c r="EB505" s="66"/>
      <c r="EC505" s="66"/>
      <c r="ED505" s="66"/>
      <c r="EE505" s="66"/>
      <c r="EF505" s="66"/>
      <c r="EG505" s="66"/>
      <c r="EH505" s="66"/>
      <c r="EI505" s="66"/>
      <c r="EJ505" s="66"/>
      <c r="EK505" s="66"/>
      <c r="EL505" s="66"/>
      <c r="EM505" s="66"/>
      <c r="EN505" s="66"/>
      <c r="EO505" s="66"/>
      <c r="EP505" s="66"/>
      <c r="EQ505" s="66"/>
      <c r="ER505" s="66"/>
      <c r="ES505" s="66"/>
      <c r="ET505" s="66"/>
      <c r="EU505" s="66"/>
      <c r="EV505" s="66"/>
      <c r="EW505" s="66"/>
      <c r="EX505" s="66"/>
      <c r="EY505" s="66"/>
      <c r="EZ505" s="66"/>
      <c r="FA505" s="66"/>
      <c r="FB505" s="66"/>
      <c r="FC505" s="66"/>
      <c r="FD505" s="66"/>
      <c r="FE505" s="66"/>
      <c r="FF505" s="66"/>
      <c r="FG505" s="66"/>
      <c r="FH505" s="66"/>
      <c r="FI505" s="66"/>
      <c r="FJ505" s="66"/>
      <c r="FK505" s="66"/>
      <c r="FL505" s="66"/>
      <c r="FM505" s="66"/>
      <c r="FN505" s="66"/>
      <c r="FO505" s="66"/>
      <c r="FP505" s="66"/>
      <c r="FQ505" s="66"/>
      <c r="FR505" s="66"/>
      <c r="FS505" s="66"/>
      <c r="FT505" s="66"/>
      <c r="FU505" s="66"/>
      <c r="FV505" s="66"/>
      <c r="FW505" s="66"/>
      <c r="FX505" s="66"/>
      <c r="FY505" s="66"/>
      <c r="FZ505" s="66"/>
      <c r="GA505" s="66"/>
      <c r="GB505" s="66"/>
      <c r="GC505" s="66"/>
      <c r="GD505" s="66"/>
      <c r="GE505" s="66"/>
      <c r="GF505" s="66"/>
      <c r="GG505" s="66"/>
      <c r="GH505" s="66"/>
      <c r="GI505" s="66"/>
      <c r="GJ505" s="66"/>
      <c r="GK505" s="66"/>
      <c r="GL505" s="66"/>
      <c r="GM505" s="66"/>
      <c r="GN505" s="66"/>
      <c r="GO505" s="66"/>
      <c r="GP505" s="66"/>
      <c r="GQ505" s="66"/>
      <c r="GR505" s="66"/>
      <c r="GS505" s="66"/>
      <c r="GT505" s="66"/>
      <c r="GU505" s="66"/>
      <c r="GV505" s="66"/>
      <c r="GW505" s="66"/>
      <c r="GX505" s="66"/>
      <c r="GY505" s="66"/>
      <c r="GZ505" s="66"/>
      <c r="HA505" s="66"/>
      <c r="HB505" s="66"/>
      <c r="HC505" s="66"/>
      <c r="HD505" s="66"/>
      <c r="HE505" s="66"/>
      <c r="HF505" s="66"/>
      <c r="HG505" s="66"/>
      <c r="HH505" s="66"/>
      <c r="HI505" s="66"/>
      <c r="HJ505" s="66"/>
      <c r="HK505" s="66"/>
      <c r="HL505" s="66"/>
      <c r="HM505" s="66"/>
      <c r="HN505" s="66"/>
      <c r="HO505" s="66"/>
      <c r="HP505" s="66"/>
      <c r="HQ505" s="66"/>
      <c r="HR505" s="66"/>
      <c r="HS505" s="66"/>
      <c r="HT505" s="66"/>
      <c r="HU505" s="66"/>
      <c r="HV505" s="66"/>
      <c r="HW505" s="66"/>
      <c r="HX505" s="66"/>
      <c r="HY505" s="66"/>
      <c r="HZ505" s="66"/>
      <c r="IA505" s="66"/>
      <c r="IB505" s="66"/>
      <c r="IC505" s="66"/>
      <c r="ID505" s="66"/>
      <c r="IE505" s="66"/>
      <c r="IF505" s="66"/>
      <c r="IG505" s="66"/>
      <c r="IH505" s="66"/>
      <c r="II505" s="66"/>
      <c r="IJ505" s="66"/>
      <c r="IK505" s="66"/>
      <c r="IL505" s="66"/>
      <c r="IM505" s="66"/>
      <c r="IN505" s="66"/>
      <c r="IO505" s="66"/>
      <c r="IP505" s="66"/>
      <c r="IQ505" s="66"/>
      <c r="IR505" s="66"/>
      <c r="IS505" s="66"/>
      <c r="IT505" s="66"/>
      <c r="IU505" s="66"/>
      <c r="IV505" s="66"/>
    </row>
    <row r="506" spans="1:256" s="44" customFormat="1" ht="12.75" customHeight="1">
      <c r="A506" s="764">
        <v>11.11</v>
      </c>
      <c r="B506" s="544" t="s">
        <v>90</v>
      </c>
      <c r="C506" s="465">
        <v>14</v>
      </c>
      <c r="D506" s="466" t="s">
        <v>4</v>
      </c>
      <c r="E506" s="465"/>
      <c r="F506" s="465">
        <f t="shared" si="16"/>
        <v>0</v>
      </c>
      <c r="G506" s="959"/>
      <c r="H506" s="348"/>
      <c r="I506" s="349"/>
      <c r="J506" s="982"/>
      <c r="K506" s="349"/>
      <c r="L506" s="349"/>
      <c r="M506" s="349"/>
      <c r="N506" s="349"/>
      <c r="O506" s="349"/>
      <c r="P506" s="349"/>
      <c r="Q506" s="349"/>
      <c r="R506" s="349"/>
      <c r="S506" s="349"/>
      <c r="T506" s="349"/>
      <c r="U506" s="349"/>
      <c r="V506" s="349"/>
      <c r="W506" s="349"/>
      <c r="X506" s="349"/>
      <c r="Y506" s="349"/>
      <c r="Z506" s="349"/>
      <c r="AA506" s="349"/>
      <c r="AB506" s="349"/>
      <c r="AC506" s="349"/>
      <c r="AD506" s="349"/>
      <c r="AE506" s="349"/>
      <c r="AF506" s="349"/>
      <c r="AG506" s="349"/>
      <c r="AH506" s="349"/>
      <c r="AI506" s="349"/>
      <c r="AJ506" s="349"/>
      <c r="AK506" s="349"/>
      <c r="AL506" s="349"/>
      <c r="AM506" s="349"/>
      <c r="AN506" s="349"/>
      <c r="AO506" s="349"/>
      <c r="AP506" s="349"/>
      <c r="AQ506" s="349"/>
      <c r="AR506" s="349"/>
      <c r="AS506" s="349"/>
      <c r="AT506" s="349"/>
      <c r="AU506" s="349"/>
      <c r="AV506" s="349"/>
      <c r="AW506" s="349"/>
      <c r="AX506" s="349"/>
      <c r="AY506" s="349"/>
      <c r="AZ506" s="349"/>
      <c r="BA506" s="349"/>
      <c r="BB506" s="349"/>
      <c r="BC506" s="349"/>
      <c r="BD506" s="349"/>
      <c r="BE506" s="349"/>
      <c r="BF506" s="349"/>
      <c r="BG506" s="349"/>
      <c r="BH506" s="349"/>
      <c r="BI506" s="349"/>
      <c r="BJ506" s="349"/>
      <c r="BK506" s="349"/>
      <c r="BL506" s="349"/>
      <c r="BM506" s="349"/>
      <c r="BN506" s="349"/>
      <c r="BO506" s="349"/>
      <c r="BP506" s="349"/>
      <c r="BQ506" s="349"/>
      <c r="BR506" s="349"/>
      <c r="BS506" s="349"/>
      <c r="BT506" s="349"/>
      <c r="BU506" s="349"/>
      <c r="BV506" s="349"/>
      <c r="BW506" s="349"/>
      <c r="BX506" s="349"/>
      <c r="BY506" s="349"/>
      <c r="BZ506" s="349"/>
      <c r="CA506" s="349"/>
      <c r="CB506" s="349"/>
      <c r="CC506" s="349"/>
      <c r="CD506" s="349"/>
      <c r="CE506" s="349"/>
      <c r="CF506" s="349"/>
      <c r="CG506" s="349"/>
      <c r="CH506" s="349"/>
      <c r="CI506" s="349"/>
      <c r="CJ506" s="349"/>
      <c r="CK506" s="349"/>
      <c r="CL506" s="349"/>
      <c r="CM506" s="349"/>
      <c r="CN506" s="349"/>
      <c r="CO506" s="349"/>
      <c r="CP506" s="349"/>
      <c r="CQ506" s="349"/>
      <c r="CR506" s="349"/>
      <c r="CS506" s="349"/>
      <c r="CT506" s="349"/>
      <c r="CU506" s="349"/>
      <c r="CV506" s="349"/>
      <c r="CW506" s="349"/>
      <c r="CX506" s="349"/>
      <c r="CY506" s="349"/>
      <c r="CZ506" s="349"/>
      <c r="DA506" s="349"/>
      <c r="DB506" s="349"/>
      <c r="DC506" s="349"/>
      <c r="DD506" s="349"/>
      <c r="DE506" s="349"/>
      <c r="DF506" s="349"/>
      <c r="DG506" s="349"/>
      <c r="DH506" s="349"/>
      <c r="DI506" s="349"/>
      <c r="DJ506" s="349"/>
      <c r="DK506" s="349"/>
      <c r="DL506" s="349"/>
      <c r="DM506" s="349"/>
      <c r="DN506" s="349"/>
      <c r="DO506" s="349"/>
      <c r="DP506" s="349"/>
      <c r="DQ506" s="349"/>
      <c r="DR506" s="349"/>
      <c r="DS506" s="349"/>
      <c r="DT506" s="349"/>
      <c r="DU506" s="349"/>
      <c r="DV506" s="349"/>
      <c r="DW506" s="349"/>
      <c r="DX506" s="349"/>
      <c r="DY506" s="349"/>
      <c r="DZ506" s="349"/>
      <c r="EA506" s="349"/>
      <c r="EB506" s="349"/>
      <c r="EC506" s="349"/>
      <c r="ED506" s="349"/>
      <c r="EE506" s="349"/>
      <c r="EF506" s="349"/>
      <c r="EG506" s="349"/>
      <c r="EH506" s="349"/>
      <c r="EI506" s="349"/>
      <c r="EJ506" s="349"/>
      <c r="EK506" s="349"/>
      <c r="EL506" s="349"/>
      <c r="EM506" s="349"/>
      <c r="EN506" s="349"/>
      <c r="EO506" s="349"/>
      <c r="EP506" s="349"/>
      <c r="EQ506" s="349"/>
      <c r="ER506" s="349"/>
      <c r="ES506" s="349"/>
      <c r="ET506" s="349"/>
      <c r="EU506" s="349"/>
      <c r="EV506" s="349"/>
      <c r="EW506" s="349"/>
      <c r="EX506" s="349"/>
      <c r="EY506" s="349"/>
      <c r="EZ506" s="349"/>
      <c r="FA506" s="349"/>
      <c r="FB506" s="349"/>
      <c r="FC506" s="349"/>
      <c r="FD506" s="349"/>
      <c r="FE506" s="349"/>
      <c r="FF506" s="349"/>
      <c r="FG506" s="349"/>
      <c r="FH506" s="349"/>
      <c r="FI506" s="349"/>
      <c r="FJ506" s="349"/>
      <c r="FK506" s="349"/>
      <c r="FL506" s="349"/>
      <c r="FM506" s="349"/>
      <c r="FN506" s="349"/>
      <c r="FO506" s="349"/>
      <c r="FP506" s="349"/>
      <c r="FQ506" s="349"/>
      <c r="FR506" s="349"/>
      <c r="FS506" s="349"/>
      <c r="FT506" s="349"/>
      <c r="FU506" s="349"/>
      <c r="FV506" s="349"/>
      <c r="FW506" s="349"/>
      <c r="FX506" s="349"/>
      <c r="FY506" s="349"/>
      <c r="FZ506" s="349"/>
      <c r="GA506" s="349"/>
      <c r="GB506" s="349"/>
      <c r="GC506" s="349"/>
      <c r="GD506" s="349"/>
      <c r="GE506" s="349"/>
      <c r="GF506" s="349"/>
      <c r="GG506" s="349"/>
      <c r="GH506" s="349"/>
      <c r="GI506" s="349"/>
      <c r="GJ506" s="349"/>
      <c r="GK506" s="349"/>
      <c r="GL506" s="349"/>
      <c r="GM506" s="349"/>
      <c r="GN506" s="349"/>
      <c r="GO506" s="349"/>
      <c r="GP506" s="349"/>
      <c r="GQ506" s="349"/>
      <c r="GR506" s="349"/>
      <c r="GS506" s="349"/>
      <c r="GT506" s="349"/>
      <c r="GU506" s="349"/>
      <c r="GV506" s="349"/>
      <c r="GW506" s="349"/>
      <c r="GX506" s="349"/>
      <c r="GY506" s="349"/>
      <c r="GZ506" s="349"/>
      <c r="HA506" s="349"/>
      <c r="HB506" s="349"/>
      <c r="HC506" s="349"/>
      <c r="HD506" s="349"/>
      <c r="HE506" s="349"/>
      <c r="HF506" s="349"/>
      <c r="HG506" s="349"/>
      <c r="HH506" s="349"/>
      <c r="HI506" s="349"/>
      <c r="HJ506" s="349"/>
      <c r="HK506" s="349"/>
      <c r="HL506" s="349"/>
      <c r="HM506" s="349"/>
      <c r="HN506" s="349"/>
      <c r="HO506" s="349"/>
      <c r="HP506" s="349"/>
      <c r="HQ506" s="349"/>
      <c r="HR506" s="349"/>
      <c r="HS506" s="349"/>
      <c r="HT506" s="349"/>
      <c r="HU506" s="349"/>
      <c r="HV506" s="349"/>
      <c r="HW506" s="349"/>
      <c r="HX506" s="349"/>
      <c r="HY506" s="349"/>
      <c r="HZ506" s="349"/>
      <c r="IA506" s="349"/>
      <c r="IB506" s="349"/>
      <c r="IC506" s="349"/>
      <c r="ID506" s="349"/>
      <c r="IE506" s="349"/>
      <c r="IF506" s="349"/>
      <c r="IG506" s="349"/>
      <c r="IH506" s="349"/>
      <c r="II506" s="349"/>
      <c r="IJ506" s="349"/>
      <c r="IK506" s="349"/>
      <c r="IL506" s="349"/>
      <c r="IM506" s="349"/>
      <c r="IN506" s="349"/>
      <c r="IO506" s="349"/>
      <c r="IP506" s="349"/>
      <c r="IQ506" s="349"/>
      <c r="IR506" s="349"/>
      <c r="IS506" s="349"/>
      <c r="IT506" s="349"/>
      <c r="IU506" s="349"/>
      <c r="IV506" s="349"/>
    </row>
    <row r="507" spans="1:256" s="44" customFormat="1" ht="25.5" customHeight="1">
      <c r="A507" s="764">
        <v>11.12</v>
      </c>
      <c r="B507" s="900" t="s">
        <v>458</v>
      </c>
      <c r="C507" s="899">
        <v>1.17</v>
      </c>
      <c r="D507" s="901" t="s">
        <v>12</v>
      </c>
      <c r="E507" s="902"/>
      <c r="F507" s="899">
        <f>ROUND(C507*E507,2)</f>
        <v>0</v>
      </c>
      <c r="G507" s="959"/>
      <c r="H507" s="1017"/>
      <c r="I507" s="1018"/>
      <c r="J507" s="1081"/>
      <c r="K507" s="1018"/>
      <c r="L507" s="1018"/>
      <c r="M507" s="1018"/>
      <c r="N507" s="1018"/>
      <c r="O507" s="57"/>
      <c r="P507" s="57"/>
      <c r="Q507" s="57"/>
      <c r="R507" s="57"/>
      <c r="S507" s="57"/>
      <c r="T507" s="57"/>
      <c r="U507" s="57"/>
      <c r="V507" s="57"/>
      <c r="W507" s="57"/>
      <c r="X507" s="57"/>
      <c r="Y507" s="57"/>
      <c r="Z507" s="57"/>
      <c r="AA507" s="57"/>
      <c r="AB507" s="57"/>
      <c r="AC507" s="57"/>
      <c r="AD507" s="57"/>
      <c r="AE507" s="57"/>
      <c r="AF507" s="57"/>
      <c r="AG507" s="57"/>
      <c r="AH507" s="57"/>
      <c r="AI507" s="57"/>
      <c r="AJ507" s="57"/>
      <c r="AK507" s="57"/>
      <c r="AL507" s="57"/>
      <c r="AM507" s="57"/>
      <c r="AN507" s="57"/>
      <c r="AO507" s="57"/>
      <c r="AP507" s="57"/>
      <c r="AQ507" s="57"/>
      <c r="AR507" s="57"/>
      <c r="AS507" s="57"/>
      <c r="AT507" s="57"/>
      <c r="AU507" s="57"/>
      <c r="AV507" s="57"/>
      <c r="AW507" s="57"/>
      <c r="AX507" s="57"/>
      <c r="AY507" s="57"/>
      <c r="AZ507" s="57"/>
      <c r="BA507" s="57"/>
      <c r="BB507" s="57"/>
      <c r="BC507" s="57"/>
      <c r="BD507" s="57"/>
      <c r="BE507" s="57"/>
      <c r="BF507" s="57"/>
      <c r="BG507" s="57"/>
      <c r="BH507" s="57"/>
      <c r="BI507" s="57"/>
      <c r="BJ507" s="57"/>
      <c r="BK507" s="57"/>
      <c r="BL507" s="57"/>
      <c r="BM507" s="57"/>
      <c r="BN507" s="57"/>
      <c r="BO507" s="57"/>
      <c r="BP507" s="57"/>
      <c r="BQ507" s="57"/>
      <c r="BR507" s="57"/>
      <c r="BS507" s="57"/>
      <c r="BT507" s="57"/>
      <c r="BU507" s="57"/>
      <c r="BV507" s="57"/>
      <c r="BW507" s="57"/>
      <c r="BX507" s="57"/>
      <c r="BY507" s="57"/>
      <c r="BZ507" s="57"/>
      <c r="CA507" s="57"/>
      <c r="CB507" s="57"/>
      <c r="CC507" s="57"/>
      <c r="CD507" s="57"/>
      <c r="CE507" s="57"/>
      <c r="CF507" s="57"/>
      <c r="CG507" s="57"/>
      <c r="CH507" s="57"/>
      <c r="CI507" s="57"/>
      <c r="CJ507" s="57"/>
      <c r="CK507" s="57"/>
      <c r="CL507" s="57"/>
      <c r="CM507" s="57"/>
      <c r="CN507" s="57"/>
      <c r="CO507" s="57"/>
      <c r="CP507" s="57"/>
      <c r="CQ507" s="57"/>
      <c r="CR507" s="57"/>
      <c r="CS507" s="57"/>
      <c r="CT507" s="57"/>
      <c r="CU507" s="57"/>
      <c r="CV507" s="57"/>
      <c r="CW507" s="57"/>
      <c r="CX507" s="57"/>
      <c r="CY507" s="57"/>
      <c r="CZ507" s="57"/>
      <c r="DA507" s="57"/>
      <c r="DB507" s="57"/>
      <c r="DC507" s="57"/>
      <c r="DD507" s="57"/>
      <c r="DE507" s="57"/>
      <c r="DF507" s="57"/>
      <c r="DG507" s="57"/>
      <c r="DH507" s="57"/>
      <c r="DI507" s="57"/>
      <c r="DJ507" s="57"/>
      <c r="DK507" s="57"/>
      <c r="DL507" s="57"/>
      <c r="DM507" s="57"/>
      <c r="DN507" s="57"/>
      <c r="DO507" s="57"/>
      <c r="DP507" s="57"/>
      <c r="DQ507" s="57"/>
      <c r="DR507" s="57"/>
      <c r="DS507" s="57"/>
      <c r="DT507" s="57"/>
      <c r="DU507" s="57"/>
      <c r="DV507" s="57"/>
      <c r="DW507" s="57"/>
      <c r="DX507" s="57"/>
      <c r="DY507" s="57"/>
      <c r="DZ507" s="57"/>
      <c r="EA507" s="57"/>
      <c r="EB507" s="57"/>
      <c r="EC507" s="57"/>
      <c r="ED507" s="57"/>
      <c r="EE507" s="57"/>
      <c r="EF507" s="57"/>
      <c r="EG507" s="57"/>
      <c r="EH507" s="57"/>
      <c r="EI507" s="57"/>
      <c r="EJ507" s="57"/>
      <c r="EK507" s="57"/>
      <c r="EL507" s="57"/>
      <c r="EM507" s="57"/>
      <c r="EN507" s="57"/>
      <c r="EO507" s="57"/>
      <c r="EP507" s="57"/>
      <c r="EQ507" s="57"/>
      <c r="ER507" s="57"/>
      <c r="ES507" s="57"/>
      <c r="ET507" s="57"/>
      <c r="EU507" s="57"/>
      <c r="EV507" s="57"/>
      <c r="EW507" s="57"/>
      <c r="EX507" s="57"/>
      <c r="EY507" s="57"/>
      <c r="EZ507" s="57"/>
      <c r="FA507" s="57"/>
      <c r="FB507" s="57"/>
      <c r="FC507" s="57"/>
      <c r="FD507" s="57"/>
      <c r="FE507" s="57"/>
      <c r="FF507" s="57"/>
      <c r="FG507" s="57"/>
      <c r="FH507" s="57"/>
      <c r="FI507" s="57"/>
      <c r="FJ507" s="57"/>
      <c r="FK507" s="57"/>
      <c r="FL507" s="57"/>
      <c r="FM507" s="57"/>
      <c r="FN507" s="57"/>
      <c r="FO507" s="57"/>
      <c r="FP507" s="57"/>
      <c r="FQ507" s="57"/>
      <c r="FR507" s="57"/>
      <c r="FS507" s="57"/>
      <c r="FT507" s="57"/>
      <c r="FU507" s="57"/>
      <c r="FV507" s="57"/>
      <c r="FW507" s="57"/>
      <c r="FX507" s="57"/>
      <c r="FY507" s="57"/>
      <c r="FZ507" s="57"/>
      <c r="GA507" s="57"/>
      <c r="GB507" s="57"/>
      <c r="GC507" s="57"/>
      <c r="GD507" s="57"/>
      <c r="GE507" s="57"/>
      <c r="GF507" s="57"/>
      <c r="GG507" s="57"/>
      <c r="GH507" s="57"/>
      <c r="GI507" s="57"/>
      <c r="GJ507" s="57"/>
      <c r="GK507" s="57"/>
      <c r="GL507" s="57"/>
      <c r="GM507" s="57"/>
      <c r="GN507" s="57"/>
      <c r="GO507" s="57"/>
      <c r="GP507" s="57"/>
      <c r="GQ507" s="57"/>
      <c r="GR507" s="57"/>
      <c r="GS507" s="57"/>
      <c r="GT507" s="57"/>
      <c r="GU507" s="57"/>
      <c r="GV507" s="57"/>
      <c r="GW507" s="57"/>
      <c r="GX507" s="57"/>
      <c r="GY507" s="57"/>
      <c r="GZ507" s="57"/>
      <c r="HA507" s="57"/>
      <c r="HB507" s="57"/>
      <c r="HC507" s="57"/>
      <c r="HD507" s="57"/>
      <c r="HE507" s="57"/>
      <c r="HF507" s="57"/>
      <c r="HG507" s="57"/>
      <c r="HH507" s="57"/>
      <c r="HI507" s="57"/>
      <c r="HJ507" s="57"/>
      <c r="HK507" s="57"/>
      <c r="HL507" s="57"/>
      <c r="HM507" s="57"/>
      <c r="HN507" s="57"/>
      <c r="HO507" s="57"/>
      <c r="HP507" s="57"/>
      <c r="HQ507" s="57"/>
      <c r="HR507" s="57"/>
      <c r="HS507" s="57"/>
      <c r="HT507" s="57"/>
      <c r="HU507" s="57"/>
      <c r="HV507" s="57"/>
      <c r="HW507" s="57"/>
      <c r="HX507" s="57"/>
      <c r="HY507" s="57"/>
      <c r="HZ507" s="57"/>
      <c r="IA507" s="57"/>
      <c r="IB507" s="57"/>
      <c r="IC507" s="57"/>
      <c r="ID507" s="57"/>
      <c r="IE507" s="57"/>
      <c r="IF507" s="57"/>
      <c r="IG507" s="57"/>
      <c r="IH507" s="57"/>
      <c r="II507" s="57"/>
      <c r="IJ507" s="57"/>
      <c r="IK507" s="57"/>
      <c r="IL507" s="57"/>
      <c r="IM507" s="57"/>
      <c r="IN507" s="57"/>
      <c r="IO507" s="57"/>
      <c r="IP507" s="57"/>
      <c r="IQ507" s="57"/>
      <c r="IR507" s="57"/>
      <c r="IS507" s="57"/>
      <c r="IT507" s="57"/>
      <c r="IU507" s="57"/>
      <c r="IV507" s="57"/>
    </row>
    <row r="508" spans="1:256" ht="12.75" customHeight="1">
      <c r="A508" s="764">
        <v>11.13</v>
      </c>
      <c r="B508" s="544" t="s">
        <v>60</v>
      </c>
      <c r="C508" s="465">
        <v>20</v>
      </c>
      <c r="D508" s="466" t="s">
        <v>4</v>
      </c>
      <c r="E508" s="465"/>
      <c r="F508" s="465">
        <f t="shared" ref="F508:F516" si="17">C508*E508</f>
        <v>0</v>
      </c>
      <c r="G508" s="959"/>
      <c r="H508" s="67"/>
      <c r="I508" s="66"/>
      <c r="J508" s="1080"/>
      <c r="K508" s="66"/>
      <c r="L508" s="66"/>
      <c r="M508" s="66"/>
      <c r="N508" s="66"/>
      <c r="O508" s="66"/>
      <c r="P508" s="66"/>
      <c r="Q508" s="66"/>
      <c r="R508" s="66"/>
      <c r="S508" s="66"/>
      <c r="T508" s="66"/>
      <c r="U508" s="66"/>
      <c r="V508" s="66"/>
      <c r="W508" s="66"/>
      <c r="X508" s="66"/>
      <c r="Y508" s="66"/>
      <c r="Z508" s="66"/>
      <c r="AA508" s="66"/>
      <c r="AB508" s="66"/>
      <c r="AC508" s="66"/>
      <c r="AD508" s="66"/>
      <c r="AE508" s="66"/>
      <c r="AF508" s="66"/>
      <c r="AG508" s="66"/>
      <c r="AH508" s="66"/>
      <c r="AI508" s="66"/>
      <c r="AJ508" s="66"/>
      <c r="AK508" s="66"/>
      <c r="AL508" s="66"/>
      <c r="AM508" s="66"/>
      <c r="AN508" s="66"/>
      <c r="AO508" s="66"/>
      <c r="AP508" s="66"/>
      <c r="AQ508" s="66"/>
      <c r="AR508" s="66"/>
      <c r="AS508" s="66"/>
      <c r="AT508" s="66"/>
      <c r="AU508" s="66"/>
      <c r="AV508" s="66"/>
      <c r="AW508" s="66"/>
      <c r="AX508" s="66"/>
      <c r="AY508" s="66"/>
      <c r="AZ508" s="66"/>
      <c r="BA508" s="66"/>
      <c r="BB508" s="66"/>
      <c r="BC508" s="66"/>
      <c r="BD508" s="66"/>
      <c r="BE508" s="66"/>
      <c r="BF508" s="66"/>
      <c r="BG508" s="66"/>
      <c r="BH508" s="66"/>
      <c r="BI508" s="66"/>
      <c r="BJ508" s="66"/>
      <c r="BK508" s="66"/>
      <c r="BL508" s="66"/>
      <c r="BM508" s="66"/>
      <c r="BN508" s="66"/>
      <c r="BO508" s="66"/>
      <c r="BP508" s="66"/>
      <c r="BQ508" s="66"/>
      <c r="BR508" s="66"/>
      <c r="BS508" s="66"/>
      <c r="BT508" s="66"/>
      <c r="BU508" s="66"/>
      <c r="BV508" s="66"/>
      <c r="BW508" s="66"/>
      <c r="BX508" s="66"/>
      <c r="BY508" s="66"/>
      <c r="BZ508" s="66"/>
      <c r="CA508" s="66"/>
      <c r="CB508" s="66"/>
      <c r="CC508" s="66"/>
      <c r="CD508" s="66"/>
      <c r="CE508" s="66"/>
      <c r="CF508" s="66"/>
      <c r="CG508" s="66"/>
      <c r="CH508" s="66"/>
      <c r="CI508" s="66"/>
      <c r="CJ508" s="66"/>
      <c r="CK508" s="66"/>
      <c r="CL508" s="66"/>
      <c r="CM508" s="66"/>
      <c r="CN508" s="66"/>
      <c r="CO508" s="66"/>
      <c r="CP508" s="66"/>
      <c r="CQ508" s="66"/>
      <c r="CR508" s="66"/>
      <c r="CS508" s="66"/>
      <c r="CT508" s="66"/>
      <c r="CU508" s="66"/>
      <c r="CV508" s="66"/>
      <c r="CW508" s="66"/>
      <c r="CX508" s="66"/>
      <c r="CY508" s="66"/>
      <c r="CZ508" s="66"/>
      <c r="DA508" s="66"/>
      <c r="DB508" s="66"/>
      <c r="DC508" s="66"/>
      <c r="DD508" s="66"/>
      <c r="DE508" s="66"/>
      <c r="DF508" s="66"/>
      <c r="DG508" s="66"/>
      <c r="DH508" s="66"/>
      <c r="DI508" s="66"/>
      <c r="DJ508" s="66"/>
      <c r="DK508" s="66"/>
      <c r="DL508" s="66"/>
      <c r="DM508" s="66"/>
      <c r="DN508" s="66"/>
      <c r="DO508" s="66"/>
      <c r="DP508" s="66"/>
      <c r="DQ508" s="66"/>
      <c r="DR508" s="66"/>
      <c r="DS508" s="66"/>
      <c r="DT508" s="66"/>
      <c r="DU508" s="66"/>
      <c r="DV508" s="66"/>
      <c r="DW508" s="66"/>
      <c r="DX508" s="66"/>
      <c r="DY508" s="66"/>
      <c r="DZ508" s="66"/>
      <c r="EA508" s="66"/>
      <c r="EB508" s="66"/>
      <c r="EC508" s="66"/>
      <c r="ED508" s="66"/>
      <c r="EE508" s="66"/>
      <c r="EF508" s="66"/>
      <c r="EG508" s="66"/>
      <c r="EH508" s="66"/>
      <c r="EI508" s="66"/>
      <c r="EJ508" s="66"/>
      <c r="EK508" s="66"/>
      <c r="EL508" s="66"/>
      <c r="EM508" s="66"/>
      <c r="EN508" s="66"/>
      <c r="EO508" s="66"/>
      <c r="EP508" s="66"/>
      <c r="EQ508" s="66"/>
      <c r="ER508" s="66"/>
      <c r="ES508" s="66"/>
      <c r="ET508" s="66"/>
      <c r="EU508" s="66"/>
      <c r="EV508" s="66"/>
      <c r="EW508" s="66"/>
      <c r="EX508" s="66"/>
      <c r="EY508" s="66"/>
      <c r="EZ508" s="66"/>
      <c r="FA508" s="66"/>
      <c r="FB508" s="66"/>
      <c r="FC508" s="66"/>
      <c r="FD508" s="66"/>
      <c r="FE508" s="66"/>
      <c r="FF508" s="66"/>
      <c r="FG508" s="66"/>
      <c r="FH508" s="66"/>
      <c r="FI508" s="66"/>
      <c r="FJ508" s="66"/>
      <c r="FK508" s="66"/>
      <c r="FL508" s="66"/>
      <c r="FM508" s="66"/>
      <c r="FN508" s="66"/>
      <c r="FO508" s="66"/>
      <c r="FP508" s="66"/>
      <c r="FQ508" s="66"/>
      <c r="FR508" s="66"/>
      <c r="FS508" s="66"/>
      <c r="FT508" s="66"/>
      <c r="FU508" s="66"/>
      <c r="FV508" s="66"/>
      <c r="FW508" s="66"/>
      <c r="FX508" s="66"/>
      <c r="FY508" s="66"/>
      <c r="FZ508" s="66"/>
      <c r="GA508" s="66"/>
      <c r="GB508" s="66"/>
      <c r="GC508" s="66"/>
      <c r="GD508" s="66"/>
      <c r="GE508" s="66"/>
      <c r="GF508" s="66"/>
      <c r="GG508" s="66"/>
      <c r="GH508" s="66"/>
      <c r="GI508" s="66"/>
      <c r="GJ508" s="66"/>
      <c r="GK508" s="66"/>
      <c r="GL508" s="66"/>
      <c r="GM508" s="66"/>
      <c r="GN508" s="66"/>
      <c r="GO508" s="66"/>
      <c r="GP508" s="66"/>
      <c r="GQ508" s="66"/>
      <c r="GR508" s="66"/>
      <c r="GS508" s="66"/>
      <c r="GT508" s="66"/>
      <c r="GU508" s="66"/>
      <c r="GV508" s="66"/>
      <c r="GW508" s="66"/>
      <c r="GX508" s="66"/>
      <c r="GY508" s="66"/>
      <c r="GZ508" s="66"/>
      <c r="HA508" s="66"/>
      <c r="HB508" s="66"/>
      <c r="HC508" s="66"/>
      <c r="HD508" s="66"/>
      <c r="HE508" s="66"/>
      <c r="HF508" s="66"/>
      <c r="HG508" s="66"/>
      <c r="HH508" s="66"/>
      <c r="HI508" s="66"/>
      <c r="HJ508" s="66"/>
      <c r="HK508" s="66"/>
      <c r="HL508" s="66"/>
      <c r="HM508" s="66"/>
      <c r="HN508" s="66"/>
      <c r="HO508" s="66"/>
      <c r="HP508" s="66"/>
      <c r="HQ508" s="66"/>
      <c r="HR508" s="66"/>
      <c r="HS508" s="66"/>
      <c r="HT508" s="66"/>
      <c r="HU508" s="66"/>
      <c r="HV508" s="66"/>
      <c r="HW508" s="66"/>
      <c r="HX508" s="66"/>
      <c r="HY508" s="66"/>
      <c r="HZ508" s="66"/>
      <c r="IA508" s="66"/>
      <c r="IB508" s="66"/>
      <c r="IC508" s="66"/>
      <c r="ID508" s="66"/>
      <c r="IE508" s="66"/>
      <c r="IF508" s="66"/>
      <c r="IG508" s="66"/>
      <c r="IH508" s="66"/>
      <c r="II508" s="66"/>
      <c r="IJ508" s="66"/>
      <c r="IK508" s="66"/>
      <c r="IL508" s="66"/>
      <c r="IM508" s="66"/>
      <c r="IN508" s="66"/>
      <c r="IO508" s="66"/>
      <c r="IP508" s="66"/>
      <c r="IQ508" s="66"/>
      <c r="IR508" s="66"/>
      <c r="IS508" s="66"/>
      <c r="IT508" s="66"/>
      <c r="IU508" s="66"/>
      <c r="IV508" s="66"/>
    </row>
    <row r="509" spans="1:256" s="199" customFormat="1" ht="12.75" customHeight="1">
      <c r="A509" s="764">
        <v>11.14</v>
      </c>
      <c r="B509" s="544" t="s">
        <v>61</v>
      </c>
      <c r="C509" s="465">
        <v>1</v>
      </c>
      <c r="D509" s="466" t="s">
        <v>4</v>
      </c>
      <c r="E509" s="465"/>
      <c r="F509" s="465">
        <f t="shared" si="17"/>
        <v>0</v>
      </c>
      <c r="G509" s="959"/>
      <c r="H509" s="216"/>
      <c r="I509" s="786"/>
      <c r="J509" s="1082"/>
      <c r="K509" s="786"/>
      <c r="L509" s="786"/>
      <c r="M509" s="786"/>
      <c r="N509" s="786"/>
      <c r="O509" s="786"/>
      <c r="P509" s="786"/>
      <c r="Q509" s="786"/>
      <c r="R509" s="786"/>
      <c r="S509" s="786"/>
      <c r="T509" s="786"/>
      <c r="U509" s="786"/>
      <c r="V509" s="786"/>
      <c r="W509" s="786"/>
      <c r="X509" s="786"/>
      <c r="Y509" s="786"/>
      <c r="Z509" s="786"/>
      <c r="AA509" s="786"/>
      <c r="AB509" s="786"/>
      <c r="AC509" s="786"/>
      <c r="AD509" s="786"/>
      <c r="AE509" s="786"/>
      <c r="AF509" s="786"/>
      <c r="AG509" s="786"/>
      <c r="AH509" s="786"/>
      <c r="AI509" s="811"/>
      <c r="AJ509" s="811"/>
      <c r="AK509" s="811"/>
      <c r="AL509" s="811"/>
      <c r="AM509" s="811"/>
      <c r="AN509" s="811"/>
      <c r="AO509" s="811"/>
      <c r="AP509" s="811"/>
      <c r="AQ509" s="811"/>
      <c r="AR509" s="811"/>
      <c r="AS509" s="811"/>
      <c r="AT509" s="811"/>
      <c r="AU509" s="811"/>
      <c r="AV509" s="811"/>
      <c r="AW509" s="811"/>
      <c r="AX509" s="811"/>
      <c r="AY509" s="811"/>
      <c r="AZ509" s="811"/>
      <c r="BA509" s="811"/>
      <c r="BB509" s="811"/>
      <c r="BC509" s="811"/>
      <c r="BD509" s="811"/>
      <c r="BE509" s="811"/>
      <c r="BF509" s="811"/>
      <c r="BG509" s="811"/>
      <c r="BH509" s="811"/>
      <c r="BI509" s="811"/>
      <c r="BJ509" s="811"/>
      <c r="BK509" s="811"/>
      <c r="BL509" s="811"/>
      <c r="BM509" s="811"/>
      <c r="BN509" s="811"/>
      <c r="BO509" s="811"/>
      <c r="BP509" s="811"/>
      <c r="BQ509" s="811"/>
      <c r="BR509" s="811"/>
      <c r="BS509" s="811"/>
      <c r="BT509" s="811"/>
      <c r="BU509" s="811"/>
      <c r="BV509" s="811"/>
      <c r="BW509" s="811"/>
      <c r="BX509" s="811"/>
      <c r="BY509" s="811"/>
      <c r="BZ509" s="811"/>
      <c r="CA509" s="811"/>
      <c r="CB509" s="811"/>
      <c r="CC509" s="811"/>
      <c r="CD509" s="811"/>
      <c r="CE509" s="811"/>
      <c r="CF509" s="811"/>
      <c r="CG509" s="811"/>
      <c r="CH509" s="811"/>
      <c r="CI509" s="811"/>
      <c r="CJ509" s="811"/>
      <c r="CK509" s="811"/>
      <c r="CL509" s="811"/>
      <c r="CM509" s="811"/>
      <c r="CN509" s="811"/>
      <c r="CO509" s="811"/>
      <c r="CP509" s="811"/>
      <c r="CQ509" s="811"/>
      <c r="CR509" s="811"/>
      <c r="CS509" s="811"/>
      <c r="CT509" s="811"/>
      <c r="CU509" s="811"/>
      <c r="CV509" s="811"/>
      <c r="CW509" s="811"/>
      <c r="CX509" s="811"/>
      <c r="CY509" s="811"/>
      <c r="CZ509" s="811"/>
      <c r="DA509" s="811"/>
      <c r="DB509" s="811"/>
      <c r="DC509" s="811"/>
      <c r="DD509" s="811"/>
      <c r="DE509" s="811"/>
      <c r="DF509" s="811"/>
      <c r="DG509" s="811"/>
      <c r="DH509" s="811"/>
      <c r="DI509" s="811"/>
      <c r="DJ509" s="811"/>
      <c r="DK509" s="811"/>
      <c r="DL509" s="811"/>
      <c r="DM509" s="811"/>
      <c r="DN509" s="811"/>
      <c r="DO509" s="811"/>
      <c r="DP509" s="811"/>
      <c r="DQ509" s="811"/>
      <c r="DR509" s="811"/>
      <c r="DS509" s="811"/>
      <c r="DT509" s="811"/>
      <c r="DU509" s="811"/>
      <c r="DV509" s="811"/>
      <c r="DW509" s="811"/>
      <c r="DX509" s="811"/>
      <c r="DY509" s="811"/>
      <c r="DZ509" s="811"/>
      <c r="EA509" s="811"/>
      <c r="EB509" s="811"/>
      <c r="EC509" s="811"/>
      <c r="ED509" s="811"/>
      <c r="EE509" s="811"/>
      <c r="EF509" s="811"/>
      <c r="EG509" s="811"/>
      <c r="EH509" s="811"/>
      <c r="EI509" s="811"/>
      <c r="EJ509" s="811"/>
      <c r="EK509" s="811"/>
      <c r="EL509" s="811"/>
      <c r="EM509" s="811"/>
      <c r="EN509" s="811"/>
      <c r="EO509" s="811"/>
      <c r="EP509" s="811"/>
      <c r="EQ509" s="811"/>
      <c r="ER509" s="811"/>
      <c r="ES509" s="811"/>
      <c r="ET509" s="811"/>
      <c r="EU509" s="811"/>
      <c r="EV509" s="811"/>
      <c r="EW509" s="811"/>
      <c r="EX509" s="811"/>
      <c r="EY509" s="811"/>
      <c r="EZ509" s="811"/>
      <c r="FA509" s="811"/>
      <c r="FB509" s="811"/>
      <c r="FC509" s="811"/>
      <c r="FD509" s="811"/>
      <c r="FE509" s="811"/>
      <c r="FF509" s="811"/>
      <c r="FG509" s="811"/>
      <c r="FH509" s="811"/>
      <c r="FI509" s="811"/>
      <c r="FJ509" s="811"/>
      <c r="FK509" s="811"/>
      <c r="FL509" s="811"/>
      <c r="FM509" s="811"/>
      <c r="FN509" s="811"/>
      <c r="FO509" s="811"/>
      <c r="FP509" s="811"/>
      <c r="FQ509" s="811"/>
      <c r="FR509" s="811"/>
      <c r="FS509" s="811"/>
      <c r="FT509" s="811"/>
      <c r="FU509" s="811"/>
      <c r="FV509" s="811"/>
      <c r="FW509" s="811"/>
      <c r="FX509" s="811"/>
      <c r="FY509" s="811"/>
      <c r="FZ509" s="811"/>
      <c r="GA509" s="811"/>
      <c r="GB509" s="811"/>
      <c r="GC509" s="811"/>
      <c r="GD509" s="811"/>
      <c r="GE509" s="811"/>
      <c r="GF509" s="811"/>
      <c r="GG509" s="811"/>
      <c r="GH509" s="811"/>
      <c r="GI509" s="811"/>
      <c r="GJ509" s="811"/>
      <c r="GK509" s="811"/>
      <c r="GL509" s="811"/>
      <c r="GM509" s="811"/>
      <c r="GN509" s="811"/>
      <c r="GO509" s="811"/>
      <c r="GP509" s="811"/>
      <c r="GQ509" s="811"/>
      <c r="GR509" s="811"/>
      <c r="GS509" s="811"/>
      <c r="GT509" s="811"/>
      <c r="GU509" s="811"/>
      <c r="GV509" s="811"/>
      <c r="GW509" s="811"/>
      <c r="GX509" s="811"/>
      <c r="GY509" s="811"/>
      <c r="GZ509" s="811"/>
      <c r="HA509" s="811"/>
      <c r="HB509" s="811"/>
      <c r="HC509" s="811"/>
      <c r="HD509" s="811"/>
      <c r="HE509" s="811"/>
      <c r="HF509" s="811"/>
      <c r="HG509" s="811"/>
      <c r="HH509" s="811"/>
      <c r="HI509" s="811"/>
      <c r="HJ509" s="811"/>
      <c r="HK509" s="811"/>
      <c r="HL509" s="811"/>
      <c r="HM509" s="811"/>
      <c r="HN509" s="811"/>
      <c r="HO509" s="811"/>
      <c r="HP509" s="811"/>
      <c r="HQ509" s="811"/>
      <c r="HR509" s="811"/>
      <c r="HS509" s="811"/>
      <c r="HT509" s="811"/>
      <c r="HU509" s="811"/>
      <c r="HV509" s="811"/>
      <c r="HW509" s="811"/>
      <c r="HX509" s="811"/>
      <c r="HY509" s="811"/>
      <c r="HZ509" s="811"/>
      <c r="IA509" s="811"/>
      <c r="IB509" s="811"/>
      <c r="IC509" s="811"/>
      <c r="ID509" s="811"/>
      <c r="IE509" s="811"/>
      <c r="IF509" s="811"/>
      <c r="IG509" s="811"/>
      <c r="IH509" s="811"/>
      <c r="II509" s="811"/>
      <c r="IJ509" s="811"/>
      <c r="IK509" s="811"/>
      <c r="IL509" s="811"/>
      <c r="IM509" s="811"/>
      <c r="IN509" s="811"/>
      <c r="IO509" s="811"/>
      <c r="IP509" s="811"/>
      <c r="IQ509" s="811"/>
      <c r="IR509" s="811"/>
      <c r="IS509" s="811"/>
      <c r="IT509" s="811"/>
      <c r="IU509" s="811"/>
      <c r="IV509" s="811"/>
    </row>
    <row r="510" spans="1:256">
      <c r="A510" s="695"/>
      <c r="B510" s="631"/>
      <c r="C510" s="632"/>
      <c r="D510" s="633"/>
      <c r="E510" s="632"/>
      <c r="F510" s="632">
        <f t="shared" si="17"/>
        <v>0</v>
      </c>
      <c r="G510" s="959"/>
      <c r="H510" s="164"/>
      <c r="I510" s="105"/>
      <c r="J510" s="108"/>
      <c r="K510" s="105"/>
      <c r="L510" s="105"/>
      <c r="M510" s="105"/>
      <c r="N510" s="105"/>
      <c r="O510" s="105"/>
      <c r="P510" s="105"/>
      <c r="Q510" s="105"/>
      <c r="R510" s="105"/>
      <c r="S510" s="105"/>
      <c r="T510" s="105"/>
      <c r="U510" s="105"/>
      <c r="V510" s="105"/>
      <c r="W510" s="105"/>
      <c r="X510" s="105"/>
      <c r="Y510" s="105"/>
      <c r="Z510" s="105"/>
      <c r="AA510" s="105"/>
      <c r="AB510" s="105"/>
      <c r="AC510" s="105"/>
      <c r="AD510" s="105"/>
      <c r="AE510" s="105"/>
      <c r="AF510" s="105"/>
      <c r="AG510" s="105"/>
      <c r="AH510" s="105"/>
      <c r="AI510" s="105"/>
      <c r="AJ510" s="105"/>
      <c r="AK510" s="105"/>
      <c r="AL510" s="105"/>
      <c r="AM510" s="105"/>
      <c r="AN510" s="105"/>
      <c r="AO510" s="105"/>
      <c r="AP510" s="105"/>
      <c r="AQ510" s="105"/>
      <c r="AR510" s="105"/>
      <c r="AS510" s="105"/>
      <c r="AT510" s="105"/>
      <c r="AU510" s="105"/>
      <c r="AV510" s="105"/>
      <c r="AW510" s="105"/>
      <c r="AX510" s="105"/>
      <c r="AY510" s="105"/>
      <c r="AZ510" s="105"/>
      <c r="BA510" s="105"/>
      <c r="BB510" s="105"/>
      <c r="BC510" s="105"/>
      <c r="BD510" s="105"/>
      <c r="BE510" s="105"/>
      <c r="BF510" s="105"/>
      <c r="BG510" s="105"/>
      <c r="BH510" s="105"/>
      <c r="BI510" s="105"/>
      <c r="BJ510" s="105"/>
      <c r="BK510" s="105"/>
      <c r="BL510" s="105"/>
      <c r="BM510" s="105"/>
      <c r="BN510" s="105"/>
      <c r="BO510" s="105"/>
      <c r="BP510" s="105"/>
      <c r="BQ510" s="105"/>
      <c r="BR510" s="105"/>
      <c r="BS510" s="105"/>
      <c r="BT510" s="105"/>
      <c r="BU510" s="105"/>
      <c r="BV510" s="105"/>
      <c r="BW510" s="105"/>
      <c r="BX510" s="105"/>
      <c r="BY510" s="105"/>
      <c r="BZ510" s="105"/>
      <c r="CA510" s="105"/>
      <c r="CB510" s="105"/>
      <c r="CC510" s="105"/>
      <c r="CD510" s="105"/>
      <c r="CE510" s="105"/>
      <c r="CF510" s="105"/>
      <c r="CG510" s="105"/>
      <c r="CH510" s="105"/>
      <c r="CI510" s="105"/>
      <c r="CJ510" s="105"/>
      <c r="CK510" s="105"/>
      <c r="CL510" s="105"/>
      <c r="CM510" s="105"/>
      <c r="CN510" s="105"/>
      <c r="CO510" s="105"/>
      <c r="CP510" s="105"/>
      <c r="CQ510" s="105"/>
      <c r="CR510" s="105"/>
      <c r="CS510" s="105"/>
      <c r="CT510" s="105"/>
      <c r="CU510" s="105"/>
      <c r="CV510" s="105"/>
      <c r="CW510" s="105"/>
      <c r="CX510" s="105"/>
      <c r="CY510" s="105"/>
      <c r="CZ510" s="105"/>
      <c r="DA510" s="105"/>
      <c r="DB510" s="105"/>
      <c r="DC510" s="105"/>
      <c r="DD510" s="105"/>
      <c r="DE510" s="105"/>
      <c r="DF510" s="105"/>
      <c r="DG510" s="105"/>
      <c r="DH510" s="105"/>
      <c r="DI510" s="105"/>
      <c r="DJ510" s="105"/>
      <c r="DK510" s="105"/>
      <c r="DL510" s="105"/>
      <c r="DM510" s="105"/>
      <c r="DN510" s="105"/>
      <c r="DO510" s="105"/>
      <c r="DP510" s="105"/>
      <c r="DQ510" s="105"/>
      <c r="DR510" s="105"/>
      <c r="DS510" s="105"/>
      <c r="DT510" s="105"/>
      <c r="DU510" s="105"/>
      <c r="DV510" s="105"/>
      <c r="DW510" s="105"/>
      <c r="DX510" s="105"/>
      <c r="DY510" s="105"/>
      <c r="DZ510" s="105"/>
      <c r="EA510" s="105"/>
      <c r="EB510" s="105"/>
      <c r="EC510" s="105"/>
      <c r="ED510" s="105"/>
      <c r="EE510" s="105"/>
      <c r="EF510" s="105"/>
      <c r="EG510" s="105"/>
      <c r="EH510" s="105"/>
      <c r="EI510" s="105"/>
      <c r="EJ510" s="105"/>
      <c r="EK510" s="105"/>
      <c r="EL510" s="105"/>
      <c r="EM510" s="105"/>
      <c r="EN510" s="105"/>
      <c r="EO510" s="105"/>
      <c r="EP510" s="105"/>
      <c r="EQ510" s="105"/>
      <c r="ER510" s="105"/>
      <c r="ES510" s="105"/>
      <c r="ET510" s="105"/>
      <c r="EU510" s="105"/>
      <c r="EV510" s="105"/>
      <c r="EW510" s="105"/>
      <c r="EX510" s="105"/>
      <c r="EY510" s="105"/>
      <c r="EZ510" s="105"/>
      <c r="FA510" s="105"/>
      <c r="FB510" s="105"/>
      <c r="FC510" s="105"/>
      <c r="FD510" s="105"/>
      <c r="FE510" s="105"/>
      <c r="FF510" s="105"/>
      <c r="FG510" s="105"/>
      <c r="FH510" s="105"/>
      <c r="FI510" s="105"/>
      <c r="FJ510" s="105"/>
      <c r="FK510" s="105"/>
      <c r="FL510" s="105"/>
      <c r="FM510" s="105"/>
      <c r="FN510" s="105"/>
      <c r="FO510" s="105"/>
      <c r="FP510" s="105"/>
      <c r="FQ510" s="105"/>
      <c r="FR510" s="105"/>
      <c r="FS510" s="105"/>
      <c r="FT510" s="105"/>
      <c r="FU510" s="105"/>
      <c r="FV510" s="105"/>
      <c r="FW510" s="105"/>
      <c r="FX510" s="105"/>
      <c r="FY510" s="105"/>
      <c r="FZ510" s="105"/>
      <c r="GA510" s="105"/>
      <c r="GB510" s="105"/>
      <c r="GC510" s="105"/>
      <c r="GD510" s="105"/>
      <c r="GE510" s="105"/>
      <c r="GF510" s="105"/>
      <c r="GG510" s="105"/>
      <c r="GH510" s="105"/>
      <c r="GI510" s="105"/>
      <c r="GJ510" s="105"/>
      <c r="GK510" s="105"/>
      <c r="GL510" s="105"/>
      <c r="GM510" s="105"/>
      <c r="GN510" s="105"/>
      <c r="GO510" s="105"/>
      <c r="GP510" s="105"/>
      <c r="GQ510" s="105"/>
      <c r="GR510" s="105"/>
      <c r="GS510" s="105"/>
      <c r="GT510" s="105"/>
      <c r="GU510" s="105"/>
      <c r="GV510" s="105"/>
      <c r="GW510" s="105"/>
      <c r="GX510" s="105"/>
      <c r="GY510" s="105"/>
      <c r="GZ510" s="105"/>
      <c r="HA510" s="105"/>
      <c r="HB510" s="105"/>
      <c r="HC510" s="105"/>
      <c r="HD510" s="105"/>
      <c r="HE510" s="105"/>
      <c r="HF510" s="105"/>
      <c r="HG510" s="105"/>
      <c r="HH510" s="105"/>
      <c r="HI510" s="105"/>
      <c r="HJ510" s="105"/>
      <c r="HK510" s="105"/>
      <c r="HL510" s="105"/>
      <c r="HM510" s="105"/>
      <c r="HN510" s="105"/>
      <c r="HO510" s="105"/>
      <c r="HP510" s="105"/>
      <c r="HQ510" s="105"/>
      <c r="HR510" s="105"/>
      <c r="HS510" s="105"/>
      <c r="HT510" s="105"/>
      <c r="HU510" s="105"/>
      <c r="HV510" s="105"/>
      <c r="HW510" s="105"/>
      <c r="HX510" s="105"/>
      <c r="HY510" s="105"/>
      <c r="HZ510" s="105"/>
      <c r="IA510" s="105"/>
      <c r="IB510" s="105"/>
      <c r="IC510" s="105"/>
      <c r="ID510" s="105"/>
      <c r="IE510" s="105"/>
      <c r="IF510" s="105"/>
      <c r="IG510" s="105"/>
      <c r="IH510" s="105"/>
      <c r="II510" s="105"/>
      <c r="IJ510" s="105"/>
      <c r="IK510" s="105"/>
      <c r="IL510" s="105"/>
      <c r="IM510" s="105"/>
      <c r="IN510" s="105"/>
      <c r="IO510" s="105"/>
      <c r="IP510" s="105"/>
      <c r="IQ510" s="105"/>
      <c r="IR510" s="105"/>
      <c r="IS510" s="105"/>
      <c r="IT510" s="105"/>
      <c r="IU510" s="105"/>
      <c r="IV510" s="105"/>
    </row>
    <row r="511" spans="1:256" ht="12.75" customHeight="1">
      <c r="A511" s="467">
        <v>12</v>
      </c>
      <c r="B511" s="458" t="s">
        <v>50</v>
      </c>
      <c r="C511" s="453"/>
      <c r="D511" s="237"/>
      <c r="E511" s="453"/>
      <c r="F511" s="453">
        <f t="shared" si="17"/>
        <v>0</v>
      </c>
      <c r="G511" s="959"/>
      <c r="H511" s="164"/>
      <c r="I511" s="104"/>
      <c r="J511" s="108"/>
      <c r="K511" s="104"/>
      <c r="L511" s="104"/>
      <c r="M511" s="104"/>
      <c r="N511" s="104"/>
      <c r="O511" s="104"/>
      <c r="P511" s="104"/>
      <c r="Q511" s="104"/>
      <c r="R511" s="104"/>
      <c r="S511" s="104"/>
      <c r="T511" s="104"/>
      <c r="U511" s="104"/>
      <c r="V511" s="104"/>
      <c r="W511" s="104"/>
      <c r="X511" s="104"/>
      <c r="Y511" s="104"/>
      <c r="Z511" s="104"/>
      <c r="AA511" s="104"/>
      <c r="AB511" s="104"/>
      <c r="AC511" s="104"/>
      <c r="AD511" s="104"/>
      <c r="AE511" s="104"/>
      <c r="AF511" s="104"/>
      <c r="AG511" s="104"/>
      <c r="AH511" s="104"/>
      <c r="AI511" s="151"/>
      <c r="AJ511" s="151"/>
      <c r="AK511" s="151"/>
      <c r="AL511" s="151"/>
      <c r="AM511" s="151"/>
      <c r="AN511" s="151"/>
      <c r="AO511" s="151"/>
      <c r="AP511" s="151"/>
      <c r="AQ511" s="151"/>
      <c r="AR511" s="151"/>
      <c r="AS511" s="151"/>
      <c r="AT511" s="151"/>
      <c r="AU511" s="151"/>
      <c r="AV511" s="151"/>
      <c r="AW511" s="151"/>
      <c r="AX511" s="151"/>
      <c r="AY511" s="151"/>
      <c r="AZ511" s="151"/>
      <c r="BA511" s="151"/>
      <c r="BB511" s="151"/>
      <c r="BC511" s="151"/>
      <c r="BD511" s="151"/>
      <c r="BE511" s="151"/>
      <c r="BF511" s="151"/>
      <c r="BG511" s="151"/>
      <c r="BH511" s="151"/>
      <c r="BI511" s="151"/>
      <c r="BJ511" s="151"/>
      <c r="BK511" s="151"/>
      <c r="BL511" s="151"/>
      <c r="BM511" s="151"/>
      <c r="BN511" s="151"/>
      <c r="BO511" s="151"/>
      <c r="BP511" s="151"/>
      <c r="BQ511" s="151"/>
      <c r="BR511" s="151"/>
      <c r="BS511" s="151"/>
      <c r="BT511" s="151"/>
      <c r="BU511" s="151"/>
      <c r="BV511" s="151"/>
      <c r="BW511" s="151"/>
      <c r="BX511" s="151"/>
      <c r="BY511" s="151"/>
      <c r="BZ511" s="151"/>
      <c r="CA511" s="151"/>
      <c r="CB511" s="151"/>
      <c r="CC511" s="151"/>
      <c r="CD511" s="151"/>
      <c r="CE511" s="151"/>
      <c r="CF511" s="151"/>
      <c r="CG511" s="151"/>
      <c r="CH511" s="151"/>
      <c r="CI511" s="151"/>
      <c r="CJ511" s="151"/>
      <c r="CK511" s="151"/>
      <c r="CL511" s="151"/>
      <c r="CM511" s="151"/>
      <c r="CN511" s="151"/>
      <c r="CO511" s="151"/>
      <c r="CP511" s="151"/>
      <c r="CQ511" s="151"/>
      <c r="CR511" s="151"/>
      <c r="CS511" s="151"/>
      <c r="CT511" s="151"/>
      <c r="CU511" s="151"/>
      <c r="CV511" s="151"/>
      <c r="CW511" s="151"/>
      <c r="CX511" s="151"/>
      <c r="CY511" s="151"/>
      <c r="CZ511" s="151"/>
      <c r="DA511" s="151"/>
      <c r="DB511" s="151"/>
      <c r="DC511" s="151"/>
      <c r="DD511" s="151"/>
      <c r="DE511" s="151"/>
      <c r="DF511" s="151"/>
      <c r="DG511" s="151"/>
      <c r="DH511" s="151"/>
      <c r="DI511" s="151"/>
      <c r="DJ511" s="151"/>
      <c r="DK511" s="151"/>
      <c r="DL511" s="151"/>
      <c r="DM511" s="151"/>
      <c r="DN511" s="151"/>
      <c r="DO511" s="151"/>
      <c r="DP511" s="151"/>
      <c r="DQ511" s="151"/>
      <c r="DR511" s="151"/>
      <c r="DS511" s="151"/>
      <c r="DT511" s="151"/>
      <c r="DU511" s="151"/>
      <c r="DV511" s="151"/>
      <c r="DW511" s="151"/>
      <c r="DX511" s="151"/>
      <c r="DY511" s="151"/>
      <c r="DZ511" s="151"/>
      <c r="EA511" s="151"/>
      <c r="EB511" s="151"/>
      <c r="EC511" s="151"/>
      <c r="ED511" s="151"/>
      <c r="EE511" s="151"/>
      <c r="EF511" s="151"/>
      <c r="EG511" s="151"/>
      <c r="EH511" s="151"/>
      <c r="EI511" s="151"/>
      <c r="EJ511" s="151"/>
      <c r="EK511" s="151"/>
      <c r="EL511" s="151"/>
      <c r="EM511" s="151"/>
      <c r="EN511" s="151"/>
      <c r="EO511" s="151"/>
      <c r="EP511" s="151"/>
      <c r="EQ511" s="151"/>
      <c r="ER511" s="151"/>
      <c r="ES511" s="151"/>
      <c r="ET511" s="151"/>
      <c r="EU511" s="151"/>
      <c r="EV511" s="151"/>
      <c r="EW511" s="151"/>
      <c r="EX511" s="151"/>
      <c r="EY511" s="151"/>
      <c r="EZ511" s="151"/>
      <c r="FA511" s="151"/>
      <c r="FB511" s="151"/>
      <c r="FC511" s="151"/>
      <c r="FD511" s="151"/>
      <c r="FE511" s="151"/>
      <c r="FF511" s="151"/>
      <c r="FG511" s="151"/>
      <c r="FH511" s="151"/>
      <c r="FI511" s="151"/>
      <c r="FJ511" s="151"/>
      <c r="FK511" s="151"/>
      <c r="FL511" s="151"/>
      <c r="FM511" s="151"/>
      <c r="FN511" s="151"/>
      <c r="FO511" s="151"/>
      <c r="FP511" s="151"/>
      <c r="FQ511" s="151"/>
      <c r="FR511" s="151"/>
      <c r="FS511" s="151"/>
      <c r="FT511" s="151"/>
      <c r="FU511" s="151"/>
      <c r="FV511" s="151"/>
      <c r="FW511" s="151"/>
      <c r="FX511" s="151"/>
      <c r="FY511" s="151"/>
      <c r="FZ511" s="151"/>
      <c r="GA511" s="151"/>
      <c r="GB511" s="151"/>
      <c r="GC511" s="151"/>
      <c r="GD511" s="151"/>
      <c r="GE511" s="151"/>
      <c r="GF511" s="151"/>
      <c r="GG511" s="151"/>
      <c r="GH511" s="151"/>
      <c r="GI511" s="151"/>
      <c r="GJ511" s="151"/>
      <c r="GK511" s="151"/>
      <c r="GL511" s="151"/>
      <c r="GM511" s="151"/>
      <c r="GN511" s="151"/>
      <c r="GO511" s="151"/>
      <c r="GP511" s="151"/>
      <c r="GQ511" s="151"/>
      <c r="GR511" s="151"/>
      <c r="GS511" s="151"/>
      <c r="GT511" s="151"/>
      <c r="GU511" s="151"/>
      <c r="GV511" s="151"/>
      <c r="GW511" s="151"/>
      <c r="GX511" s="151"/>
      <c r="GY511" s="151"/>
      <c r="GZ511" s="151"/>
      <c r="HA511" s="151"/>
      <c r="HB511" s="151"/>
      <c r="HC511" s="151"/>
      <c r="HD511" s="151"/>
      <c r="HE511" s="151"/>
      <c r="HF511" s="151"/>
      <c r="HG511" s="151"/>
      <c r="HH511" s="151"/>
      <c r="HI511" s="151"/>
      <c r="HJ511" s="151"/>
      <c r="HK511" s="151"/>
      <c r="HL511" s="151"/>
      <c r="HM511" s="151"/>
      <c r="HN511" s="151"/>
      <c r="HO511" s="151"/>
      <c r="HP511" s="151"/>
      <c r="HQ511" s="151"/>
      <c r="HR511" s="151"/>
      <c r="HS511" s="151"/>
      <c r="HT511" s="151"/>
      <c r="HU511" s="151"/>
      <c r="HV511" s="151"/>
      <c r="HW511" s="151"/>
      <c r="HX511" s="151"/>
      <c r="HY511" s="151"/>
      <c r="HZ511" s="151"/>
      <c r="IA511" s="151"/>
      <c r="IB511" s="151"/>
      <c r="IC511" s="151"/>
      <c r="ID511" s="151"/>
      <c r="IE511" s="151"/>
      <c r="IF511" s="151"/>
      <c r="IG511" s="151"/>
      <c r="IH511" s="151"/>
      <c r="II511" s="151"/>
      <c r="IJ511" s="151"/>
      <c r="IK511" s="151"/>
      <c r="IL511" s="151"/>
      <c r="IM511" s="151"/>
      <c r="IN511" s="151"/>
      <c r="IO511" s="151"/>
      <c r="IP511" s="151"/>
      <c r="IQ511" s="151"/>
      <c r="IR511" s="151"/>
      <c r="IS511" s="151"/>
      <c r="IT511" s="151"/>
      <c r="IU511" s="151"/>
      <c r="IV511" s="151"/>
    </row>
    <row r="512" spans="1:256">
      <c r="A512" s="397">
        <v>12.1</v>
      </c>
      <c r="B512" s="390" t="s">
        <v>29</v>
      </c>
      <c r="C512" s="453">
        <v>79.63</v>
      </c>
      <c r="D512" s="237" t="s">
        <v>12</v>
      </c>
      <c r="E512" s="453"/>
      <c r="F512" s="453">
        <f t="shared" si="17"/>
        <v>0</v>
      </c>
      <c r="G512" s="959"/>
      <c r="H512" s="164"/>
      <c r="I512" s="104"/>
      <c r="J512" s="108"/>
      <c r="K512" s="104"/>
      <c r="L512" s="104"/>
      <c r="M512" s="104"/>
      <c r="N512" s="104"/>
      <c r="O512" s="104"/>
      <c r="P512" s="104"/>
      <c r="Q512" s="104"/>
      <c r="R512" s="104"/>
      <c r="S512" s="104"/>
      <c r="T512" s="104"/>
      <c r="U512" s="104"/>
      <c r="V512" s="104"/>
      <c r="W512" s="104"/>
      <c r="X512" s="104"/>
      <c r="Y512" s="104"/>
      <c r="Z512" s="104"/>
      <c r="AA512" s="104"/>
      <c r="AB512" s="104"/>
      <c r="AC512" s="104"/>
      <c r="AD512" s="104"/>
      <c r="AE512" s="104"/>
      <c r="AF512" s="104"/>
      <c r="AG512" s="104"/>
      <c r="AH512" s="104"/>
      <c r="AI512" s="151"/>
      <c r="AJ512" s="151"/>
      <c r="AK512" s="151"/>
      <c r="AL512" s="151"/>
      <c r="AM512" s="151"/>
      <c r="AN512" s="151"/>
      <c r="AO512" s="151"/>
      <c r="AP512" s="151"/>
      <c r="AQ512" s="151"/>
      <c r="AR512" s="151"/>
      <c r="AS512" s="151"/>
      <c r="AT512" s="151"/>
      <c r="AU512" s="151"/>
      <c r="AV512" s="151"/>
      <c r="AW512" s="151"/>
      <c r="AX512" s="151"/>
      <c r="AY512" s="151"/>
      <c r="AZ512" s="151"/>
      <c r="BA512" s="151"/>
      <c r="BB512" s="151"/>
      <c r="BC512" s="151"/>
      <c r="BD512" s="151"/>
      <c r="BE512" s="151"/>
      <c r="BF512" s="151"/>
      <c r="BG512" s="151"/>
      <c r="BH512" s="151"/>
      <c r="BI512" s="151"/>
      <c r="BJ512" s="151"/>
      <c r="BK512" s="151"/>
      <c r="BL512" s="151"/>
      <c r="BM512" s="151"/>
      <c r="BN512" s="151"/>
      <c r="BO512" s="151"/>
      <c r="BP512" s="151"/>
      <c r="BQ512" s="151"/>
      <c r="BR512" s="151"/>
      <c r="BS512" s="151"/>
      <c r="BT512" s="151"/>
      <c r="BU512" s="151"/>
      <c r="BV512" s="151"/>
      <c r="BW512" s="151"/>
      <c r="BX512" s="151"/>
      <c r="BY512" s="151"/>
      <c r="BZ512" s="151"/>
      <c r="CA512" s="151"/>
      <c r="CB512" s="151"/>
      <c r="CC512" s="151"/>
      <c r="CD512" s="151"/>
      <c r="CE512" s="151"/>
      <c r="CF512" s="151"/>
      <c r="CG512" s="151"/>
      <c r="CH512" s="151"/>
      <c r="CI512" s="151"/>
      <c r="CJ512" s="151"/>
      <c r="CK512" s="151"/>
      <c r="CL512" s="151"/>
      <c r="CM512" s="151"/>
      <c r="CN512" s="151"/>
      <c r="CO512" s="151"/>
      <c r="CP512" s="151"/>
      <c r="CQ512" s="151"/>
      <c r="CR512" s="151"/>
      <c r="CS512" s="151"/>
      <c r="CT512" s="151"/>
      <c r="CU512" s="151"/>
      <c r="CV512" s="151"/>
      <c r="CW512" s="151"/>
      <c r="CX512" s="151"/>
      <c r="CY512" s="151"/>
      <c r="CZ512" s="151"/>
      <c r="DA512" s="151"/>
      <c r="DB512" s="151"/>
      <c r="DC512" s="151"/>
      <c r="DD512" s="151"/>
      <c r="DE512" s="151"/>
      <c r="DF512" s="151"/>
      <c r="DG512" s="151"/>
      <c r="DH512" s="151"/>
      <c r="DI512" s="151"/>
      <c r="DJ512" s="151"/>
      <c r="DK512" s="151"/>
      <c r="DL512" s="151"/>
      <c r="DM512" s="151"/>
      <c r="DN512" s="151"/>
      <c r="DO512" s="151"/>
      <c r="DP512" s="151"/>
      <c r="DQ512" s="151"/>
      <c r="DR512" s="151"/>
      <c r="DS512" s="151"/>
      <c r="DT512" s="151"/>
      <c r="DU512" s="151"/>
      <c r="DV512" s="151"/>
      <c r="DW512" s="151"/>
      <c r="DX512" s="151"/>
      <c r="DY512" s="151"/>
      <c r="DZ512" s="151"/>
      <c r="EA512" s="151"/>
      <c r="EB512" s="151"/>
      <c r="EC512" s="151"/>
      <c r="ED512" s="151"/>
      <c r="EE512" s="151"/>
      <c r="EF512" s="151"/>
      <c r="EG512" s="151"/>
      <c r="EH512" s="151"/>
      <c r="EI512" s="151"/>
      <c r="EJ512" s="151"/>
      <c r="EK512" s="151"/>
      <c r="EL512" s="151"/>
      <c r="EM512" s="151"/>
      <c r="EN512" s="151"/>
      <c r="EO512" s="151"/>
      <c r="EP512" s="151"/>
      <c r="EQ512" s="151"/>
      <c r="ER512" s="151"/>
      <c r="ES512" s="151"/>
      <c r="ET512" s="151"/>
      <c r="EU512" s="151"/>
      <c r="EV512" s="151"/>
      <c r="EW512" s="151"/>
      <c r="EX512" s="151"/>
      <c r="EY512" s="151"/>
      <c r="EZ512" s="151"/>
      <c r="FA512" s="151"/>
      <c r="FB512" s="151"/>
      <c r="FC512" s="151"/>
      <c r="FD512" s="151"/>
      <c r="FE512" s="151"/>
      <c r="FF512" s="151"/>
      <c r="FG512" s="151"/>
      <c r="FH512" s="151"/>
      <c r="FI512" s="151"/>
      <c r="FJ512" s="151"/>
      <c r="FK512" s="151"/>
      <c r="FL512" s="151"/>
      <c r="FM512" s="151"/>
      <c r="FN512" s="151"/>
      <c r="FO512" s="151"/>
      <c r="FP512" s="151"/>
      <c r="FQ512" s="151"/>
      <c r="FR512" s="151"/>
      <c r="FS512" s="151"/>
      <c r="FT512" s="151"/>
      <c r="FU512" s="151"/>
      <c r="FV512" s="151"/>
      <c r="FW512" s="151"/>
      <c r="FX512" s="151"/>
      <c r="FY512" s="151"/>
      <c r="FZ512" s="151"/>
      <c r="GA512" s="151"/>
      <c r="GB512" s="151"/>
      <c r="GC512" s="151"/>
      <c r="GD512" s="151"/>
      <c r="GE512" s="151"/>
      <c r="GF512" s="151"/>
      <c r="GG512" s="151"/>
      <c r="GH512" s="151"/>
      <c r="GI512" s="151"/>
      <c r="GJ512" s="151"/>
      <c r="GK512" s="151"/>
      <c r="GL512" s="151"/>
      <c r="GM512" s="151"/>
      <c r="GN512" s="151"/>
      <c r="GO512" s="151"/>
      <c r="GP512" s="151"/>
      <c r="GQ512" s="151"/>
      <c r="GR512" s="151"/>
      <c r="GS512" s="151"/>
      <c r="GT512" s="151"/>
      <c r="GU512" s="151"/>
      <c r="GV512" s="151"/>
      <c r="GW512" s="151"/>
      <c r="GX512" s="151"/>
      <c r="GY512" s="151"/>
      <c r="GZ512" s="151"/>
      <c r="HA512" s="151"/>
      <c r="HB512" s="151"/>
      <c r="HC512" s="151"/>
      <c r="HD512" s="151"/>
      <c r="HE512" s="151"/>
      <c r="HF512" s="151"/>
      <c r="HG512" s="151"/>
      <c r="HH512" s="151"/>
      <c r="HI512" s="151"/>
      <c r="HJ512" s="151"/>
      <c r="HK512" s="151"/>
      <c r="HL512" s="151"/>
      <c r="HM512" s="151"/>
      <c r="HN512" s="151"/>
      <c r="HO512" s="151"/>
      <c r="HP512" s="151"/>
      <c r="HQ512" s="151"/>
      <c r="HR512" s="151"/>
      <c r="HS512" s="151"/>
      <c r="HT512" s="151"/>
      <c r="HU512" s="151"/>
      <c r="HV512" s="151"/>
      <c r="HW512" s="151"/>
      <c r="HX512" s="151"/>
      <c r="HY512" s="151"/>
      <c r="HZ512" s="151"/>
      <c r="IA512" s="151"/>
      <c r="IB512" s="151"/>
      <c r="IC512" s="151"/>
      <c r="ID512" s="151"/>
      <c r="IE512" s="151"/>
      <c r="IF512" s="151"/>
      <c r="IG512" s="151"/>
      <c r="IH512" s="151"/>
      <c r="II512" s="151"/>
      <c r="IJ512" s="151"/>
      <c r="IK512" s="151"/>
      <c r="IL512" s="151"/>
      <c r="IM512" s="151"/>
      <c r="IN512" s="151"/>
      <c r="IO512" s="151"/>
      <c r="IP512" s="151"/>
      <c r="IQ512" s="151"/>
      <c r="IR512" s="151"/>
      <c r="IS512" s="151"/>
      <c r="IT512" s="151"/>
      <c r="IU512" s="151"/>
      <c r="IV512" s="151"/>
    </row>
    <row r="513" spans="1:256">
      <c r="A513" s="397">
        <v>12.2</v>
      </c>
      <c r="B513" s="454" t="s">
        <v>88</v>
      </c>
      <c r="C513" s="453">
        <v>73.95</v>
      </c>
      <c r="D513" s="237" t="s">
        <v>12</v>
      </c>
      <c r="E513" s="453"/>
      <c r="F513" s="453">
        <f t="shared" si="17"/>
        <v>0</v>
      </c>
      <c r="G513" s="959"/>
      <c r="H513" s="164"/>
      <c r="I513" s="782"/>
      <c r="J513" s="108"/>
      <c r="K513" s="782"/>
      <c r="L513" s="782"/>
      <c r="M513" s="782"/>
      <c r="N513" s="782"/>
      <c r="O513" s="782"/>
      <c r="P513" s="782"/>
      <c r="Q513" s="782"/>
      <c r="R513" s="782"/>
      <c r="S513" s="782"/>
      <c r="T513" s="782"/>
      <c r="U513" s="782"/>
      <c r="V513" s="782"/>
      <c r="W513" s="782"/>
      <c r="X513" s="782"/>
      <c r="Y513" s="782"/>
      <c r="Z513" s="782"/>
      <c r="AA513" s="782"/>
      <c r="AB513" s="782"/>
      <c r="AC513" s="782"/>
      <c r="AD513" s="782"/>
      <c r="AE513" s="782"/>
      <c r="AF513" s="782"/>
      <c r="AG513" s="782"/>
      <c r="AH513" s="782"/>
      <c r="AI513" s="802"/>
      <c r="AJ513" s="802"/>
      <c r="AK513" s="802"/>
      <c r="AL513" s="802"/>
      <c r="AM513" s="802"/>
      <c r="AN513" s="802"/>
      <c r="AO513" s="802"/>
      <c r="AP513" s="802"/>
      <c r="AQ513" s="802"/>
      <c r="AR513" s="802"/>
      <c r="AS513" s="802"/>
      <c r="AT513" s="802"/>
      <c r="AU513" s="802"/>
      <c r="AV513" s="802"/>
      <c r="AW513" s="802"/>
      <c r="AX513" s="802"/>
      <c r="AY513" s="802"/>
      <c r="AZ513" s="802"/>
      <c r="BA513" s="802"/>
      <c r="BB513" s="802"/>
      <c r="BC513" s="802"/>
      <c r="BD513" s="802"/>
      <c r="BE513" s="802"/>
      <c r="BF513" s="802"/>
      <c r="BG513" s="802"/>
      <c r="BH513" s="802"/>
      <c r="BI513" s="802"/>
      <c r="BJ513" s="802"/>
      <c r="BK513" s="802"/>
      <c r="BL513" s="802"/>
      <c r="BM513" s="802"/>
      <c r="BN513" s="802"/>
      <c r="BO513" s="802"/>
      <c r="BP513" s="802"/>
      <c r="BQ513" s="802"/>
      <c r="BR513" s="802"/>
      <c r="BS513" s="802"/>
      <c r="BT513" s="802"/>
      <c r="BU513" s="802"/>
      <c r="BV513" s="802"/>
      <c r="BW513" s="802"/>
      <c r="BX513" s="802"/>
      <c r="BY513" s="802"/>
      <c r="BZ513" s="802"/>
      <c r="CA513" s="802"/>
      <c r="CB513" s="802"/>
      <c r="CC513" s="802"/>
      <c r="CD513" s="802"/>
      <c r="CE513" s="802"/>
      <c r="CF513" s="802"/>
      <c r="CG513" s="802"/>
      <c r="CH513" s="802"/>
      <c r="CI513" s="802"/>
      <c r="CJ513" s="802"/>
      <c r="CK513" s="802"/>
      <c r="CL513" s="802"/>
      <c r="CM513" s="802"/>
      <c r="CN513" s="802"/>
      <c r="CO513" s="802"/>
      <c r="CP513" s="802"/>
      <c r="CQ513" s="802"/>
      <c r="CR513" s="802"/>
      <c r="CS513" s="802"/>
      <c r="CT513" s="802"/>
      <c r="CU513" s="802"/>
      <c r="CV513" s="802"/>
      <c r="CW513" s="802"/>
      <c r="CX513" s="802"/>
      <c r="CY513" s="802"/>
      <c r="CZ513" s="802"/>
      <c r="DA513" s="802"/>
      <c r="DB513" s="802"/>
      <c r="DC513" s="802"/>
      <c r="DD513" s="802"/>
      <c r="DE513" s="802"/>
      <c r="DF513" s="802"/>
      <c r="DG513" s="802"/>
      <c r="DH513" s="802"/>
      <c r="DI513" s="802"/>
      <c r="DJ513" s="802"/>
      <c r="DK513" s="802"/>
      <c r="DL513" s="802"/>
      <c r="DM513" s="802"/>
      <c r="DN513" s="802"/>
      <c r="DO513" s="802"/>
      <c r="DP513" s="802"/>
      <c r="DQ513" s="802"/>
      <c r="DR513" s="802"/>
      <c r="DS513" s="802"/>
      <c r="DT513" s="802"/>
      <c r="DU513" s="802"/>
      <c r="DV513" s="802"/>
      <c r="DW513" s="802"/>
      <c r="DX513" s="802"/>
      <c r="DY513" s="802"/>
      <c r="DZ513" s="802"/>
      <c r="EA513" s="802"/>
      <c r="EB513" s="802"/>
      <c r="EC513" s="802"/>
      <c r="ED513" s="802"/>
      <c r="EE513" s="802"/>
      <c r="EF513" s="802"/>
      <c r="EG513" s="802"/>
      <c r="EH513" s="802"/>
      <c r="EI513" s="802"/>
      <c r="EJ513" s="802"/>
      <c r="EK513" s="802"/>
      <c r="EL513" s="802"/>
      <c r="EM513" s="802"/>
      <c r="EN513" s="802"/>
      <c r="EO513" s="802"/>
      <c r="EP513" s="802"/>
      <c r="EQ513" s="802"/>
      <c r="ER513" s="802"/>
      <c r="ES513" s="802"/>
      <c r="ET513" s="802"/>
      <c r="EU513" s="802"/>
      <c r="EV513" s="802"/>
      <c r="EW513" s="802"/>
      <c r="EX513" s="802"/>
      <c r="EY513" s="802"/>
      <c r="EZ513" s="802"/>
      <c r="FA513" s="802"/>
      <c r="FB513" s="802"/>
      <c r="FC513" s="802"/>
      <c r="FD513" s="802"/>
      <c r="FE513" s="802"/>
      <c r="FF513" s="802"/>
      <c r="FG513" s="802"/>
      <c r="FH513" s="802"/>
      <c r="FI513" s="802"/>
      <c r="FJ513" s="802"/>
      <c r="FK513" s="802"/>
      <c r="FL513" s="802"/>
      <c r="FM513" s="802"/>
      <c r="FN513" s="802"/>
      <c r="FO513" s="802"/>
      <c r="FP513" s="802"/>
      <c r="FQ513" s="802"/>
      <c r="FR513" s="802"/>
      <c r="FS513" s="802"/>
      <c r="FT513" s="802"/>
      <c r="FU513" s="802"/>
      <c r="FV513" s="802"/>
      <c r="FW513" s="802"/>
      <c r="FX513" s="802"/>
      <c r="FY513" s="802"/>
      <c r="FZ513" s="802"/>
      <c r="GA513" s="802"/>
      <c r="GB513" s="802"/>
      <c r="GC513" s="802"/>
      <c r="GD513" s="802"/>
      <c r="GE513" s="802"/>
      <c r="GF513" s="802"/>
      <c r="GG513" s="802"/>
      <c r="GH513" s="802"/>
      <c r="GI513" s="802"/>
      <c r="GJ513" s="802"/>
      <c r="GK513" s="802"/>
      <c r="GL513" s="802"/>
      <c r="GM513" s="802"/>
      <c r="GN513" s="802"/>
      <c r="GO513" s="802"/>
      <c r="GP513" s="802"/>
      <c r="GQ513" s="802"/>
      <c r="GR513" s="802"/>
      <c r="GS513" s="802"/>
      <c r="GT513" s="802"/>
      <c r="GU513" s="802"/>
      <c r="GV513" s="802"/>
      <c r="GW513" s="802"/>
      <c r="GX513" s="802"/>
      <c r="GY513" s="802"/>
      <c r="GZ513" s="802"/>
      <c r="HA513" s="802"/>
      <c r="HB513" s="802"/>
      <c r="HC513" s="802"/>
      <c r="HD513" s="802"/>
      <c r="HE513" s="802"/>
      <c r="HF513" s="802"/>
      <c r="HG513" s="802"/>
      <c r="HH513" s="802"/>
      <c r="HI513" s="802"/>
      <c r="HJ513" s="802"/>
      <c r="HK513" s="802"/>
      <c r="HL513" s="802"/>
      <c r="HM513" s="802"/>
      <c r="HN513" s="802"/>
      <c r="HO513" s="802"/>
      <c r="HP513" s="802"/>
      <c r="HQ513" s="802"/>
      <c r="HR513" s="802"/>
      <c r="HS513" s="802"/>
      <c r="HT513" s="802"/>
      <c r="HU513" s="802"/>
      <c r="HV513" s="802"/>
      <c r="HW513" s="802"/>
      <c r="HX513" s="802"/>
      <c r="HY513" s="802"/>
      <c r="HZ513" s="802"/>
      <c r="IA513" s="802"/>
      <c r="IB513" s="802"/>
      <c r="IC513" s="802"/>
      <c r="ID513" s="802"/>
      <c r="IE513" s="802"/>
      <c r="IF513" s="802"/>
      <c r="IG513" s="802"/>
      <c r="IH513" s="802"/>
      <c r="II513" s="802"/>
      <c r="IJ513" s="802"/>
      <c r="IK513" s="802"/>
      <c r="IL513" s="802"/>
      <c r="IM513" s="802"/>
      <c r="IN513" s="802"/>
      <c r="IO513" s="802"/>
      <c r="IP513" s="802"/>
      <c r="IQ513" s="802"/>
      <c r="IR513" s="802"/>
      <c r="IS513" s="802"/>
      <c r="IT513" s="802"/>
      <c r="IU513" s="802"/>
      <c r="IV513" s="802"/>
    </row>
    <row r="514" spans="1:256">
      <c r="A514" s="397"/>
      <c r="B514" s="454"/>
      <c r="C514" s="453"/>
      <c r="D514" s="237"/>
      <c r="E514" s="453"/>
      <c r="F514" s="453">
        <f t="shared" si="17"/>
        <v>0</v>
      </c>
      <c r="G514" s="959"/>
      <c r="H514" s="164"/>
      <c r="I514" s="782"/>
      <c r="J514" s="108"/>
      <c r="K514" s="782"/>
      <c r="L514" s="782"/>
      <c r="M514" s="782"/>
      <c r="N514" s="782"/>
      <c r="O514" s="782"/>
      <c r="P514" s="782"/>
      <c r="Q514" s="782"/>
      <c r="R514" s="782"/>
      <c r="S514" s="782"/>
      <c r="T514" s="782"/>
      <c r="U514" s="782"/>
      <c r="V514" s="782"/>
      <c r="W514" s="782"/>
      <c r="X514" s="782"/>
      <c r="Y514" s="782"/>
      <c r="Z514" s="782"/>
      <c r="AA514" s="782"/>
      <c r="AB514" s="782"/>
      <c r="AC514" s="782"/>
      <c r="AD514" s="782"/>
      <c r="AE514" s="782"/>
      <c r="AF514" s="782"/>
      <c r="AG514" s="782"/>
      <c r="AH514" s="782"/>
      <c r="AI514" s="802"/>
      <c r="AJ514" s="802"/>
      <c r="AK514" s="802"/>
      <c r="AL514" s="802"/>
      <c r="AM514" s="802"/>
      <c r="AN514" s="802"/>
      <c r="AO514" s="802"/>
      <c r="AP514" s="802"/>
      <c r="AQ514" s="802"/>
      <c r="AR514" s="802"/>
      <c r="AS514" s="802"/>
      <c r="AT514" s="802"/>
      <c r="AU514" s="802"/>
      <c r="AV514" s="802"/>
      <c r="AW514" s="802"/>
      <c r="AX514" s="802"/>
      <c r="AY514" s="802"/>
      <c r="AZ514" s="802"/>
      <c r="BA514" s="802"/>
      <c r="BB514" s="802"/>
      <c r="BC514" s="802"/>
      <c r="BD514" s="802"/>
      <c r="BE514" s="802"/>
      <c r="BF514" s="802"/>
      <c r="BG514" s="802"/>
      <c r="BH514" s="802"/>
      <c r="BI514" s="802"/>
      <c r="BJ514" s="802"/>
      <c r="BK514" s="802"/>
      <c r="BL514" s="802"/>
      <c r="BM514" s="802"/>
      <c r="BN514" s="802"/>
      <c r="BO514" s="802"/>
      <c r="BP514" s="802"/>
      <c r="BQ514" s="802"/>
      <c r="BR514" s="802"/>
      <c r="BS514" s="802"/>
      <c r="BT514" s="802"/>
      <c r="BU514" s="802"/>
      <c r="BV514" s="802"/>
      <c r="BW514" s="802"/>
      <c r="BX514" s="802"/>
      <c r="BY514" s="802"/>
      <c r="BZ514" s="802"/>
      <c r="CA514" s="802"/>
      <c r="CB514" s="802"/>
      <c r="CC514" s="802"/>
      <c r="CD514" s="802"/>
      <c r="CE514" s="802"/>
      <c r="CF514" s="802"/>
      <c r="CG514" s="802"/>
      <c r="CH514" s="802"/>
      <c r="CI514" s="802"/>
      <c r="CJ514" s="802"/>
      <c r="CK514" s="802"/>
      <c r="CL514" s="802"/>
      <c r="CM514" s="802"/>
      <c r="CN514" s="802"/>
      <c r="CO514" s="802"/>
      <c r="CP514" s="802"/>
      <c r="CQ514" s="802"/>
      <c r="CR514" s="802"/>
      <c r="CS514" s="802"/>
      <c r="CT514" s="802"/>
      <c r="CU514" s="802"/>
      <c r="CV514" s="802"/>
      <c r="CW514" s="802"/>
      <c r="CX514" s="802"/>
      <c r="CY514" s="802"/>
      <c r="CZ514" s="802"/>
      <c r="DA514" s="802"/>
      <c r="DB514" s="802"/>
      <c r="DC514" s="802"/>
      <c r="DD514" s="802"/>
      <c r="DE514" s="802"/>
      <c r="DF514" s="802"/>
      <c r="DG514" s="802"/>
      <c r="DH514" s="802"/>
      <c r="DI514" s="802"/>
      <c r="DJ514" s="802"/>
      <c r="DK514" s="802"/>
      <c r="DL514" s="802"/>
      <c r="DM514" s="802"/>
      <c r="DN514" s="802"/>
      <c r="DO514" s="802"/>
      <c r="DP514" s="802"/>
      <c r="DQ514" s="802"/>
      <c r="DR514" s="802"/>
      <c r="DS514" s="802"/>
      <c r="DT514" s="802"/>
      <c r="DU514" s="802"/>
      <c r="DV514" s="802"/>
      <c r="DW514" s="802"/>
      <c r="DX514" s="802"/>
      <c r="DY514" s="802"/>
      <c r="DZ514" s="802"/>
      <c r="EA514" s="802"/>
      <c r="EB514" s="802"/>
      <c r="EC514" s="802"/>
      <c r="ED514" s="802"/>
      <c r="EE514" s="802"/>
      <c r="EF514" s="802"/>
      <c r="EG514" s="802"/>
      <c r="EH514" s="802"/>
      <c r="EI514" s="802"/>
      <c r="EJ514" s="802"/>
      <c r="EK514" s="802"/>
      <c r="EL514" s="802"/>
      <c r="EM514" s="802"/>
      <c r="EN514" s="802"/>
      <c r="EO514" s="802"/>
      <c r="EP514" s="802"/>
      <c r="EQ514" s="802"/>
      <c r="ER514" s="802"/>
      <c r="ES514" s="802"/>
      <c r="ET514" s="802"/>
      <c r="EU514" s="802"/>
      <c r="EV514" s="802"/>
      <c r="EW514" s="802"/>
      <c r="EX514" s="802"/>
      <c r="EY514" s="802"/>
      <c r="EZ514" s="802"/>
      <c r="FA514" s="802"/>
      <c r="FB514" s="802"/>
      <c r="FC514" s="802"/>
      <c r="FD514" s="802"/>
      <c r="FE514" s="802"/>
      <c r="FF514" s="802"/>
      <c r="FG514" s="802"/>
      <c r="FH514" s="802"/>
      <c r="FI514" s="802"/>
      <c r="FJ514" s="802"/>
      <c r="FK514" s="802"/>
      <c r="FL514" s="802"/>
      <c r="FM514" s="802"/>
      <c r="FN514" s="802"/>
      <c r="FO514" s="802"/>
      <c r="FP514" s="802"/>
      <c r="FQ514" s="802"/>
      <c r="FR514" s="802"/>
      <c r="FS514" s="802"/>
      <c r="FT514" s="802"/>
      <c r="FU514" s="802"/>
      <c r="FV514" s="802"/>
      <c r="FW514" s="802"/>
      <c r="FX514" s="802"/>
      <c r="FY514" s="802"/>
      <c r="FZ514" s="802"/>
      <c r="GA514" s="802"/>
      <c r="GB514" s="802"/>
      <c r="GC514" s="802"/>
      <c r="GD514" s="802"/>
      <c r="GE514" s="802"/>
      <c r="GF514" s="802"/>
      <c r="GG514" s="802"/>
      <c r="GH514" s="802"/>
      <c r="GI514" s="802"/>
      <c r="GJ514" s="802"/>
      <c r="GK514" s="802"/>
      <c r="GL514" s="802"/>
      <c r="GM514" s="802"/>
      <c r="GN514" s="802"/>
      <c r="GO514" s="802"/>
      <c r="GP514" s="802"/>
      <c r="GQ514" s="802"/>
      <c r="GR514" s="802"/>
      <c r="GS514" s="802"/>
      <c r="GT514" s="802"/>
      <c r="GU514" s="802"/>
      <c r="GV514" s="802"/>
      <c r="GW514" s="802"/>
      <c r="GX514" s="802"/>
      <c r="GY514" s="802"/>
      <c r="GZ514" s="802"/>
      <c r="HA514" s="802"/>
      <c r="HB514" s="802"/>
      <c r="HC514" s="802"/>
      <c r="HD514" s="802"/>
      <c r="HE514" s="802"/>
      <c r="HF514" s="802"/>
      <c r="HG514" s="802"/>
      <c r="HH514" s="802"/>
      <c r="HI514" s="802"/>
      <c r="HJ514" s="802"/>
      <c r="HK514" s="802"/>
      <c r="HL514" s="802"/>
      <c r="HM514" s="802"/>
      <c r="HN514" s="802"/>
      <c r="HO514" s="802"/>
      <c r="HP514" s="802"/>
      <c r="HQ514" s="802"/>
      <c r="HR514" s="802"/>
      <c r="HS514" s="802"/>
      <c r="HT514" s="802"/>
      <c r="HU514" s="802"/>
      <c r="HV514" s="802"/>
      <c r="HW514" s="802"/>
      <c r="HX514" s="802"/>
      <c r="HY514" s="802"/>
      <c r="HZ514" s="802"/>
      <c r="IA514" s="802"/>
      <c r="IB514" s="802"/>
      <c r="IC514" s="802"/>
      <c r="ID514" s="802"/>
      <c r="IE514" s="802"/>
      <c r="IF514" s="802"/>
      <c r="IG514" s="802"/>
      <c r="IH514" s="802"/>
      <c r="II514" s="802"/>
      <c r="IJ514" s="802"/>
      <c r="IK514" s="802"/>
      <c r="IL514" s="802"/>
      <c r="IM514" s="802"/>
      <c r="IN514" s="802"/>
      <c r="IO514" s="802"/>
      <c r="IP514" s="802"/>
      <c r="IQ514" s="802"/>
      <c r="IR514" s="802"/>
      <c r="IS514" s="802"/>
      <c r="IT514" s="802"/>
      <c r="IU514" s="802"/>
      <c r="IV514" s="802"/>
    </row>
    <row r="515" spans="1:256">
      <c r="A515" s="665">
        <v>13</v>
      </c>
      <c r="B515" s="458" t="s">
        <v>48</v>
      </c>
      <c r="C515" s="453"/>
      <c r="D515" s="237"/>
      <c r="E515" s="453"/>
      <c r="F515" s="453">
        <f t="shared" si="17"/>
        <v>0</v>
      </c>
      <c r="G515" s="959"/>
      <c r="H515" s="920"/>
      <c r="I515" s="775"/>
      <c r="J515" s="90"/>
      <c r="K515" s="775"/>
      <c r="L515" s="775"/>
      <c r="M515" s="775"/>
      <c r="N515" s="775"/>
      <c r="O515" s="775"/>
      <c r="P515" s="775"/>
      <c r="Q515" s="775"/>
      <c r="R515" s="775"/>
      <c r="S515" s="775"/>
      <c r="T515" s="775"/>
      <c r="U515" s="775"/>
      <c r="V515" s="775"/>
      <c r="W515" s="775"/>
      <c r="X515" s="775"/>
      <c r="Y515" s="775"/>
      <c r="Z515" s="775"/>
      <c r="AA515" s="775"/>
      <c r="AB515" s="775"/>
      <c r="AC515" s="775"/>
      <c r="AD515" s="775"/>
      <c r="AE515" s="775"/>
      <c r="AF515" s="775"/>
      <c r="AG515" s="775"/>
      <c r="AH515" s="775"/>
      <c r="AI515" s="918"/>
      <c r="AJ515" s="918"/>
      <c r="AK515" s="918"/>
      <c r="AL515" s="918"/>
      <c r="AM515" s="918"/>
      <c r="AN515" s="918"/>
      <c r="AO515" s="918"/>
      <c r="AP515" s="918"/>
      <c r="AQ515" s="918"/>
      <c r="AR515" s="918"/>
      <c r="AS515" s="918"/>
      <c r="AT515" s="918"/>
      <c r="AU515" s="918"/>
      <c r="AV515" s="918"/>
      <c r="AW515" s="918"/>
      <c r="AX515" s="918"/>
      <c r="AY515" s="918"/>
      <c r="AZ515" s="918"/>
      <c r="BA515" s="918"/>
      <c r="BB515" s="918"/>
      <c r="BC515" s="918"/>
      <c r="BD515" s="918"/>
      <c r="BE515" s="918"/>
      <c r="BF515" s="918"/>
      <c r="BG515" s="918"/>
      <c r="BH515" s="918"/>
      <c r="BI515" s="918"/>
      <c r="BJ515" s="918"/>
      <c r="BK515" s="918"/>
      <c r="BL515" s="918"/>
      <c r="BM515" s="918"/>
      <c r="BN515" s="918"/>
      <c r="BO515" s="918"/>
      <c r="BP515" s="918"/>
      <c r="BQ515" s="918"/>
      <c r="BR515" s="918"/>
      <c r="BS515" s="918"/>
      <c r="BT515" s="918"/>
      <c r="BU515" s="918"/>
      <c r="BV515" s="918"/>
      <c r="BW515" s="918"/>
      <c r="BX515" s="918"/>
      <c r="BY515" s="918"/>
      <c r="BZ515" s="918"/>
      <c r="CA515" s="918"/>
      <c r="CB515" s="918"/>
      <c r="CC515" s="918"/>
      <c r="CD515" s="918"/>
      <c r="CE515" s="918"/>
      <c r="CF515" s="918"/>
      <c r="CG515" s="918"/>
      <c r="CH515" s="918"/>
      <c r="CI515" s="918"/>
      <c r="CJ515" s="918"/>
      <c r="CK515" s="918"/>
      <c r="CL515" s="918"/>
      <c r="CM515" s="918"/>
      <c r="CN515" s="918"/>
      <c r="CO515" s="918"/>
      <c r="CP515" s="918"/>
      <c r="CQ515" s="918"/>
      <c r="CR515" s="918"/>
      <c r="CS515" s="918"/>
      <c r="CT515" s="918"/>
      <c r="CU515" s="918"/>
      <c r="CV515" s="918"/>
      <c r="CW515" s="918"/>
      <c r="CX515" s="918"/>
      <c r="CY515" s="918"/>
      <c r="CZ515" s="918"/>
      <c r="DA515" s="918"/>
      <c r="DB515" s="918"/>
      <c r="DC515" s="918"/>
      <c r="DD515" s="918"/>
      <c r="DE515" s="918"/>
      <c r="DF515" s="918"/>
      <c r="DG515" s="918"/>
      <c r="DH515" s="918"/>
      <c r="DI515" s="918"/>
      <c r="DJ515" s="918"/>
      <c r="DK515" s="918"/>
      <c r="DL515" s="918"/>
      <c r="DM515" s="918"/>
      <c r="DN515" s="918"/>
      <c r="DO515" s="918"/>
      <c r="DP515" s="918"/>
      <c r="DQ515" s="918"/>
      <c r="DR515" s="918"/>
      <c r="DS515" s="918"/>
      <c r="DT515" s="918"/>
      <c r="DU515" s="918"/>
      <c r="DV515" s="918"/>
      <c r="DW515" s="918"/>
      <c r="DX515" s="918"/>
      <c r="DY515" s="918"/>
      <c r="DZ515" s="918"/>
      <c r="EA515" s="918"/>
      <c r="EB515" s="918"/>
      <c r="EC515" s="918"/>
      <c r="ED515" s="918"/>
      <c r="EE515" s="918"/>
      <c r="EF515" s="918"/>
      <c r="EG515" s="918"/>
      <c r="EH515" s="918"/>
      <c r="EI515" s="918"/>
      <c r="EJ515" s="918"/>
      <c r="EK515" s="918"/>
      <c r="EL515" s="918"/>
      <c r="EM515" s="918"/>
      <c r="EN515" s="918"/>
      <c r="EO515" s="918"/>
      <c r="EP515" s="918"/>
      <c r="EQ515" s="918"/>
      <c r="ER515" s="918"/>
      <c r="ES515" s="918"/>
      <c r="ET515" s="918"/>
      <c r="EU515" s="918"/>
      <c r="EV515" s="918"/>
      <c r="EW515" s="918"/>
      <c r="EX515" s="918"/>
      <c r="EY515" s="918"/>
      <c r="EZ515" s="918"/>
      <c r="FA515" s="918"/>
      <c r="FB515" s="918"/>
      <c r="FC515" s="918"/>
      <c r="FD515" s="918"/>
      <c r="FE515" s="918"/>
      <c r="FF515" s="918"/>
      <c r="FG515" s="918"/>
      <c r="FH515" s="918"/>
      <c r="FI515" s="918"/>
      <c r="FJ515" s="918"/>
      <c r="FK515" s="918"/>
      <c r="FL515" s="918"/>
      <c r="FM515" s="918"/>
      <c r="FN515" s="918"/>
      <c r="FO515" s="918"/>
      <c r="FP515" s="918"/>
      <c r="FQ515" s="918"/>
      <c r="FR515" s="918"/>
      <c r="FS515" s="918"/>
      <c r="FT515" s="918"/>
      <c r="FU515" s="918"/>
      <c r="FV515" s="918"/>
      <c r="FW515" s="918"/>
      <c r="FX515" s="918"/>
      <c r="FY515" s="918"/>
      <c r="FZ515" s="918"/>
      <c r="GA515" s="918"/>
      <c r="GB515" s="918"/>
      <c r="GC515" s="918"/>
      <c r="GD515" s="918"/>
      <c r="GE515" s="918"/>
      <c r="GF515" s="918"/>
      <c r="GG515" s="918"/>
      <c r="GH515" s="918"/>
      <c r="GI515" s="918"/>
      <c r="GJ515" s="918"/>
      <c r="GK515" s="918"/>
      <c r="GL515" s="918"/>
      <c r="GM515" s="918"/>
      <c r="GN515" s="918"/>
      <c r="GO515" s="918"/>
      <c r="GP515" s="918"/>
      <c r="GQ515" s="918"/>
      <c r="GR515" s="918"/>
      <c r="GS515" s="918"/>
      <c r="GT515" s="918"/>
      <c r="GU515" s="918"/>
      <c r="GV515" s="918"/>
      <c r="GW515" s="918"/>
      <c r="GX515" s="918"/>
      <c r="GY515" s="918"/>
      <c r="GZ515" s="918"/>
      <c r="HA515" s="918"/>
      <c r="HB515" s="918"/>
      <c r="HC515" s="918"/>
      <c r="HD515" s="918"/>
      <c r="HE515" s="918"/>
      <c r="HF515" s="918"/>
      <c r="HG515" s="918"/>
      <c r="HH515" s="918"/>
      <c r="HI515" s="918"/>
      <c r="HJ515" s="918"/>
      <c r="HK515" s="918"/>
      <c r="HL515" s="918"/>
      <c r="HM515" s="918"/>
      <c r="HN515" s="918"/>
      <c r="HO515" s="918"/>
      <c r="HP515" s="918"/>
      <c r="HQ515" s="918"/>
      <c r="HR515" s="918"/>
      <c r="HS515" s="918"/>
      <c r="HT515" s="918"/>
      <c r="HU515" s="918"/>
      <c r="HV515" s="918"/>
      <c r="HW515" s="918"/>
      <c r="HX515" s="918"/>
      <c r="HY515" s="918"/>
      <c r="HZ515" s="918"/>
      <c r="IA515" s="918"/>
      <c r="IB515" s="918"/>
      <c r="IC515" s="918"/>
      <c r="ID515" s="918"/>
      <c r="IE515" s="918"/>
      <c r="IF515" s="918"/>
      <c r="IG515" s="918"/>
      <c r="IH515" s="918"/>
      <c r="II515" s="918"/>
      <c r="IJ515" s="918"/>
      <c r="IK515" s="918"/>
      <c r="IL515" s="918"/>
      <c r="IM515" s="918"/>
      <c r="IN515" s="918"/>
      <c r="IO515" s="918"/>
      <c r="IP515" s="918"/>
      <c r="IQ515" s="918"/>
      <c r="IR515" s="918"/>
      <c r="IS515" s="918"/>
      <c r="IT515" s="918"/>
      <c r="IU515" s="918"/>
      <c r="IV515" s="918"/>
    </row>
    <row r="516" spans="1:256" ht="52.8">
      <c r="A516" s="539">
        <v>13.1</v>
      </c>
      <c r="B516" s="454" t="s">
        <v>459</v>
      </c>
      <c r="C516" s="1177">
        <v>650</v>
      </c>
      <c r="D516" s="406" t="s">
        <v>467</v>
      </c>
      <c r="E516" s="1177"/>
      <c r="F516" s="1177">
        <f t="shared" si="17"/>
        <v>0</v>
      </c>
      <c r="G516" s="959"/>
      <c r="H516" s="920"/>
      <c r="I516" s="775"/>
      <c r="J516" s="90"/>
      <c r="K516" s="775"/>
      <c r="L516" s="775"/>
      <c r="M516" s="775"/>
      <c r="N516" s="775"/>
      <c r="O516" s="775"/>
      <c r="P516" s="775"/>
      <c r="Q516" s="775"/>
      <c r="R516" s="775"/>
      <c r="S516" s="775"/>
      <c r="T516" s="775"/>
      <c r="U516" s="775"/>
      <c r="V516" s="775"/>
      <c r="W516" s="775"/>
      <c r="X516" s="775"/>
      <c r="Y516" s="775"/>
      <c r="Z516" s="775"/>
      <c r="AA516" s="775"/>
      <c r="AB516" s="775"/>
      <c r="AC516" s="775"/>
      <c r="AD516" s="775"/>
      <c r="AE516" s="775"/>
      <c r="AF516" s="775"/>
      <c r="AG516" s="775"/>
      <c r="AH516" s="775"/>
      <c r="AI516" s="918"/>
      <c r="AJ516" s="918"/>
      <c r="AK516" s="918"/>
      <c r="AL516" s="918"/>
      <c r="AM516" s="918"/>
      <c r="AN516" s="918"/>
      <c r="AO516" s="918"/>
      <c r="AP516" s="918"/>
      <c r="AQ516" s="918"/>
      <c r="AR516" s="918"/>
      <c r="AS516" s="918"/>
      <c r="AT516" s="918"/>
      <c r="AU516" s="918"/>
      <c r="AV516" s="918"/>
      <c r="AW516" s="918"/>
      <c r="AX516" s="918"/>
      <c r="AY516" s="918"/>
      <c r="AZ516" s="918"/>
      <c r="BA516" s="918"/>
      <c r="BB516" s="918"/>
      <c r="BC516" s="918"/>
      <c r="BD516" s="918"/>
      <c r="BE516" s="918"/>
      <c r="BF516" s="918"/>
      <c r="BG516" s="918"/>
      <c r="BH516" s="918"/>
      <c r="BI516" s="918"/>
      <c r="BJ516" s="918"/>
      <c r="BK516" s="918"/>
      <c r="BL516" s="918"/>
      <c r="BM516" s="918"/>
      <c r="BN516" s="918"/>
      <c r="BO516" s="918"/>
      <c r="BP516" s="918"/>
      <c r="BQ516" s="918"/>
      <c r="BR516" s="918"/>
      <c r="BS516" s="918"/>
      <c r="BT516" s="918"/>
      <c r="BU516" s="918"/>
      <c r="BV516" s="918"/>
      <c r="BW516" s="918"/>
      <c r="BX516" s="918"/>
      <c r="BY516" s="918"/>
      <c r="BZ516" s="918"/>
      <c r="CA516" s="918"/>
      <c r="CB516" s="918"/>
      <c r="CC516" s="918"/>
      <c r="CD516" s="918"/>
      <c r="CE516" s="918"/>
      <c r="CF516" s="918"/>
      <c r="CG516" s="918"/>
      <c r="CH516" s="918"/>
      <c r="CI516" s="918"/>
      <c r="CJ516" s="918"/>
      <c r="CK516" s="918"/>
      <c r="CL516" s="918"/>
      <c r="CM516" s="918"/>
      <c r="CN516" s="918"/>
      <c r="CO516" s="918"/>
      <c r="CP516" s="918"/>
      <c r="CQ516" s="918"/>
      <c r="CR516" s="918"/>
      <c r="CS516" s="918"/>
      <c r="CT516" s="918"/>
      <c r="CU516" s="918"/>
      <c r="CV516" s="918"/>
      <c r="CW516" s="918"/>
      <c r="CX516" s="918"/>
      <c r="CY516" s="918"/>
      <c r="CZ516" s="918"/>
      <c r="DA516" s="918"/>
      <c r="DB516" s="918"/>
      <c r="DC516" s="918"/>
      <c r="DD516" s="918"/>
      <c r="DE516" s="918"/>
      <c r="DF516" s="918"/>
      <c r="DG516" s="918"/>
      <c r="DH516" s="918"/>
      <c r="DI516" s="918"/>
      <c r="DJ516" s="918"/>
      <c r="DK516" s="918"/>
      <c r="DL516" s="918"/>
      <c r="DM516" s="918"/>
      <c r="DN516" s="918"/>
      <c r="DO516" s="918"/>
      <c r="DP516" s="918"/>
      <c r="DQ516" s="918"/>
      <c r="DR516" s="918"/>
      <c r="DS516" s="918"/>
      <c r="DT516" s="918"/>
      <c r="DU516" s="918"/>
      <c r="DV516" s="918"/>
      <c r="DW516" s="918"/>
      <c r="DX516" s="918"/>
      <c r="DY516" s="918"/>
      <c r="DZ516" s="918"/>
      <c r="EA516" s="918"/>
      <c r="EB516" s="918"/>
      <c r="EC516" s="918"/>
      <c r="ED516" s="918"/>
      <c r="EE516" s="918"/>
      <c r="EF516" s="918"/>
      <c r="EG516" s="918"/>
      <c r="EH516" s="918"/>
      <c r="EI516" s="918"/>
      <c r="EJ516" s="918"/>
      <c r="EK516" s="918"/>
      <c r="EL516" s="918"/>
      <c r="EM516" s="918"/>
      <c r="EN516" s="918"/>
      <c r="EO516" s="918"/>
      <c r="EP516" s="918"/>
      <c r="EQ516" s="918"/>
      <c r="ER516" s="918"/>
      <c r="ES516" s="918"/>
      <c r="ET516" s="918"/>
      <c r="EU516" s="918"/>
      <c r="EV516" s="918"/>
      <c r="EW516" s="918"/>
      <c r="EX516" s="918"/>
      <c r="EY516" s="918"/>
      <c r="EZ516" s="918"/>
      <c r="FA516" s="918"/>
      <c r="FB516" s="918"/>
      <c r="FC516" s="918"/>
      <c r="FD516" s="918"/>
      <c r="FE516" s="918"/>
      <c r="FF516" s="918"/>
      <c r="FG516" s="918"/>
      <c r="FH516" s="918"/>
      <c r="FI516" s="918"/>
      <c r="FJ516" s="918"/>
      <c r="FK516" s="918"/>
      <c r="FL516" s="918"/>
      <c r="FM516" s="918"/>
      <c r="FN516" s="918"/>
      <c r="FO516" s="918"/>
      <c r="FP516" s="918"/>
      <c r="FQ516" s="918"/>
      <c r="FR516" s="918"/>
      <c r="FS516" s="918"/>
      <c r="FT516" s="918"/>
      <c r="FU516" s="918"/>
      <c r="FV516" s="918"/>
      <c r="FW516" s="918"/>
      <c r="FX516" s="918"/>
      <c r="FY516" s="918"/>
      <c r="FZ516" s="918"/>
      <c r="GA516" s="918"/>
      <c r="GB516" s="918"/>
      <c r="GC516" s="918"/>
      <c r="GD516" s="918"/>
      <c r="GE516" s="918"/>
      <c r="GF516" s="918"/>
      <c r="GG516" s="918"/>
      <c r="GH516" s="918"/>
      <c r="GI516" s="918"/>
      <c r="GJ516" s="918"/>
      <c r="GK516" s="918"/>
      <c r="GL516" s="918"/>
      <c r="GM516" s="918"/>
      <c r="GN516" s="918"/>
      <c r="GO516" s="918"/>
      <c r="GP516" s="918"/>
      <c r="GQ516" s="918"/>
      <c r="GR516" s="918"/>
      <c r="GS516" s="918"/>
      <c r="GT516" s="918"/>
      <c r="GU516" s="918"/>
      <c r="GV516" s="918"/>
      <c r="GW516" s="918"/>
      <c r="GX516" s="918"/>
      <c r="GY516" s="918"/>
      <c r="GZ516" s="918"/>
      <c r="HA516" s="918"/>
      <c r="HB516" s="918"/>
      <c r="HC516" s="918"/>
      <c r="HD516" s="918"/>
      <c r="HE516" s="918"/>
      <c r="HF516" s="918"/>
      <c r="HG516" s="918"/>
      <c r="HH516" s="918"/>
      <c r="HI516" s="918"/>
      <c r="HJ516" s="918"/>
      <c r="HK516" s="918"/>
      <c r="HL516" s="918"/>
      <c r="HM516" s="918"/>
      <c r="HN516" s="918"/>
      <c r="HO516" s="918"/>
      <c r="HP516" s="918"/>
      <c r="HQ516" s="918"/>
      <c r="HR516" s="918"/>
      <c r="HS516" s="918"/>
      <c r="HT516" s="918"/>
      <c r="HU516" s="918"/>
      <c r="HV516" s="918"/>
      <c r="HW516" s="918"/>
      <c r="HX516" s="918"/>
      <c r="HY516" s="918"/>
      <c r="HZ516" s="918"/>
      <c r="IA516" s="918"/>
      <c r="IB516" s="918"/>
      <c r="IC516" s="918"/>
      <c r="ID516" s="918"/>
      <c r="IE516" s="918"/>
      <c r="IF516" s="918"/>
      <c r="IG516" s="918"/>
      <c r="IH516" s="918"/>
      <c r="II516" s="918"/>
      <c r="IJ516" s="918"/>
      <c r="IK516" s="918"/>
      <c r="IL516" s="918"/>
      <c r="IM516" s="918"/>
      <c r="IN516" s="918"/>
      <c r="IO516" s="918"/>
      <c r="IP516" s="918"/>
      <c r="IQ516" s="918"/>
      <c r="IR516" s="918"/>
      <c r="IS516" s="918"/>
      <c r="IT516" s="918"/>
      <c r="IU516" s="918"/>
      <c r="IV516" s="918"/>
    </row>
    <row r="517" spans="1:256" ht="12.75" customHeight="1">
      <c r="A517" s="397"/>
      <c r="B517" s="454"/>
      <c r="C517" s="453"/>
      <c r="D517" s="237"/>
      <c r="E517" s="453"/>
      <c r="F517" s="453"/>
      <c r="G517" s="959"/>
      <c r="H517" s="164"/>
      <c r="I517" s="782"/>
      <c r="J517" s="108"/>
      <c r="K517" s="782"/>
      <c r="L517" s="782"/>
      <c r="M517" s="782"/>
      <c r="N517" s="782"/>
      <c r="O517" s="782"/>
      <c r="P517" s="782"/>
      <c r="Q517" s="782"/>
      <c r="R517" s="782"/>
      <c r="S517" s="782"/>
      <c r="T517" s="782"/>
      <c r="U517" s="782"/>
      <c r="V517" s="782"/>
      <c r="W517" s="782"/>
      <c r="X517" s="782"/>
      <c r="Y517" s="782"/>
      <c r="Z517" s="782"/>
      <c r="AA517" s="782"/>
      <c r="AB517" s="782"/>
      <c r="AC517" s="782"/>
      <c r="AD517" s="782"/>
      <c r="AE517" s="782"/>
      <c r="AF517" s="782"/>
      <c r="AG517" s="782"/>
      <c r="AH517" s="782"/>
      <c r="AI517" s="802"/>
      <c r="AJ517" s="802"/>
      <c r="AK517" s="802"/>
      <c r="AL517" s="802"/>
      <c r="AM517" s="802"/>
      <c r="AN517" s="802"/>
      <c r="AO517" s="802"/>
      <c r="AP517" s="802"/>
      <c r="AQ517" s="802"/>
      <c r="AR517" s="802"/>
      <c r="AS517" s="802"/>
      <c r="AT517" s="802"/>
      <c r="AU517" s="802"/>
      <c r="AV517" s="802"/>
      <c r="AW517" s="802"/>
      <c r="AX517" s="802"/>
      <c r="AY517" s="802"/>
      <c r="AZ517" s="802"/>
      <c r="BA517" s="802"/>
      <c r="BB517" s="802"/>
      <c r="BC517" s="802"/>
      <c r="BD517" s="802"/>
      <c r="BE517" s="802"/>
      <c r="BF517" s="802"/>
      <c r="BG517" s="802"/>
      <c r="BH517" s="802"/>
      <c r="BI517" s="802"/>
      <c r="BJ517" s="802"/>
      <c r="BK517" s="802"/>
      <c r="BL517" s="802"/>
      <c r="BM517" s="802"/>
      <c r="BN517" s="802"/>
      <c r="BO517" s="802"/>
      <c r="BP517" s="802"/>
      <c r="BQ517" s="802"/>
      <c r="BR517" s="802"/>
      <c r="BS517" s="802"/>
      <c r="BT517" s="802"/>
      <c r="BU517" s="802"/>
      <c r="BV517" s="802"/>
      <c r="BW517" s="802"/>
      <c r="BX517" s="802"/>
      <c r="BY517" s="802"/>
      <c r="BZ517" s="802"/>
      <c r="CA517" s="802"/>
      <c r="CB517" s="802"/>
      <c r="CC517" s="802"/>
      <c r="CD517" s="802"/>
      <c r="CE517" s="802"/>
      <c r="CF517" s="802"/>
      <c r="CG517" s="802"/>
      <c r="CH517" s="802"/>
      <c r="CI517" s="802"/>
      <c r="CJ517" s="802"/>
      <c r="CK517" s="802"/>
      <c r="CL517" s="802"/>
      <c r="CM517" s="802"/>
      <c r="CN517" s="802"/>
      <c r="CO517" s="802"/>
      <c r="CP517" s="802"/>
      <c r="CQ517" s="802"/>
      <c r="CR517" s="802"/>
      <c r="CS517" s="802"/>
      <c r="CT517" s="802"/>
      <c r="CU517" s="802"/>
      <c r="CV517" s="802"/>
      <c r="CW517" s="802"/>
      <c r="CX517" s="802"/>
      <c r="CY517" s="802"/>
      <c r="CZ517" s="802"/>
      <c r="DA517" s="802"/>
      <c r="DB517" s="802"/>
      <c r="DC517" s="802"/>
      <c r="DD517" s="802"/>
      <c r="DE517" s="802"/>
      <c r="DF517" s="802"/>
      <c r="DG517" s="802"/>
      <c r="DH517" s="802"/>
      <c r="DI517" s="802"/>
      <c r="DJ517" s="802"/>
      <c r="DK517" s="802"/>
      <c r="DL517" s="802"/>
      <c r="DM517" s="802"/>
      <c r="DN517" s="802"/>
      <c r="DO517" s="802"/>
      <c r="DP517" s="802"/>
      <c r="DQ517" s="802"/>
      <c r="DR517" s="802"/>
      <c r="DS517" s="802"/>
      <c r="DT517" s="802"/>
      <c r="DU517" s="802"/>
      <c r="DV517" s="802"/>
      <c r="DW517" s="802"/>
      <c r="DX517" s="802"/>
      <c r="DY517" s="802"/>
      <c r="DZ517" s="802"/>
      <c r="EA517" s="802"/>
      <c r="EB517" s="802"/>
      <c r="EC517" s="802"/>
      <c r="ED517" s="802"/>
      <c r="EE517" s="802"/>
      <c r="EF517" s="802"/>
      <c r="EG517" s="802"/>
      <c r="EH517" s="802"/>
      <c r="EI517" s="802"/>
      <c r="EJ517" s="802"/>
      <c r="EK517" s="802"/>
      <c r="EL517" s="802"/>
      <c r="EM517" s="802"/>
      <c r="EN517" s="802"/>
      <c r="EO517" s="802"/>
      <c r="EP517" s="802"/>
      <c r="EQ517" s="802"/>
      <c r="ER517" s="802"/>
      <c r="ES517" s="802"/>
      <c r="ET517" s="802"/>
      <c r="EU517" s="802"/>
      <c r="EV517" s="802"/>
      <c r="EW517" s="802"/>
      <c r="EX517" s="802"/>
      <c r="EY517" s="802"/>
      <c r="EZ517" s="802"/>
      <c r="FA517" s="802"/>
      <c r="FB517" s="802"/>
      <c r="FC517" s="802"/>
      <c r="FD517" s="802"/>
      <c r="FE517" s="802"/>
      <c r="FF517" s="802"/>
      <c r="FG517" s="802"/>
      <c r="FH517" s="802"/>
      <c r="FI517" s="802"/>
      <c r="FJ517" s="802"/>
      <c r="FK517" s="802"/>
      <c r="FL517" s="802"/>
      <c r="FM517" s="802"/>
      <c r="FN517" s="802"/>
      <c r="FO517" s="802"/>
      <c r="FP517" s="802"/>
      <c r="FQ517" s="802"/>
      <c r="FR517" s="802"/>
      <c r="FS517" s="802"/>
      <c r="FT517" s="802"/>
      <c r="FU517" s="802"/>
      <c r="FV517" s="802"/>
      <c r="FW517" s="802"/>
      <c r="FX517" s="802"/>
      <c r="FY517" s="802"/>
      <c r="FZ517" s="802"/>
      <c r="GA517" s="802"/>
      <c r="GB517" s="802"/>
      <c r="GC517" s="802"/>
      <c r="GD517" s="802"/>
      <c r="GE517" s="802"/>
      <c r="GF517" s="802"/>
      <c r="GG517" s="802"/>
      <c r="GH517" s="802"/>
      <c r="GI517" s="802"/>
      <c r="GJ517" s="802"/>
      <c r="GK517" s="802"/>
      <c r="GL517" s="802"/>
      <c r="GM517" s="802"/>
      <c r="GN517" s="802"/>
      <c r="GO517" s="802"/>
      <c r="GP517" s="802"/>
      <c r="GQ517" s="802"/>
      <c r="GR517" s="802"/>
      <c r="GS517" s="802"/>
      <c r="GT517" s="802"/>
      <c r="GU517" s="802"/>
      <c r="GV517" s="802"/>
      <c r="GW517" s="802"/>
      <c r="GX517" s="802"/>
      <c r="GY517" s="802"/>
      <c r="GZ517" s="802"/>
      <c r="HA517" s="802"/>
      <c r="HB517" s="802"/>
      <c r="HC517" s="802"/>
      <c r="HD517" s="802"/>
      <c r="HE517" s="802"/>
      <c r="HF517" s="802"/>
      <c r="HG517" s="802"/>
      <c r="HH517" s="802"/>
      <c r="HI517" s="802"/>
      <c r="HJ517" s="802"/>
      <c r="HK517" s="802"/>
      <c r="HL517" s="802"/>
      <c r="HM517" s="802"/>
      <c r="HN517" s="802"/>
      <c r="HO517" s="802"/>
      <c r="HP517" s="802"/>
      <c r="HQ517" s="802"/>
      <c r="HR517" s="802"/>
      <c r="HS517" s="802"/>
      <c r="HT517" s="802"/>
      <c r="HU517" s="802"/>
      <c r="HV517" s="802"/>
      <c r="HW517" s="802"/>
      <c r="HX517" s="802"/>
      <c r="HY517" s="802"/>
      <c r="HZ517" s="802"/>
      <c r="IA517" s="802"/>
      <c r="IB517" s="802"/>
      <c r="IC517" s="802"/>
      <c r="ID517" s="802"/>
      <c r="IE517" s="802"/>
      <c r="IF517" s="802"/>
      <c r="IG517" s="802"/>
      <c r="IH517" s="802"/>
      <c r="II517" s="802"/>
      <c r="IJ517" s="802"/>
      <c r="IK517" s="802"/>
      <c r="IL517" s="802"/>
      <c r="IM517" s="802"/>
      <c r="IN517" s="802"/>
      <c r="IO517" s="802"/>
      <c r="IP517" s="802"/>
      <c r="IQ517" s="802"/>
      <c r="IR517" s="802"/>
      <c r="IS517" s="802"/>
      <c r="IT517" s="802"/>
      <c r="IU517" s="802"/>
      <c r="IV517" s="802"/>
    </row>
    <row r="518" spans="1:256">
      <c r="A518" s="397">
        <v>14</v>
      </c>
      <c r="B518" s="454" t="s">
        <v>62</v>
      </c>
      <c r="C518" s="453">
        <v>1</v>
      </c>
      <c r="D518" s="237" t="s">
        <v>4</v>
      </c>
      <c r="E518" s="453"/>
      <c r="F518" s="453">
        <f>C518*E518</f>
        <v>0</v>
      </c>
      <c r="G518" s="959"/>
      <c r="H518" s="164"/>
      <c r="I518" s="782"/>
      <c r="J518" s="108"/>
      <c r="K518" s="782"/>
      <c r="L518" s="782"/>
      <c r="M518" s="782"/>
      <c r="N518" s="782"/>
      <c r="O518" s="782"/>
      <c r="P518" s="782"/>
      <c r="Q518" s="782"/>
      <c r="R518" s="782"/>
      <c r="S518" s="782"/>
      <c r="T518" s="782"/>
      <c r="U518" s="782"/>
      <c r="V518" s="782"/>
      <c r="W518" s="782"/>
      <c r="X518" s="782"/>
      <c r="Y518" s="782"/>
      <c r="Z518" s="782"/>
      <c r="AA518" s="782"/>
      <c r="AB518" s="782"/>
      <c r="AC518" s="782"/>
      <c r="AD518" s="782"/>
      <c r="AE518" s="782"/>
      <c r="AF518" s="782"/>
      <c r="AG518" s="782"/>
      <c r="AH518" s="782"/>
      <c r="AI518" s="802"/>
      <c r="AJ518" s="802"/>
      <c r="AK518" s="802"/>
      <c r="AL518" s="802"/>
      <c r="AM518" s="802"/>
      <c r="AN518" s="802"/>
      <c r="AO518" s="802"/>
      <c r="AP518" s="802"/>
      <c r="AQ518" s="802"/>
      <c r="AR518" s="802"/>
      <c r="AS518" s="802"/>
      <c r="AT518" s="802"/>
      <c r="AU518" s="802"/>
      <c r="AV518" s="802"/>
      <c r="AW518" s="802"/>
      <c r="AX518" s="802"/>
      <c r="AY518" s="802"/>
      <c r="AZ518" s="802"/>
      <c r="BA518" s="802"/>
      <c r="BB518" s="802"/>
      <c r="BC518" s="802"/>
      <c r="BD518" s="802"/>
      <c r="BE518" s="802"/>
      <c r="BF518" s="802"/>
      <c r="BG518" s="802"/>
      <c r="BH518" s="802"/>
      <c r="BI518" s="802"/>
      <c r="BJ518" s="802"/>
      <c r="BK518" s="802"/>
      <c r="BL518" s="802"/>
      <c r="BM518" s="802"/>
      <c r="BN518" s="802"/>
      <c r="BO518" s="802"/>
      <c r="BP518" s="802"/>
      <c r="BQ518" s="802"/>
      <c r="BR518" s="802"/>
      <c r="BS518" s="802"/>
      <c r="BT518" s="802"/>
      <c r="BU518" s="802"/>
      <c r="BV518" s="802"/>
      <c r="BW518" s="802"/>
      <c r="BX518" s="802"/>
      <c r="BY518" s="802"/>
      <c r="BZ518" s="802"/>
      <c r="CA518" s="802"/>
      <c r="CB518" s="802"/>
      <c r="CC518" s="802"/>
      <c r="CD518" s="802"/>
      <c r="CE518" s="802"/>
      <c r="CF518" s="802"/>
      <c r="CG518" s="802"/>
      <c r="CH518" s="802"/>
      <c r="CI518" s="802"/>
      <c r="CJ518" s="802"/>
      <c r="CK518" s="802"/>
      <c r="CL518" s="802"/>
      <c r="CM518" s="802"/>
      <c r="CN518" s="802"/>
      <c r="CO518" s="802"/>
      <c r="CP518" s="802"/>
      <c r="CQ518" s="802"/>
      <c r="CR518" s="802"/>
      <c r="CS518" s="802"/>
      <c r="CT518" s="802"/>
      <c r="CU518" s="802"/>
      <c r="CV518" s="802"/>
      <c r="CW518" s="802"/>
      <c r="CX518" s="802"/>
      <c r="CY518" s="802"/>
      <c r="CZ518" s="802"/>
      <c r="DA518" s="802"/>
      <c r="DB518" s="802"/>
      <c r="DC518" s="802"/>
      <c r="DD518" s="802"/>
      <c r="DE518" s="802"/>
      <c r="DF518" s="802"/>
      <c r="DG518" s="802"/>
      <c r="DH518" s="802"/>
      <c r="DI518" s="802"/>
      <c r="DJ518" s="802"/>
      <c r="DK518" s="802"/>
      <c r="DL518" s="802"/>
      <c r="DM518" s="802"/>
      <c r="DN518" s="802"/>
      <c r="DO518" s="802"/>
      <c r="DP518" s="802"/>
      <c r="DQ518" s="802"/>
      <c r="DR518" s="802"/>
      <c r="DS518" s="802"/>
      <c r="DT518" s="802"/>
      <c r="DU518" s="802"/>
      <c r="DV518" s="802"/>
      <c r="DW518" s="802"/>
      <c r="DX518" s="802"/>
      <c r="DY518" s="802"/>
      <c r="DZ518" s="802"/>
      <c r="EA518" s="802"/>
      <c r="EB518" s="802"/>
      <c r="EC518" s="802"/>
      <c r="ED518" s="802"/>
      <c r="EE518" s="802"/>
      <c r="EF518" s="802"/>
      <c r="EG518" s="802"/>
      <c r="EH518" s="802"/>
      <c r="EI518" s="802"/>
      <c r="EJ518" s="802"/>
      <c r="EK518" s="802"/>
      <c r="EL518" s="802"/>
      <c r="EM518" s="802"/>
      <c r="EN518" s="802"/>
      <c r="EO518" s="802"/>
      <c r="EP518" s="802"/>
      <c r="EQ518" s="802"/>
      <c r="ER518" s="802"/>
      <c r="ES518" s="802"/>
      <c r="ET518" s="802"/>
      <c r="EU518" s="802"/>
      <c r="EV518" s="802"/>
      <c r="EW518" s="802"/>
      <c r="EX518" s="802"/>
      <c r="EY518" s="802"/>
      <c r="EZ518" s="802"/>
      <c r="FA518" s="802"/>
      <c r="FB518" s="802"/>
      <c r="FC518" s="802"/>
      <c r="FD518" s="802"/>
      <c r="FE518" s="802"/>
      <c r="FF518" s="802"/>
      <c r="FG518" s="802"/>
      <c r="FH518" s="802"/>
      <c r="FI518" s="802"/>
      <c r="FJ518" s="802"/>
      <c r="FK518" s="802"/>
      <c r="FL518" s="802"/>
      <c r="FM518" s="802"/>
      <c r="FN518" s="802"/>
      <c r="FO518" s="802"/>
      <c r="FP518" s="802"/>
      <c r="FQ518" s="802"/>
      <c r="FR518" s="802"/>
      <c r="FS518" s="802"/>
      <c r="FT518" s="802"/>
      <c r="FU518" s="802"/>
      <c r="FV518" s="802"/>
      <c r="FW518" s="802"/>
      <c r="FX518" s="802"/>
      <c r="FY518" s="802"/>
      <c r="FZ518" s="802"/>
      <c r="GA518" s="802"/>
      <c r="GB518" s="802"/>
      <c r="GC518" s="802"/>
      <c r="GD518" s="802"/>
      <c r="GE518" s="802"/>
      <c r="GF518" s="802"/>
      <c r="GG518" s="802"/>
      <c r="GH518" s="802"/>
      <c r="GI518" s="802"/>
      <c r="GJ518" s="802"/>
      <c r="GK518" s="802"/>
      <c r="GL518" s="802"/>
      <c r="GM518" s="802"/>
      <c r="GN518" s="802"/>
      <c r="GO518" s="802"/>
      <c r="GP518" s="802"/>
      <c r="GQ518" s="802"/>
      <c r="GR518" s="802"/>
      <c r="GS518" s="802"/>
      <c r="GT518" s="802"/>
      <c r="GU518" s="802"/>
      <c r="GV518" s="802"/>
      <c r="GW518" s="802"/>
      <c r="GX518" s="802"/>
      <c r="GY518" s="802"/>
      <c r="GZ518" s="802"/>
      <c r="HA518" s="802"/>
      <c r="HB518" s="802"/>
      <c r="HC518" s="802"/>
      <c r="HD518" s="802"/>
      <c r="HE518" s="802"/>
      <c r="HF518" s="802"/>
      <c r="HG518" s="802"/>
      <c r="HH518" s="802"/>
      <c r="HI518" s="802"/>
      <c r="HJ518" s="802"/>
      <c r="HK518" s="802"/>
      <c r="HL518" s="802"/>
      <c r="HM518" s="802"/>
      <c r="HN518" s="802"/>
      <c r="HO518" s="802"/>
      <c r="HP518" s="802"/>
      <c r="HQ518" s="802"/>
      <c r="HR518" s="802"/>
      <c r="HS518" s="802"/>
      <c r="HT518" s="802"/>
      <c r="HU518" s="802"/>
      <c r="HV518" s="802"/>
      <c r="HW518" s="802"/>
      <c r="HX518" s="802"/>
      <c r="HY518" s="802"/>
      <c r="HZ518" s="802"/>
      <c r="IA518" s="802"/>
      <c r="IB518" s="802"/>
      <c r="IC518" s="802"/>
      <c r="ID518" s="802"/>
      <c r="IE518" s="802"/>
      <c r="IF518" s="802"/>
      <c r="IG518" s="802"/>
      <c r="IH518" s="802"/>
      <c r="II518" s="802"/>
      <c r="IJ518" s="802"/>
      <c r="IK518" s="802"/>
      <c r="IL518" s="802"/>
      <c r="IM518" s="802"/>
      <c r="IN518" s="802"/>
      <c r="IO518" s="802"/>
      <c r="IP518" s="802"/>
      <c r="IQ518" s="802"/>
      <c r="IR518" s="802"/>
      <c r="IS518" s="802"/>
      <c r="IT518" s="802"/>
      <c r="IU518" s="802"/>
      <c r="IV518" s="802"/>
    </row>
    <row r="519" spans="1:256">
      <c r="A519" s="397">
        <v>15</v>
      </c>
      <c r="B519" s="454" t="s">
        <v>59</v>
      </c>
      <c r="C519" s="453">
        <v>1</v>
      </c>
      <c r="D519" s="237" t="s">
        <v>4</v>
      </c>
      <c r="E519" s="453"/>
      <c r="F519" s="453">
        <f>C519*E519</f>
        <v>0</v>
      </c>
      <c r="G519" s="959"/>
      <c r="H519" s="782"/>
      <c r="I519" s="782"/>
      <c r="J519" s="812"/>
      <c r="K519" s="812"/>
      <c r="L519" s="782"/>
      <c r="M519" s="782"/>
      <c r="N519" s="782"/>
      <c r="O519" s="782"/>
      <c r="P519" s="782"/>
      <c r="Q519" s="782"/>
      <c r="R519" s="782"/>
      <c r="S519" s="782"/>
      <c r="T519" s="782"/>
      <c r="U519" s="782"/>
      <c r="V519" s="782"/>
      <c r="W519" s="782"/>
      <c r="X519" s="782"/>
      <c r="Y519" s="782"/>
      <c r="Z519" s="782"/>
      <c r="AA519" s="782"/>
      <c r="AB519" s="782"/>
      <c r="AC519" s="782"/>
      <c r="AD519" s="782"/>
      <c r="AE519" s="782"/>
      <c r="AF519" s="782"/>
      <c r="AG519" s="782"/>
      <c r="AH519" s="782"/>
      <c r="AI519" s="802"/>
      <c r="AJ519" s="802"/>
      <c r="AK519" s="802"/>
      <c r="AL519" s="802"/>
      <c r="AM519" s="802"/>
      <c r="AN519" s="802"/>
      <c r="AO519" s="802"/>
      <c r="AP519" s="802"/>
      <c r="AQ519" s="802"/>
      <c r="AR519" s="802"/>
      <c r="AS519" s="802"/>
      <c r="AT519" s="802"/>
      <c r="AU519" s="802"/>
      <c r="AV519" s="802"/>
      <c r="AW519" s="802"/>
      <c r="AX519" s="802"/>
      <c r="AY519" s="802"/>
      <c r="AZ519" s="802"/>
      <c r="BA519" s="802"/>
      <c r="BB519" s="802"/>
      <c r="BC519" s="802"/>
      <c r="BD519" s="802"/>
      <c r="BE519" s="802"/>
      <c r="BF519" s="802"/>
      <c r="BG519" s="802"/>
      <c r="BH519" s="802"/>
      <c r="BI519" s="802"/>
      <c r="BJ519" s="802"/>
      <c r="BK519" s="802"/>
      <c r="BL519" s="802"/>
      <c r="BM519" s="802"/>
      <c r="BN519" s="802"/>
      <c r="BO519" s="802"/>
      <c r="BP519" s="802"/>
      <c r="BQ519" s="802"/>
      <c r="BR519" s="802"/>
      <c r="BS519" s="802"/>
      <c r="BT519" s="802"/>
      <c r="BU519" s="802"/>
      <c r="BV519" s="802"/>
      <c r="BW519" s="802"/>
      <c r="BX519" s="802"/>
      <c r="BY519" s="802"/>
      <c r="BZ519" s="802"/>
      <c r="CA519" s="802"/>
      <c r="CB519" s="802"/>
      <c r="CC519" s="802"/>
      <c r="CD519" s="802"/>
      <c r="CE519" s="802"/>
      <c r="CF519" s="802"/>
      <c r="CG519" s="802"/>
      <c r="CH519" s="802"/>
      <c r="CI519" s="802"/>
      <c r="CJ519" s="802"/>
      <c r="CK519" s="802"/>
      <c r="CL519" s="802"/>
      <c r="CM519" s="802"/>
      <c r="CN519" s="802"/>
      <c r="CO519" s="802"/>
      <c r="CP519" s="802"/>
      <c r="CQ519" s="802"/>
      <c r="CR519" s="802"/>
      <c r="CS519" s="802"/>
      <c r="CT519" s="802"/>
      <c r="CU519" s="802"/>
      <c r="CV519" s="802"/>
      <c r="CW519" s="802"/>
      <c r="CX519" s="802"/>
      <c r="CY519" s="802"/>
      <c r="CZ519" s="802"/>
      <c r="DA519" s="802"/>
      <c r="DB519" s="802"/>
      <c r="DC519" s="802"/>
      <c r="DD519" s="802"/>
      <c r="DE519" s="802"/>
      <c r="DF519" s="802"/>
      <c r="DG519" s="802"/>
      <c r="DH519" s="802"/>
      <c r="DI519" s="802"/>
      <c r="DJ519" s="802"/>
      <c r="DK519" s="802"/>
      <c r="DL519" s="802"/>
      <c r="DM519" s="802"/>
      <c r="DN519" s="802"/>
      <c r="DO519" s="802"/>
      <c r="DP519" s="802"/>
      <c r="DQ519" s="802"/>
      <c r="DR519" s="802"/>
      <c r="DS519" s="802"/>
      <c r="DT519" s="802"/>
      <c r="DU519" s="802"/>
      <c r="DV519" s="802"/>
      <c r="DW519" s="802"/>
      <c r="DX519" s="802"/>
      <c r="DY519" s="802"/>
      <c r="DZ519" s="802"/>
      <c r="EA519" s="802"/>
      <c r="EB519" s="802"/>
      <c r="EC519" s="802"/>
      <c r="ED519" s="802"/>
      <c r="EE519" s="802"/>
      <c r="EF519" s="802"/>
      <c r="EG519" s="802"/>
      <c r="EH519" s="802"/>
      <c r="EI519" s="802"/>
      <c r="EJ519" s="802"/>
      <c r="EK519" s="802"/>
      <c r="EL519" s="802"/>
      <c r="EM519" s="802"/>
      <c r="EN519" s="802"/>
      <c r="EO519" s="802"/>
      <c r="EP519" s="802"/>
      <c r="EQ519" s="802"/>
      <c r="ER519" s="802"/>
      <c r="ES519" s="802"/>
      <c r="ET519" s="802"/>
      <c r="EU519" s="802"/>
      <c r="EV519" s="802"/>
      <c r="EW519" s="802"/>
      <c r="EX519" s="802"/>
      <c r="EY519" s="802"/>
      <c r="EZ519" s="802"/>
      <c r="FA519" s="802"/>
      <c r="FB519" s="802"/>
      <c r="FC519" s="802"/>
      <c r="FD519" s="802"/>
      <c r="FE519" s="802"/>
      <c r="FF519" s="802"/>
      <c r="FG519" s="802"/>
      <c r="FH519" s="802"/>
      <c r="FI519" s="802"/>
      <c r="FJ519" s="802"/>
      <c r="FK519" s="802"/>
      <c r="FL519" s="802"/>
      <c r="FM519" s="802"/>
      <c r="FN519" s="802"/>
      <c r="FO519" s="802"/>
      <c r="FP519" s="802"/>
      <c r="FQ519" s="802"/>
      <c r="FR519" s="802"/>
      <c r="FS519" s="802"/>
      <c r="FT519" s="802"/>
      <c r="FU519" s="802"/>
      <c r="FV519" s="802"/>
      <c r="FW519" s="802"/>
      <c r="FX519" s="802"/>
      <c r="FY519" s="802"/>
      <c r="FZ519" s="802"/>
      <c r="GA519" s="802"/>
      <c r="GB519" s="802"/>
      <c r="GC519" s="802"/>
      <c r="GD519" s="802"/>
      <c r="GE519" s="802"/>
      <c r="GF519" s="802"/>
      <c r="GG519" s="802"/>
      <c r="GH519" s="802"/>
      <c r="GI519" s="802"/>
      <c r="GJ519" s="802"/>
      <c r="GK519" s="802"/>
      <c r="GL519" s="802"/>
      <c r="GM519" s="802"/>
      <c r="GN519" s="802"/>
      <c r="GO519" s="802"/>
      <c r="GP519" s="802"/>
      <c r="GQ519" s="802"/>
      <c r="GR519" s="802"/>
      <c r="GS519" s="802"/>
      <c r="GT519" s="802"/>
      <c r="GU519" s="802"/>
      <c r="GV519" s="802"/>
      <c r="GW519" s="802"/>
      <c r="GX519" s="802"/>
      <c r="GY519" s="802"/>
      <c r="GZ519" s="802"/>
      <c r="HA519" s="802"/>
      <c r="HB519" s="802"/>
      <c r="HC519" s="802"/>
      <c r="HD519" s="802"/>
      <c r="HE519" s="802"/>
      <c r="HF519" s="802"/>
      <c r="HG519" s="802"/>
      <c r="HH519" s="802"/>
      <c r="HI519" s="802"/>
      <c r="HJ519" s="802"/>
      <c r="HK519" s="802"/>
      <c r="HL519" s="802"/>
      <c r="HM519" s="802"/>
      <c r="HN519" s="802"/>
      <c r="HO519" s="802"/>
      <c r="HP519" s="802"/>
      <c r="HQ519" s="802"/>
      <c r="HR519" s="802"/>
      <c r="HS519" s="802"/>
      <c r="HT519" s="802"/>
      <c r="HU519" s="802"/>
      <c r="HV519" s="802"/>
      <c r="HW519" s="802"/>
      <c r="HX519" s="802"/>
      <c r="HY519" s="802"/>
      <c r="HZ519" s="802"/>
      <c r="IA519" s="802"/>
      <c r="IB519" s="802"/>
      <c r="IC519" s="802"/>
      <c r="ID519" s="802"/>
      <c r="IE519" s="802"/>
      <c r="IF519" s="802"/>
      <c r="IG519" s="802"/>
      <c r="IH519" s="802"/>
      <c r="II519" s="802"/>
      <c r="IJ519" s="802"/>
      <c r="IK519" s="802"/>
      <c r="IL519" s="802"/>
      <c r="IM519" s="802"/>
      <c r="IN519" s="802"/>
      <c r="IO519" s="802"/>
      <c r="IP519" s="802"/>
      <c r="IQ519" s="802"/>
      <c r="IR519" s="802"/>
      <c r="IS519" s="802"/>
      <c r="IT519" s="802"/>
      <c r="IU519" s="802"/>
      <c r="IV519" s="802"/>
    </row>
    <row r="520" spans="1:256" s="315" customFormat="1">
      <c r="A520" s="689"/>
      <c r="B520" s="604" t="s">
        <v>164</v>
      </c>
      <c r="C520" s="637"/>
      <c r="D520" s="279"/>
      <c r="E520" s="637"/>
      <c r="F520" s="605">
        <f>SUM(F459:F519)</f>
        <v>0</v>
      </c>
      <c r="G520" s="959"/>
      <c r="H520" s="335"/>
      <c r="I520" s="335"/>
      <c r="J520" s="336"/>
      <c r="K520" s="337"/>
      <c r="L520" s="338"/>
      <c r="M520" s="339"/>
      <c r="N520" s="340"/>
      <c r="O520" s="341"/>
      <c r="P520" s="342"/>
      <c r="Q520" s="342"/>
      <c r="R520" s="342"/>
      <c r="S520" s="342"/>
      <c r="T520" s="342"/>
      <c r="U520" s="342"/>
      <c r="V520" s="342"/>
      <c r="W520" s="342"/>
      <c r="X520" s="342"/>
      <c r="Y520" s="342"/>
      <c r="Z520" s="342"/>
      <c r="AA520" s="342"/>
      <c r="AB520" s="342"/>
      <c r="AC520" s="342"/>
      <c r="AD520" s="342"/>
      <c r="AE520" s="342"/>
      <c r="AF520" s="342"/>
      <c r="AG520" s="342"/>
      <c r="AH520" s="342"/>
      <c r="AI520" s="342"/>
      <c r="AJ520" s="342"/>
      <c r="AK520" s="342"/>
      <c r="AL520" s="342"/>
      <c r="AM520" s="342"/>
      <c r="AN520" s="342"/>
      <c r="AO520" s="342"/>
      <c r="AP520" s="342"/>
      <c r="AQ520" s="342"/>
      <c r="AR520" s="342"/>
      <c r="AS520" s="342"/>
      <c r="AT520" s="342"/>
      <c r="AU520" s="342"/>
      <c r="AV520" s="342"/>
      <c r="AW520" s="342"/>
      <c r="AX520" s="342"/>
      <c r="AY520" s="342"/>
      <c r="AZ520" s="342"/>
      <c r="BA520" s="342"/>
      <c r="BB520" s="342"/>
      <c r="BC520" s="342"/>
      <c r="BD520" s="342"/>
      <c r="BE520" s="342"/>
      <c r="BF520" s="342"/>
      <c r="BG520" s="342"/>
      <c r="BH520" s="342"/>
      <c r="BI520" s="342"/>
      <c r="BJ520" s="342"/>
      <c r="BK520" s="342"/>
      <c r="BL520" s="342"/>
      <c r="BM520" s="342"/>
      <c r="BN520" s="342"/>
      <c r="BO520" s="342"/>
      <c r="BP520" s="342"/>
      <c r="BQ520" s="342"/>
      <c r="BR520" s="342"/>
      <c r="BS520" s="342"/>
      <c r="BT520" s="342"/>
      <c r="BU520" s="342"/>
      <c r="BV520" s="342"/>
      <c r="BW520" s="342"/>
      <c r="BX520" s="342"/>
      <c r="BY520" s="342"/>
      <c r="BZ520" s="342"/>
      <c r="CA520" s="342"/>
      <c r="CB520" s="342"/>
      <c r="CC520" s="342"/>
      <c r="CD520" s="342"/>
      <c r="CE520" s="342"/>
      <c r="CF520" s="342"/>
      <c r="CG520" s="342"/>
      <c r="CH520" s="342"/>
      <c r="CI520" s="342"/>
      <c r="CJ520" s="342"/>
      <c r="CK520" s="342"/>
      <c r="CL520" s="342"/>
      <c r="CM520" s="342"/>
      <c r="CN520" s="342"/>
      <c r="CO520" s="342"/>
      <c r="CP520" s="342"/>
      <c r="CQ520" s="342"/>
      <c r="CR520" s="342"/>
      <c r="CS520" s="342"/>
      <c r="CT520" s="342"/>
      <c r="CU520" s="342"/>
      <c r="CV520" s="342"/>
      <c r="CW520" s="342"/>
      <c r="CX520" s="342"/>
      <c r="CY520" s="342"/>
      <c r="CZ520" s="342"/>
      <c r="DA520" s="342"/>
      <c r="DB520" s="342"/>
      <c r="DC520" s="342"/>
      <c r="DD520" s="342"/>
      <c r="DE520" s="342"/>
      <c r="DF520" s="342"/>
      <c r="DG520" s="342"/>
      <c r="DH520" s="342"/>
      <c r="DI520" s="342"/>
      <c r="DJ520" s="342"/>
      <c r="DK520" s="342"/>
      <c r="DL520" s="342"/>
      <c r="DM520" s="342"/>
      <c r="DN520" s="342"/>
      <c r="DO520" s="342"/>
      <c r="DP520" s="342"/>
      <c r="DQ520" s="342"/>
      <c r="DR520" s="342"/>
      <c r="DS520" s="342"/>
      <c r="DT520" s="342"/>
      <c r="DU520" s="342"/>
      <c r="DV520" s="342"/>
      <c r="DW520" s="342"/>
      <c r="DX520" s="342"/>
      <c r="DY520" s="342"/>
      <c r="DZ520" s="342"/>
      <c r="EA520" s="342"/>
      <c r="EB520" s="342"/>
      <c r="EC520" s="342"/>
      <c r="ED520" s="342"/>
      <c r="EE520" s="342"/>
      <c r="EF520" s="342"/>
      <c r="EG520" s="342"/>
      <c r="EH520" s="342"/>
      <c r="EI520" s="342"/>
      <c r="EJ520" s="342"/>
      <c r="EK520" s="342"/>
      <c r="EL520" s="342"/>
      <c r="EM520" s="342"/>
      <c r="EN520" s="342"/>
      <c r="EO520" s="342"/>
      <c r="EP520" s="342"/>
      <c r="EQ520" s="342"/>
      <c r="ER520" s="342"/>
      <c r="ES520" s="342"/>
      <c r="ET520" s="342"/>
      <c r="EU520" s="342"/>
      <c r="EV520" s="342"/>
      <c r="EW520" s="342"/>
      <c r="EX520" s="342"/>
      <c r="EY520" s="342"/>
      <c r="EZ520" s="342"/>
      <c r="FA520" s="342"/>
      <c r="FB520" s="342"/>
      <c r="FC520" s="342"/>
      <c r="FD520" s="342"/>
      <c r="FE520" s="342"/>
      <c r="FF520" s="342"/>
      <c r="FG520" s="342"/>
      <c r="FH520" s="342"/>
      <c r="FI520" s="342"/>
      <c r="FJ520" s="342"/>
      <c r="FK520" s="342"/>
      <c r="FL520" s="342"/>
      <c r="FM520" s="342"/>
      <c r="FN520" s="342"/>
      <c r="FO520" s="342"/>
      <c r="FP520" s="342"/>
      <c r="FQ520" s="342"/>
      <c r="FR520" s="342"/>
      <c r="FS520" s="342"/>
      <c r="FT520" s="342"/>
      <c r="FU520" s="342"/>
      <c r="FV520" s="342"/>
      <c r="FW520" s="342"/>
      <c r="FX520" s="342"/>
      <c r="FY520" s="342"/>
      <c r="FZ520" s="342"/>
      <c r="GA520" s="342"/>
      <c r="GB520" s="342"/>
      <c r="GC520" s="342"/>
      <c r="GD520" s="342"/>
      <c r="GE520" s="342"/>
      <c r="GF520" s="342"/>
      <c r="GG520" s="342"/>
      <c r="GH520" s="342"/>
      <c r="GI520" s="342"/>
      <c r="GJ520" s="342"/>
      <c r="GK520" s="342"/>
      <c r="GL520" s="342"/>
      <c r="GM520" s="342"/>
      <c r="GN520" s="342"/>
      <c r="GO520" s="342"/>
      <c r="GP520" s="342"/>
      <c r="GQ520" s="342"/>
      <c r="GR520" s="342"/>
      <c r="GS520" s="342"/>
      <c r="GT520" s="342"/>
      <c r="GU520" s="342"/>
      <c r="GV520" s="342"/>
      <c r="GW520" s="342"/>
      <c r="GX520" s="342"/>
      <c r="GY520" s="342"/>
      <c r="GZ520" s="342"/>
      <c r="HA520" s="342"/>
      <c r="HB520" s="342"/>
      <c r="HC520" s="342"/>
      <c r="HD520" s="342"/>
      <c r="HE520" s="342"/>
      <c r="HF520" s="342"/>
      <c r="HG520" s="342"/>
      <c r="HH520" s="342"/>
      <c r="HI520" s="342"/>
      <c r="HJ520" s="342"/>
      <c r="HK520" s="342"/>
      <c r="HL520" s="342"/>
      <c r="HM520" s="342"/>
      <c r="HN520" s="342"/>
      <c r="HO520" s="342"/>
      <c r="HP520" s="342"/>
      <c r="HQ520" s="342"/>
      <c r="HR520" s="342"/>
      <c r="HS520" s="342"/>
      <c r="HT520" s="342"/>
      <c r="HU520" s="342"/>
      <c r="HV520" s="342"/>
      <c r="HW520" s="342"/>
      <c r="HX520" s="342"/>
      <c r="HY520" s="342"/>
      <c r="HZ520" s="342"/>
      <c r="IA520" s="342"/>
      <c r="IB520" s="342"/>
      <c r="IC520" s="342"/>
      <c r="ID520" s="342"/>
      <c r="IE520" s="342"/>
      <c r="IF520" s="342"/>
      <c r="IG520" s="342"/>
      <c r="IH520" s="342"/>
      <c r="II520" s="342"/>
      <c r="IJ520" s="342"/>
      <c r="IK520" s="342"/>
      <c r="IL520" s="342"/>
      <c r="IM520" s="342"/>
      <c r="IN520" s="342"/>
      <c r="IO520" s="342"/>
      <c r="IP520" s="342"/>
      <c r="IQ520" s="342"/>
      <c r="IR520" s="342"/>
      <c r="IS520" s="342"/>
      <c r="IT520" s="342"/>
      <c r="IU520" s="342"/>
      <c r="IV520" s="342"/>
    </row>
    <row r="521" spans="1:256" ht="7.5" customHeight="1">
      <c r="A521" s="687"/>
      <c r="B521" s="599"/>
      <c r="C521" s="845"/>
      <c r="D521" s="265"/>
      <c r="E521" s="559"/>
      <c r="F521" s="852"/>
      <c r="G521" s="959"/>
      <c r="H521" s="1020"/>
      <c r="I521" s="1060"/>
      <c r="J521" s="1039"/>
      <c r="K521" s="87"/>
      <c r="L521" s="87"/>
      <c r="M521" s="87"/>
      <c r="N521" s="87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 s="53"/>
      <c r="BN521" s="53"/>
      <c r="BO521" s="53"/>
      <c r="BP521" s="53"/>
      <c r="BQ521" s="53"/>
      <c r="BR521" s="53"/>
      <c r="BS521" s="53"/>
      <c r="BT521" s="53"/>
      <c r="BU521" s="53"/>
      <c r="BV521" s="53"/>
      <c r="BW521" s="53"/>
      <c r="BX521" s="53"/>
      <c r="BY521" s="53"/>
      <c r="BZ521" s="53"/>
      <c r="CA521" s="53"/>
      <c r="CB521" s="53"/>
      <c r="CC521" s="53"/>
      <c r="CD521" s="53"/>
      <c r="CE521" s="53"/>
      <c r="CF521" s="53"/>
      <c r="CG521" s="53"/>
      <c r="CH521" s="53"/>
      <c r="CI521" s="53"/>
      <c r="CJ521" s="53"/>
      <c r="CK521" s="53"/>
      <c r="CL521" s="53"/>
      <c r="CM521" s="53"/>
      <c r="CN521" s="53"/>
      <c r="CO521" s="53"/>
      <c r="CP521" s="53"/>
      <c r="CQ521" s="53"/>
      <c r="CR521" s="53"/>
      <c r="CS521" s="53"/>
      <c r="CT521" s="53"/>
      <c r="CU521" s="53"/>
      <c r="CV521" s="53"/>
      <c r="CW521" s="53"/>
      <c r="CX521" s="53"/>
      <c r="CY521" s="53"/>
      <c r="CZ521" s="53"/>
      <c r="DA521" s="53"/>
      <c r="DB521" s="53"/>
      <c r="DC521" s="53"/>
      <c r="DD521" s="53"/>
      <c r="DE521" s="53"/>
      <c r="DF521" s="53"/>
      <c r="DG521" s="53"/>
      <c r="DH521" s="53"/>
      <c r="DI521" s="53"/>
      <c r="DJ521" s="53"/>
      <c r="DK521" s="53"/>
      <c r="DL521" s="53"/>
      <c r="DM521" s="53"/>
      <c r="DN521" s="53"/>
      <c r="DO521" s="53"/>
      <c r="DP521" s="53"/>
      <c r="DQ521" s="53"/>
      <c r="DR521" s="53"/>
      <c r="DS521" s="53"/>
      <c r="DT521" s="53"/>
      <c r="DU521" s="53"/>
      <c r="DV521" s="53"/>
      <c r="DW521" s="53"/>
      <c r="DX521" s="53"/>
      <c r="DY521" s="53"/>
      <c r="DZ521" s="53"/>
      <c r="EA521" s="53"/>
      <c r="EB521" s="53"/>
      <c r="EC521" s="53"/>
      <c r="ED521" s="53"/>
      <c r="EE521" s="53"/>
      <c r="EF521" s="53"/>
      <c r="EG521" s="53"/>
      <c r="EH521" s="53"/>
      <c r="EI521" s="53"/>
      <c r="EJ521" s="53"/>
      <c r="EK521" s="53"/>
      <c r="EL521" s="53"/>
      <c r="EM521" s="53"/>
      <c r="EN521" s="53"/>
      <c r="EO521" s="53"/>
      <c r="EP521" s="53"/>
      <c r="EQ521" s="53"/>
      <c r="ER521" s="53"/>
      <c r="ES521" s="53"/>
      <c r="ET521" s="53"/>
      <c r="EU521" s="53"/>
      <c r="EV521" s="53"/>
      <c r="EW521" s="53"/>
      <c r="EX521" s="53"/>
      <c r="EY521" s="53"/>
      <c r="EZ521" s="53"/>
      <c r="FA521" s="53"/>
      <c r="FB521" s="53"/>
      <c r="FC521" s="53"/>
      <c r="FD521" s="53"/>
      <c r="FE521" s="53"/>
      <c r="FF521" s="53"/>
      <c r="FG521" s="53"/>
      <c r="FH521" s="53"/>
      <c r="FI521" s="53"/>
      <c r="FJ521" s="53"/>
      <c r="FK521" s="53"/>
      <c r="FL521" s="53"/>
      <c r="FM521" s="53"/>
      <c r="FN521" s="53"/>
      <c r="FO521" s="53"/>
      <c r="FP521" s="53"/>
      <c r="FQ521" s="53"/>
      <c r="FR521" s="53"/>
      <c r="FS521" s="53"/>
      <c r="FT521" s="53"/>
      <c r="FU521" s="53"/>
      <c r="FV521" s="53"/>
      <c r="FW521" s="53"/>
      <c r="FX521" s="53"/>
      <c r="FY521" s="53"/>
      <c r="FZ521" s="53"/>
      <c r="GA521" s="53"/>
      <c r="GB521" s="53"/>
      <c r="GC521" s="53"/>
      <c r="GD521" s="53"/>
      <c r="GE521" s="53"/>
      <c r="GF521" s="53"/>
      <c r="GG521" s="53"/>
      <c r="GH521" s="53"/>
      <c r="GI521" s="53"/>
      <c r="GJ521" s="53"/>
      <c r="GK521" s="53"/>
      <c r="GL521" s="53"/>
      <c r="GM521" s="53"/>
      <c r="GN521" s="53"/>
      <c r="GO521" s="53"/>
      <c r="GP521" s="53"/>
      <c r="GQ521" s="53"/>
      <c r="GR521" s="53"/>
      <c r="GS521" s="53"/>
      <c r="GT521" s="53"/>
      <c r="GU521" s="53"/>
      <c r="GV521" s="53"/>
      <c r="GW521" s="53"/>
      <c r="GX521" s="53"/>
      <c r="GY521" s="53"/>
      <c r="GZ521" s="53"/>
      <c r="HA521" s="53"/>
      <c r="HB521" s="53"/>
      <c r="HC521" s="53"/>
      <c r="HD521" s="53"/>
      <c r="HE521" s="53"/>
      <c r="HF521" s="53"/>
      <c r="HG521" s="53"/>
      <c r="HH521" s="53"/>
      <c r="HI521" s="53"/>
      <c r="HJ521" s="53"/>
      <c r="HK521" s="53"/>
      <c r="HL521" s="53"/>
      <c r="HM521" s="53"/>
      <c r="HN521" s="53"/>
      <c r="HO521" s="53"/>
      <c r="HP521" s="53"/>
      <c r="HQ521" s="53"/>
      <c r="HR521" s="53"/>
      <c r="HS521" s="53"/>
      <c r="HT521" s="53"/>
      <c r="HU521" s="53"/>
      <c r="HV521" s="53"/>
      <c r="HW521" s="53"/>
      <c r="HX521" s="53"/>
      <c r="HY521" s="53"/>
      <c r="HZ521" s="53"/>
      <c r="IA521" s="53"/>
      <c r="IB521" s="53"/>
      <c r="IC521" s="53"/>
      <c r="ID521" s="53"/>
      <c r="IE521" s="53"/>
      <c r="IF521" s="53"/>
      <c r="IG521" s="53"/>
      <c r="IH521" s="53"/>
      <c r="II521" s="53"/>
      <c r="IJ521" s="53"/>
      <c r="IK521" s="53"/>
      <c r="IL521" s="53"/>
      <c r="IM521" s="53"/>
      <c r="IN521" s="53"/>
      <c r="IO521" s="53"/>
      <c r="IP521" s="53"/>
      <c r="IQ521" s="53"/>
      <c r="IR521" s="53"/>
      <c r="IS521" s="53"/>
      <c r="IT521" s="53"/>
      <c r="IU521" s="53"/>
      <c r="IV521" s="53"/>
    </row>
    <row r="522" spans="1:256" s="79" customFormat="1" ht="6.75" customHeight="1">
      <c r="A522" s="857"/>
      <c r="B522" s="853"/>
      <c r="C522" s="572"/>
      <c r="D522" s="854"/>
      <c r="E522" s="855"/>
      <c r="F522" s="856"/>
      <c r="G522" s="959"/>
      <c r="H522" s="1083"/>
      <c r="I522" s="229"/>
      <c r="J522" s="229"/>
      <c r="K522" s="229"/>
      <c r="L522" s="229"/>
      <c r="M522" s="229"/>
      <c r="N522" s="229"/>
    </row>
    <row r="523" spans="1:256" s="745" customFormat="1">
      <c r="A523" s="1173" t="s">
        <v>167</v>
      </c>
      <c r="B523" s="858" t="s">
        <v>16</v>
      </c>
      <c r="C523" s="859"/>
      <c r="D523" s="860"/>
      <c r="E523" s="861"/>
      <c r="F523" s="862"/>
      <c r="G523" s="959"/>
      <c r="H523" s="1085"/>
      <c r="I523" s="1086"/>
      <c r="J523" s="1086"/>
      <c r="K523" s="1086"/>
      <c r="L523" s="1086"/>
      <c r="M523" s="1086"/>
      <c r="N523" s="1086"/>
    </row>
    <row r="524" spans="1:256" s="745" customFormat="1" ht="6.75" customHeight="1">
      <c r="A524" s="863"/>
      <c r="B524" s="574"/>
      <c r="C524" s="864"/>
      <c r="D524" s="865"/>
      <c r="E524" s="866"/>
      <c r="F524" s="867"/>
      <c r="G524" s="959"/>
      <c r="H524" s="1085"/>
      <c r="I524" s="1086"/>
      <c r="J524" s="1086"/>
      <c r="K524" s="1086"/>
      <c r="L524" s="1086"/>
      <c r="M524" s="1086"/>
      <c r="N524" s="1086"/>
    </row>
    <row r="525" spans="1:256" s="745" customFormat="1">
      <c r="A525" s="856">
        <v>1.1000000000000001</v>
      </c>
      <c r="B525" s="574" t="s">
        <v>342</v>
      </c>
      <c r="C525" s="864"/>
      <c r="D525" s="865"/>
      <c r="E525" s="866"/>
      <c r="F525" s="867"/>
      <c r="G525" s="959"/>
      <c r="H525" s="1085"/>
      <c r="I525" s="1086"/>
      <c r="J525" s="1086"/>
      <c r="K525" s="1086"/>
      <c r="L525" s="1086"/>
      <c r="M525" s="1086"/>
      <c r="N525" s="1086"/>
    </row>
    <row r="526" spans="1:256" s="745" customFormat="1">
      <c r="A526" s="868" t="s">
        <v>341</v>
      </c>
      <c r="B526" s="566" t="s">
        <v>343</v>
      </c>
      <c r="C526" s="453">
        <v>1250</v>
      </c>
      <c r="D526" s="388" t="s">
        <v>12</v>
      </c>
      <c r="E526" s="869"/>
      <c r="F526" s="870">
        <f t="shared" ref="F526:F540" si="18">ROUND(E526*C526,2)</f>
        <v>0</v>
      </c>
      <c r="G526" s="959"/>
      <c r="H526" s="1085"/>
      <c r="I526" s="1086"/>
      <c r="J526" s="1086"/>
      <c r="K526" s="1086"/>
      <c r="L526" s="1086"/>
      <c r="M526" s="1086"/>
      <c r="N526" s="1086"/>
    </row>
    <row r="527" spans="1:256" s="745" customFormat="1" ht="26.4">
      <c r="A527" s="890" t="s">
        <v>344</v>
      </c>
      <c r="B527" s="566" t="s">
        <v>448</v>
      </c>
      <c r="C527" s="453">
        <v>315</v>
      </c>
      <c r="D527" s="388" t="s">
        <v>12</v>
      </c>
      <c r="E527" s="869"/>
      <c r="F527" s="870">
        <f t="shared" si="18"/>
        <v>0</v>
      </c>
      <c r="G527" s="959"/>
      <c r="H527" s="1085"/>
      <c r="I527" s="1086"/>
      <c r="J527" s="1086"/>
      <c r="K527" s="1086"/>
      <c r="L527" s="1086"/>
      <c r="M527" s="1086"/>
      <c r="N527" s="1086"/>
    </row>
    <row r="528" spans="1:256" s="745" customFormat="1" ht="6.75" customHeight="1">
      <c r="A528" s="863"/>
      <c r="B528" s="574"/>
      <c r="C528" s="453">
        <v>0</v>
      </c>
      <c r="D528" s="865"/>
      <c r="E528" s="866"/>
      <c r="F528" s="870">
        <f t="shared" si="18"/>
        <v>0</v>
      </c>
      <c r="G528" s="959"/>
      <c r="H528" s="1085"/>
      <c r="I528" s="1086"/>
      <c r="J528" s="1086"/>
      <c r="K528" s="1086"/>
      <c r="L528" s="1086"/>
      <c r="M528" s="1086"/>
      <c r="N528" s="1086"/>
    </row>
    <row r="529" spans="1:14" s="745" customFormat="1">
      <c r="A529" s="856">
        <v>1.2</v>
      </c>
      <c r="B529" s="871" t="s">
        <v>345</v>
      </c>
      <c r="C529" s="453">
        <v>0</v>
      </c>
      <c r="D529" s="388"/>
      <c r="E529" s="869"/>
      <c r="F529" s="870">
        <f t="shared" si="18"/>
        <v>0</v>
      </c>
      <c r="G529" s="959"/>
      <c r="H529" s="1085"/>
      <c r="I529" s="1086"/>
      <c r="J529" s="1086"/>
      <c r="K529" s="1086"/>
      <c r="L529" s="1086"/>
      <c r="M529" s="1086"/>
      <c r="N529" s="1086"/>
    </row>
    <row r="530" spans="1:14" s="745" customFormat="1">
      <c r="A530" s="868" t="s">
        <v>349</v>
      </c>
      <c r="B530" s="565" t="s">
        <v>346</v>
      </c>
      <c r="C530" s="453">
        <v>1000</v>
      </c>
      <c r="D530" s="388" t="s">
        <v>15</v>
      </c>
      <c r="E530" s="869"/>
      <c r="F530" s="870">
        <f t="shared" si="18"/>
        <v>0</v>
      </c>
      <c r="G530" s="959"/>
      <c r="H530" s="1085"/>
      <c r="I530" s="1086"/>
      <c r="J530" s="1086"/>
      <c r="K530" s="1086"/>
      <c r="L530" s="1086"/>
      <c r="M530" s="1086"/>
      <c r="N530" s="1086"/>
    </row>
    <row r="531" spans="1:14" s="746" customFormat="1">
      <c r="A531" s="868" t="s">
        <v>357</v>
      </c>
      <c r="B531" s="566" t="s">
        <v>347</v>
      </c>
      <c r="C531" s="453">
        <v>1250</v>
      </c>
      <c r="D531" s="388" t="s">
        <v>10</v>
      </c>
      <c r="E531" s="869"/>
      <c r="F531" s="870">
        <f t="shared" si="18"/>
        <v>0</v>
      </c>
      <c r="G531" s="959"/>
      <c r="H531" s="1085"/>
      <c r="I531" s="1086"/>
      <c r="J531" s="1086"/>
      <c r="K531" s="1086"/>
      <c r="L531" s="1086"/>
      <c r="M531" s="1086"/>
      <c r="N531" s="1086"/>
    </row>
    <row r="532" spans="1:14" s="745" customFormat="1">
      <c r="A532" s="945"/>
      <c r="B532" s="940"/>
      <c r="C532" s="453">
        <v>0</v>
      </c>
      <c r="D532" s="532"/>
      <c r="E532" s="946"/>
      <c r="F532" s="947">
        <f t="shared" si="18"/>
        <v>0</v>
      </c>
      <c r="G532" s="959"/>
      <c r="H532" s="1085"/>
      <c r="I532" s="1086"/>
      <c r="J532" s="1086"/>
      <c r="K532" s="1086"/>
      <c r="L532" s="1086"/>
      <c r="M532" s="1086"/>
      <c r="N532" s="1086"/>
    </row>
    <row r="533" spans="1:14" s="745" customFormat="1" ht="12.75" customHeight="1">
      <c r="A533" s="856">
        <v>1.3</v>
      </c>
      <c r="B533" s="871" t="s">
        <v>348</v>
      </c>
      <c r="C533" s="453">
        <v>0</v>
      </c>
      <c r="D533" s="872"/>
      <c r="E533" s="873"/>
      <c r="F533" s="870">
        <f t="shared" si="18"/>
        <v>0</v>
      </c>
      <c r="G533" s="959"/>
      <c r="H533" s="1085"/>
      <c r="I533" s="1086"/>
      <c r="J533" s="1086"/>
      <c r="K533" s="1086"/>
      <c r="L533" s="1086"/>
      <c r="M533" s="1086"/>
      <c r="N533" s="1086"/>
    </row>
    <row r="534" spans="1:14" s="745" customFormat="1">
      <c r="A534" s="868" t="s">
        <v>424</v>
      </c>
      <c r="B534" s="871" t="s">
        <v>350</v>
      </c>
      <c r="C534" s="453">
        <v>0</v>
      </c>
      <c r="D534" s="872"/>
      <c r="E534" s="873"/>
      <c r="F534" s="870">
        <f t="shared" si="18"/>
        <v>0</v>
      </c>
      <c r="G534" s="959"/>
      <c r="H534" s="1085"/>
      <c r="I534" s="1086"/>
      <c r="J534" s="1086"/>
      <c r="K534" s="1086"/>
      <c r="L534" s="1086"/>
      <c r="M534" s="1086"/>
      <c r="N534" s="1086"/>
    </row>
    <row r="535" spans="1:14" s="745" customFormat="1">
      <c r="A535" s="868" t="s">
        <v>425</v>
      </c>
      <c r="B535" s="566" t="s">
        <v>351</v>
      </c>
      <c r="C535" s="453">
        <v>200</v>
      </c>
      <c r="D535" s="388" t="s">
        <v>10</v>
      </c>
      <c r="E535" s="869"/>
      <c r="F535" s="870">
        <f t="shared" si="18"/>
        <v>0</v>
      </c>
      <c r="G535" s="959"/>
      <c r="H535" s="1085"/>
      <c r="I535" s="1086"/>
      <c r="J535" s="1086"/>
      <c r="K535" s="1086"/>
      <c r="L535" s="1086"/>
      <c r="M535" s="1086"/>
      <c r="N535" s="1086"/>
    </row>
    <row r="536" spans="1:14" s="745" customFormat="1">
      <c r="A536" s="868" t="s">
        <v>426</v>
      </c>
      <c r="B536" s="566" t="s">
        <v>352</v>
      </c>
      <c r="C536" s="453">
        <v>100</v>
      </c>
      <c r="D536" s="388" t="s">
        <v>10</v>
      </c>
      <c r="E536" s="869"/>
      <c r="F536" s="870">
        <f t="shared" si="18"/>
        <v>0</v>
      </c>
      <c r="G536" s="959"/>
      <c r="H536" s="1085"/>
      <c r="I536" s="1086"/>
      <c r="J536" s="1086"/>
      <c r="K536" s="1086"/>
      <c r="L536" s="1086"/>
      <c r="M536" s="1086"/>
      <c r="N536" s="1086"/>
    </row>
    <row r="537" spans="1:14" s="745" customFormat="1">
      <c r="A537" s="868" t="s">
        <v>427</v>
      </c>
      <c r="B537" s="566" t="s">
        <v>353</v>
      </c>
      <c r="C537" s="453">
        <v>100</v>
      </c>
      <c r="D537" s="388" t="s">
        <v>10</v>
      </c>
      <c r="E537" s="869"/>
      <c r="F537" s="870">
        <f t="shared" si="18"/>
        <v>0</v>
      </c>
      <c r="G537" s="959"/>
      <c r="H537" s="1085"/>
      <c r="I537" s="1086"/>
      <c r="J537" s="1086"/>
      <c r="K537" s="1086"/>
      <c r="L537" s="1086"/>
      <c r="M537" s="1086"/>
      <c r="N537" s="1086"/>
    </row>
    <row r="538" spans="1:14" s="745" customFormat="1">
      <c r="A538" s="868" t="s">
        <v>428</v>
      </c>
      <c r="B538" s="566" t="s">
        <v>354</v>
      </c>
      <c r="C538" s="453">
        <v>50</v>
      </c>
      <c r="D538" s="388" t="s">
        <v>10</v>
      </c>
      <c r="E538" s="869"/>
      <c r="F538" s="870">
        <f t="shared" si="18"/>
        <v>0</v>
      </c>
      <c r="G538" s="959"/>
      <c r="H538" s="1085"/>
      <c r="I538" s="1086"/>
      <c r="J538" s="1086"/>
      <c r="K538" s="1086"/>
      <c r="L538" s="1086"/>
      <c r="M538" s="1086"/>
      <c r="N538" s="1086"/>
    </row>
    <row r="539" spans="1:14" s="745" customFormat="1">
      <c r="A539" s="868" t="s">
        <v>429</v>
      </c>
      <c r="B539" s="566" t="s">
        <v>355</v>
      </c>
      <c r="C539" s="453">
        <v>10</v>
      </c>
      <c r="D539" s="388" t="s">
        <v>10</v>
      </c>
      <c r="E539" s="869"/>
      <c r="F539" s="870">
        <f t="shared" si="18"/>
        <v>0</v>
      </c>
      <c r="G539" s="959"/>
      <c r="H539" s="1085"/>
      <c r="I539" s="1086"/>
      <c r="J539" s="1086"/>
      <c r="K539" s="1086"/>
      <c r="L539" s="1086"/>
      <c r="M539" s="1086"/>
      <c r="N539" s="1086"/>
    </row>
    <row r="540" spans="1:14" s="745" customFormat="1" ht="13.5" customHeight="1">
      <c r="A540" s="868" t="s">
        <v>430</v>
      </c>
      <c r="B540" s="566" t="s">
        <v>356</v>
      </c>
      <c r="C540" s="453">
        <v>10</v>
      </c>
      <c r="D540" s="388" t="s">
        <v>10</v>
      </c>
      <c r="E540" s="869"/>
      <c r="F540" s="870">
        <f t="shared" si="18"/>
        <v>0</v>
      </c>
      <c r="G540" s="959"/>
      <c r="H540" s="1085"/>
      <c r="I540" s="1086"/>
      <c r="J540" s="1086"/>
      <c r="K540" s="1086"/>
      <c r="L540" s="1086"/>
      <c r="M540" s="1086"/>
      <c r="N540" s="1086"/>
    </row>
    <row r="541" spans="1:14" s="745" customFormat="1" ht="6.75" customHeight="1">
      <c r="A541" s="868"/>
      <c r="B541" s="566"/>
      <c r="C541" s="453">
        <v>0</v>
      </c>
      <c r="D541" s="388"/>
      <c r="E541" s="869"/>
      <c r="F541" s="870"/>
      <c r="G541" s="959"/>
      <c r="H541" s="1085"/>
      <c r="I541" s="1086"/>
      <c r="J541" s="1086"/>
      <c r="K541" s="1086"/>
      <c r="L541" s="1086"/>
      <c r="M541" s="1086"/>
      <c r="N541" s="1086"/>
    </row>
    <row r="542" spans="1:14" s="745" customFormat="1">
      <c r="A542" s="856">
        <v>1.4</v>
      </c>
      <c r="B542" s="871" t="s">
        <v>358</v>
      </c>
      <c r="C542" s="453">
        <v>0</v>
      </c>
      <c r="D542" s="872"/>
      <c r="E542" s="873"/>
      <c r="F542" s="870"/>
      <c r="G542" s="959"/>
      <c r="H542" s="1085"/>
      <c r="I542" s="1086"/>
      <c r="J542" s="1086"/>
      <c r="K542" s="1086"/>
      <c r="L542" s="1086"/>
      <c r="M542" s="1086"/>
      <c r="N542" s="1086"/>
    </row>
    <row r="543" spans="1:14" s="745" customFormat="1">
      <c r="A543" s="868" t="s">
        <v>431</v>
      </c>
      <c r="B543" s="566" t="s">
        <v>359</v>
      </c>
      <c r="C543" s="453">
        <v>400</v>
      </c>
      <c r="D543" s="388" t="s">
        <v>4</v>
      </c>
      <c r="E543" s="869"/>
      <c r="F543" s="870">
        <f t="shared" ref="F543:F557" si="19">ROUND(E543*C543,2)</f>
        <v>0</v>
      </c>
      <c r="G543" s="959"/>
      <c r="H543" s="1085"/>
      <c r="I543" s="1086"/>
      <c r="J543" s="1086"/>
      <c r="K543" s="1086"/>
      <c r="L543" s="1086"/>
      <c r="M543" s="1086"/>
      <c r="N543" s="1086"/>
    </row>
    <row r="544" spans="1:14" s="745" customFormat="1">
      <c r="A544" s="868" t="s">
        <v>432</v>
      </c>
      <c r="B544" s="566" t="s">
        <v>360</v>
      </c>
      <c r="C544" s="453">
        <v>200</v>
      </c>
      <c r="D544" s="388" t="s">
        <v>4</v>
      </c>
      <c r="E544" s="869"/>
      <c r="F544" s="870">
        <f t="shared" si="19"/>
        <v>0</v>
      </c>
      <c r="G544" s="959"/>
      <c r="H544" s="1085"/>
      <c r="I544" s="1086"/>
      <c r="J544" s="1086"/>
      <c r="K544" s="1086"/>
      <c r="L544" s="1086"/>
      <c r="M544" s="1086"/>
      <c r="N544" s="1086"/>
    </row>
    <row r="545" spans="1:256" s="745" customFormat="1">
      <c r="A545" s="868" t="s">
        <v>433</v>
      </c>
      <c r="B545" s="566" t="s">
        <v>361</v>
      </c>
      <c r="C545" s="453">
        <v>200</v>
      </c>
      <c r="D545" s="388" t="s">
        <v>4</v>
      </c>
      <c r="E545" s="869"/>
      <c r="F545" s="870">
        <f t="shared" si="19"/>
        <v>0</v>
      </c>
      <c r="G545" s="959"/>
      <c r="H545" s="1085"/>
      <c r="I545" s="1086"/>
      <c r="J545" s="1086"/>
      <c r="K545" s="1086"/>
      <c r="L545" s="1086"/>
      <c r="M545" s="1086"/>
      <c r="N545" s="1086"/>
    </row>
    <row r="546" spans="1:256" s="745" customFormat="1">
      <c r="A546" s="868" t="s">
        <v>434</v>
      </c>
      <c r="B546" s="566" t="s">
        <v>362</v>
      </c>
      <c r="C546" s="453">
        <v>100</v>
      </c>
      <c r="D546" s="388" t="s">
        <v>4</v>
      </c>
      <c r="E546" s="869"/>
      <c r="F546" s="870">
        <f t="shared" si="19"/>
        <v>0</v>
      </c>
      <c r="G546" s="959"/>
      <c r="H546" s="1085"/>
      <c r="I546" s="1086"/>
      <c r="J546" s="1086"/>
      <c r="K546" s="1086"/>
      <c r="L546" s="1086"/>
      <c r="M546" s="1086"/>
      <c r="N546" s="1086"/>
    </row>
    <row r="547" spans="1:256" s="745" customFormat="1">
      <c r="A547" s="868" t="s">
        <v>435</v>
      </c>
      <c r="B547" s="566" t="s">
        <v>363</v>
      </c>
      <c r="C547" s="453">
        <v>20</v>
      </c>
      <c r="D547" s="388" t="s">
        <v>4</v>
      </c>
      <c r="E547" s="869"/>
      <c r="F547" s="870">
        <f t="shared" si="19"/>
        <v>0</v>
      </c>
      <c r="G547" s="959"/>
      <c r="H547" s="1085"/>
      <c r="I547" s="1086"/>
      <c r="J547" s="1086"/>
      <c r="K547" s="1086"/>
      <c r="L547" s="1086"/>
      <c r="M547" s="1086"/>
      <c r="N547" s="1086"/>
    </row>
    <row r="548" spans="1:256" s="745" customFormat="1">
      <c r="A548" s="868" t="s">
        <v>436</v>
      </c>
      <c r="B548" s="566" t="s">
        <v>364</v>
      </c>
      <c r="C548" s="453">
        <v>20</v>
      </c>
      <c r="D548" s="388" t="s">
        <v>4</v>
      </c>
      <c r="E548" s="869"/>
      <c r="F548" s="870">
        <f t="shared" si="19"/>
        <v>0</v>
      </c>
      <c r="G548" s="959"/>
      <c r="H548" s="1085"/>
      <c r="I548" s="1086"/>
      <c r="J548" s="1086"/>
      <c r="K548" s="1086"/>
      <c r="L548" s="1086"/>
      <c r="M548" s="1086"/>
      <c r="N548" s="1086"/>
    </row>
    <row r="549" spans="1:256" s="745" customFormat="1" ht="9" customHeight="1">
      <c r="A549" s="868"/>
      <c r="B549" s="566"/>
      <c r="C549" s="453">
        <v>0</v>
      </c>
      <c r="D549" s="388"/>
      <c r="E549" s="869"/>
      <c r="F549" s="870">
        <f t="shared" si="19"/>
        <v>0</v>
      </c>
      <c r="G549" s="959"/>
      <c r="H549" s="1085"/>
      <c r="I549" s="1086"/>
      <c r="J549" s="1086"/>
      <c r="K549" s="1086"/>
      <c r="L549" s="1086"/>
      <c r="M549" s="1086"/>
      <c r="N549" s="1086"/>
    </row>
    <row r="550" spans="1:256" s="745" customFormat="1">
      <c r="A550" s="856">
        <v>1.5</v>
      </c>
      <c r="B550" s="871" t="s">
        <v>187</v>
      </c>
      <c r="C550" s="453">
        <v>0</v>
      </c>
      <c r="D550" s="872"/>
      <c r="E550" s="873"/>
      <c r="F550" s="870">
        <f t="shared" si="19"/>
        <v>0</v>
      </c>
      <c r="G550" s="959"/>
      <c r="H550" s="1085"/>
      <c r="I550" s="1086"/>
      <c r="J550" s="1086"/>
      <c r="K550" s="1086"/>
      <c r="L550" s="1086"/>
      <c r="M550" s="1086"/>
      <c r="N550" s="1086"/>
    </row>
    <row r="551" spans="1:256" s="745" customFormat="1">
      <c r="A551" s="868" t="s">
        <v>437</v>
      </c>
      <c r="B551" s="566" t="s">
        <v>365</v>
      </c>
      <c r="C551" s="453">
        <v>60</v>
      </c>
      <c r="D551" s="388" t="s">
        <v>43</v>
      </c>
      <c r="E551" s="869"/>
      <c r="F551" s="870">
        <f t="shared" si="19"/>
        <v>0</v>
      </c>
      <c r="G551" s="959"/>
      <c r="H551" s="1085"/>
      <c r="I551" s="1086"/>
      <c r="J551" s="1086"/>
      <c r="K551" s="1086"/>
      <c r="L551" s="1086"/>
      <c r="M551" s="1086"/>
      <c r="N551" s="1086"/>
    </row>
    <row r="552" spans="1:256" s="745" customFormat="1">
      <c r="A552" s="868" t="s">
        <v>438</v>
      </c>
      <c r="B552" s="566" t="s">
        <v>366</v>
      </c>
      <c r="C552" s="453">
        <v>60</v>
      </c>
      <c r="D552" s="388" t="s">
        <v>43</v>
      </c>
      <c r="E552" s="869"/>
      <c r="F552" s="870">
        <f t="shared" si="19"/>
        <v>0</v>
      </c>
      <c r="G552" s="959"/>
      <c r="H552" s="1085"/>
      <c r="I552" s="1086"/>
      <c r="J552" s="1086"/>
      <c r="K552" s="1086"/>
      <c r="L552" s="1086"/>
      <c r="M552" s="1086"/>
      <c r="N552" s="1086"/>
    </row>
    <row r="553" spans="1:256" s="745" customFormat="1" ht="5.25" customHeight="1">
      <c r="A553" s="868"/>
      <c r="B553" s="566"/>
      <c r="C553" s="453">
        <v>0</v>
      </c>
      <c r="D553" s="388"/>
      <c r="E553" s="869"/>
      <c r="F553" s="870">
        <f t="shared" si="19"/>
        <v>0</v>
      </c>
      <c r="G553" s="959"/>
      <c r="H553" s="1085"/>
      <c r="I553" s="1086"/>
      <c r="J553" s="1086"/>
      <c r="K553" s="1086"/>
      <c r="L553" s="1086"/>
      <c r="M553" s="1086"/>
      <c r="N553" s="1086"/>
    </row>
    <row r="554" spans="1:256" s="745" customFormat="1">
      <c r="A554" s="856">
        <v>1.6</v>
      </c>
      <c r="B554" s="871" t="s">
        <v>367</v>
      </c>
      <c r="C554" s="453">
        <v>0</v>
      </c>
      <c r="D554" s="872"/>
      <c r="E554" s="873"/>
      <c r="F554" s="870">
        <f t="shared" si="19"/>
        <v>0</v>
      </c>
      <c r="G554" s="959"/>
      <c r="H554" s="1085"/>
      <c r="I554" s="1086"/>
      <c r="J554" s="1086"/>
      <c r="K554" s="1086"/>
      <c r="L554" s="1086"/>
      <c r="M554" s="1086"/>
      <c r="N554" s="1086"/>
    </row>
    <row r="555" spans="1:256" s="745" customFormat="1">
      <c r="A555" s="868" t="s">
        <v>439</v>
      </c>
      <c r="B555" s="566" t="s">
        <v>368</v>
      </c>
      <c r="C555" s="453">
        <v>80</v>
      </c>
      <c r="D555" s="388" t="s">
        <v>43</v>
      </c>
      <c r="E555" s="869"/>
      <c r="F555" s="870">
        <f t="shared" si="19"/>
        <v>0</v>
      </c>
      <c r="G555" s="959"/>
      <c r="H555" s="1085"/>
      <c r="I555" s="1086"/>
      <c r="J555" s="1086"/>
      <c r="K555" s="1086"/>
      <c r="L555" s="1086"/>
      <c r="M555" s="1086"/>
      <c r="N555" s="1086"/>
    </row>
    <row r="556" spans="1:256" s="745" customFormat="1">
      <c r="A556" s="868" t="s">
        <v>440</v>
      </c>
      <c r="B556" s="634" t="s">
        <v>369</v>
      </c>
      <c r="C556" s="453">
        <v>40</v>
      </c>
      <c r="D556" s="388" t="s">
        <v>43</v>
      </c>
      <c r="E556" s="869"/>
      <c r="F556" s="870">
        <f t="shared" si="19"/>
        <v>0</v>
      </c>
      <c r="G556" s="959"/>
      <c r="H556" s="1085"/>
      <c r="I556" s="1086"/>
      <c r="J556" s="1086"/>
      <c r="K556" s="1086"/>
      <c r="L556" s="1086"/>
      <c r="M556" s="1086"/>
      <c r="N556" s="1086"/>
    </row>
    <row r="557" spans="1:256" s="745" customFormat="1">
      <c r="A557" s="868" t="s">
        <v>441</v>
      </c>
      <c r="B557" s="634" t="s">
        <v>370</v>
      </c>
      <c r="C557" s="453">
        <v>30</v>
      </c>
      <c r="D557" s="388" t="s">
        <v>43</v>
      </c>
      <c r="E557" s="869"/>
      <c r="F557" s="870">
        <f t="shared" si="19"/>
        <v>0</v>
      </c>
      <c r="G557" s="959"/>
      <c r="H557" s="1085"/>
      <c r="I557" s="1086"/>
      <c r="J557" s="1086"/>
      <c r="K557" s="1086"/>
      <c r="L557" s="1086"/>
      <c r="M557" s="1086"/>
      <c r="N557" s="1086"/>
    </row>
    <row r="558" spans="1:256" s="315" customFormat="1">
      <c r="A558" s="765"/>
      <c r="B558" s="636" t="s">
        <v>468</v>
      </c>
      <c r="C558" s="637"/>
      <c r="D558" s="279"/>
      <c r="E558" s="637"/>
      <c r="F558" s="605">
        <f>SUM(F526:F557)</f>
        <v>0</v>
      </c>
      <c r="G558" s="959"/>
      <c r="H558" s="192"/>
      <c r="I558" s="1037"/>
      <c r="J558" s="176"/>
      <c r="K558" s="193"/>
      <c r="L558" s="193"/>
      <c r="M558" s="193"/>
      <c r="N558" s="193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  <c r="AJ558" s="50"/>
      <c r="AK558" s="50"/>
      <c r="AL558" s="50"/>
      <c r="AM558" s="50"/>
      <c r="AN558" s="50"/>
      <c r="AO558" s="50"/>
      <c r="AP558" s="50"/>
      <c r="AQ558" s="50"/>
      <c r="AR558" s="50"/>
      <c r="AS558" s="50"/>
      <c r="AT558" s="50"/>
      <c r="AU558" s="50"/>
      <c r="AV558" s="50"/>
      <c r="AW558" s="50"/>
      <c r="AX558" s="50"/>
      <c r="AY558" s="50"/>
      <c r="AZ558" s="50"/>
      <c r="BA558" s="50"/>
      <c r="BB558" s="50"/>
      <c r="BC558" s="50"/>
      <c r="BD558" s="50"/>
      <c r="BE558" s="50"/>
      <c r="BF558" s="50"/>
      <c r="BG558" s="50"/>
      <c r="BH558" s="50"/>
      <c r="BI558" s="50"/>
      <c r="BJ558" s="50"/>
      <c r="BK558" s="50"/>
      <c r="BL558" s="50"/>
      <c r="BM558" s="50"/>
      <c r="BN558" s="50"/>
      <c r="BO558" s="50"/>
      <c r="BP558" s="50"/>
      <c r="BQ558" s="50"/>
      <c r="BR558" s="50"/>
      <c r="BS558" s="50"/>
      <c r="BT558" s="50"/>
      <c r="BU558" s="50"/>
      <c r="BV558" s="50"/>
      <c r="BW558" s="50"/>
      <c r="BX558" s="50"/>
      <c r="BY558" s="50"/>
      <c r="BZ558" s="50"/>
      <c r="CA558" s="50"/>
      <c r="CB558" s="50"/>
      <c r="CC558" s="50"/>
      <c r="CD558" s="50"/>
      <c r="CE558" s="50"/>
      <c r="CF558" s="50"/>
      <c r="CG558" s="50"/>
      <c r="CH558" s="50"/>
      <c r="CI558" s="50"/>
      <c r="CJ558" s="50"/>
      <c r="CK558" s="50"/>
      <c r="CL558" s="50"/>
      <c r="CM558" s="50"/>
      <c r="CN558" s="50"/>
      <c r="CO558" s="50"/>
      <c r="CP558" s="50"/>
      <c r="CQ558" s="50"/>
      <c r="CR558" s="50"/>
      <c r="CS558" s="50"/>
      <c r="CT558" s="50"/>
      <c r="CU558" s="50"/>
      <c r="CV558" s="50"/>
      <c r="CW558" s="50"/>
      <c r="CX558" s="50"/>
      <c r="CY558" s="50"/>
      <c r="CZ558" s="50"/>
      <c r="DA558" s="50"/>
      <c r="DB558" s="50"/>
      <c r="DC558" s="50"/>
      <c r="DD558" s="50"/>
      <c r="DE558" s="50"/>
      <c r="DF558" s="50"/>
      <c r="DG558" s="50"/>
      <c r="DH558" s="50"/>
      <c r="DI558" s="50"/>
      <c r="DJ558" s="50"/>
      <c r="DK558" s="50"/>
      <c r="DL558" s="50"/>
      <c r="DM558" s="50"/>
      <c r="DN558" s="50"/>
      <c r="DO558" s="50"/>
      <c r="DP558" s="50"/>
      <c r="DQ558" s="50"/>
      <c r="DR558" s="50"/>
      <c r="DS558" s="50"/>
      <c r="DT558" s="50"/>
      <c r="DU558" s="50"/>
      <c r="DV558" s="50"/>
      <c r="DW558" s="50"/>
      <c r="DX558" s="50"/>
      <c r="DY558" s="50"/>
      <c r="DZ558" s="50"/>
      <c r="EA558" s="50"/>
      <c r="EB558" s="50"/>
      <c r="EC558" s="50"/>
      <c r="ED558" s="50"/>
      <c r="EE558" s="50"/>
      <c r="EF558" s="50"/>
      <c r="EG558" s="50"/>
      <c r="EH558" s="50"/>
      <c r="EI558" s="50"/>
      <c r="EJ558" s="50"/>
      <c r="EK558" s="50"/>
      <c r="EL558" s="50"/>
      <c r="EM558" s="50"/>
      <c r="EN558" s="50"/>
      <c r="EO558" s="50"/>
      <c r="EP558" s="50"/>
      <c r="EQ558" s="50"/>
      <c r="ER558" s="50"/>
      <c r="ES558" s="50"/>
      <c r="ET558" s="50"/>
      <c r="EU558" s="50"/>
      <c r="EV558" s="50"/>
      <c r="EW558" s="50"/>
      <c r="EX558" s="50"/>
      <c r="EY558" s="50"/>
      <c r="EZ558" s="50"/>
      <c r="FA558" s="50"/>
      <c r="FB558" s="50"/>
      <c r="FC558" s="50"/>
      <c r="FD558" s="50"/>
      <c r="FE558" s="50"/>
      <c r="FF558" s="50"/>
      <c r="FG558" s="50"/>
      <c r="FH558" s="50"/>
      <c r="FI558" s="50"/>
      <c r="FJ558" s="50"/>
      <c r="FK558" s="50"/>
      <c r="FL558" s="50"/>
      <c r="FM558" s="50"/>
      <c r="FN558" s="50"/>
      <c r="FO558" s="50"/>
      <c r="FP558" s="50"/>
      <c r="FQ558" s="50"/>
      <c r="FR558" s="50"/>
      <c r="FS558" s="50"/>
      <c r="FT558" s="50"/>
      <c r="FU558" s="50"/>
      <c r="FV558" s="50"/>
      <c r="FW558" s="50"/>
      <c r="FX558" s="50"/>
      <c r="FY558" s="50"/>
      <c r="FZ558" s="50"/>
      <c r="GA558" s="50"/>
      <c r="GB558" s="50"/>
      <c r="GC558" s="50"/>
      <c r="GD558" s="50"/>
      <c r="GE558" s="50"/>
      <c r="GF558" s="50"/>
      <c r="GG558" s="50"/>
      <c r="GH558" s="50"/>
      <c r="GI558" s="50"/>
      <c r="GJ558" s="50"/>
      <c r="GK558" s="50"/>
      <c r="GL558" s="50"/>
      <c r="GM558" s="50"/>
      <c r="GN558" s="50"/>
      <c r="GO558" s="50"/>
      <c r="GP558" s="50"/>
      <c r="GQ558" s="50"/>
      <c r="GR558" s="50"/>
      <c r="GS558" s="50"/>
      <c r="GT558" s="50"/>
      <c r="GU558" s="50"/>
      <c r="GV558" s="50"/>
      <c r="GW558" s="50"/>
      <c r="GX558" s="50"/>
      <c r="GY558" s="50"/>
      <c r="GZ558" s="50"/>
      <c r="HA558" s="50"/>
      <c r="HB558" s="50"/>
      <c r="HC558" s="50"/>
      <c r="HD558" s="50"/>
      <c r="HE558" s="50"/>
      <c r="HF558" s="50"/>
      <c r="HG558" s="50"/>
      <c r="HH558" s="50"/>
      <c r="HI558" s="50"/>
      <c r="HJ558" s="50"/>
      <c r="HK558" s="50"/>
      <c r="HL558" s="50"/>
      <c r="HM558" s="50"/>
      <c r="HN558" s="50"/>
      <c r="HO558" s="50"/>
      <c r="HP558" s="50"/>
      <c r="HQ558" s="50"/>
      <c r="HR558" s="50"/>
      <c r="HS558" s="50"/>
      <c r="HT558" s="50"/>
      <c r="HU558" s="50"/>
      <c r="HV558" s="50"/>
      <c r="HW558" s="50"/>
      <c r="HX558" s="50"/>
      <c r="HY558" s="50"/>
      <c r="HZ558" s="50"/>
      <c r="IA558" s="50"/>
      <c r="IB558" s="50"/>
      <c r="IC558" s="50"/>
      <c r="ID558" s="50"/>
      <c r="IE558" s="50"/>
      <c r="IF558" s="50"/>
      <c r="IG558" s="50"/>
      <c r="IH558" s="50"/>
      <c r="II558" s="50"/>
      <c r="IJ558" s="50"/>
      <c r="IK558" s="50"/>
      <c r="IL558" s="50"/>
      <c r="IM558" s="50"/>
      <c r="IN558" s="50"/>
      <c r="IO558" s="50"/>
      <c r="IP558" s="50"/>
      <c r="IQ558" s="50"/>
      <c r="IR558" s="50"/>
      <c r="IS558" s="50"/>
      <c r="IT558" s="50"/>
      <c r="IU558" s="50"/>
      <c r="IV558" s="50"/>
    </row>
    <row r="559" spans="1:256" ht="9.75" customHeight="1">
      <c r="A559" s="659"/>
      <c r="B559" s="235"/>
      <c r="C559" s="638"/>
      <c r="D559" s="629"/>
      <c r="E559" s="638"/>
      <c r="F559" s="638"/>
      <c r="G559" s="959"/>
      <c r="H559" s="1020"/>
      <c r="I559" s="104"/>
      <c r="J559" s="104"/>
      <c r="K559" s="104"/>
      <c r="L559" s="104"/>
      <c r="M559" s="104"/>
      <c r="N559" s="104"/>
      <c r="O559" s="104"/>
      <c r="P559" s="104"/>
      <c r="Q559" s="455" t="s">
        <v>105</v>
      </c>
      <c r="R559" s="148"/>
      <c r="S559" s="148"/>
      <c r="T559" s="732" t="e">
        <f>+#REF!*0.05*1.35</f>
        <v>#REF!</v>
      </c>
      <c r="U559" s="148"/>
      <c r="V559" s="732" t="e">
        <f>+#REF!*0.05*1.35</f>
        <v>#REF!</v>
      </c>
      <c r="W559" s="148"/>
      <c r="X559" s="732" t="e">
        <f>+#REF!*0.05*1.35</f>
        <v>#REF!</v>
      </c>
      <c r="Y559" s="148"/>
      <c r="Z559" s="187" t="e">
        <f>+X559</f>
        <v>#REF!</v>
      </c>
      <c r="AA559" s="148"/>
      <c r="AB559" s="774"/>
      <c r="AC559" s="104"/>
      <c r="AD559" s="104"/>
      <c r="AE559" s="104"/>
      <c r="AF559" s="104"/>
      <c r="AG559" s="104"/>
      <c r="AH559" s="104"/>
      <c r="AI559" s="104"/>
      <c r="AJ559" s="104"/>
      <c r="AK559" s="104"/>
      <c r="AL559" s="104"/>
      <c r="AM559" s="104"/>
      <c r="AN559" s="104"/>
      <c r="AO559" s="104"/>
      <c r="AP559" s="104"/>
      <c r="AQ559" s="104"/>
      <c r="AR559" s="104"/>
      <c r="AS559" s="104"/>
      <c r="AT559" s="104"/>
      <c r="AU559" s="104"/>
      <c r="AV559" s="104"/>
      <c r="AW559" s="104"/>
      <c r="AX559" s="104"/>
      <c r="AY559" s="104"/>
      <c r="AZ559" s="104"/>
      <c r="BA559" s="104"/>
      <c r="BB559" s="104"/>
      <c r="BC559" s="104"/>
      <c r="BD559" s="104"/>
      <c r="BE559" s="104"/>
      <c r="BF559" s="104"/>
      <c r="BG559" s="104"/>
      <c r="BH559" s="104"/>
      <c r="BI559" s="104"/>
      <c r="BJ559" s="104"/>
      <c r="BK559" s="104"/>
      <c r="BL559" s="104"/>
      <c r="BM559" s="104"/>
      <c r="BN559" s="104"/>
      <c r="BO559" s="104"/>
      <c r="BP559" s="104"/>
      <c r="BQ559" s="104"/>
      <c r="BR559" s="104"/>
      <c r="BS559" s="104"/>
      <c r="BT559" s="104"/>
      <c r="BU559" s="104"/>
      <c r="BV559" s="104"/>
      <c r="BW559" s="104"/>
      <c r="BX559" s="104"/>
      <c r="BY559" s="104"/>
      <c r="BZ559" s="104"/>
      <c r="CA559" s="104"/>
      <c r="CB559" s="104"/>
      <c r="CC559" s="104"/>
      <c r="CD559" s="104"/>
      <c r="CE559" s="104"/>
      <c r="CF559" s="104"/>
      <c r="CG559" s="104"/>
      <c r="CH559" s="104"/>
      <c r="CI559" s="104"/>
      <c r="CJ559" s="104"/>
      <c r="CK559" s="104"/>
      <c r="CL559" s="104"/>
      <c r="CM559" s="104"/>
      <c r="CN559" s="104"/>
      <c r="CO559" s="104"/>
      <c r="CP559" s="104"/>
      <c r="CQ559" s="104"/>
      <c r="CR559" s="104"/>
      <c r="CS559" s="104"/>
      <c r="CT559" s="104"/>
      <c r="CU559" s="104"/>
      <c r="CV559" s="104"/>
      <c r="CW559" s="104"/>
      <c r="CX559" s="104"/>
      <c r="CY559" s="104"/>
      <c r="CZ559" s="104"/>
      <c r="DA559" s="104"/>
      <c r="DB559" s="104"/>
      <c r="DC559" s="104"/>
      <c r="DD559" s="104"/>
      <c r="DE559" s="104"/>
      <c r="DF559" s="104"/>
      <c r="DG559" s="104"/>
      <c r="DH559" s="104"/>
      <c r="DI559" s="104"/>
      <c r="DJ559" s="104"/>
      <c r="DK559" s="104"/>
      <c r="DL559" s="104"/>
      <c r="DM559" s="104"/>
      <c r="DN559" s="104"/>
      <c r="DO559" s="104"/>
      <c r="DP559" s="104"/>
      <c r="DQ559" s="104"/>
      <c r="DR559" s="104"/>
      <c r="DS559" s="104"/>
      <c r="DT559" s="104"/>
      <c r="DU559" s="104"/>
      <c r="DV559" s="104"/>
      <c r="DW559" s="104"/>
      <c r="DX559" s="104"/>
      <c r="DY559" s="104"/>
      <c r="DZ559" s="104"/>
      <c r="EA559" s="104"/>
      <c r="EB559" s="104"/>
      <c r="EC559" s="104"/>
      <c r="ED559" s="104"/>
      <c r="EE559" s="104"/>
      <c r="EF559" s="104"/>
      <c r="EG559" s="104"/>
      <c r="EH559" s="104"/>
      <c r="EI559" s="104"/>
      <c r="EJ559" s="104"/>
      <c r="EK559" s="104"/>
      <c r="EL559" s="104"/>
      <c r="EM559" s="104"/>
      <c r="EN559" s="104"/>
      <c r="EO559" s="104"/>
      <c r="EP559" s="104"/>
      <c r="EQ559" s="104"/>
      <c r="ER559" s="104"/>
      <c r="ES559" s="104"/>
      <c r="ET559" s="104"/>
      <c r="EU559" s="104"/>
      <c r="EV559" s="104"/>
      <c r="EW559" s="104"/>
      <c r="EX559" s="104"/>
      <c r="EY559" s="104"/>
      <c r="EZ559" s="104"/>
      <c r="FA559" s="104"/>
      <c r="FB559" s="104"/>
      <c r="FC559" s="104"/>
      <c r="FD559" s="104"/>
      <c r="FE559" s="104"/>
      <c r="FF559" s="104"/>
      <c r="FG559" s="104"/>
      <c r="FH559" s="104"/>
      <c r="FI559" s="104"/>
      <c r="FJ559" s="104"/>
      <c r="FK559" s="104"/>
      <c r="FL559" s="104"/>
      <c r="FM559" s="104"/>
      <c r="FN559" s="104"/>
      <c r="FO559" s="104"/>
      <c r="FP559" s="104"/>
      <c r="FQ559" s="104"/>
      <c r="FR559" s="104"/>
      <c r="FS559" s="104"/>
      <c r="FT559" s="104"/>
      <c r="FU559" s="104"/>
      <c r="FV559" s="104"/>
      <c r="FW559" s="104"/>
      <c r="FX559" s="104"/>
      <c r="FY559" s="104"/>
      <c r="FZ559" s="104"/>
      <c r="GA559" s="104"/>
      <c r="GB559" s="104"/>
      <c r="GC559" s="104"/>
      <c r="GD559" s="104"/>
      <c r="GE559" s="104"/>
      <c r="GF559" s="104"/>
      <c r="GG559" s="104"/>
      <c r="GH559" s="104"/>
      <c r="GI559" s="104"/>
      <c r="GJ559" s="104"/>
      <c r="GK559" s="104"/>
      <c r="GL559" s="104"/>
      <c r="GM559" s="104"/>
      <c r="GN559" s="104"/>
      <c r="GO559" s="104"/>
      <c r="GP559" s="104"/>
      <c r="GQ559" s="104"/>
      <c r="GR559" s="104"/>
      <c r="GS559" s="104"/>
      <c r="GT559" s="104"/>
      <c r="GU559" s="104"/>
      <c r="GV559" s="104"/>
      <c r="GW559" s="104"/>
      <c r="GX559" s="104"/>
      <c r="GY559" s="104"/>
      <c r="GZ559" s="104"/>
      <c r="HA559" s="104"/>
      <c r="HB559" s="104"/>
      <c r="HC559" s="104"/>
      <c r="HD559" s="104"/>
      <c r="HE559" s="104"/>
      <c r="HF559" s="104"/>
      <c r="HG559" s="104"/>
      <c r="HH559" s="104"/>
      <c r="HI559" s="104"/>
      <c r="HJ559" s="104"/>
      <c r="HK559" s="104"/>
      <c r="HL559" s="104"/>
      <c r="HM559" s="104"/>
      <c r="HN559" s="104"/>
      <c r="HO559" s="104"/>
      <c r="HP559" s="104"/>
      <c r="HQ559" s="104"/>
      <c r="HR559" s="104"/>
      <c r="HS559" s="104"/>
      <c r="HT559" s="104"/>
      <c r="HU559" s="104"/>
      <c r="HV559" s="104"/>
      <c r="HW559" s="104"/>
      <c r="HX559" s="104"/>
      <c r="HY559" s="104"/>
      <c r="HZ559" s="104"/>
      <c r="IA559" s="104"/>
      <c r="IB559" s="104"/>
      <c r="IC559" s="104"/>
      <c r="ID559" s="104"/>
      <c r="IE559" s="104"/>
      <c r="IF559" s="104"/>
      <c r="IG559" s="104"/>
      <c r="IH559" s="104"/>
      <c r="II559" s="104"/>
      <c r="IJ559" s="104"/>
      <c r="IK559" s="104"/>
      <c r="IL559" s="104"/>
      <c r="IM559" s="104"/>
      <c r="IN559" s="104"/>
      <c r="IO559" s="104"/>
      <c r="IP559" s="104"/>
      <c r="IQ559" s="104"/>
      <c r="IR559" s="104"/>
      <c r="IS559" s="104"/>
      <c r="IT559" s="104"/>
      <c r="IU559" s="104"/>
      <c r="IV559" s="104"/>
    </row>
    <row r="560" spans="1:256" s="573" customFormat="1">
      <c r="A560" s="1155" t="s">
        <v>125</v>
      </c>
      <c r="B560" s="853" t="s">
        <v>20</v>
      </c>
      <c r="C560" s="572"/>
      <c r="D560" s="854"/>
      <c r="E560" s="855"/>
      <c r="F560" s="856"/>
      <c r="G560" s="959"/>
      <c r="H560" s="1083"/>
      <c r="I560" s="1084"/>
      <c r="J560" s="1084"/>
      <c r="K560" s="1084"/>
      <c r="L560" s="1084"/>
      <c r="M560" s="1084"/>
      <c r="N560" s="1084"/>
    </row>
    <row r="561" spans="1:256" s="813" customFormat="1" ht="64.5" customHeight="1">
      <c r="A561" s="876">
        <v>1</v>
      </c>
      <c r="B561" s="566" t="s">
        <v>335</v>
      </c>
      <c r="C561" s="507">
        <v>1</v>
      </c>
      <c r="D561" s="874" t="s">
        <v>85</v>
      </c>
      <c r="E561" s="875"/>
      <c r="F561" s="877">
        <f>+E561*C561</f>
        <v>0</v>
      </c>
      <c r="G561" s="959"/>
      <c r="H561" s="19"/>
      <c r="I561" s="19"/>
      <c r="J561" s="19"/>
      <c r="K561" s="19"/>
      <c r="L561" s="19"/>
      <c r="M561" s="19"/>
      <c r="N561" s="19"/>
      <c r="O561" s="12"/>
      <c r="P561" s="12"/>
      <c r="Q561" s="508" t="s">
        <v>422</v>
      </c>
      <c r="R561" s="736"/>
      <c r="S561" s="736"/>
      <c r="T561" s="154"/>
      <c r="U561" s="148"/>
      <c r="V561" s="735"/>
      <c r="W561" s="735"/>
      <c r="X561" s="742">
        <f>1620.35*0.85*0.2</f>
        <v>275.45949999999999</v>
      </c>
      <c r="Y561" s="735"/>
      <c r="Z561" s="742">
        <f>+X561</f>
        <v>275.45949999999999</v>
      </c>
      <c r="AA561" s="742"/>
      <c r="AB561" s="742">
        <f>4475.06*0.85*0.2</f>
        <v>760.76020000000017</v>
      </c>
      <c r="AC561" s="12"/>
      <c r="AD561" s="12"/>
      <c r="AE561" s="12"/>
      <c r="AF561" s="12"/>
      <c r="AG561" s="12"/>
      <c r="AH561" s="12"/>
      <c r="AI561" s="12"/>
      <c r="AJ561" s="12"/>
      <c r="AK561" s="12"/>
      <c r="AL561" s="12"/>
      <c r="AM561" s="12"/>
      <c r="AN561" s="12"/>
      <c r="AO561" s="12"/>
      <c r="AP561" s="12"/>
      <c r="AQ561" s="12"/>
      <c r="AR561" s="12"/>
      <c r="AS561" s="12"/>
      <c r="AT561" s="12"/>
      <c r="AU561" s="12"/>
      <c r="AV561" s="12"/>
      <c r="AW561" s="12"/>
      <c r="AX561" s="12"/>
      <c r="AY561" s="12"/>
      <c r="AZ561" s="12"/>
      <c r="BA561" s="12"/>
      <c r="BB561" s="12"/>
      <c r="BC561" s="12"/>
      <c r="BD561" s="12"/>
      <c r="BE561" s="12"/>
      <c r="BF561" s="12"/>
      <c r="BG561" s="12"/>
      <c r="BH561" s="12"/>
      <c r="BI561" s="12"/>
      <c r="BJ561" s="12"/>
      <c r="BK561" s="12"/>
      <c r="BL561" s="12"/>
      <c r="BM561" s="12"/>
      <c r="BN561" s="12"/>
      <c r="BO561" s="12"/>
      <c r="BP561" s="12"/>
      <c r="BQ561" s="12"/>
      <c r="BR561" s="12"/>
      <c r="BS561" s="12"/>
      <c r="BT561" s="12"/>
      <c r="BU561" s="12"/>
      <c r="BV561" s="12"/>
      <c r="BW561" s="12"/>
      <c r="BX561" s="12"/>
      <c r="BY561" s="12"/>
      <c r="BZ561" s="12"/>
      <c r="CA561" s="12"/>
      <c r="CB561" s="12"/>
      <c r="CC561" s="12"/>
      <c r="CD561" s="12"/>
      <c r="CE561" s="12"/>
      <c r="CF561" s="12"/>
      <c r="CG561" s="12"/>
      <c r="CH561" s="12"/>
      <c r="CI561" s="12"/>
      <c r="CJ561" s="12"/>
      <c r="CK561" s="12"/>
      <c r="CL561" s="12"/>
      <c r="CM561" s="12"/>
      <c r="CN561" s="12"/>
      <c r="CO561" s="12"/>
      <c r="CP561" s="12"/>
      <c r="CQ561" s="12"/>
      <c r="CR561" s="12"/>
      <c r="CS561" s="12"/>
      <c r="CT561" s="12"/>
      <c r="CU561" s="12"/>
      <c r="CV561" s="12"/>
      <c r="CW561" s="12"/>
      <c r="CX561" s="12"/>
      <c r="CY561" s="12"/>
      <c r="CZ561" s="12"/>
      <c r="DA561" s="12"/>
      <c r="DB561" s="12"/>
      <c r="DC561" s="12"/>
      <c r="DD561" s="12"/>
      <c r="DE561" s="12"/>
      <c r="DF561" s="12"/>
      <c r="DG561" s="12"/>
      <c r="DH561" s="12"/>
      <c r="DI561" s="12"/>
      <c r="DJ561" s="12"/>
      <c r="DK561" s="12"/>
      <c r="DL561" s="12"/>
      <c r="DM561" s="12"/>
      <c r="DN561" s="12"/>
      <c r="DO561" s="12"/>
      <c r="DP561" s="12"/>
      <c r="DQ561" s="12"/>
      <c r="DR561" s="12"/>
      <c r="DS561" s="12"/>
      <c r="DT561" s="12"/>
      <c r="DU561" s="12"/>
      <c r="DV561" s="12"/>
      <c r="DW561" s="12"/>
      <c r="DX561" s="12"/>
      <c r="DY561" s="12"/>
      <c r="DZ561" s="12"/>
      <c r="EA561" s="12"/>
      <c r="EB561" s="12"/>
      <c r="EC561" s="12"/>
      <c r="ED561" s="12"/>
      <c r="EE561" s="12"/>
      <c r="EF561" s="12"/>
      <c r="EG561" s="12"/>
      <c r="EH561" s="12"/>
      <c r="EI561" s="12"/>
      <c r="EJ561" s="12"/>
      <c r="EK561" s="12"/>
      <c r="EL561" s="12"/>
      <c r="EM561" s="12"/>
      <c r="EN561" s="12"/>
      <c r="EO561" s="12"/>
      <c r="EP561" s="12"/>
      <c r="EQ561" s="12"/>
      <c r="ER561" s="12"/>
      <c r="ES561" s="12"/>
      <c r="ET561" s="12"/>
      <c r="EU561" s="12"/>
      <c r="EV561" s="12"/>
      <c r="EW561" s="12"/>
      <c r="EX561" s="12"/>
      <c r="EY561" s="12"/>
      <c r="EZ561" s="12"/>
      <c r="FA561" s="12"/>
      <c r="FB561" s="12"/>
      <c r="FC561" s="12"/>
      <c r="FD561" s="12"/>
      <c r="FE561" s="12"/>
      <c r="FF561" s="12"/>
      <c r="FG561" s="12"/>
      <c r="FH561" s="12"/>
      <c r="FI561" s="12"/>
      <c r="FJ561" s="12"/>
      <c r="FK561" s="12"/>
      <c r="FL561" s="12"/>
      <c r="FM561" s="12"/>
      <c r="FN561" s="12"/>
      <c r="FO561" s="12"/>
      <c r="FP561" s="12"/>
      <c r="FQ561" s="12"/>
      <c r="FR561" s="12"/>
      <c r="FS561" s="12"/>
      <c r="FT561" s="12"/>
      <c r="FU561" s="12"/>
      <c r="FV561" s="12"/>
      <c r="FW561" s="12"/>
      <c r="FX561" s="12"/>
      <c r="FY561" s="12"/>
      <c r="FZ561" s="12"/>
      <c r="GA561" s="12"/>
      <c r="GB561" s="12"/>
      <c r="GC561" s="12"/>
      <c r="GD561" s="12"/>
      <c r="GE561" s="12"/>
      <c r="GF561" s="12"/>
      <c r="GG561" s="12"/>
      <c r="GH561" s="12"/>
      <c r="GI561" s="12"/>
      <c r="GJ561" s="12"/>
      <c r="GK561" s="12"/>
      <c r="GL561" s="12"/>
      <c r="GM561" s="12"/>
      <c r="GN561" s="12"/>
      <c r="GO561" s="12"/>
      <c r="GP561" s="12"/>
      <c r="GQ561" s="12"/>
      <c r="GR561" s="12"/>
      <c r="GS561" s="12"/>
      <c r="GT561" s="12"/>
      <c r="GU561" s="12"/>
      <c r="GV561" s="12"/>
      <c r="GW561" s="12"/>
      <c r="GX561" s="12"/>
      <c r="GY561" s="12"/>
      <c r="GZ561" s="12"/>
      <c r="HA561" s="12"/>
      <c r="HB561" s="12"/>
      <c r="HC561" s="12"/>
      <c r="HD561" s="12"/>
      <c r="HE561" s="12"/>
      <c r="HF561" s="12"/>
      <c r="HG561" s="12"/>
      <c r="HH561" s="12"/>
      <c r="HI561" s="12"/>
      <c r="HJ561" s="12"/>
      <c r="HK561" s="12"/>
      <c r="HL561" s="12"/>
      <c r="HM561" s="12"/>
      <c r="HN561" s="12"/>
      <c r="HO561" s="12"/>
      <c r="HP561" s="12"/>
      <c r="HQ561" s="12"/>
      <c r="HR561" s="12"/>
      <c r="HS561" s="12"/>
      <c r="HT561" s="12"/>
      <c r="HU561" s="12"/>
      <c r="HV561" s="12"/>
      <c r="HW561" s="12"/>
      <c r="HX561" s="12"/>
      <c r="HY561" s="12"/>
      <c r="HZ561" s="12"/>
      <c r="IA561" s="12"/>
      <c r="IB561" s="12"/>
      <c r="IC561" s="12"/>
      <c r="ID561" s="12"/>
      <c r="IE561" s="12"/>
      <c r="IF561" s="12"/>
      <c r="IG561" s="12"/>
      <c r="IH561" s="12"/>
      <c r="II561" s="12"/>
      <c r="IJ561" s="12"/>
      <c r="IK561" s="12"/>
      <c r="IL561" s="12"/>
      <c r="IM561" s="12"/>
      <c r="IN561" s="12"/>
      <c r="IO561" s="12"/>
      <c r="IP561" s="12"/>
      <c r="IQ561" s="12"/>
      <c r="IR561" s="12"/>
      <c r="IS561" s="12"/>
    </row>
    <row r="562" spans="1:256" s="813" customFormat="1" ht="39" customHeight="1">
      <c r="A562" s="876">
        <v>2</v>
      </c>
      <c r="B562" s="566" t="s">
        <v>336</v>
      </c>
      <c r="C562" s="507"/>
      <c r="D562" s="874" t="s">
        <v>337</v>
      </c>
      <c r="E562" s="875"/>
      <c r="F562" s="877">
        <f>ROUND(E562*C562,2)</f>
        <v>0</v>
      </c>
      <c r="G562" s="959"/>
      <c r="H562" s="19"/>
      <c r="I562" s="19"/>
      <c r="J562" s="19"/>
      <c r="K562" s="19"/>
      <c r="L562" s="19"/>
      <c r="M562" s="19"/>
      <c r="N562" s="19"/>
      <c r="O562" s="12"/>
      <c r="P562" s="12"/>
      <c r="Q562" s="508" t="s">
        <v>423</v>
      </c>
      <c r="R562" s="736"/>
      <c r="S562" s="736"/>
      <c r="T562" s="154"/>
      <c r="U562" s="148"/>
      <c r="V562" s="735"/>
      <c r="W562" s="735"/>
      <c r="X562" s="735">
        <f>+X561*1.2</f>
        <v>330.5514</v>
      </c>
      <c r="Y562" s="735"/>
      <c r="Z562" s="742">
        <f>+Z561*1.2</f>
        <v>330.5514</v>
      </c>
      <c r="AA562" s="742"/>
      <c r="AB562" s="742">
        <f>+AB561*1.2</f>
        <v>912.91224000000022</v>
      </c>
      <c r="AC562" s="12"/>
      <c r="AD562" s="12"/>
      <c r="AE562" s="12"/>
      <c r="AF562" s="12"/>
      <c r="AG562" s="12"/>
      <c r="AH562" s="12"/>
      <c r="AI562" s="12"/>
      <c r="AJ562" s="12"/>
      <c r="AK562" s="12"/>
      <c r="AL562" s="12"/>
      <c r="AM562" s="12"/>
      <c r="AN562" s="12"/>
      <c r="AO562" s="12"/>
      <c r="AP562" s="12"/>
      <c r="AQ562" s="12"/>
      <c r="AR562" s="12"/>
      <c r="AS562" s="12"/>
      <c r="AT562" s="12"/>
      <c r="AU562" s="12"/>
      <c r="AV562" s="12"/>
      <c r="AW562" s="12"/>
      <c r="AX562" s="12"/>
      <c r="AY562" s="12"/>
      <c r="AZ562" s="12"/>
      <c r="BA562" s="12"/>
      <c r="BB562" s="12"/>
      <c r="BC562" s="12"/>
      <c r="BD562" s="12"/>
      <c r="BE562" s="12"/>
      <c r="BF562" s="12"/>
      <c r="BG562" s="12"/>
      <c r="BH562" s="12"/>
      <c r="BI562" s="12"/>
      <c r="BJ562" s="12"/>
      <c r="BK562" s="12"/>
      <c r="BL562" s="12"/>
      <c r="BM562" s="12"/>
      <c r="BN562" s="12"/>
      <c r="BO562" s="12"/>
      <c r="BP562" s="12"/>
      <c r="BQ562" s="12"/>
      <c r="BR562" s="12"/>
      <c r="BS562" s="12"/>
      <c r="BT562" s="12"/>
      <c r="BU562" s="12"/>
      <c r="BV562" s="12"/>
      <c r="BW562" s="12"/>
      <c r="BX562" s="12"/>
      <c r="BY562" s="12"/>
      <c r="BZ562" s="12"/>
      <c r="CA562" s="12"/>
      <c r="CB562" s="12"/>
      <c r="CC562" s="12"/>
      <c r="CD562" s="12"/>
      <c r="CE562" s="12"/>
      <c r="CF562" s="12"/>
      <c r="CG562" s="12"/>
      <c r="CH562" s="12"/>
      <c r="CI562" s="12"/>
      <c r="CJ562" s="12"/>
      <c r="CK562" s="12"/>
      <c r="CL562" s="12"/>
      <c r="CM562" s="12"/>
      <c r="CN562" s="12"/>
      <c r="CO562" s="12"/>
      <c r="CP562" s="12"/>
      <c r="CQ562" s="12"/>
      <c r="CR562" s="12"/>
      <c r="CS562" s="12"/>
      <c r="CT562" s="12"/>
      <c r="CU562" s="12"/>
      <c r="CV562" s="12"/>
      <c r="CW562" s="12"/>
      <c r="CX562" s="12"/>
      <c r="CY562" s="12"/>
      <c r="CZ562" s="12"/>
      <c r="DA562" s="12"/>
      <c r="DB562" s="12"/>
      <c r="DC562" s="12"/>
      <c r="DD562" s="12"/>
      <c r="DE562" s="12"/>
      <c r="DF562" s="12"/>
      <c r="DG562" s="12"/>
      <c r="DH562" s="12"/>
      <c r="DI562" s="12"/>
      <c r="DJ562" s="12"/>
      <c r="DK562" s="12"/>
      <c r="DL562" s="12"/>
      <c r="DM562" s="12"/>
      <c r="DN562" s="12"/>
      <c r="DO562" s="12"/>
      <c r="DP562" s="12"/>
      <c r="DQ562" s="12"/>
      <c r="DR562" s="12"/>
      <c r="DS562" s="12"/>
      <c r="DT562" s="12"/>
      <c r="DU562" s="12"/>
      <c r="DV562" s="12"/>
      <c r="DW562" s="12"/>
      <c r="DX562" s="12"/>
      <c r="DY562" s="12"/>
      <c r="DZ562" s="12"/>
      <c r="EA562" s="12"/>
      <c r="EB562" s="12"/>
      <c r="EC562" s="12"/>
      <c r="ED562" s="12"/>
      <c r="EE562" s="12"/>
      <c r="EF562" s="12"/>
      <c r="EG562" s="12"/>
      <c r="EH562" s="12"/>
      <c r="EI562" s="12"/>
      <c r="EJ562" s="12"/>
      <c r="EK562" s="12"/>
      <c r="EL562" s="12"/>
      <c r="EM562" s="12"/>
      <c r="EN562" s="12"/>
      <c r="EO562" s="12"/>
      <c r="EP562" s="12"/>
      <c r="EQ562" s="12"/>
      <c r="ER562" s="12"/>
      <c r="ES562" s="12"/>
      <c r="ET562" s="12"/>
      <c r="EU562" s="12"/>
      <c r="EV562" s="12"/>
      <c r="EW562" s="12"/>
      <c r="EX562" s="12"/>
      <c r="EY562" s="12"/>
      <c r="EZ562" s="12"/>
      <c r="FA562" s="12"/>
      <c r="FB562" s="12"/>
      <c r="FC562" s="12"/>
      <c r="FD562" s="12"/>
      <c r="FE562" s="12"/>
      <c r="FF562" s="12"/>
      <c r="FG562" s="12"/>
      <c r="FH562" s="12"/>
      <c r="FI562" s="12"/>
      <c r="FJ562" s="12"/>
      <c r="FK562" s="12"/>
      <c r="FL562" s="12"/>
      <c r="FM562" s="12"/>
      <c r="FN562" s="12"/>
      <c r="FO562" s="12"/>
      <c r="FP562" s="12"/>
      <c r="FQ562" s="12"/>
      <c r="FR562" s="12"/>
      <c r="FS562" s="12"/>
      <c r="FT562" s="12"/>
      <c r="FU562" s="12"/>
      <c r="FV562" s="12"/>
      <c r="FW562" s="12"/>
      <c r="FX562" s="12"/>
      <c r="FY562" s="12"/>
      <c r="FZ562" s="12"/>
      <c r="GA562" s="12"/>
      <c r="GB562" s="12"/>
      <c r="GC562" s="12"/>
      <c r="GD562" s="12"/>
      <c r="GE562" s="12"/>
      <c r="GF562" s="12"/>
      <c r="GG562" s="12"/>
      <c r="GH562" s="12"/>
      <c r="GI562" s="12"/>
      <c r="GJ562" s="12"/>
      <c r="GK562" s="12"/>
      <c r="GL562" s="12"/>
      <c r="GM562" s="12"/>
      <c r="GN562" s="12"/>
      <c r="GO562" s="12"/>
      <c r="GP562" s="12"/>
      <c r="GQ562" s="12"/>
      <c r="GR562" s="12"/>
      <c r="GS562" s="12"/>
      <c r="GT562" s="12"/>
      <c r="GU562" s="12"/>
      <c r="GV562" s="12"/>
      <c r="GW562" s="12"/>
      <c r="GX562" s="12"/>
      <c r="GY562" s="12"/>
      <c r="GZ562" s="12"/>
      <c r="HA562" s="12"/>
      <c r="HB562" s="12"/>
      <c r="HC562" s="12"/>
      <c r="HD562" s="12"/>
      <c r="HE562" s="12"/>
      <c r="HF562" s="12"/>
      <c r="HG562" s="12"/>
      <c r="HH562" s="12"/>
      <c r="HI562" s="12"/>
      <c r="HJ562" s="12"/>
      <c r="HK562" s="12"/>
      <c r="HL562" s="12"/>
      <c r="HM562" s="12"/>
      <c r="HN562" s="12"/>
      <c r="HO562" s="12"/>
      <c r="HP562" s="12"/>
      <c r="HQ562" s="12"/>
      <c r="HR562" s="12"/>
      <c r="HS562" s="12"/>
      <c r="HT562" s="12"/>
      <c r="HU562" s="12"/>
      <c r="HV562" s="12"/>
      <c r="HW562" s="12"/>
      <c r="HX562" s="12"/>
      <c r="HY562" s="12"/>
      <c r="HZ562" s="12"/>
      <c r="IA562" s="12"/>
      <c r="IB562" s="12"/>
      <c r="IC562" s="12"/>
      <c r="ID562" s="12"/>
      <c r="IE562" s="12"/>
      <c r="IF562" s="12"/>
      <c r="IG562" s="12"/>
      <c r="IH562" s="12"/>
      <c r="II562" s="12"/>
      <c r="IJ562" s="12"/>
      <c r="IK562" s="12"/>
      <c r="IL562" s="12"/>
      <c r="IM562" s="12"/>
      <c r="IN562" s="12"/>
      <c r="IO562" s="12"/>
      <c r="IP562" s="12"/>
      <c r="IQ562" s="12"/>
      <c r="IR562" s="12"/>
      <c r="IS562" s="12"/>
    </row>
    <row r="563" spans="1:256" s="315" customFormat="1">
      <c r="A563" s="684"/>
      <c r="B563" s="1154" t="s">
        <v>469</v>
      </c>
      <c r="C563" s="309"/>
      <c r="D563" s="310"/>
      <c r="E563" s="311"/>
      <c r="F563" s="312">
        <f>SUM(F561:F562)</f>
        <v>0</v>
      </c>
      <c r="G563" s="959"/>
      <c r="H563" s="192"/>
      <c r="I563" s="314"/>
      <c r="J563" s="314"/>
      <c r="K563" s="314"/>
      <c r="L563" s="314"/>
      <c r="M563" s="314"/>
      <c r="N563" s="314"/>
      <c r="O563" s="314"/>
      <c r="P563" s="314"/>
      <c r="Q563" s="350" t="s">
        <v>107</v>
      </c>
      <c r="R563" s="172"/>
      <c r="S563" s="172"/>
      <c r="T563" s="741">
        <f>((1910.24)*0.6*0.2)*1.2</f>
        <v>275.07456000000002</v>
      </c>
      <c r="U563" s="736"/>
      <c r="V563" s="741">
        <f>((5779.61)*0.6*0.2)*1.2</f>
        <v>832.26383999999996</v>
      </c>
      <c r="W563" s="736"/>
      <c r="X563" s="741"/>
      <c r="Y563" s="736"/>
      <c r="Z563" s="738" t="e">
        <f>+#REF!*0.95</f>
        <v>#REF!</v>
      </c>
      <c r="AA563" s="736"/>
      <c r="AB563" s="785"/>
      <c r="AC563" s="314"/>
      <c r="AD563" s="314"/>
      <c r="AE563" s="314"/>
      <c r="AF563" s="314"/>
      <c r="AG563" s="314"/>
      <c r="AH563" s="314"/>
      <c r="AI563" s="314"/>
      <c r="AJ563" s="314"/>
      <c r="AK563" s="314"/>
      <c r="AL563" s="314"/>
      <c r="AM563" s="314"/>
      <c r="AN563" s="314"/>
      <c r="AO563" s="314"/>
      <c r="AP563" s="314"/>
      <c r="AQ563" s="314"/>
      <c r="AR563" s="314"/>
      <c r="AS563" s="314"/>
      <c r="AT563" s="314"/>
      <c r="AU563" s="314"/>
      <c r="AV563" s="314"/>
      <c r="AW563" s="314"/>
      <c r="AX563" s="314"/>
      <c r="AY563" s="314"/>
      <c r="AZ563" s="314"/>
      <c r="BA563" s="314"/>
      <c r="BB563" s="314"/>
      <c r="BC563" s="314"/>
      <c r="BD563" s="314"/>
      <c r="BE563" s="314"/>
      <c r="BF563" s="314"/>
      <c r="BG563" s="314"/>
      <c r="BH563" s="314"/>
      <c r="BI563" s="314"/>
      <c r="BJ563" s="314"/>
      <c r="BK563" s="314"/>
      <c r="BL563" s="314"/>
      <c r="BM563" s="314"/>
      <c r="BN563" s="314"/>
      <c r="BO563" s="314"/>
      <c r="BP563" s="314"/>
      <c r="BQ563" s="314"/>
      <c r="BR563" s="314"/>
      <c r="BS563" s="314"/>
      <c r="BT563" s="314"/>
      <c r="BU563" s="314"/>
      <c r="BV563" s="314"/>
      <c r="BW563" s="314"/>
      <c r="BX563" s="314"/>
      <c r="BY563" s="314"/>
      <c r="BZ563" s="314"/>
      <c r="CA563" s="314"/>
      <c r="CB563" s="314"/>
      <c r="CC563" s="314"/>
      <c r="CD563" s="314"/>
      <c r="CE563" s="314"/>
      <c r="CF563" s="314"/>
      <c r="CG563" s="314"/>
      <c r="CH563" s="314"/>
      <c r="CI563" s="314"/>
      <c r="CJ563" s="314"/>
      <c r="CK563" s="314"/>
      <c r="CL563" s="314"/>
      <c r="CM563" s="314"/>
      <c r="CN563" s="314"/>
      <c r="CO563" s="314"/>
      <c r="CP563" s="314"/>
      <c r="CQ563" s="314"/>
      <c r="CR563" s="314"/>
      <c r="CS563" s="314"/>
      <c r="CT563" s="314"/>
      <c r="CU563" s="314"/>
      <c r="CV563" s="314"/>
      <c r="CW563" s="314"/>
      <c r="CX563" s="314"/>
      <c r="CY563" s="314"/>
      <c r="CZ563" s="314"/>
      <c r="DA563" s="314"/>
      <c r="DB563" s="314"/>
      <c r="DC563" s="314"/>
      <c r="DD563" s="314"/>
      <c r="DE563" s="314"/>
      <c r="DF563" s="314"/>
      <c r="DG563" s="314"/>
      <c r="DH563" s="314"/>
      <c r="DI563" s="314"/>
      <c r="DJ563" s="314"/>
      <c r="DK563" s="314"/>
      <c r="DL563" s="314"/>
      <c r="DM563" s="314"/>
      <c r="DN563" s="314"/>
      <c r="DO563" s="314"/>
      <c r="DP563" s="314"/>
      <c r="DQ563" s="314"/>
      <c r="DR563" s="314"/>
      <c r="DS563" s="314"/>
      <c r="DT563" s="314"/>
      <c r="DU563" s="314"/>
      <c r="DV563" s="314"/>
      <c r="DW563" s="314"/>
      <c r="DX563" s="314"/>
      <c r="DY563" s="314"/>
      <c r="DZ563" s="314"/>
      <c r="EA563" s="314"/>
      <c r="EB563" s="314"/>
      <c r="EC563" s="314"/>
      <c r="ED563" s="314"/>
      <c r="EE563" s="314"/>
      <c r="EF563" s="314"/>
      <c r="EG563" s="314"/>
      <c r="EH563" s="314"/>
      <c r="EI563" s="314"/>
      <c r="EJ563" s="314"/>
      <c r="EK563" s="314"/>
      <c r="EL563" s="314"/>
      <c r="EM563" s="314"/>
      <c r="EN563" s="314"/>
      <c r="EO563" s="314"/>
      <c r="EP563" s="314"/>
      <c r="EQ563" s="314"/>
      <c r="ER563" s="314"/>
      <c r="ES563" s="314"/>
      <c r="ET563" s="314"/>
      <c r="EU563" s="314"/>
      <c r="EV563" s="314"/>
      <c r="EW563" s="314"/>
      <c r="EX563" s="314"/>
      <c r="EY563" s="314"/>
      <c r="EZ563" s="314"/>
      <c r="FA563" s="314"/>
      <c r="FB563" s="314"/>
      <c r="FC563" s="314"/>
      <c r="FD563" s="314"/>
      <c r="FE563" s="314"/>
      <c r="FF563" s="314"/>
      <c r="FG563" s="314"/>
      <c r="FH563" s="314"/>
      <c r="FI563" s="314"/>
      <c r="FJ563" s="314"/>
      <c r="FK563" s="314"/>
      <c r="FL563" s="314"/>
      <c r="FM563" s="314"/>
      <c r="FN563" s="314"/>
      <c r="FO563" s="314"/>
      <c r="FP563" s="314"/>
      <c r="FQ563" s="314"/>
      <c r="FR563" s="314"/>
      <c r="FS563" s="314"/>
      <c r="FT563" s="314"/>
      <c r="FU563" s="314"/>
      <c r="FV563" s="314"/>
      <c r="FW563" s="314"/>
      <c r="FX563" s="314"/>
      <c r="FY563" s="314"/>
      <c r="FZ563" s="314"/>
      <c r="GA563" s="314"/>
      <c r="GB563" s="314"/>
      <c r="GC563" s="314"/>
      <c r="GD563" s="314"/>
      <c r="GE563" s="314"/>
      <c r="GF563" s="314"/>
      <c r="GG563" s="314"/>
      <c r="GH563" s="314"/>
      <c r="GI563" s="314"/>
      <c r="GJ563" s="314"/>
      <c r="GK563" s="314"/>
      <c r="GL563" s="314"/>
      <c r="GM563" s="314"/>
      <c r="GN563" s="314"/>
      <c r="GO563" s="314"/>
      <c r="GP563" s="314"/>
      <c r="GQ563" s="314"/>
      <c r="GR563" s="314"/>
      <c r="GS563" s="314"/>
      <c r="GT563" s="314"/>
      <c r="GU563" s="314"/>
      <c r="GV563" s="314"/>
      <c r="GW563" s="314"/>
      <c r="GX563" s="314"/>
      <c r="GY563" s="314"/>
      <c r="GZ563" s="314"/>
      <c r="HA563" s="314"/>
      <c r="HB563" s="314"/>
      <c r="HC563" s="314"/>
      <c r="HD563" s="314"/>
      <c r="HE563" s="314"/>
      <c r="HF563" s="314"/>
      <c r="HG563" s="314"/>
      <c r="HH563" s="314"/>
      <c r="HI563" s="314"/>
      <c r="HJ563" s="314"/>
      <c r="HK563" s="314"/>
      <c r="HL563" s="314"/>
      <c r="HM563" s="314"/>
      <c r="HN563" s="314"/>
      <c r="HO563" s="314"/>
      <c r="HP563" s="314"/>
      <c r="HQ563" s="314"/>
      <c r="HR563" s="314"/>
      <c r="HS563" s="314"/>
      <c r="HT563" s="314"/>
      <c r="HU563" s="314"/>
      <c r="HV563" s="314"/>
      <c r="HW563" s="314"/>
      <c r="HX563" s="314"/>
      <c r="HY563" s="314"/>
      <c r="HZ563" s="314"/>
      <c r="IA563" s="314"/>
      <c r="IB563" s="314"/>
      <c r="IC563" s="314"/>
      <c r="ID563" s="314"/>
      <c r="IE563" s="314"/>
      <c r="IF563" s="314"/>
      <c r="IG563" s="314"/>
      <c r="IH563" s="314"/>
      <c r="II563" s="314"/>
      <c r="IJ563" s="314"/>
      <c r="IK563" s="314"/>
      <c r="IL563" s="314"/>
      <c r="IM563" s="314"/>
      <c r="IN563" s="314"/>
      <c r="IO563" s="314"/>
      <c r="IP563" s="314"/>
      <c r="IQ563" s="314"/>
      <c r="IR563" s="314"/>
      <c r="IS563" s="314"/>
      <c r="IT563" s="314"/>
      <c r="IU563" s="314"/>
      <c r="IV563" s="314"/>
    </row>
    <row r="564" spans="1:256" s="161" customFormat="1" ht="8.25" customHeight="1">
      <c r="A564" s="399"/>
      <c r="B564" s="201"/>
      <c r="C564" s="494"/>
      <c r="D564" s="369"/>
      <c r="E564" s="470"/>
      <c r="F564" s="470"/>
      <c r="G564" s="92"/>
      <c r="H564" s="197"/>
      <c r="I564" s="22"/>
      <c r="J564" s="22"/>
      <c r="K564" s="22"/>
      <c r="L564" s="22"/>
      <c r="M564" s="22"/>
      <c r="N564" s="22"/>
      <c r="O564" s="22"/>
      <c r="P564" s="22"/>
      <c r="Q564" s="508" t="s">
        <v>421</v>
      </c>
      <c r="R564" s="736"/>
      <c r="S564" s="736"/>
      <c r="T564" s="131"/>
      <c r="U564" s="131"/>
      <c r="V564" s="131">
        <f>1620.35*0.7</f>
        <v>1134.2449999999999</v>
      </c>
      <c r="W564" s="131"/>
      <c r="X564" s="119">
        <f>(1620.35)*0.85</f>
        <v>1377.2974999999999</v>
      </c>
      <c r="Y564" s="131"/>
      <c r="Z564" s="119">
        <f>+X564</f>
        <v>1377.2974999999999</v>
      </c>
      <c r="AA564" s="131"/>
      <c r="AB564" s="119">
        <f>(4475.06)*0.85</f>
        <v>3803.8010000000004</v>
      </c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  <c r="AQ564" s="22"/>
      <c r="AR564" s="22"/>
      <c r="AS564" s="22"/>
      <c r="AT564" s="22"/>
      <c r="AU564" s="22"/>
      <c r="AV564" s="22"/>
      <c r="AW564" s="22"/>
      <c r="AX564" s="22"/>
      <c r="AY564" s="22"/>
      <c r="AZ564" s="22"/>
      <c r="BA564" s="22"/>
      <c r="BB564" s="22"/>
      <c r="BC564" s="22"/>
      <c r="BD564" s="22"/>
      <c r="BE564" s="22"/>
      <c r="BF564" s="22"/>
      <c r="BG564" s="22"/>
      <c r="BH564" s="22"/>
      <c r="BI564" s="22"/>
      <c r="BJ564" s="22"/>
      <c r="BK564" s="22"/>
      <c r="BL564" s="22"/>
      <c r="BM564" s="22"/>
      <c r="BN564" s="22"/>
      <c r="BO564" s="22"/>
      <c r="BP564" s="22"/>
      <c r="BQ564" s="22"/>
      <c r="BR564" s="22"/>
      <c r="BS564" s="22"/>
      <c r="BT564" s="22"/>
      <c r="BU564" s="22"/>
      <c r="BV564" s="22"/>
      <c r="BW564" s="22"/>
      <c r="BX564" s="22"/>
      <c r="BY564" s="22"/>
      <c r="BZ564" s="22"/>
      <c r="CA564" s="22"/>
      <c r="CB564" s="22"/>
      <c r="CC564" s="22"/>
      <c r="CD564" s="22"/>
      <c r="CE564" s="22"/>
      <c r="CF564" s="22"/>
      <c r="CG564" s="22"/>
      <c r="CH564" s="22"/>
      <c r="CI564" s="22"/>
      <c r="CJ564" s="22"/>
      <c r="CK564" s="22"/>
      <c r="CL564" s="22"/>
      <c r="CM564" s="22"/>
      <c r="CN564" s="22"/>
      <c r="CO564" s="22"/>
      <c r="CP564" s="22"/>
      <c r="CQ564" s="22"/>
      <c r="CR564" s="22"/>
      <c r="CS564" s="22"/>
      <c r="CT564" s="22"/>
      <c r="CU564" s="22"/>
      <c r="CV564" s="22"/>
      <c r="CW564" s="22"/>
      <c r="CX564" s="22"/>
      <c r="CY564" s="22"/>
      <c r="CZ564" s="22"/>
      <c r="DA564" s="22"/>
      <c r="DB564" s="22"/>
      <c r="DC564" s="22"/>
      <c r="DD564" s="22"/>
      <c r="DE564" s="22"/>
      <c r="DF564" s="22"/>
      <c r="DG564" s="22"/>
      <c r="DH564" s="22"/>
      <c r="DI564" s="22"/>
      <c r="DJ564" s="22"/>
      <c r="DK564" s="22"/>
      <c r="DL564" s="22"/>
      <c r="DM564" s="22"/>
      <c r="DN564" s="22"/>
      <c r="DO564" s="22"/>
      <c r="DP564" s="22"/>
      <c r="DQ564" s="22"/>
      <c r="DR564" s="22"/>
      <c r="DS564" s="22"/>
      <c r="DT564" s="22"/>
      <c r="DU564" s="22"/>
      <c r="DV564" s="22"/>
      <c r="DW564" s="22"/>
      <c r="DX564" s="22"/>
      <c r="DY564" s="22"/>
      <c r="DZ564" s="22"/>
      <c r="EA564" s="22"/>
      <c r="EB564" s="22"/>
      <c r="EC564" s="22"/>
      <c r="ED564" s="22"/>
      <c r="EE564" s="22"/>
      <c r="EF564" s="22"/>
      <c r="EG564" s="22"/>
      <c r="EH564" s="22"/>
      <c r="EI564" s="22"/>
      <c r="EJ564" s="22"/>
      <c r="EK564" s="22"/>
      <c r="EL564" s="22"/>
      <c r="EM564" s="22"/>
      <c r="EN564" s="22"/>
      <c r="EO564" s="22"/>
      <c r="EP564" s="22"/>
      <c r="EQ564" s="22"/>
      <c r="ER564" s="22"/>
      <c r="ES564" s="22"/>
      <c r="ET564" s="22"/>
      <c r="EU564" s="22"/>
      <c r="EV564" s="22"/>
      <c r="EW564" s="22"/>
      <c r="EX564" s="22"/>
      <c r="EY564" s="22"/>
      <c r="EZ564" s="22"/>
      <c r="FA564" s="22"/>
      <c r="FB564" s="22"/>
      <c r="FC564" s="22"/>
      <c r="FD564" s="22"/>
      <c r="FE564" s="22"/>
      <c r="FF564" s="22"/>
      <c r="FG564" s="22"/>
      <c r="FH564" s="22"/>
      <c r="FI564" s="22"/>
      <c r="FJ564" s="22"/>
      <c r="FK564" s="22"/>
      <c r="FL564" s="22"/>
      <c r="FM564" s="22"/>
      <c r="FN564" s="22"/>
      <c r="FO564" s="22"/>
      <c r="FP564" s="22"/>
      <c r="FQ564" s="22"/>
      <c r="FR564" s="22"/>
      <c r="FS564" s="22"/>
      <c r="FT564" s="22"/>
      <c r="FU564" s="22"/>
      <c r="FV564" s="22"/>
      <c r="FW564" s="22"/>
      <c r="FX564" s="22"/>
      <c r="FY564" s="22"/>
      <c r="FZ564" s="22"/>
      <c r="GA564" s="22"/>
      <c r="GB564" s="22"/>
      <c r="GC564" s="22"/>
      <c r="GD564" s="22"/>
      <c r="GE564" s="22"/>
      <c r="GF564" s="22"/>
      <c r="GG564" s="22"/>
      <c r="GH564" s="22"/>
      <c r="GI564" s="22"/>
      <c r="GJ564" s="22"/>
      <c r="GK564" s="22"/>
      <c r="GL564" s="22"/>
      <c r="GM564" s="22"/>
      <c r="GN564" s="22"/>
      <c r="GO564" s="22"/>
      <c r="GP564" s="22"/>
      <c r="GQ564" s="22"/>
      <c r="GR564" s="22"/>
      <c r="GS564" s="22"/>
      <c r="GT564" s="22"/>
      <c r="GU564" s="22"/>
      <c r="GV564" s="22"/>
      <c r="GW564" s="22"/>
      <c r="GX564" s="22"/>
      <c r="GY564" s="22"/>
      <c r="GZ564" s="22"/>
      <c r="HA564" s="22"/>
      <c r="HB564" s="22"/>
      <c r="HC564" s="22"/>
      <c r="HD564" s="22"/>
      <c r="HE564" s="22"/>
      <c r="HF564" s="22"/>
      <c r="HG564" s="22"/>
      <c r="HH564" s="22"/>
      <c r="HI564" s="22"/>
      <c r="HJ564" s="22"/>
      <c r="HK564" s="22"/>
      <c r="HL564" s="22"/>
      <c r="HM564" s="22"/>
      <c r="HN564" s="22"/>
      <c r="HO564" s="22"/>
      <c r="HP564" s="22"/>
      <c r="HQ564" s="22"/>
      <c r="HR564" s="22"/>
      <c r="HS564" s="22"/>
      <c r="HT564" s="22"/>
      <c r="HU564" s="22"/>
      <c r="HV564" s="22"/>
      <c r="HW564" s="22"/>
      <c r="HX564" s="22"/>
      <c r="HY564" s="22"/>
      <c r="HZ564" s="22"/>
      <c r="IA564" s="22"/>
      <c r="IB564" s="22"/>
      <c r="IC564" s="22"/>
      <c r="ID564" s="22"/>
      <c r="IE564" s="22"/>
      <c r="IF564" s="22"/>
      <c r="IG564" s="22"/>
      <c r="IH564" s="22"/>
      <c r="II564" s="22"/>
      <c r="IJ564" s="22"/>
      <c r="IK564" s="22"/>
      <c r="IL564" s="22"/>
      <c r="IM564" s="22"/>
      <c r="IN564" s="22"/>
      <c r="IO564" s="22"/>
      <c r="IP564" s="22"/>
      <c r="IQ564" s="22"/>
      <c r="IR564" s="22"/>
      <c r="IS564" s="22"/>
      <c r="IT564" s="22"/>
      <c r="IU564" s="22"/>
      <c r="IV564" s="22"/>
    </row>
    <row r="565" spans="1:256" s="315" customFormat="1">
      <c r="A565" s="316"/>
      <c r="B565" s="317" t="s">
        <v>76</v>
      </c>
      <c r="C565" s="318"/>
      <c r="D565" s="319"/>
      <c r="E565" s="318"/>
      <c r="F565" s="320">
        <f>F563+F558+F520+F454+F345+F264+F80</f>
        <v>0</v>
      </c>
      <c r="G565" s="313"/>
      <c r="H565" s="192"/>
      <c r="I565" s="314"/>
      <c r="J565" s="314"/>
      <c r="K565" s="314"/>
      <c r="L565" s="314"/>
      <c r="M565" s="314"/>
      <c r="N565" s="314"/>
      <c r="O565" s="314"/>
      <c r="P565" s="314"/>
      <c r="Q565" s="455" t="s">
        <v>106</v>
      </c>
      <c r="R565" s="148"/>
      <c r="S565" s="148"/>
      <c r="T565" s="731">
        <f>(1910.24)*0.6</f>
        <v>1146.144</v>
      </c>
      <c r="U565" s="148"/>
      <c r="V565" s="731">
        <f>(5779.61)*0.6</f>
        <v>3467.7659999999996</v>
      </c>
      <c r="W565" s="148"/>
      <c r="X565" s="731">
        <f>(1620.35)*0.85</f>
        <v>1377.2974999999999</v>
      </c>
      <c r="Y565" s="148"/>
      <c r="Z565" s="187">
        <f>+X565</f>
        <v>1377.2974999999999</v>
      </c>
      <c r="AA565" s="148"/>
      <c r="AB565" s="781"/>
      <c r="AC565" s="314"/>
      <c r="AD565" s="314"/>
      <c r="AE565" s="314"/>
      <c r="AF565" s="314"/>
      <c r="AG565" s="314"/>
      <c r="AH565" s="314"/>
      <c r="AI565" s="314"/>
      <c r="AJ565" s="314"/>
      <c r="AK565" s="314"/>
      <c r="AL565" s="314"/>
      <c r="AM565" s="314"/>
      <c r="AN565" s="314"/>
      <c r="AO565" s="314"/>
      <c r="AP565" s="314"/>
      <c r="AQ565" s="314"/>
      <c r="AR565" s="314"/>
      <c r="AS565" s="314"/>
      <c r="AT565" s="314"/>
      <c r="AU565" s="314"/>
      <c r="AV565" s="314"/>
      <c r="AW565" s="314"/>
      <c r="AX565" s="314"/>
      <c r="AY565" s="314"/>
      <c r="AZ565" s="314"/>
      <c r="BA565" s="314"/>
      <c r="BB565" s="314"/>
      <c r="BC565" s="314"/>
      <c r="BD565" s="314"/>
      <c r="BE565" s="314"/>
      <c r="BF565" s="314"/>
      <c r="BG565" s="314"/>
      <c r="BH565" s="314"/>
      <c r="BI565" s="314"/>
      <c r="BJ565" s="314"/>
      <c r="BK565" s="314"/>
      <c r="BL565" s="314"/>
      <c r="BM565" s="314"/>
      <c r="BN565" s="314"/>
      <c r="BO565" s="314"/>
      <c r="BP565" s="314"/>
      <c r="BQ565" s="314"/>
      <c r="BR565" s="314"/>
      <c r="BS565" s="314"/>
      <c r="BT565" s="314"/>
      <c r="BU565" s="314"/>
      <c r="BV565" s="314"/>
      <c r="BW565" s="314"/>
      <c r="BX565" s="314"/>
      <c r="BY565" s="314"/>
      <c r="BZ565" s="314"/>
      <c r="CA565" s="314"/>
      <c r="CB565" s="314"/>
      <c r="CC565" s="314"/>
      <c r="CD565" s="314"/>
      <c r="CE565" s="314"/>
      <c r="CF565" s="314"/>
      <c r="CG565" s="314"/>
      <c r="CH565" s="314"/>
      <c r="CI565" s="314"/>
      <c r="CJ565" s="314"/>
      <c r="CK565" s="314"/>
      <c r="CL565" s="314"/>
      <c r="CM565" s="314"/>
      <c r="CN565" s="314"/>
      <c r="CO565" s="314"/>
      <c r="CP565" s="314"/>
      <c r="CQ565" s="314"/>
      <c r="CR565" s="314"/>
      <c r="CS565" s="314"/>
      <c r="CT565" s="314"/>
      <c r="CU565" s="314"/>
      <c r="CV565" s="314"/>
      <c r="CW565" s="314"/>
      <c r="CX565" s="314"/>
      <c r="CY565" s="314"/>
      <c r="CZ565" s="314"/>
      <c r="DA565" s="314"/>
      <c r="DB565" s="314"/>
      <c r="DC565" s="314"/>
      <c r="DD565" s="314"/>
      <c r="DE565" s="314"/>
      <c r="DF565" s="314"/>
      <c r="DG565" s="314"/>
      <c r="DH565" s="314"/>
      <c r="DI565" s="314"/>
      <c r="DJ565" s="314"/>
      <c r="DK565" s="314"/>
      <c r="DL565" s="314"/>
      <c r="DM565" s="314"/>
      <c r="DN565" s="314"/>
      <c r="DO565" s="314"/>
      <c r="DP565" s="314"/>
      <c r="DQ565" s="314"/>
      <c r="DR565" s="314"/>
      <c r="DS565" s="314"/>
      <c r="DT565" s="314"/>
      <c r="DU565" s="314"/>
      <c r="DV565" s="314"/>
      <c r="DW565" s="314"/>
      <c r="DX565" s="314"/>
      <c r="DY565" s="314"/>
      <c r="DZ565" s="314"/>
      <c r="EA565" s="314"/>
      <c r="EB565" s="314"/>
      <c r="EC565" s="314"/>
      <c r="ED565" s="314"/>
      <c r="EE565" s="314"/>
      <c r="EF565" s="314"/>
      <c r="EG565" s="314"/>
      <c r="EH565" s="314"/>
      <c r="EI565" s="314"/>
      <c r="EJ565" s="314"/>
      <c r="EK565" s="314"/>
      <c r="EL565" s="314"/>
      <c r="EM565" s="314"/>
      <c r="EN565" s="314"/>
      <c r="EO565" s="314"/>
      <c r="EP565" s="314"/>
      <c r="EQ565" s="314"/>
      <c r="ER565" s="314"/>
      <c r="ES565" s="314"/>
      <c r="ET565" s="314"/>
      <c r="EU565" s="314"/>
      <c r="EV565" s="314"/>
      <c r="EW565" s="314"/>
      <c r="EX565" s="314"/>
      <c r="EY565" s="314"/>
      <c r="EZ565" s="314"/>
      <c r="FA565" s="314"/>
      <c r="FB565" s="314"/>
      <c r="FC565" s="314"/>
      <c r="FD565" s="314"/>
      <c r="FE565" s="314"/>
      <c r="FF565" s="314"/>
      <c r="FG565" s="314"/>
      <c r="FH565" s="314"/>
      <c r="FI565" s="314"/>
      <c r="FJ565" s="314"/>
      <c r="FK565" s="314"/>
      <c r="FL565" s="314"/>
      <c r="FM565" s="314"/>
      <c r="FN565" s="314"/>
      <c r="FO565" s="314"/>
      <c r="FP565" s="314"/>
      <c r="FQ565" s="314"/>
      <c r="FR565" s="314"/>
      <c r="FS565" s="314"/>
      <c r="FT565" s="314"/>
      <c r="FU565" s="314"/>
      <c r="FV565" s="314"/>
      <c r="FW565" s="314"/>
      <c r="FX565" s="314"/>
      <c r="FY565" s="314"/>
      <c r="FZ565" s="314"/>
      <c r="GA565" s="314"/>
      <c r="GB565" s="314"/>
      <c r="GC565" s="314"/>
      <c r="GD565" s="314"/>
      <c r="GE565" s="314"/>
      <c r="GF565" s="314"/>
      <c r="GG565" s="314"/>
      <c r="GH565" s="314"/>
      <c r="GI565" s="314"/>
      <c r="GJ565" s="314"/>
      <c r="GK565" s="314"/>
      <c r="GL565" s="314"/>
      <c r="GM565" s="314"/>
      <c r="GN565" s="314"/>
      <c r="GO565" s="314"/>
      <c r="GP565" s="314"/>
      <c r="GQ565" s="314"/>
      <c r="GR565" s="314"/>
      <c r="GS565" s="314"/>
      <c r="GT565" s="314"/>
      <c r="GU565" s="314"/>
      <c r="GV565" s="314"/>
      <c r="GW565" s="314"/>
      <c r="GX565" s="314"/>
      <c r="GY565" s="314"/>
      <c r="GZ565" s="314"/>
      <c r="HA565" s="314"/>
      <c r="HB565" s="314"/>
      <c r="HC565" s="314"/>
      <c r="HD565" s="314"/>
      <c r="HE565" s="314"/>
      <c r="HF565" s="314"/>
      <c r="HG565" s="314"/>
      <c r="HH565" s="314"/>
      <c r="HI565" s="314"/>
      <c r="HJ565" s="314"/>
      <c r="HK565" s="314"/>
      <c r="HL565" s="314"/>
      <c r="HM565" s="314"/>
      <c r="HN565" s="314"/>
      <c r="HO565" s="314"/>
      <c r="HP565" s="314"/>
      <c r="HQ565" s="314"/>
      <c r="HR565" s="314"/>
      <c r="HS565" s="314"/>
      <c r="HT565" s="314"/>
      <c r="HU565" s="314"/>
      <c r="HV565" s="314"/>
      <c r="HW565" s="314"/>
      <c r="HX565" s="314"/>
      <c r="HY565" s="314"/>
      <c r="HZ565" s="314"/>
      <c r="IA565" s="314"/>
      <c r="IB565" s="314"/>
      <c r="IC565" s="314"/>
      <c r="ID565" s="314"/>
      <c r="IE565" s="314"/>
      <c r="IF565" s="314"/>
      <c r="IG565" s="314"/>
      <c r="IH565" s="314"/>
      <c r="II565" s="314"/>
      <c r="IJ565" s="314"/>
      <c r="IK565" s="314"/>
      <c r="IL565" s="314"/>
      <c r="IM565" s="314"/>
      <c r="IN565" s="314"/>
      <c r="IO565" s="314"/>
      <c r="IP565" s="314"/>
      <c r="IQ565" s="314"/>
      <c r="IR565" s="314"/>
      <c r="IS565" s="314"/>
      <c r="IT565" s="314"/>
      <c r="IU565" s="314"/>
      <c r="IV565" s="314"/>
    </row>
    <row r="566" spans="1:256">
      <c r="A566" s="472"/>
      <c r="B566" s="473" t="s">
        <v>76</v>
      </c>
      <c r="C566" s="474"/>
      <c r="D566" s="254"/>
      <c r="E566" s="474"/>
      <c r="F566" s="475">
        <f>+F565</f>
        <v>0</v>
      </c>
      <c r="G566" s="91"/>
      <c r="H566" s="1020"/>
      <c r="I566" s="150"/>
      <c r="J566" s="104"/>
      <c r="K566" s="104"/>
      <c r="L566" s="104"/>
      <c r="M566" s="104"/>
      <c r="N566" s="104"/>
      <c r="O566" s="104"/>
      <c r="P566" s="104"/>
      <c r="Q566" s="455"/>
      <c r="R566" s="148"/>
      <c r="S566" s="148"/>
      <c r="T566" s="732"/>
      <c r="U566" s="148"/>
      <c r="V566" s="732"/>
      <c r="W566" s="148"/>
      <c r="X566" s="732"/>
      <c r="Y566" s="148"/>
      <c r="Z566" s="187"/>
      <c r="AC566" s="104"/>
      <c r="AD566" s="104"/>
      <c r="AE566" s="104"/>
      <c r="AF566" s="104"/>
      <c r="AG566" s="104"/>
      <c r="AH566" s="104"/>
      <c r="AI566" s="104"/>
      <c r="AJ566" s="104"/>
      <c r="AK566" s="104"/>
      <c r="AL566" s="104"/>
      <c r="AM566" s="104"/>
      <c r="AN566" s="104"/>
      <c r="AO566" s="104"/>
      <c r="AP566" s="104"/>
      <c r="AQ566" s="104"/>
      <c r="AR566" s="104"/>
      <c r="AS566" s="104"/>
      <c r="AT566" s="104"/>
      <c r="AU566" s="104"/>
      <c r="AV566" s="104"/>
      <c r="AW566" s="104"/>
      <c r="AX566" s="104"/>
      <c r="AY566" s="104"/>
      <c r="AZ566" s="104"/>
      <c r="BA566" s="104"/>
      <c r="BB566" s="104"/>
      <c r="BC566" s="104"/>
      <c r="BD566" s="104"/>
      <c r="BE566" s="104"/>
      <c r="BF566" s="104"/>
      <c r="BG566" s="104"/>
      <c r="BH566" s="104"/>
      <c r="BI566" s="104"/>
      <c r="BJ566" s="104"/>
      <c r="BK566" s="104"/>
      <c r="BL566" s="104"/>
      <c r="BM566" s="104"/>
      <c r="BN566" s="104"/>
      <c r="BO566" s="104"/>
      <c r="BP566" s="104"/>
      <c r="BQ566" s="104"/>
      <c r="BR566" s="104"/>
      <c r="BS566" s="104"/>
      <c r="BT566" s="104"/>
      <c r="BU566" s="104"/>
      <c r="BV566" s="104"/>
      <c r="BW566" s="104"/>
      <c r="BX566" s="104"/>
      <c r="BY566" s="104"/>
      <c r="BZ566" s="104"/>
      <c r="CA566" s="104"/>
      <c r="CB566" s="104"/>
      <c r="CC566" s="104"/>
      <c r="CD566" s="104"/>
      <c r="CE566" s="104"/>
      <c r="CF566" s="104"/>
      <c r="CG566" s="104"/>
      <c r="CH566" s="104"/>
      <c r="CI566" s="104"/>
      <c r="CJ566" s="104"/>
      <c r="CK566" s="104"/>
      <c r="CL566" s="104"/>
      <c r="CM566" s="104"/>
      <c r="CN566" s="104"/>
      <c r="CO566" s="104"/>
      <c r="CP566" s="104"/>
      <c r="CQ566" s="104"/>
      <c r="CR566" s="104"/>
      <c r="CS566" s="104"/>
      <c r="CT566" s="104"/>
      <c r="CU566" s="104"/>
      <c r="CV566" s="104"/>
      <c r="CW566" s="104"/>
      <c r="CX566" s="104"/>
      <c r="CY566" s="104"/>
      <c r="CZ566" s="104"/>
      <c r="DA566" s="104"/>
      <c r="DB566" s="104"/>
      <c r="DC566" s="104"/>
      <c r="DD566" s="104"/>
      <c r="DE566" s="104"/>
      <c r="DF566" s="104"/>
      <c r="DG566" s="104"/>
      <c r="DH566" s="104"/>
      <c r="DI566" s="104"/>
      <c r="DJ566" s="104"/>
      <c r="DK566" s="104"/>
      <c r="DL566" s="104"/>
      <c r="DM566" s="104"/>
      <c r="DN566" s="104"/>
      <c r="DO566" s="104"/>
      <c r="DP566" s="104"/>
      <c r="DQ566" s="104"/>
      <c r="DR566" s="104"/>
      <c r="DS566" s="104"/>
      <c r="DT566" s="104"/>
      <c r="DU566" s="104"/>
      <c r="DV566" s="104"/>
      <c r="DW566" s="104"/>
      <c r="DX566" s="104"/>
      <c r="DY566" s="104"/>
      <c r="DZ566" s="104"/>
      <c r="EA566" s="104"/>
      <c r="EB566" s="104"/>
      <c r="EC566" s="104"/>
      <c r="ED566" s="104"/>
      <c r="EE566" s="104"/>
      <c r="EF566" s="104"/>
      <c r="EG566" s="104"/>
      <c r="EH566" s="104"/>
      <c r="EI566" s="104"/>
      <c r="EJ566" s="104"/>
      <c r="EK566" s="104"/>
      <c r="EL566" s="104"/>
      <c r="EM566" s="104"/>
      <c r="EN566" s="104"/>
      <c r="EO566" s="104"/>
      <c r="EP566" s="104"/>
      <c r="EQ566" s="104"/>
      <c r="ER566" s="104"/>
      <c r="ES566" s="104"/>
      <c r="ET566" s="104"/>
      <c r="EU566" s="104"/>
      <c r="EV566" s="104"/>
      <c r="EW566" s="104"/>
      <c r="EX566" s="104"/>
      <c r="EY566" s="104"/>
      <c r="EZ566" s="104"/>
      <c r="FA566" s="104"/>
      <c r="FB566" s="104"/>
      <c r="FC566" s="104"/>
      <c r="FD566" s="104"/>
      <c r="FE566" s="104"/>
      <c r="FF566" s="104"/>
      <c r="FG566" s="104"/>
      <c r="FH566" s="104"/>
      <c r="FI566" s="104"/>
      <c r="FJ566" s="104"/>
      <c r="FK566" s="104"/>
      <c r="FL566" s="104"/>
      <c r="FM566" s="104"/>
      <c r="FN566" s="104"/>
      <c r="FO566" s="104"/>
      <c r="FP566" s="104"/>
      <c r="FQ566" s="104"/>
      <c r="FR566" s="104"/>
      <c r="FS566" s="104"/>
      <c r="FT566" s="104"/>
      <c r="FU566" s="104"/>
      <c r="FV566" s="104"/>
      <c r="FW566" s="104"/>
      <c r="FX566" s="104"/>
      <c r="FY566" s="104"/>
      <c r="FZ566" s="104"/>
      <c r="GA566" s="104"/>
      <c r="GB566" s="104"/>
      <c r="GC566" s="104"/>
      <c r="GD566" s="104"/>
      <c r="GE566" s="104"/>
      <c r="GF566" s="104"/>
      <c r="GG566" s="104"/>
      <c r="GH566" s="104"/>
      <c r="GI566" s="104"/>
      <c r="GJ566" s="104"/>
      <c r="GK566" s="104"/>
      <c r="GL566" s="104"/>
      <c r="GM566" s="104"/>
      <c r="GN566" s="104"/>
      <c r="GO566" s="104"/>
      <c r="GP566" s="104"/>
      <c r="GQ566" s="104"/>
      <c r="GR566" s="104"/>
      <c r="GS566" s="104"/>
      <c r="GT566" s="104"/>
      <c r="GU566" s="104"/>
      <c r="GV566" s="104"/>
      <c r="GW566" s="104"/>
      <c r="GX566" s="104"/>
      <c r="GY566" s="104"/>
      <c r="GZ566" s="104"/>
      <c r="HA566" s="104"/>
      <c r="HB566" s="104"/>
      <c r="HC566" s="104"/>
      <c r="HD566" s="104"/>
      <c r="HE566" s="104"/>
      <c r="HF566" s="104"/>
      <c r="HG566" s="104"/>
      <c r="HH566" s="104"/>
      <c r="HI566" s="104"/>
      <c r="HJ566" s="104"/>
      <c r="HK566" s="104"/>
      <c r="HL566" s="104"/>
      <c r="HM566" s="104"/>
      <c r="HN566" s="104"/>
      <c r="HO566" s="104"/>
      <c r="HP566" s="104"/>
      <c r="HQ566" s="104"/>
      <c r="HR566" s="104"/>
      <c r="HS566" s="104"/>
      <c r="HT566" s="104"/>
      <c r="HU566" s="104"/>
      <c r="HV566" s="104"/>
      <c r="HW566" s="104"/>
      <c r="HX566" s="104"/>
      <c r="HY566" s="104"/>
      <c r="HZ566" s="104"/>
      <c r="IA566" s="104"/>
      <c r="IB566" s="104"/>
      <c r="IC566" s="104"/>
      <c r="ID566" s="104"/>
      <c r="IE566" s="104"/>
      <c r="IF566" s="104"/>
      <c r="IG566" s="104"/>
      <c r="IH566" s="104"/>
      <c r="II566" s="104"/>
      <c r="IJ566" s="104"/>
      <c r="IK566" s="104"/>
      <c r="IL566" s="104"/>
      <c r="IM566" s="104"/>
      <c r="IN566" s="104"/>
      <c r="IO566" s="104"/>
      <c r="IP566" s="104"/>
      <c r="IQ566" s="104"/>
      <c r="IR566" s="104"/>
      <c r="IS566" s="104"/>
      <c r="IT566" s="104"/>
      <c r="IU566" s="104"/>
      <c r="IV566" s="104"/>
    </row>
    <row r="567" spans="1:256" ht="6" customHeight="1">
      <c r="A567" s="472"/>
      <c r="B567" s="473"/>
      <c r="C567" s="474"/>
      <c r="D567" s="254"/>
      <c r="E567" s="474"/>
      <c r="F567" s="475"/>
      <c r="G567" s="92"/>
      <c r="H567" s="197"/>
      <c r="I567" s="22"/>
      <c r="J567" s="22"/>
      <c r="K567" s="22"/>
      <c r="L567" s="22"/>
      <c r="M567" s="22"/>
      <c r="N567" s="22"/>
      <c r="O567" s="22"/>
      <c r="P567" s="22"/>
      <c r="Q567" s="8"/>
      <c r="R567" s="743" t="s">
        <v>24</v>
      </c>
      <c r="S567" s="814">
        <f>((1620.35*0.7))*0.05*30*1.25</f>
        <v>2126.7093749999999</v>
      </c>
      <c r="T567" s="744" t="s">
        <v>120</v>
      </c>
      <c r="U567" s="8"/>
      <c r="V567" s="8"/>
      <c r="W567" s="8"/>
      <c r="X567" s="8"/>
      <c r="Y567" s="8"/>
      <c r="Z567" s="8"/>
      <c r="AA567" s="8"/>
      <c r="AB567" s="8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  <c r="AQ567" s="22"/>
      <c r="AR567" s="22"/>
      <c r="AS567" s="22"/>
      <c r="AT567" s="22"/>
      <c r="AU567" s="22"/>
      <c r="AV567" s="22"/>
      <c r="AW567" s="22"/>
      <c r="AX567" s="22"/>
      <c r="AY567" s="22"/>
      <c r="AZ567" s="22"/>
      <c r="BA567" s="22"/>
      <c r="BB567" s="22"/>
      <c r="BC567" s="22"/>
      <c r="BD567" s="22"/>
      <c r="BE567" s="22"/>
      <c r="BF567" s="22"/>
      <c r="BG567" s="22"/>
      <c r="BH567" s="22"/>
      <c r="BI567" s="22"/>
      <c r="BJ567" s="22"/>
      <c r="BK567" s="22"/>
      <c r="BL567" s="22"/>
      <c r="BM567" s="22"/>
      <c r="BN567" s="22"/>
      <c r="BO567" s="22"/>
      <c r="BP567" s="22"/>
      <c r="BQ567" s="22"/>
      <c r="BR567" s="22"/>
      <c r="BS567" s="22"/>
      <c r="BT567" s="22"/>
      <c r="BU567" s="22"/>
      <c r="BV567" s="22"/>
      <c r="BW567" s="22"/>
      <c r="BX567" s="22"/>
      <c r="BY567" s="22"/>
      <c r="BZ567" s="22"/>
      <c r="CA567" s="22"/>
      <c r="CB567" s="22"/>
      <c r="CC567" s="22"/>
      <c r="CD567" s="22"/>
      <c r="CE567" s="22"/>
      <c r="CF567" s="22"/>
      <c r="CG567" s="22"/>
      <c r="CH567" s="22"/>
      <c r="CI567" s="22"/>
      <c r="CJ567" s="22"/>
      <c r="CK567" s="22"/>
      <c r="CL567" s="22"/>
      <c r="CM567" s="22"/>
      <c r="CN567" s="22"/>
      <c r="CO567" s="22"/>
      <c r="CP567" s="22"/>
      <c r="CQ567" s="22"/>
      <c r="CR567" s="22"/>
      <c r="CS567" s="22"/>
      <c r="CT567" s="22"/>
      <c r="CU567" s="22"/>
      <c r="CV567" s="22"/>
      <c r="CW567" s="22"/>
      <c r="CX567" s="22"/>
      <c r="CY567" s="22"/>
      <c r="CZ567" s="22"/>
      <c r="DA567" s="22"/>
      <c r="DB567" s="22"/>
      <c r="DC567" s="22"/>
      <c r="DD567" s="22"/>
      <c r="DE567" s="22"/>
      <c r="DF567" s="22"/>
      <c r="DG567" s="22"/>
      <c r="DH567" s="22"/>
      <c r="DI567" s="22"/>
      <c r="DJ567" s="22"/>
      <c r="DK567" s="22"/>
      <c r="DL567" s="22"/>
      <c r="DM567" s="22"/>
      <c r="DN567" s="22"/>
      <c r="DO567" s="22"/>
      <c r="DP567" s="22"/>
      <c r="DQ567" s="22"/>
      <c r="DR567" s="22"/>
      <c r="DS567" s="22"/>
      <c r="DT567" s="22"/>
      <c r="DU567" s="22"/>
      <c r="DV567" s="22"/>
      <c r="DW567" s="22"/>
      <c r="DX567" s="22"/>
      <c r="DY567" s="22"/>
      <c r="DZ567" s="22"/>
      <c r="EA567" s="22"/>
      <c r="EB567" s="22"/>
      <c r="EC567" s="22"/>
      <c r="ED567" s="22"/>
      <c r="EE567" s="22"/>
      <c r="EF567" s="22"/>
      <c r="EG567" s="22"/>
      <c r="EH567" s="22"/>
      <c r="EI567" s="22"/>
      <c r="EJ567" s="22"/>
      <c r="EK567" s="22"/>
      <c r="EL567" s="22"/>
      <c r="EM567" s="22"/>
      <c r="EN567" s="22"/>
      <c r="EO567" s="22"/>
      <c r="EP567" s="22"/>
      <c r="EQ567" s="22"/>
      <c r="ER567" s="22"/>
      <c r="ES567" s="22"/>
      <c r="ET567" s="22"/>
      <c r="EU567" s="22"/>
      <c r="EV567" s="22"/>
      <c r="EW567" s="22"/>
      <c r="EX567" s="22"/>
      <c r="EY567" s="22"/>
      <c r="EZ567" s="22"/>
      <c r="FA567" s="22"/>
      <c r="FB567" s="22"/>
      <c r="FC567" s="22"/>
      <c r="FD567" s="22"/>
      <c r="FE567" s="22"/>
      <c r="FF567" s="22"/>
      <c r="FG567" s="22"/>
      <c r="FH567" s="22"/>
      <c r="FI567" s="22"/>
      <c r="FJ567" s="22"/>
      <c r="FK567" s="22"/>
      <c r="FL567" s="22"/>
      <c r="FM567" s="22"/>
      <c r="FN567" s="22"/>
      <c r="FO567" s="22"/>
      <c r="FP567" s="22"/>
      <c r="FQ567" s="22"/>
      <c r="FR567" s="22"/>
      <c r="FS567" s="22"/>
      <c r="FT567" s="22"/>
      <c r="FU567" s="22"/>
      <c r="FV567" s="22"/>
      <c r="FW567" s="22"/>
      <c r="FX567" s="22"/>
      <c r="FY567" s="22"/>
      <c r="FZ567" s="22"/>
      <c r="GA567" s="22"/>
      <c r="GB567" s="22"/>
      <c r="GC567" s="22"/>
      <c r="GD567" s="22"/>
      <c r="GE567" s="22"/>
      <c r="GF567" s="22"/>
      <c r="GG567" s="22"/>
      <c r="GH567" s="22"/>
      <c r="GI567" s="22"/>
      <c r="GJ567" s="22"/>
      <c r="GK567" s="22"/>
      <c r="GL567" s="22"/>
      <c r="GM567" s="22"/>
      <c r="GN567" s="22"/>
      <c r="GO567" s="22"/>
      <c r="GP567" s="22"/>
      <c r="GQ567" s="22"/>
      <c r="GR567" s="22"/>
      <c r="GS567" s="22"/>
      <c r="GT567" s="22"/>
      <c r="GU567" s="22"/>
      <c r="GV567" s="22"/>
      <c r="GW567" s="22"/>
      <c r="GX567" s="22"/>
      <c r="GY567" s="22"/>
      <c r="GZ567" s="22"/>
      <c r="HA567" s="22"/>
      <c r="HB567" s="22"/>
      <c r="HC567" s="22"/>
      <c r="HD567" s="22"/>
      <c r="HE567" s="22"/>
      <c r="HF567" s="22"/>
      <c r="HG567" s="22"/>
      <c r="HH567" s="22"/>
      <c r="HI567" s="22"/>
      <c r="HJ567" s="22"/>
      <c r="HK567" s="22"/>
      <c r="HL567" s="22"/>
      <c r="HM567" s="22"/>
      <c r="HN567" s="22"/>
      <c r="HO567" s="22"/>
      <c r="HP567" s="22"/>
      <c r="HQ567" s="22"/>
      <c r="HR567" s="22"/>
      <c r="HS567" s="22"/>
      <c r="HT567" s="22"/>
      <c r="HU567" s="22"/>
      <c r="HV567" s="22"/>
      <c r="HW567" s="22"/>
      <c r="HX567" s="22"/>
      <c r="HY567" s="22"/>
      <c r="HZ567" s="22"/>
      <c r="IA567" s="22"/>
      <c r="IB567" s="22"/>
      <c r="IC567" s="22"/>
      <c r="ID567" s="22"/>
      <c r="IE567" s="22"/>
      <c r="IF567" s="22"/>
      <c r="IG567" s="22"/>
      <c r="IH567" s="22"/>
      <c r="II567" s="22"/>
      <c r="IJ567" s="22"/>
      <c r="IK567" s="22"/>
      <c r="IL567" s="22"/>
      <c r="IM567" s="22"/>
      <c r="IN567" s="22"/>
      <c r="IO567" s="22"/>
      <c r="IP567" s="22"/>
      <c r="IQ567" s="22"/>
      <c r="IR567" s="22"/>
      <c r="IS567" s="22"/>
      <c r="IT567" s="22"/>
      <c r="IU567" s="22"/>
      <c r="IV567" s="22"/>
    </row>
    <row r="568" spans="1:256">
      <c r="A568" s="15"/>
      <c r="B568" s="356" t="s">
        <v>21</v>
      </c>
      <c r="C568" s="474"/>
      <c r="D568" s="74"/>
      <c r="E568" s="456"/>
      <c r="F568" s="476"/>
      <c r="G568" s="92"/>
      <c r="H568" s="197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  <c r="AQ568" s="22"/>
      <c r="AR568" s="22"/>
      <c r="AS568" s="22"/>
      <c r="AT568" s="22"/>
      <c r="AU568" s="22"/>
      <c r="AV568" s="22"/>
      <c r="AW568" s="22"/>
      <c r="AX568" s="22"/>
      <c r="AY568" s="22"/>
      <c r="AZ568" s="22"/>
      <c r="BA568" s="22"/>
      <c r="BB568" s="22"/>
      <c r="BC568" s="22"/>
      <c r="BD568" s="22"/>
      <c r="BE568" s="22"/>
      <c r="BF568" s="22"/>
      <c r="BG568" s="22"/>
      <c r="BH568" s="22"/>
      <c r="BI568" s="22"/>
      <c r="BJ568" s="22"/>
      <c r="BK568" s="22"/>
      <c r="BL568" s="22"/>
      <c r="BM568" s="22"/>
      <c r="BN568" s="22"/>
      <c r="BO568" s="22"/>
      <c r="BP568" s="22"/>
      <c r="BQ568" s="22"/>
      <c r="BR568" s="22"/>
      <c r="BS568" s="22"/>
      <c r="BT568" s="22"/>
      <c r="BU568" s="22"/>
      <c r="BV568" s="22"/>
      <c r="BW568" s="22"/>
      <c r="BX568" s="22"/>
      <c r="BY568" s="22"/>
      <c r="BZ568" s="22"/>
      <c r="CA568" s="22"/>
      <c r="CB568" s="22"/>
      <c r="CC568" s="22"/>
      <c r="CD568" s="22"/>
      <c r="CE568" s="22"/>
      <c r="CF568" s="22"/>
      <c r="CG568" s="22"/>
      <c r="CH568" s="22"/>
      <c r="CI568" s="22"/>
      <c r="CJ568" s="22"/>
      <c r="CK568" s="22"/>
      <c r="CL568" s="22"/>
      <c r="CM568" s="22"/>
      <c r="CN568" s="22"/>
      <c r="CO568" s="22"/>
      <c r="CP568" s="22"/>
      <c r="CQ568" s="22"/>
      <c r="CR568" s="22"/>
      <c r="CS568" s="22"/>
      <c r="CT568" s="22"/>
      <c r="CU568" s="22"/>
      <c r="CV568" s="22"/>
      <c r="CW568" s="22"/>
      <c r="CX568" s="22"/>
      <c r="CY568" s="22"/>
      <c r="CZ568" s="22"/>
      <c r="DA568" s="22"/>
      <c r="DB568" s="22"/>
      <c r="DC568" s="22"/>
      <c r="DD568" s="22"/>
      <c r="DE568" s="22"/>
      <c r="DF568" s="22"/>
      <c r="DG568" s="22"/>
      <c r="DH568" s="22"/>
      <c r="DI568" s="22"/>
      <c r="DJ568" s="22"/>
      <c r="DK568" s="22"/>
      <c r="DL568" s="22"/>
      <c r="DM568" s="22"/>
      <c r="DN568" s="22"/>
      <c r="DO568" s="22"/>
      <c r="DP568" s="22"/>
      <c r="DQ568" s="22"/>
      <c r="DR568" s="22"/>
      <c r="DS568" s="22"/>
      <c r="DT568" s="22"/>
      <c r="DU568" s="22"/>
      <c r="DV568" s="22"/>
      <c r="DW568" s="22"/>
      <c r="DX568" s="22"/>
      <c r="DY568" s="22"/>
      <c r="DZ568" s="22"/>
      <c r="EA568" s="22"/>
      <c r="EB568" s="22"/>
      <c r="EC568" s="22"/>
      <c r="ED568" s="22"/>
      <c r="EE568" s="22"/>
      <c r="EF568" s="22"/>
      <c r="EG568" s="22"/>
      <c r="EH568" s="22"/>
      <c r="EI568" s="22"/>
      <c r="EJ568" s="22"/>
      <c r="EK568" s="22"/>
      <c r="EL568" s="22"/>
      <c r="EM568" s="22"/>
      <c r="EN568" s="22"/>
      <c r="EO568" s="22"/>
      <c r="EP568" s="22"/>
      <c r="EQ568" s="22"/>
      <c r="ER568" s="22"/>
      <c r="ES568" s="22"/>
      <c r="ET568" s="22"/>
      <c r="EU568" s="22"/>
      <c r="EV568" s="22"/>
      <c r="EW568" s="22"/>
      <c r="EX568" s="22"/>
      <c r="EY568" s="22"/>
      <c r="EZ568" s="22"/>
      <c r="FA568" s="22"/>
      <c r="FB568" s="22"/>
      <c r="FC568" s="22"/>
      <c r="FD568" s="22"/>
      <c r="FE568" s="22"/>
      <c r="FF568" s="22"/>
      <c r="FG568" s="22"/>
      <c r="FH568" s="22"/>
      <c r="FI568" s="22"/>
      <c r="FJ568" s="22"/>
      <c r="FK568" s="22"/>
      <c r="FL568" s="22"/>
      <c r="FM568" s="22"/>
      <c r="FN568" s="22"/>
      <c r="FO568" s="22"/>
      <c r="FP568" s="22"/>
      <c r="FQ568" s="22"/>
      <c r="FR568" s="22"/>
      <c r="FS568" s="22"/>
      <c r="FT568" s="22"/>
      <c r="FU568" s="22"/>
      <c r="FV568" s="22"/>
      <c r="FW568" s="22"/>
      <c r="FX568" s="22"/>
      <c r="FY568" s="22"/>
      <c r="FZ568" s="22"/>
      <c r="GA568" s="22"/>
      <c r="GB568" s="22"/>
      <c r="GC568" s="22"/>
      <c r="GD568" s="22"/>
      <c r="GE568" s="22"/>
      <c r="GF568" s="22"/>
      <c r="GG568" s="22"/>
      <c r="GH568" s="22"/>
      <c r="GI568" s="22"/>
      <c r="GJ568" s="22"/>
      <c r="GK568" s="22"/>
      <c r="GL568" s="22"/>
      <c r="GM568" s="22"/>
      <c r="GN568" s="22"/>
      <c r="GO568" s="22"/>
      <c r="GP568" s="22"/>
      <c r="GQ568" s="22"/>
      <c r="GR568" s="22"/>
      <c r="GS568" s="22"/>
      <c r="GT568" s="22"/>
      <c r="GU568" s="22"/>
      <c r="GV568" s="22"/>
      <c r="GW568" s="22"/>
      <c r="GX568" s="22"/>
      <c r="GY568" s="22"/>
      <c r="GZ568" s="22"/>
      <c r="HA568" s="22"/>
      <c r="HB568" s="22"/>
      <c r="HC568" s="22"/>
      <c r="HD568" s="22"/>
      <c r="HE568" s="22"/>
      <c r="HF568" s="22"/>
      <c r="HG568" s="22"/>
      <c r="HH568" s="22"/>
      <c r="HI568" s="22"/>
      <c r="HJ568" s="22"/>
      <c r="HK568" s="22"/>
      <c r="HL568" s="22"/>
      <c r="HM568" s="22"/>
      <c r="HN568" s="22"/>
      <c r="HO568" s="22"/>
      <c r="HP568" s="22"/>
      <c r="HQ568" s="22"/>
      <c r="HR568" s="22"/>
      <c r="HS568" s="22"/>
      <c r="HT568" s="22"/>
      <c r="HU568" s="22"/>
      <c r="HV568" s="22"/>
      <c r="HW568" s="22"/>
      <c r="HX568" s="22"/>
      <c r="HY568" s="22"/>
      <c r="HZ568" s="22"/>
      <c r="IA568" s="22"/>
      <c r="IB568" s="22"/>
      <c r="IC568" s="22"/>
      <c r="ID568" s="22"/>
      <c r="IE568" s="22"/>
      <c r="IF568" s="22"/>
      <c r="IG568" s="22"/>
      <c r="IH568" s="22"/>
      <c r="II568" s="22"/>
      <c r="IJ568" s="22"/>
      <c r="IK568" s="22"/>
      <c r="IL568" s="22"/>
      <c r="IM568" s="22"/>
      <c r="IN568" s="22"/>
      <c r="IO568" s="22"/>
      <c r="IP568" s="22"/>
      <c r="IQ568" s="22"/>
      <c r="IR568" s="22"/>
      <c r="IS568" s="22"/>
      <c r="IT568" s="22"/>
      <c r="IU568" s="22"/>
      <c r="IV568" s="22"/>
    </row>
    <row r="569" spans="1:256" s="81" customFormat="1">
      <c r="A569" s="18"/>
      <c r="B569" s="359" t="s">
        <v>22</v>
      </c>
      <c r="C569" s="477">
        <v>0.1</v>
      </c>
      <c r="D569" s="74"/>
      <c r="E569" s="456"/>
      <c r="F569" s="478">
        <f t="shared" ref="F569:F574" si="20">ROUND($F$566*C569,2)</f>
        <v>0</v>
      </c>
      <c r="G569" s="92"/>
      <c r="H569" s="197"/>
      <c r="I569" s="197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  <c r="AQ569" s="22"/>
      <c r="AR569" s="22"/>
      <c r="AS569" s="22"/>
      <c r="AT569" s="22"/>
      <c r="AU569" s="22"/>
      <c r="AV569" s="22"/>
      <c r="AW569" s="22"/>
      <c r="AX569" s="22"/>
      <c r="AY569" s="22"/>
      <c r="AZ569" s="22"/>
      <c r="BA569" s="22"/>
      <c r="BB569" s="22"/>
      <c r="BC569" s="22"/>
      <c r="BD569" s="22"/>
      <c r="BE569" s="22"/>
      <c r="BF569" s="22"/>
      <c r="BG569" s="22"/>
      <c r="BH569" s="22"/>
      <c r="BI569" s="22"/>
      <c r="BJ569" s="22"/>
      <c r="BK569" s="22"/>
      <c r="BL569" s="22"/>
      <c r="BM569" s="22"/>
      <c r="BN569" s="22"/>
      <c r="BO569" s="22"/>
      <c r="BP569" s="22"/>
      <c r="BQ569" s="22"/>
      <c r="BR569" s="22"/>
      <c r="BS569" s="22"/>
      <c r="BT569" s="22"/>
      <c r="BU569" s="22"/>
      <c r="BV569" s="22"/>
      <c r="BW569" s="22"/>
      <c r="BX569" s="22"/>
      <c r="BY569" s="22"/>
      <c r="BZ569" s="22"/>
      <c r="CA569" s="22"/>
      <c r="CB569" s="22"/>
      <c r="CC569" s="22"/>
      <c r="CD569" s="22"/>
      <c r="CE569" s="22"/>
      <c r="CF569" s="22"/>
      <c r="CG569" s="22"/>
      <c r="CH569" s="22"/>
      <c r="CI569" s="22"/>
      <c r="CJ569" s="22"/>
      <c r="CK569" s="22"/>
      <c r="CL569" s="22"/>
      <c r="CM569" s="22"/>
      <c r="CN569" s="22"/>
      <c r="CO569" s="22"/>
      <c r="CP569" s="22"/>
      <c r="CQ569" s="22"/>
      <c r="CR569" s="22"/>
      <c r="CS569" s="22"/>
      <c r="CT569" s="22"/>
      <c r="CU569" s="22"/>
      <c r="CV569" s="22"/>
      <c r="CW569" s="22"/>
      <c r="CX569" s="22"/>
      <c r="CY569" s="22"/>
      <c r="CZ569" s="22"/>
      <c r="DA569" s="22"/>
      <c r="DB569" s="22"/>
      <c r="DC569" s="22"/>
      <c r="DD569" s="22"/>
      <c r="DE569" s="22"/>
      <c r="DF569" s="22"/>
      <c r="DG569" s="22"/>
      <c r="DH569" s="22"/>
      <c r="DI569" s="22"/>
      <c r="DJ569" s="22"/>
      <c r="DK569" s="22"/>
      <c r="DL569" s="22"/>
      <c r="DM569" s="22"/>
      <c r="DN569" s="22"/>
      <c r="DO569" s="22"/>
      <c r="DP569" s="22"/>
      <c r="DQ569" s="22"/>
      <c r="DR569" s="22"/>
      <c r="DS569" s="22"/>
      <c r="DT569" s="22"/>
      <c r="DU569" s="22"/>
      <c r="DV569" s="22"/>
      <c r="DW569" s="22"/>
      <c r="DX569" s="22"/>
      <c r="DY569" s="22"/>
      <c r="DZ569" s="22"/>
      <c r="EA569" s="22"/>
      <c r="EB569" s="22"/>
      <c r="EC569" s="22"/>
      <c r="ED569" s="22"/>
      <c r="EE569" s="22"/>
      <c r="EF569" s="22"/>
      <c r="EG569" s="22"/>
      <c r="EH569" s="22"/>
      <c r="EI569" s="22"/>
      <c r="EJ569" s="22"/>
      <c r="EK569" s="22"/>
      <c r="EL569" s="22"/>
      <c r="EM569" s="22"/>
      <c r="EN569" s="22"/>
      <c r="EO569" s="22"/>
      <c r="EP569" s="22"/>
      <c r="EQ569" s="22"/>
      <c r="ER569" s="22"/>
      <c r="ES569" s="22"/>
      <c r="ET569" s="22"/>
      <c r="EU569" s="22"/>
      <c r="EV569" s="22"/>
      <c r="EW569" s="22"/>
      <c r="EX569" s="22"/>
      <c r="EY569" s="22"/>
      <c r="EZ569" s="22"/>
      <c r="FA569" s="22"/>
      <c r="FB569" s="22"/>
      <c r="FC569" s="22"/>
      <c r="FD569" s="22"/>
      <c r="FE569" s="22"/>
      <c r="FF569" s="22"/>
      <c r="FG569" s="22"/>
      <c r="FH569" s="22"/>
      <c r="FI569" s="22"/>
      <c r="FJ569" s="22"/>
      <c r="FK569" s="22"/>
      <c r="FL569" s="22"/>
      <c r="FM569" s="22"/>
      <c r="FN569" s="22"/>
      <c r="FO569" s="22"/>
      <c r="FP569" s="22"/>
      <c r="FQ569" s="22"/>
      <c r="FR569" s="22"/>
      <c r="FS569" s="22"/>
      <c r="FT569" s="22"/>
      <c r="FU569" s="22"/>
      <c r="FV569" s="22"/>
      <c r="FW569" s="22"/>
      <c r="FX569" s="22"/>
      <c r="FY569" s="22"/>
      <c r="FZ569" s="22"/>
      <c r="GA569" s="22"/>
      <c r="GB569" s="22"/>
      <c r="GC569" s="22"/>
      <c r="GD569" s="22"/>
      <c r="GE569" s="22"/>
      <c r="GF569" s="22"/>
      <c r="GG569" s="22"/>
      <c r="GH569" s="22"/>
      <c r="GI569" s="22"/>
      <c r="GJ569" s="22"/>
      <c r="GK569" s="22"/>
      <c r="GL569" s="22"/>
      <c r="GM569" s="22"/>
      <c r="GN569" s="22"/>
      <c r="GO569" s="22"/>
      <c r="GP569" s="22"/>
      <c r="GQ569" s="22"/>
      <c r="GR569" s="22"/>
      <c r="GS569" s="22"/>
      <c r="GT569" s="22"/>
      <c r="GU569" s="22"/>
      <c r="GV569" s="22"/>
      <c r="GW569" s="22"/>
      <c r="GX569" s="22"/>
      <c r="GY569" s="22"/>
      <c r="GZ569" s="22"/>
      <c r="HA569" s="22"/>
      <c r="HB569" s="22"/>
      <c r="HC569" s="22"/>
      <c r="HD569" s="22"/>
      <c r="HE569" s="22"/>
      <c r="HF569" s="22"/>
      <c r="HG569" s="22"/>
      <c r="HH569" s="22"/>
      <c r="HI569" s="22"/>
      <c r="HJ569" s="22"/>
      <c r="HK569" s="22"/>
      <c r="HL569" s="22"/>
      <c r="HM569" s="22"/>
      <c r="HN569" s="22"/>
      <c r="HO569" s="22"/>
      <c r="HP569" s="22"/>
      <c r="HQ569" s="22"/>
      <c r="HR569" s="22"/>
      <c r="HS569" s="22"/>
      <c r="HT569" s="22"/>
      <c r="HU569" s="22"/>
      <c r="HV569" s="22"/>
      <c r="HW569" s="22"/>
      <c r="HX569" s="22"/>
      <c r="HY569" s="22"/>
      <c r="HZ569" s="22"/>
      <c r="IA569" s="22"/>
      <c r="IB569" s="22"/>
      <c r="IC569" s="22"/>
      <c r="ID569" s="22"/>
      <c r="IE569" s="22"/>
      <c r="IF569" s="22"/>
      <c r="IG569" s="22"/>
      <c r="IH569" s="22"/>
      <c r="II569" s="22"/>
      <c r="IJ569" s="22"/>
      <c r="IK569" s="22"/>
      <c r="IL569" s="22"/>
      <c r="IM569" s="22"/>
      <c r="IN569" s="22"/>
      <c r="IO569" s="22"/>
      <c r="IP569" s="22"/>
      <c r="IQ569" s="22"/>
      <c r="IR569" s="22"/>
      <c r="IS569" s="22"/>
      <c r="IT569" s="22"/>
      <c r="IU569" s="22"/>
      <c r="IV569" s="22"/>
    </row>
    <row r="570" spans="1:256">
      <c r="A570" s="469"/>
      <c r="B570" s="359" t="s">
        <v>77</v>
      </c>
      <c r="C570" s="479">
        <v>0.05</v>
      </c>
      <c r="D570" s="254"/>
      <c r="E570" s="480"/>
      <c r="F570" s="478">
        <f t="shared" si="20"/>
        <v>0</v>
      </c>
      <c r="G570" s="92"/>
      <c r="H570" s="197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  <c r="AQ570" s="22"/>
      <c r="AR570" s="22"/>
      <c r="AS570" s="22"/>
      <c r="AT570" s="22"/>
      <c r="AU570" s="22"/>
      <c r="AV570" s="22"/>
      <c r="AW570" s="22"/>
      <c r="AX570" s="22"/>
      <c r="AY570" s="22"/>
      <c r="AZ570" s="22"/>
      <c r="BA570" s="22"/>
      <c r="BB570" s="22"/>
      <c r="BC570" s="22"/>
      <c r="BD570" s="22"/>
      <c r="BE570" s="22"/>
      <c r="BF570" s="22"/>
      <c r="BG570" s="22"/>
      <c r="BH570" s="22"/>
      <c r="BI570" s="22"/>
      <c r="BJ570" s="22"/>
      <c r="BK570" s="22"/>
      <c r="BL570" s="22"/>
      <c r="BM570" s="22"/>
      <c r="BN570" s="22"/>
      <c r="BO570" s="22"/>
      <c r="BP570" s="22"/>
      <c r="BQ570" s="22"/>
      <c r="BR570" s="22"/>
      <c r="BS570" s="22"/>
      <c r="BT570" s="22"/>
      <c r="BU570" s="22"/>
      <c r="BV570" s="22"/>
      <c r="BW570" s="22"/>
      <c r="BX570" s="22"/>
      <c r="BY570" s="22"/>
      <c r="BZ570" s="22"/>
      <c r="CA570" s="22"/>
      <c r="CB570" s="22"/>
      <c r="CC570" s="22"/>
      <c r="CD570" s="22"/>
      <c r="CE570" s="22"/>
      <c r="CF570" s="22"/>
      <c r="CG570" s="22"/>
      <c r="CH570" s="22"/>
      <c r="CI570" s="22"/>
      <c r="CJ570" s="22"/>
      <c r="CK570" s="22"/>
      <c r="CL570" s="22"/>
      <c r="CM570" s="22"/>
      <c r="CN570" s="22"/>
      <c r="CO570" s="22"/>
      <c r="CP570" s="22"/>
      <c r="CQ570" s="22"/>
      <c r="CR570" s="22"/>
      <c r="CS570" s="22"/>
      <c r="CT570" s="22"/>
      <c r="CU570" s="22"/>
      <c r="CV570" s="22"/>
      <c r="CW570" s="22"/>
      <c r="CX570" s="22"/>
      <c r="CY570" s="22"/>
      <c r="CZ570" s="22"/>
      <c r="DA570" s="22"/>
      <c r="DB570" s="22"/>
      <c r="DC570" s="22"/>
      <c r="DD570" s="22"/>
      <c r="DE570" s="22"/>
      <c r="DF570" s="22"/>
      <c r="DG570" s="22"/>
      <c r="DH570" s="22"/>
      <c r="DI570" s="22"/>
      <c r="DJ570" s="22"/>
      <c r="DK570" s="22"/>
      <c r="DL570" s="22"/>
      <c r="DM570" s="22"/>
      <c r="DN570" s="22"/>
      <c r="DO570" s="22"/>
      <c r="DP570" s="22"/>
      <c r="DQ570" s="22"/>
      <c r="DR570" s="22"/>
      <c r="DS570" s="22"/>
      <c r="DT570" s="22"/>
      <c r="DU570" s="22"/>
      <c r="DV570" s="22"/>
      <c r="DW570" s="22"/>
      <c r="DX570" s="22"/>
      <c r="DY570" s="22"/>
      <c r="DZ570" s="22"/>
      <c r="EA570" s="22"/>
      <c r="EB570" s="22"/>
      <c r="EC570" s="22"/>
      <c r="ED570" s="22"/>
      <c r="EE570" s="22"/>
      <c r="EF570" s="22"/>
      <c r="EG570" s="22"/>
      <c r="EH570" s="22"/>
      <c r="EI570" s="22"/>
      <c r="EJ570" s="22"/>
      <c r="EK570" s="22"/>
      <c r="EL570" s="22"/>
      <c r="EM570" s="22"/>
      <c r="EN570" s="22"/>
      <c r="EO570" s="22"/>
      <c r="EP570" s="22"/>
      <c r="EQ570" s="22"/>
      <c r="ER570" s="22"/>
      <c r="ES570" s="22"/>
      <c r="ET570" s="22"/>
      <c r="EU570" s="22"/>
      <c r="EV570" s="22"/>
      <c r="EW570" s="22"/>
      <c r="EX570" s="22"/>
      <c r="EY570" s="22"/>
      <c r="EZ570" s="22"/>
      <c r="FA570" s="22"/>
      <c r="FB570" s="22"/>
      <c r="FC570" s="22"/>
      <c r="FD570" s="22"/>
      <c r="FE570" s="22"/>
      <c r="FF570" s="22"/>
      <c r="FG570" s="22"/>
      <c r="FH570" s="22"/>
      <c r="FI570" s="22"/>
      <c r="FJ570" s="22"/>
      <c r="FK570" s="22"/>
      <c r="FL570" s="22"/>
      <c r="FM570" s="22"/>
      <c r="FN570" s="22"/>
      <c r="FO570" s="22"/>
      <c r="FP570" s="22"/>
      <c r="FQ570" s="22"/>
      <c r="FR570" s="22"/>
      <c r="FS570" s="22"/>
      <c r="FT570" s="22"/>
      <c r="FU570" s="22"/>
      <c r="FV570" s="22"/>
      <c r="FW570" s="22"/>
      <c r="FX570" s="22"/>
      <c r="FY570" s="22"/>
      <c r="FZ570" s="22"/>
      <c r="GA570" s="22"/>
      <c r="GB570" s="22"/>
      <c r="GC570" s="22"/>
      <c r="GD570" s="22"/>
      <c r="GE570" s="22"/>
      <c r="GF570" s="22"/>
      <c r="GG570" s="22"/>
      <c r="GH570" s="22"/>
      <c r="GI570" s="22"/>
      <c r="GJ570" s="22"/>
      <c r="GK570" s="22"/>
      <c r="GL570" s="22"/>
      <c r="GM570" s="22"/>
      <c r="GN570" s="22"/>
      <c r="GO570" s="22"/>
      <c r="GP570" s="22"/>
      <c r="GQ570" s="22"/>
      <c r="GR570" s="22"/>
      <c r="GS570" s="22"/>
      <c r="GT570" s="22"/>
      <c r="GU570" s="22"/>
      <c r="GV570" s="22"/>
      <c r="GW570" s="22"/>
      <c r="GX570" s="22"/>
      <c r="GY570" s="22"/>
      <c r="GZ570" s="22"/>
      <c r="HA570" s="22"/>
      <c r="HB570" s="22"/>
      <c r="HC570" s="22"/>
      <c r="HD570" s="22"/>
      <c r="HE570" s="22"/>
      <c r="HF570" s="22"/>
      <c r="HG570" s="22"/>
      <c r="HH570" s="22"/>
      <c r="HI570" s="22"/>
      <c r="HJ570" s="22"/>
      <c r="HK570" s="22"/>
      <c r="HL570" s="22"/>
      <c r="HM570" s="22"/>
      <c r="HN570" s="22"/>
      <c r="HO570" s="22"/>
      <c r="HP570" s="22"/>
      <c r="HQ570" s="22"/>
      <c r="HR570" s="22"/>
      <c r="HS570" s="22"/>
      <c r="HT570" s="22"/>
      <c r="HU570" s="22"/>
      <c r="HV570" s="22"/>
      <c r="HW570" s="22"/>
      <c r="HX570" s="22"/>
      <c r="HY570" s="22"/>
      <c r="HZ570" s="22"/>
      <c r="IA570" s="22"/>
      <c r="IB570" s="22"/>
      <c r="IC570" s="22"/>
      <c r="ID570" s="22"/>
      <c r="IE570" s="22"/>
      <c r="IF570" s="22"/>
      <c r="IG570" s="22"/>
      <c r="IH570" s="22"/>
      <c r="II570" s="22"/>
      <c r="IJ570" s="22"/>
      <c r="IK570" s="22"/>
      <c r="IL570" s="22"/>
      <c r="IM570" s="22"/>
      <c r="IN570" s="22"/>
      <c r="IO570" s="22"/>
      <c r="IP570" s="22"/>
      <c r="IQ570" s="22"/>
      <c r="IR570" s="22"/>
      <c r="IS570" s="22"/>
      <c r="IT570" s="22"/>
      <c r="IU570" s="22"/>
      <c r="IV570" s="22"/>
    </row>
    <row r="571" spans="1:256">
      <c r="A571" s="481"/>
      <c r="B571" s="482" t="s">
        <v>23</v>
      </c>
      <c r="C571" s="481">
        <v>0.04</v>
      </c>
      <c r="D571" s="483"/>
      <c r="E571" s="484"/>
      <c r="F571" s="417">
        <f t="shared" si="20"/>
        <v>0</v>
      </c>
      <c r="G571" s="92"/>
      <c r="H571" s="197"/>
      <c r="I571" s="16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  <c r="AQ571" s="22"/>
      <c r="AR571" s="22"/>
      <c r="AS571" s="22"/>
      <c r="AT571" s="22"/>
      <c r="AU571" s="22"/>
      <c r="AV571" s="22"/>
      <c r="AW571" s="22"/>
      <c r="AX571" s="22"/>
      <c r="AY571" s="22"/>
      <c r="AZ571" s="22"/>
      <c r="BA571" s="22"/>
      <c r="BB571" s="22"/>
      <c r="BC571" s="22"/>
      <c r="BD571" s="22"/>
      <c r="BE571" s="22"/>
      <c r="BF571" s="22"/>
      <c r="BG571" s="22"/>
      <c r="BH571" s="22"/>
      <c r="BI571" s="22"/>
      <c r="BJ571" s="22"/>
      <c r="BK571" s="22"/>
      <c r="BL571" s="22"/>
      <c r="BM571" s="22"/>
      <c r="BN571" s="22"/>
      <c r="BO571" s="22"/>
      <c r="BP571" s="22"/>
      <c r="BQ571" s="22"/>
      <c r="BR571" s="22"/>
      <c r="BS571" s="22"/>
      <c r="BT571" s="22"/>
      <c r="BU571" s="22"/>
      <c r="BV571" s="22"/>
      <c r="BW571" s="22"/>
      <c r="BX571" s="22"/>
      <c r="BY571" s="22"/>
      <c r="BZ571" s="22"/>
      <c r="CA571" s="22"/>
      <c r="CB571" s="22"/>
      <c r="CC571" s="22"/>
      <c r="CD571" s="22"/>
      <c r="CE571" s="22"/>
      <c r="CF571" s="22"/>
      <c r="CG571" s="22"/>
      <c r="CH571" s="22"/>
      <c r="CI571" s="22"/>
      <c r="CJ571" s="22"/>
      <c r="CK571" s="22"/>
      <c r="CL571" s="22"/>
      <c r="CM571" s="22"/>
      <c r="CN571" s="22"/>
      <c r="CO571" s="22"/>
      <c r="CP571" s="22"/>
      <c r="CQ571" s="22"/>
      <c r="CR571" s="22"/>
      <c r="CS571" s="22"/>
      <c r="CT571" s="22"/>
      <c r="CU571" s="22"/>
      <c r="CV571" s="22"/>
      <c r="CW571" s="22"/>
      <c r="CX571" s="22"/>
      <c r="CY571" s="22"/>
      <c r="CZ571" s="22"/>
      <c r="DA571" s="22"/>
      <c r="DB571" s="22"/>
      <c r="DC571" s="22"/>
      <c r="DD571" s="22"/>
      <c r="DE571" s="22"/>
      <c r="DF571" s="22"/>
      <c r="DG571" s="22"/>
      <c r="DH571" s="22"/>
      <c r="DI571" s="22"/>
      <c r="DJ571" s="22"/>
      <c r="DK571" s="22"/>
      <c r="DL571" s="22"/>
      <c r="DM571" s="22"/>
      <c r="DN571" s="22"/>
      <c r="DO571" s="22"/>
      <c r="DP571" s="22"/>
      <c r="DQ571" s="22"/>
      <c r="DR571" s="22"/>
      <c r="DS571" s="22"/>
      <c r="DT571" s="22"/>
      <c r="DU571" s="22"/>
      <c r="DV571" s="22"/>
      <c r="DW571" s="22"/>
      <c r="DX571" s="22"/>
      <c r="DY571" s="22"/>
      <c r="DZ571" s="22"/>
      <c r="EA571" s="22"/>
      <c r="EB571" s="22"/>
      <c r="EC571" s="22"/>
      <c r="ED571" s="22"/>
      <c r="EE571" s="22"/>
      <c r="EF571" s="22"/>
      <c r="EG571" s="22"/>
      <c r="EH571" s="22"/>
      <c r="EI571" s="22"/>
      <c r="EJ571" s="22"/>
      <c r="EK571" s="22"/>
      <c r="EL571" s="22"/>
      <c r="EM571" s="22"/>
      <c r="EN571" s="22"/>
      <c r="EO571" s="22"/>
      <c r="EP571" s="22"/>
      <c r="EQ571" s="22"/>
      <c r="ER571" s="22"/>
      <c r="ES571" s="22"/>
      <c r="ET571" s="22"/>
      <c r="EU571" s="22"/>
      <c r="EV571" s="22"/>
      <c r="EW571" s="22"/>
      <c r="EX571" s="22"/>
      <c r="EY571" s="22"/>
      <c r="EZ571" s="22"/>
      <c r="FA571" s="22"/>
      <c r="FB571" s="22"/>
      <c r="FC571" s="22"/>
      <c r="FD571" s="22"/>
      <c r="FE571" s="22"/>
      <c r="FF571" s="22"/>
      <c r="FG571" s="22"/>
      <c r="FH571" s="22"/>
      <c r="FI571" s="22"/>
      <c r="FJ571" s="22"/>
      <c r="FK571" s="22"/>
      <c r="FL571" s="22"/>
      <c r="FM571" s="22"/>
      <c r="FN571" s="22"/>
      <c r="FO571" s="22"/>
      <c r="FP571" s="22"/>
      <c r="FQ571" s="22"/>
      <c r="FR571" s="22"/>
      <c r="FS571" s="22"/>
      <c r="FT571" s="22"/>
      <c r="FU571" s="22"/>
      <c r="FV571" s="22"/>
      <c r="FW571" s="22"/>
      <c r="FX571" s="22"/>
      <c r="FY571" s="22"/>
      <c r="FZ571" s="22"/>
      <c r="GA571" s="22"/>
      <c r="GB571" s="22"/>
      <c r="GC571" s="22"/>
      <c r="GD571" s="22"/>
      <c r="GE571" s="22"/>
      <c r="GF571" s="22"/>
      <c r="GG571" s="22"/>
      <c r="GH571" s="22"/>
      <c r="GI571" s="22"/>
      <c r="GJ571" s="22"/>
      <c r="GK571" s="22"/>
      <c r="GL571" s="22"/>
      <c r="GM571" s="22"/>
      <c r="GN571" s="22"/>
      <c r="GO571" s="22"/>
      <c r="GP571" s="22"/>
      <c r="GQ571" s="22"/>
      <c r="GR571" s="22"/>
      <c r="GS571" s="22"/>
      <c r="GT571" s="22"/>
      <c r="GU571" s="22"/>
      <c r="GV571" s="22"/>
      <c r="GW571" s="22"/>
      <c r="GX571" s="22"/>
      <c r="GY571" s="22"/>
      <c r="GZ571" s="22"/>
      <c r="HA571" s="22"/>
      <c r="HB571" s="22"/>
      <c r="HC571" s="22"/>
      <c r="HD571" s="22"/>
      <c r="HE571" s="22"/>
      <c r="HF571" s="22"/>
      <c r="HG571" s="22"/>
      <c r="HH571" s="22"/>
      <c r="HI571" s="22"/>
      <c r="HJ571" s="22"/>
      <c r="HK571" s="22"/>
      <c r="HL571" s="22"/>
      <c r="HM571" s="22"/>
      <c r="HN571" s="22"/>
      <c r="HO571" s="22"/>
      <c r="HP571" s="22"/>
      <c r="HQ571" s="22"/>
      <c r="HR571" s="22"/>
      <c r="HS571" s="22"/>
      <c r="HT571" s="22"/>
      <c r="HU571" s="22"/>
      <c r="HV571" s="22"/>
      <c r="HW571" s="22"/>
      <c r="HX571" s="22"/>
      <c r="HY571" s="22"/>
      <c r="HZ571" s="22"/>
      <c r="IA571" s="22"/>
      <c r="IB571" s="22"/>
      <c r="IC571" s="22"/>
      <c r="ID571" s="22"/>
      <c r="IE571" s="22"/>
      <c r="IF571" s="22"/>
      <c r="IG571" s="22"/>
      <c r="IH571" s="22"/>
      <c r="II571" s="22"/>
      <c r="IJ571" s="22"/>
      <c r="IK571" s="22"/>
      <c r="IL571" s="22"/>
      <c r="IM571" s="22"/>
      <c r="IN571" s="22"/>
      <c r="IO571" s="22"/>
      <c r="IP571" s="22"/>
      <c r="IQ571" s="22"/>
      <c r="IR571" s="22"/>
      <c r="IS571" s="22"/>
      <c r="IT571" s="22"/>
      <c r="IU571" s="22"/>
      <c r="IV571" s="22"/>
    </row>
    <row r="572" spans="1:256">
      <c r="A572" s="481"/>
      <c r="B572" s="482" t="s">
        <v>78</v>
      </c>
      <c r="C572" s="481">
        <v>0.04</v>
      </c>
      <c r="D572" s="483"/>
      <c r="E572" s="484"/>
      <c r="F572" s="417">
        <f t="shared" si="20"/>
        <v>0</v>
      </c>
      <c r="G572" s="91"/>
      <c r="H572" s="1020"/>
      <c r="I572" s="108"/>
      <c r="J572" s="104"/>
      <c r="K572" s="104"/>
      <c r="L572" s="104"/>
      <c r="M572" s="104"/>
      <c r="N572" s="104"/>
      <c r="O572" s="104"/>
      <c r="P572" s="104"/>
      <c r="Q572" s="104"/>
      <c r="R572" s="104"/>
      <c r="S572" s="104"/>
      <c r="T572" s="104"/>
      <c r="U572" s="104"/>
      <c r="V572" s="104"/>
      <c r="W572" s="104"/>
      <c r="X572" s="104"/>
      <c r="Y572" s="104"/>
      <c r="Z572" s="104"/>
      <c r="AA572" s="104"/>
      <c r="AB572" s="104"/>
      <c r="AC572" s="104"/>
      <c r="AD572" s="104"/>
      <c r="AE572" s="104"/>
      <c r="AF572" s="104"/>
      <c r="AG572" s="104"/>
      <c r="AH572" s="104"/>
      <c r="AI572" s="104"/>
      <c r="AJ572" s="104"/>
      <c r="AK572" s="104"/>
      <c r="AL572" s="104"/>
      <c r="AM572" s="104"/>
      <c r="AN572" s="104"/>
      <c r="AO572" s="104"/>
      <c r="AP572" s="104"/>
      <c r="AQ572" s="104"/>
      <c r="AR572" s="104"/>
      <c r="AS572" s="104"/>
      <c r="AT572" s="104"/>
      <c r="AU572" s="104"/>
      <c r="AV572" s="104"/>
      <c r="AW572" s="104"/>
      <c r="AX572" s="104"/>
      <c r="AY572" s="104"/>
      <c r="AZ572" s="104"/>
      <c r="BA572" s="104"/>
      <c r="BB572" s="104"/>
      <c r="BC572" s="104"/>
      <c r="BD572" s="104"/>
      <c r="BE572" s="104"/>
      <c r="BF572" s="104"/>
      <c r="BG572" s="104"/>
      <c r="BH572" s="104"/>
      <c r="BI572" s="104"/>
      <c r="BJ572" s="104"/>
      <c r="BK572" s="104"/>
      <c r="BL572" s="104"/>
      <c r="BM572" s="104"/>
      <c r="BN572" s="104"/>
      <c r="BO572" s="104"/>
      <c r="BP572" s="104"/>
      <c r="BQ572" s="104"/>
      <c r="BR572" s="104"/>
      <c r="BS572" s="104"/>
      <c r="BT572" s="104"/>
      <c r="BU572" s="104"/>
      <c r="BV572" s="104"/>
      <c r="BW572" s="104"/>
      <c r="BX572" s="104"/>
      <c r="BY572" s="104"/>
      <c r="BZ572" s="104"/>
      <c r="CA572" s="104"/>
      <c r="CB572" s="104"/>
      <c r="CC572" s="104"/>
      <c r="CD572" s="104"/>
      <c r="CE572" s="104"/>
      <c r="CF572" s="104"/>
      <c r="CG572" s="104"/>
      <c r="CH572" s="104"/>
      <c r="CI572" s="104"/>
      <c r="CJ572" s="104"/>
      <c r="CK572" s="104"/>
      <c r="CL572" s="104"/>
      <c r="CM572" s="104"/>
      <c r="CN572" s="104"/>
      <c r="CO572" s="104"/>
      <c r="CP572" s="104"/>
      <c r="CQ572" s="104"/>
      <c r="CR572" s="104"/>
      <c r="CS572" s="104"/>
      <c r="CT572" s="104"/>
      <c r="CU572" s="104"/>
      <c r="CV572" s="104"/>
      <c r="CW572" s="104"/>
      <c r="CX572" s="104"/>
      <c r="CY572" s="104"/>
      <c r="CZ572" s="104"/>
      <c r="DA572" s="104"/>
      <c r="DB572" s="104"/>
      <c r="DC572" s="104"/>
      <c r="DD572" s="104"/>
      <c r="DE572" s="104"/>
      <c r="DF572" s="104"/>
      <c r="DG572" s="104"/>
      <c r="DH572" s="104"/>
      <c r="DI572" s="104"/>
      <c r="DJ572" s="104"/>
      <c r="DK572" s="104"/>
      <c r="DL572" s="104"/>
      <c r="DM572" s="104"/>
      <c r="DN572" s="104"/>
      <c r="DO572" s="104"/>
      <c r="DP572" s="104"/>
      <c r="DQ572" s="104"/>
      <c r="DR572" s="104"/>
      <c r="DS572" s="104"/>
      <c r="DT572" s="104"/>
      <c r="DU572" s="104"/>
      <c r="DV572" s="104"/>
      <c r="DW572" s="104"/>
      <c r="DX572" s="104"/>
      <c r="DY572" s="104"/>
      <c r="DZ572" s="104"/>
      <c r="EA572" s="104"/>
      <c r="EB572" s="104"/>
      <c r="EC572" s="104"/>
      <c r="ED572" s="104"/>
      <c r="EE572" s="104"/>
      <c r="EF572" s="104"/>
      <c r="EG572" s="104"/>
      <c r="EH572" s="104"/>
      <c r="EI572" s="104"/>
      <c r="EJ572" s="104"/>
      <c r="EK572" s="104"/>
      <c r="EL572" s="104"/>
      <c r="EM572" s="104"/>
      <c r="EN572" s="104"/>
      <c r="EO572" s="104"/>
      <c r="EP572" s="104"/>
      <c r="EQ572" s="104"/>
      <c r="ER572" s="104"/>
      <c r="ES572" s="104"/>
      <c r="ET572" s="104"/>
      <c r="EU572" s="104"/>
      <c r="EV572" s="104"/>
      <c r="EW572" s="104"/>
      <c r="EX572" s="104"/>
      <c r="EY572" s="104"/>
      <c r="EZ572" s="104"/>
      <c r="FA572" s="104"/>
      <c r="FB572" s="104"/>
      <c r="FC572" s="104"/>
      <c r="FD572" s="104"/>
      <c r="FE572" s="104"/>
      <c r="FF572" s="104"/>
      <c r="FG572" s="104"/>
      <c r="FH572" s="104"/>
      <c r="FI572" s="104"/>
      <c r="FJ572" s="104"/>
      <c r="FK572" s="104"/>
      <c r="FL572" s="104"/>
      <c r="FM572" s="104"/>
      <c r="FN572" s="104"/>
      <c r="FO572" s="104"/>
      <c r="FP572" s="104"/>
      <c r="FQ572" s="104"/>
      <c r="FR572" s="104"/>
      <c r="FS572" s="104"/>
      <c r="FT572" s="104"/>
      <c r="FU572" s="104"/>
      <c r="FV572" s="104"/>
      <c r="FW572" s="104"/>
      <c r="FX572" s="104"/>
      <c r="FY572" s="104"/>
      <c r="FZ572" s="104"/>
      <c r="GA572" s="104"/>
      <c r="GB572" s="104"/>
      <c r="GC572" s="104"/>
      <c r="GD572" s="104"/>
      <c r="GE572" s="104"/>
      <c r="GF572" s="104"/>
      <c r="GG572" s="104"/>
      <c r="GH572" s="104"/>
      <c r="GI572" s="104"/>
      <c r="GJ572" s="104"/>
      <c r="GK572" s="104"/>
      <c r="GL572" s="104"/>
      <c r="GM572" s="104"/>
      <c r="GN572" s="104"/>
      <c r="GO572" s="104"/>
      <c r="GP572" s="104"/>
      <c r="GQ572" s="104"/>
      <c r="GR572" s="104"/>
      <c r="GS572" s="104"/>
      <c r="GT572" s="104"/>
      <c r="GU572" s="104"/>
      <c r="GV572" s="104"/>
      <c r="GW572" s="104"/>
      <c r="GX572" s="104"/>
      <c r="GY572" s="104"/>
      <c r="GZ572" s="104"/>
      <c r="HA572" s="104"/>
      <c r="HB572" s="104"/>
      <c r="HC572" s="104"/>
      <c r="HD572" s="104"/>
      <c r="HE572" s="104"/>
      <c r="HF572" s="104"/>
      <c r="HG572" s="104"/>
      <c r="HH572" s="104"/>
      <c r="HI572" s="104"/>
      <c r="HJ572" s="104"/>
      <c r="HK572" s="104"/>
      <c r="HL572" s="104"/>
      <c r="HM572" s="104"/>
      <c r="HN572" s="104"/>
      <c r="HO572" s="104"/>
      <c r="HP572" s="104"/>
      <c r="HQ572" s="104"/>
      <c r="HR572" s="104"/>
      <c r="HS572" s="104"/>
      <c r="HT572" s="104"/>
      <c r="HU572" s="104"/>
      <c r="HV572" s="104"/>
      <c r="HW572" s="104"/>
      <c r="HX572" s="104"/>
      <c r="HY572" s="104"/>
      <c r="HZ572" s="104"/>
      <c r="IA572" s="104"/>
      <c r="IB572" s="104"/>
      <c r="IC572" s="104"/>
      <c r="ID572" s="104"/>
      <c r="IE572" s="104"/>
      <c r="IF572" s="104"/>
      <c r="IG572" s="104"/>
      <c r="IH572" s="104"/>
      <c r="II572" s="104"/>
      <c r="IJ572" s="104"/>
      <c r="IK572" s="104"/>
      <c r="IL572" s="104"/>
      <c r="IM572" s="104"/>
      <c r="IN572" s="104"/>
      <c r="IO572" s="104"/>
      <c r="IP572" s="104"/>
      <c r="IQ572" s="104"/>
      <c r="IR572" s="104"/>
      <c r="IS572" s="104"/>
      <c r="IT572" s="104"/>
      <c r="IU572" s="104"/>
      <c r="IV572" s="104"/>
    </row>
    <row r="573" spans="1:256">
      <c r="A573" s="18"/>
      <c r="B573" s="359" t="s">
        <v>24</v>
      </c>
      <c r="C573" s="477">
        <v>0.03</v>
      </c>
      <c r="D573" s="254"/>
      <c r="E573" s="485"/>
      <c r="F573" s="478">
        <f t="shared" si="20"/>
        <v>0</v>
      </c>
      <c r="G573" s="93"/>
      <c r="H573" s="197"/>
      <c r="I573" s="16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  <c r="AQ573" s="22"/>
      <c r="AR573" s="22"/>
      <c r="AS573" s="22"/>
      <c r="AT573" s="22"/>
      <c r="AU573" s="22"/>
      <c r="AV573" s="22"/>
      <c r="AW573" s="22"/>
      <c r="AX573" s="22"/>
      <c r="AY573" s="22"/>
      <c r="AZ573" s="22"/>
      <c r="BA573" s="22"/>
      <c r="BB573" s="22"/>
      <c r="BC573" s="22"/>
      <c r="BD573" s="22"/>
      <c r="BE573" s="22"/>
      <c r="BF573" s="22"/>
      <c r="BG573" s="22"/>
      <c r="BH573" s="22"/>
      <c r="BI573" s="22"/>
      <c r="BJ573" s="22"/>
      <c r="BK573" s="22"/>
      <c r="BL573" s="22"/>
      <c r="BM573" s="22"/>
      <c r="BN573" s="22"/>
      <c r="BO573" s="22"/>
      <c r="BP573" s="22"/>
      <c r="BQ573" s="22"/>
      <c r="BR573" s="22"/>
      <c r="BS573" s="22"/>
      <c r="BT573" s="22"/>
      <c r="BU573" s="22"/>
      <c r="BV573" s="22"/>
      <c r="BW573" s="22"/>
      <c r="BX573" s="22"/>
      <c r="BY573" s="22"/>
      <c r="BZ573" s="22"/>
      <c r="CA573" s="22"/>
      <c r="CB573" s="22"/>
      <c r="CC573" s="22"/>
      <c r="CD573" s="22"/>
      <c r="CE573" s="22"/>
      <c r="CF573" s="22"/>
      <c r="CG573" s="22"/>
      <c r="CH573" s="22"/>
      <c r="CI573" s="22"/>
      <c r="CJ573" s="22"/>
      <c r="CK573" s="22"/>
      <c r="CL573" s="22"/>
      <c r="CM573" s="22"/>
      <c r="CN573" s="22"/>
      <c r="CO573" s="22"/>
      <c r="CP573" s="22"/>
      <c r="CQ573" s="22"/>
      <c r="CR573" s="22"/>
      <c r="CS573" s="22"/>
      <c r="CT573" s="22"/>
      <c r="CU573" s="22"/>
      <c r="CV573" s="22"/>
      <c r="CW573" s="22"/>
      <c r="CX573" s="22"/>
      <c r="CY573" s="22"/>
      <c r="CZ573" s="22"/>
      <c r="DA573" s="22"/>
      <c r="DB573" s="22"/>
      <c r="DC573" s="22"/>
      <c r="DD573" s="22"/>
      <c r="DE573" s="22"/>
      <c r="DF573" s="22"/>
      <c r="DG573" s="22"/>
      <c r="DH573" s="22"/>
      <c r="DI573" s="22"/>
      <c r="DJ573" s="22"/>
      <c r="DK573" s="22"/>
      <c r="DL573" s="22"/>
      <c r="DM573" s="22"/>
      <c r="DN573" s="22"/>
      <c r="DO573" s="22"/>
      <c r="DP573" s="22"/>
      <c r="DQ573" s="22"/>
      <c r="DR573" s="22"/>
      <c r="DS573" s="22"/>
      <c r="DT573" s="22"/>
      <c r="DU573" s="22"/>
      <c r="DV573" s="22"/>
      <c r="DW573" s="22"/>
      <c r="DX573" s="22"/>
      <c r="DY573" s="22"/>
      <c r="DZ573" s="22"/>
      <c r="EA573" s="22"/>
      <c r="EB573" s="22"/>
      <c r="EC573" s="22"/>
      <c r="ED573" s="22"/>
      <c r="EE573" s="22"/>
      <c r="EF573" s="22"/>
      <c r="EG573" s="22"/>
      <c r="EH573" s="22"/>
      <c r="EI573" s="22"/>
      <c r="EJ573" s="22"/>
      <c r="EK573" s="22"/>
      <c r="EL573" s="22"/>
      <c r="EM573" s="22"/>
      <c r="EN573" s="22"/>
      <c r="EO573" s="22"/>
      <c r="EP573" s="22"/>
      <c r="EQ573" s="22"/>
      <c r="ER573" s="22"/>
      <c r="ES573" s="22"/>
      <c r="ET573" s="22"/>
      <c r="EU573" s="22"/>
      <c r="EV573" s="22"/>
      <c r="EW573" s="22"/>
      <c r="EX573" s="22"/>
      <c r="EY573" s="22"/>
      <c r="EZ573" s="22"/>
      <c r="FA573" s="22"/>
      <c r="FB573" s="22"/>
      <c r="FC573" s="22"/>
      <c r="FD573" s="22"/>
      <c r="FE573" s="22"/>
      <c r="FF573" s="22"/>
      <c r="FG573" s="22"/>
      <c r="FH573" s="22"/>
      <c r="FI573" s="22"/>
      <c r="FJ573" s="22"/>
      <c r="FK573" s="22"/>
      <c r="FL573" s="22"/>
      <c r="FM573" s="22"/>
      <c r="FN573" s="22"/>
      <c r="FO573" s="22"/>
      <c r="FP573" s="22"/>
      <c r="FQ573" s="22"/>
      <c r="FR573" s="22"/>
      <c r="FS573" s="22"/>
      <c r="FT573" s="22"/>
      <c r="FU573" s="22"/>
      <c r="FV573" s="22"/>
      <c r="FW573" s="22"/>
      <c r="FX573" s="22"/>
      <c r="FY573" s="22"/>
      <c r="FZ573" s="22"/>
      <c r="GA573" s="22"/>
      <c r="GB573" s="22"/>
      <c r="GC573" s="22"/>
      <c r="GD573" s="22"/>
      <c r="GE573" s="22"/>
      <c r="GF573" s="22"/>
      <c r="GG573" s="22"/>
      <c r="GH573" s="22"/>
      <c r="GI573" s="22"/>
      <c r="GJ573" s="22"/>
      <c r="GK573" s="22"/>
      <c r="GL573" s="22"/>
      <c r="GM573" s="22"/>
      <c r="GN573" s="22"/>
      <c r="GO573" s="22"/>
      <c r="GP573" s="22"/>
      <c r="GQ573" s="22"/>
      <c r="GR573" s="22"/>
      <c r="GS573" s="22"/>
      <c r="GT573" s="22"/>
      <c r="GU573" s="22"/>
      <c r="GV573" s="22"/>
      <c r="GW573" s="22"/>
      <c r="GX573" s="22"/>
      <c r="GY573" s="22"/>
      <c r="GZ573" s="22"/>
      <c r="HA573" s="22"/>
      <c r="HB573" s="22"/>
      <c r="HC573" s="22"/>
      <c r="HD573" s="22"/>
      <c r="HE573" s="22"/>
      <c r="HF573" s="22"/>
      <c r="HG573" s="22"/>
      <c r="HH573" s="22"/>
      <c r="HI573" s="22"/>
      <c r="HJ573" s="22"/>
      <c r="HK573" s="22"/>
      <c r="HL573" s="22"/>
      <c r="HM573" s="22"/>
      <c r="HN573" s="22"/>
      <c r="HO573" s="22"/>
      <c r="HP573" s="22"/>
      <c r="HQ573" s="22"/>
      <c r="HR573" s="22"/>
      <c r="HS573" s="22"/>
      <c r="HT573" s="22"/>
      <c r="HU573" s="22"/>
      <c r="HV573" s="22"/>
      <c r="HW573" s="22"/>
      <c r="HX573" s="22"/>
      <c r="HY573" s="22"/>
      <c r="HZ573" s="22"/>
      <c r="IA573" s="22"/>
      <c r="IB573" s="22"/>
      <c r="IC573" s="22"/>
      <c r="ID573" s="22"/>
      <c r="IE573" s="22"/>
      <c r="IF573" s="22"/>
      <c r="IG573" s="22"/>
      <c r="IH573" s="22"/>
      <c r="II573" s="22"/>
      <c r="IJ573" s="22"/>
      <c r="IK573" s="22"/>
      <c r="IL573" s="22"/>
      <c r="IM573" s="22"/>
      <c r="IN573" s="22"/>
      <c r="IO573" s="22"/>
      <c r="IP573" s="22"/>
      <c r="IQ573" s="22"/>
      <c r="IR573" s="22"/>
      <c r="IS573" s="22"/>
      <c r="IT573" s="22"/>
      <c r="IU573" s="22"/>
      <c r="IV573" s="22"/>
    </row>
    <row r="574" spans="1:256" s="161" customFormat="1">
      <c r="A574" s="18"/>
      <c r="B574" s="359" t="s">
        <v>25</v>
      </c>
      <c r="C574" s="479">
        <v>0.01</v>
      </c>
      <c r="D574" s="74"/>
      <c r="E574" s="456"/>
      <c r="F574" s="478">
        <f t="shared" si="20"/>
        <v>0</v>
      </c>
      <c r="G574" s="91"/>
      <c r="H574" s="1020"/>
      <c r="I574" s="16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  <c r="AQ574" s="22"/>
      <c r="AR574" s="22"/>
      <c r="AS574" s="22"/>
      <c r="AT574" s="22"/>
      <c r="AU574" s="22"/>
      <c r="AV574" s="22"/>
      <c r="AW574" s="22"/>
      <c r="AX574" s="22"/>
      <c r="AY574" s="22"/>
      <c r="AZ574" s="22"/>
      <c r="BA574" s="22"/>
      <c r="BB574" s="22"/>
      <c r="BC574" s="22"/>
      <c r="BD574" s="22"/>
      <c r="BE574" s="22"/>
      <c r="BF574" s="22"/>
      <c r="BG574" s="22"/>
      <c r="BH574" s="22"/>
      <c r="BI574" s="22"/>
      <c r="BJ574" s="22"/>
      <c r="BK574" s="22"/>
      <c r="BL574" s="22"/>
      <c r="BM574" s="22"/>
      <c r="BN574" s="22"/>
      <c r="BO574" s="22"/>
      <c r="BP574" s="22"/>
      <c r="BQ574" s="22"/>
      <c r="BR574" s="22"/>
      <c r="BS574" s="22"/>
      <c r="BT574" s="22"/>
      <c r="BU574" s="22"/>
      <c r="BV574" s="22"/>
      <c r="BW574" s="22"/>
      <c r="BX574" s="22"/>
      <c r="BY574" s="22"/>
      <c r="BZ574" s="22"/>
      <c r="CA574" s="22"/>
      <c r="CB574" s="22"/>
      <c r="CC574" s="22"/>
      <c r="CD574" s="22"/>
      <c r="CE574" s="22"/>
      <c r="CF574" s="22"/>
      <c r="CG574" s="22"/>
      <c r="CH574" s="22"/>
      <c r="CI574" s="22"/>
      <c r="CJ574" s="22"/>
      <c r="CK574" s="22"/>
      <c r="CL574" s="22"/>
      <c r="CM574" s="22"/>
      <c r="CN574" s="22"/>
      <c r="CO574" s="22"/>
      <c r="CP574" s="22"/>
      <c r="CQ574" s="22"/>
      <c r="CR574" s="22"/>
      <c r="CS574" s="22"/>
      <c r="CT574" s="22"/>
      <c r="CU574" s="22"/>
      <c r="CV574" s="22"/>
      <c r="CW574" s="22"/>
      <c r="CX574" s="22"/>
      <c r="CY574" s="22"/>
      <c r="CZ574" s="22"/>
      <c r="DA574" s="22"/>
      <c r="DB574" s="22"/>
      <c r="DC574" s="22"/>
      <c r="DD574" s="22"/>
      <c r="DE574" s="22"/>
      <c r="DF574" s="22"/>
      <c r="DG574" s="22"/>
      <c r="DH574" s="22"/>
      <c r="DI574" s="22"/>
      <c r="DJ574" s="22"/>
      <c r="DK574" s="22"/>
      <c r="DL574" s="22"/>
      <c r="DM574" s="22"/>
      <c r="DN574" s="22"/>
      <c r="DO574" s="22"/>
      <c r="DP574" s="22"/>
      <c r="DQ574" s="22"/>
      <c r="DR574" s="22"/>
      <c r="DS574" s="22"/>
      <c r="DT574" s="22"/>
      <c r="DU574" s="22"/>
      <c r="DV574" s="22"/>
      <c r="DW574" s="22"/>
      <c r="DX574" s="22"/>
      <c r="DY574" s="22"/>
      <c r="DZ574" s="22"/>
      <c r="EA574" s="22"/>
      <c r="EB574" s="22"/>
      <c r="EC574" s="22"/>
      <c r="ED574" s="22"/>
      <c r="EE574" s="22"/>
      <c r="EF574" s="22"/>
      <c r="EG574" s="22"/>
      <c r="EH574" s="22"/>
      <c r="EI574" s="22"/>
      <c r="EJ574" s="22"/>
      <c r="EK574" s="22"/>
      <c r="EL574" s="22"/>
      <c r="EM574" s="22"/>
      <c r="EN574" s="22"/>
      <c r="EO574" s="22"/>
      <c r="EP574" s="22"/>
      <c r="EQ574" s="22"/>
      <c r="ER574" s="22"/>
      <c r="ES574" s="22"/>
      <c r="ET574" s="22"/>
      <c r="EU574" s="22"/>
      <c r="EV574" s="22"/>
      <c r="EW574" s="22"/>
      <c r="EX574" s="22"/>
      <c r="EY574" s="22"/>
      <c r="EZ574" s="22"/>
      <c r="FA574" s="22"/>
      <c r="FB574" s="22"/>
      <c r="FC574" s="22"/>
      <c r="FD574" s="22"/>
      <c r="FE574" s="22"/>
      <c r="FF574" s="22"/>
      <c r="FG574" s="22"/>
      <c r="FH574" s="22"/>
      <c r="FI574" s="22"/>
      <c r="FJ574" s="22"/>
      <c r="FK574" s="22"/>
      <c r="FL574" s="22"/>
      <c r="FM574" s="22"/>
      <c r="FN574" s="22"/>
      <c r="FO574" s="22"/>
      <c r="FP574" s="22"/>
      <c r="FQ574" s="22"/>
      <c r="FR574" s="22"/>
      <c r="FS574" s="22"/>
      <c r="FT574" s="22"/>
      <c r="FU574" s="22"/>
      <c r="FV574" s="22"/>
      <c r="FW574" s="22"/>
      <c r="FX574" s="22"/>
      <c r="FY574" s="22"/>
      <c r="FZ574" s="22"/>
      <c r="GA574" s="22"/>
      <c r="GB574" s="22"/>
      <c r="GC574" s="22"/>
      <c r="GD574" s="22"/>
      <c r="GE574" s="22"/>
      <c r="GF574" s="22"/>
      <c r="GG574" s="22"/>
      <c r="GH574" s="22"/>
      <c r="GI574" s="22"/>
      <c r="GJ574" s="22"/>
      <c r="GK574" s="22"/>
      <c r="GL574" s="22"/>
      <c r="GM574" s="22"/>
      <c r="GN574" s="22"/>
      <c r="GO574" s="22"/>
      <c r="GP574" s="22"/>
      <c r="GQ574" s="22"/>
      <c r="GR574" s="22"/>
      <c r="GS574" s="22"/>
      <c r="GT574" s="22"/>
      <c r="GU574" s="22"/>
      <c r="GV574" s="22"/>
      <c r="GW574" s="22"/>
      <c r="GX574" s="22"/>
      <c r="GY574" s="22"/>
      <c r="GZ574" s="22"/>
      <c r="HA574" s="22"/>
      <c r="HB574" s="22"/>
      <c r="HC574" s="22"/>
      <c r="HD574" s="22"/>
      <c r="HE574" s="22"/>
      <c r="HF574" s="22"/>
      <c r="HG574" s="22"/>
      <c r="HH574" s="22"/>
      <c r="HI574" s="22"/>
      <c r="HJ574" s="22"/>
      <c r="HK574" s="22"/>
      <c r="HL574" s="22"/>
      <c r="HM574" s="22"/>
      <c r="HN574" s="22"/>
      <c r="HO574" s="22"/>
      <c r="HP574" s="22"/>
      <c r="HQ574" s="22"/>
      <c r="HR574" s="22"/>
      <c r="HS574" s="22"/>
      <c r="HT574" s="22"/>
      <c r="HU574" s="22"/>
      <c r="HV574" s="22"/>
      <c r="HW574" s="22"/>
      <c r="HX574" s="22"/>
      <c r="HY574" s="22"/>
      <c r="HZ574" s="22"/>
      <c r="IA574" s="22"/>
      <c r="IB574" s="22"/>
      <c r="IC574" s="22"/>
      <c r="ID574" s="22"/>
      <c r="IE574" s="22"/>
      <c r="IF574" s="22"/>
      <c r="IG574" s="22"/>
      <c r="IH574" s="22"/>
      <c r="II574" s="22"/>
      <c r="IJ574" s="22"/>
      <c r="IK574" s="22"/>
      <c r="IL574" s="22"/>
      <c r="IM574" s="22"/>
      <c r="IN574" s="22"/>
      <c r="IO574" s="22"/>
      <c r="IP574" s="22"/>
      <c r="IQ574" s="22"/>
      <c r="IR574" s="22"/>
      <c r="IS574" s="22"/>
      <c r="IT574" s="22"/>
      <c r="IU574" s="22"/>
      <c r="IV574" s="22"/>
    </row>
    <row r="575" spans="1:256">
      <c r="A575" s="481"/>
      <c r="B575" s="482" t="s">
        <v>79</v>
      </c>
      <c r="C575" s="481">
        <v>0.18</v>
      </c>
      <c r="D575" s="486"/>
      <c r="E575" s="487">
        <f>+F569</f>
        <v>0</v>
      </c>
      <c r="F575" s="478">
        <f>+ROUND(C575*E575,2)</f>
        <v>0</v>
      </c>
      <c r="G575" s="92"/>
      <c r="H575" s="197"/>
      <c r="I575" s="1065"/>
      <c r="J575" s="917"/>
      <c r="K575" s="917"/>
      <c r="L575" s="917"/>
      <c r="M575" s="917"/>
      <c r="N575" s="917"/>
    </row>
    <row r="576" spans="1:256" s="658" customFormat="1">
      <c r="A576" s="651"/>
      <c r="B576" s="652" t="s">
        <v>83</v>
      </c>
      <c r="C576" s="653">
        <v>0.1</v>
      </c>
      <c r="D576" s="654"/>
      <c r="E576" s="655"/>
      <c r="F576" s="656">
        <f>+ROUND(C576*F566,2)</f>
        <v>0</v>
      </c>
      <c r="G576" s="657"/>
      <c r="H576" s="1087"/>
      <c r="I576" s="1088"/>
      <c r="J576" s="1088"/>
      <c r="K576" s="1088"/>
      <c r="L576" s="1088"/>
      <c r="M576" s="1088"/>
      <c r="N576" s="1088"/>
    </row>
    <row r="577" spans="1:256" s="658" customFormat="1" ht="26.4">
      <c r="A577" s="651"/>
      <c r="B577" s="907" t="s">
        <v>465</v>
      </c>
      <c r="C577" s="905">
        <v>0.03</v>
      </c>
      <c r="D577" s="654"/>
      <c r="E577" s="906"/>
      <c r="F577" s="478">
        <f>ROUND($F$566*C577,2)</f>
        <v>0</v>
      </c>
      <c r="G577" s="657"/>
      <c r="H577" s="1087"/>
      <c r="I577" s="1088"/>
      <c r="J577" s="1088"/>
      <c r="K577" s="1088"/>
      <c r="L577" s="1088"/>
      <c r="M577" s="1088"/>
      <c r="N577" s="1088"/>
    </row>
    <row r="578" spans="1:256" s="658" customFormat="1">
      <c r="A578" s="651"/>
      <c r="B578" s="907" t="s">
        <v>463</v>
      </c>
      <c r="C578" s="905">
        <v>1.4999999999999999E-2</v>
      </c>
      <c r="D578" s="654"/>
      <c r="E578" s="906"/>
      <c r="F578" s="478">
        <f>ROUND($F$566*C578,2)</f>
        <v>0</v>
      </c>
      <c r="G578" s="657"/>
      <c r="H578" s="1087"/>
      <c r="I578" s="1088"/>
      <c r="J578" s="1088"/>
      <c r="K578" s="1088"/>
      <c r="L578" s="1088"/>
      <c r="M578" s="1088"/>
      <c r="N578" s="1088"/>
    </row>
    <row r="579" spans="1:256" s="161" customFormat="1">
      <c r="A579" s="488"/>
      <c r="B579" s="489" t="s">
        <v>338</v>
      </c>
      <c r="C579" s="490">
        <v>1E-3</v>
      </c>
      <c r="D579" s="174"/>
      <c r="E579" s="491"/>
      <c r="F579" s="478">
        <f>+ROUND(C579*F566,2)</f>
        <v>0</v>
      </c>
      <c r="G579" s="92"/>
      <c r="H579" s="197"/>
      <c r="I579" s="917"/>
      <c r="J579" s="917"/>
      <c r="K579" s="917"/>
      <c r="L579" s="917"/>
      <c r="M579" s="917"/>
      <c r="N579" s="91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  <c r="AK579" s="7"/>
      <c r="AL579" s="7"/>
      <c r="AM579" s="7"/>
      <c r="AN579" s="7"/>
      <c r="AO579" s="7"/>
      <c r="AP579" s="7"/>
      <c r="AQ579" s="7"/>
      <c r="AR579" s="7"/>
      <c r="AS579" s="7"/>
      <c r="AT579" s="7"/>
      <c r="AU579" s="7"/>
      <c r="AV579" s="7"/>
      <c r="AW579" s="7"/>
      <c r="AX579" s="7"/>
      <c r="AY579" s="7"/>
      <c r="AZ579" s="7"/>
      <c r="BA579" s="7"/>
      <c r="BB579" s="7"/>
      <c r="BC579" s="7"/>
      <c r="BD579" s="7"/>
      <c r="BE579" s="7"/>
      <c r="BF579" s="7"/>
      <c r="BG579" s="7"/>
      <c r="BH579" s="7"/>
      <c r="BI579" s="7"/>
      <c r="BJ579" s="7"/>
      <c r="BK579" s="7"/>
      <c r="BL579" s="7"/>
      <c r="BM579" s="7"/>
      <c r="BN579" s="7"/>
      <c r="BO579" s="7"/>
      <c r="BP579" s="7"/>
      <c r="BQ579" s="7"/>
      <c r="BR579" s="7"/>
      <c r="BS579" s="7"/>
      <c r="BT579" s="7"/>
      <c r="BU579" s="7"/>
      <c r="BV579" s="7"/>
      <c r="BW579" s="7"/>
      <c r="BX579" s="7"/>
      <c r="BY579" s="7"/>
      <c r="BZ579" s="7"/>
      <c r="CA579" s="7"/>
      <c r="CB579" s="7"/>
      <c r="CC579" s="7"/>
      <c r="CD579" s="7"/>
      <c r="CE579" s="7"/>
      <c r="CF579" s="7"/>
      <c r="CG579" s="7"/>
      <c r="CH579" s="7"/>
      <c r="CI579" s="7"/>
      <c r="CJ579" s="7"/>
      <c r="CK579" s="7"/>
      <c r="CL579" s="7"/>
      <c r="CM579" s="7"/>
      <c r="CN579" s="7"/>
      <c r="CO579" s="7"/>
      <c r="CP579" s="7"/>
      <c r="CQ579" s="7"/>
      <c r="CR579" s="7"/>
      <c r="CS579" s="7"/>
      <c r="CT579" s="7"/>
      <c r="CU579" s="7"/>
      <c r="CV579" s="7"/>
      <c r="CW579" s="7"/>
      <c r="CX579" s="7"/>
      <c r="CY579" s="7"/>
      <c r="CZ579" s="7"/>
      <c r="DA579" s="7"/>
      <c r="DB579" s="7"/>
      <c r="DC579" s="7"/>
      <c r="DD579" s="7"/>
      <c r="DE579" s="7"/>
      <c r="DF579" s="7"/>
      <c r="DG579" s="7"/>
      <c r="DH579" s="7"/>
      <c r="DI579" s="7"/>
      <c r="DJ579" s="7"/>
      <c r="DK579" s="7"/>
      <c r="DL579" s="7"/>
      <c r="DM579" s="7"/>
      <c r="DN579" s="7"/>
      <c r="DO579" s="7"/>
      <c r="DP579" s="7"/>
      <c r="DQ579" s="7"/>
      <c r="DR579" s="7"/>
      <c r="DS579" s="7"/>
      <c r="DT579" s="7"/>
      <c r="DU579" s="7"/>
      <c r="DV579" s="7"/>
      <c r="DW579" s="7"/>
      <c r="DX579" s="7"/>
      <c r="DY579" s="7"/>
      <c r="DZ579" s="7"/>
      <c r="EA579" s="7"/>
      <c r="EB579" s="7"/>
      <c r="EC579" s="7"/>
      <c r="ED579" s="7"/>
      <c r="EE579" s="7"/>
      <c r="EF579" s="7"/>
      <c r="EG579" s="7"/>
      <c r="EH579" s="7"/>
      <c r="EI579" s="7"/>
      <c r="EJ579" s="7"/>
      <c r="EK579" s="7"/>
      <c r="EL579" s="7"/>
      <c r="EM579" s="7"/>
      <c r="EN579" s="7"/>
      <c r="EO579" s="7"/>
      <c r="EP579" s="7"/>
      <c r="EQ579" s="7"/>
      <c r="ER579" s="7"/>
      <c r="ES579" s="7"/>
      <c r="ET579" s="7"/>
      <c r="EU579" s="7"/>
      <c r="EV579" s="7"/>
      <c r="EW579" s="7"/>
      <c r="EX579" s="7"/>
      <c r="EY579" s="7"/>
      <c r="EZ579" s="7"/>
      <c r="FA579" s="7"/>
      <c r="FB579" s="7"/>
      <c r="FC579" s="7"/>
      <c r="FD579" s="7"/>
      <c r="FE579" s="7"/>
      <c r="FF579" s="7"/>
      <c r="FG579" s="7"/>
      <c r="FH579" s="7"/>
      <c r="FI579" s="7"/>
      <c r="FJ579" s="7"/>
      <c r="FK579" s="7"/>
      <c r="FL579" s="7"/>
      <c r="FM579" s="7"/>
      <c r="FN579" s="7"/>
      <c r="FO579" s="7"/>
      <c r="FP579" s="7"/>
      <c r="FQ579" s="7"/>
      <c r="FR579" s="7"/>
      <c r="FS579" s="7"/>
      <c r="FT579" s="7"/>
      <c r="FU579" s="7"/>
      <c r="FV579" s="7"/>
      <c r="FW579" s="7"/>
      <c r="FX579" s="7"/>
      <c r="FY579" s="7"/>
      <c r="FZ579" s="7"/>
      <c r="GA579" s="7"/>
      <c r="GB579" s="7"/>
      <c r="GC579" s="7"/>
      <c r="GD579" s="7"/>
      <c r="GE579" s="7"/>
      <c r="GF579" s="7"/>
      <c r="GG579" s="7"/>
      <c r="GH579" s="7"/>
      <c r="GI579" s="7"/>
      <c r="GJ579" s="7"/>
      <c r="GK579" s="7"/>
      <c r="GL579" s="7"/>
      <c r="GM579" s="7"/>
      <c r="GN579" s="7"/>
      <c r="GO579" s="7"/>
      <c r="GP579" s="7"/>
      <c r="GQ579" s="7"/>
      <c r="GR579" s="7"/>
      <c r="GS579" s="7"/>
      <c r="GT579" s="7"/>
      <c r="GU579" s="7"/>
      <c r="GV579" s="7"/>
      <c r="GW579" s="7"/>
      <c r="GX579" s="7"/>
      <c r="GY579" s="7"/>
      <c r="GZ579" s="7"/>
      <c r="HA579" s="7"/>
      <c r="HB579" s="7"/>
      <c r="HC579" s="7"/>
      <c r="HD579" s="7"/>
      <c r="HE579" s="7"/>
      <c r="HF579" s="7"/>
      <c r="HG579" s="7"/>
      <c r="HH579" s="7"/>
      <c r="HI579" s="7"/>
      <c r="HJ579" s="7"/>
      <c r="HK579" s="7"/>
      <c r="HL579" s="7"/>
      <c r="HM579" s="7"/>
      <c r="HN579" s="7"/>
      <c r="HO579" s="7"/>
      <c r="HP579" s="7"/>
      <c r="HQ579" s="7"/>
      <c r="HR579" s="7"/>
      <c r="HS579" s="7"/>
      <c r="HT579" s="7"/>
      <c r="HU579" s="7"/>
      <c r="HV579" s="7"/>
      <c r="HW579" s="7"/>
      <c r="HX579" s="7"/>
      <c r="HY579" s="7"/>
      <c r="HZ579" s="7"/>
      <c r="IA579" s="7"/>
      <c r="IB579" s="7"/>
      <c r="IC579" s="7"/>
      <c r="ID579" s="7"/>
      <c r="IE579" s="7"/>
      <c r="IF579" s="7"/>
      <c r="IG579" s="7"/>
      <c r="IH579" s="7"/>
      <c r="II579" s="7"/>
      <c r="IJ579" s="7"/>
      <c r="IK579" s="7"/>
      <c r="IL579" s="7"/>
      <c r="IM579" s="7"/>
      <c r="IN579" s="7"/>
      <c r="IO579" s="7"/>
      <c r="IP579" s="7"/>
      <c r="IQ579" s="7"/>
      <c r="IR579" s="7"/>
      <c r="IS579" s="7"/>
      <c r="IT579" s="7"/>
      <c r="IU579" s="7"/>
      <c r="IV579" s="7"/>
    </row>
    <row r="580" spans="1:256" s="161" customFormat="1">
      <c r="A580" s="471"/>
      <c r="B580" s="399" t="s">
        <v>26</v>
      </c>
      <c r="C580" s="492">
        <v>0.05</v>
      </c>
      <c r="D580" s="254"/>
      <c r="E580" s="474"/>
      <c r="F580" s="478">
        <f>ROUND($F$566*C580,2)</f>
        <v>0</v>
      </c>
      <c r="G580" s="91"/>
      <c r="H580" s="1089"/>
      <c r="I580" s="167"/>
      <c r="J580" s="167"/>
      <c r="K580" s="167"/>
      <c r="L580" s="167"/>
      <c r="M580" s="167"/>
      <c r="N580" s="167"/>
    </row>
    <row r="581" spans="1:256" s="315" customFormat="1">
      <c r="A581" s="322"/>
      <c r="B581" s="323" t="s">
        <v>80</v>
      </c>
      <c r="C581" s="324"/>
      <c r="D581" s="325"/>
      <c r="E581" s="326"/>
      <c r="F581" s="327">
        <f>SUM(F569:F580)</f>
        <v>0</v>
      </c>
      <c r="G581" s="313"/>
      <c r="H581" s="192"/>
      <c r="I581" s="1064"/>
      <c r="J581" s="1064"/>
      <c r="K581" s="1064"/>
      <c r="L581" s="1064"/>
      <c r="M581" s="1064"/>
      <c r="N581" s="1064"/>
    </row>
    <row r="582" spans="1:256" s="161" customFormat="1" ht="6.75" customHeight="1">
      <c r="A582" s="68"/>
      <c r="B582" s="69"/>
      <c r="C582" s="70"/>
      <c r="D582" s="71"/>
      <c r="E582" s="72"/>
      <c r="F582" s="73"/>
      <c r="G582" s="92"/>
      <c r="H582" s="197"/>
      <c r="I582" s="917"/>
      <c r="J582" s="917"/>
      <c r="K582" s="917"/>
      <c r="L582" s="917"/>
      <c r="M582" s="917"/>
      <c r="N582" s="91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  <c r="AD582" s="7"/>
      <c r="AE582" s="7"/>
      <c r="AF582" s="7"/>
      <c r="AG582" s="7"/>
      <c r="AH582" s="7"/>
      <c r="AI582" s="7"/>
      <c r="AJ582" s="7"/>
      <c r="AK582" s="7"/>
      <c r="AL582" s="7"/>
      <c r="AM582" s="7"/>
      <c r="AN582" s="7"/>
      <c r="AO582" s="7"/>
      <c r="AP582" s="7"/>
      <c r="AQ582" s="7"/>
      <c r="AR582" s="7"/>
      <c r="AS582" s="7"/>
      <c r="AT582" s="7"/>
      <c r="AU582" s="7"/>
      <c r="AV582" s="7"/>
      <c r="AW582" s="7"/>
      <c r="AX582" s="7"/>
      <c r="AY582" s="7"/>
      <c r="AZ582" s="7"/>
      <c r="BA582" s="7"/>
      <c r="BB582" s="7"/>
      <c r="BC582" s="7"/>
      <c r="BD582" s="7"/>
      <c r="BE582" s="7"/>
      <c r="BF582" s="7"/>
      <c r="BG582" s="7"/>
      <c r="BH582" s="7"/>
      <c r="BI582" s="7"/>
      <c r="BJ582" s="7"/>
      <c r="BK582" s="7"/>
      <c r="BL582" s="7"/>
      <c r="BM582" s="7"/>
      <c r="BN582" s="7"/>
      <c r="BO582" s="7"/>
      <c r="BP582" s="7"/>
      <c r="BQ582" s="7"/>
      <c r="BR582" s="7"/>
      <c r="BS582" s="7"/>
      <c r="BT582" s="7"/>
      <c r="BU582" s="7"/>
      <c r="BV582" s="7"/>
      <c r="BW582" s="7"/>
      <c r="BX582" s="7"/>
      <c r="BY582" s="7"/>
      <c r="BZ582" s="7"/>
      <c r="CA582" s="7"/>
      <c r="CB582" s="7"/>
      <c r="CC582" s="7"/>
      <c r="CD582" s="7"/>
      <c r="CE582" s="7"/>
      <c r="CF582" s="7"/>
      <c r="CG582" s="7"/>
      <c r="CH582" s="7"/>
      <c r="CI582" s="7"/>
      <c r="CJ582" s="7"/>
      <c r="CK582" s="7"/>
      <c r="CL582" s="7"/>
      <c r="CM582" s="7"/>
      <c r="CN582" s="7"/>
      <c r="CO582" s="7"/>
      <c r="CP582" s="7"/>
      <c r="CQ582" s="7"/>
      <c r="CR582" s="7"/>
      <c r="CS582" s="7"/>
      <c r="CT582" s="7"/>
      <c r="CU582" s="7"/>
      <c r="CV582" s="7"/>
      <c r="CW582" s="7"/>
      <c r="CX582" s="7"/>
      <c r="CY582" s="7"/>
      <c r="CZ582" s="7"/>
      <c r="DA582" s="7"/>
      <c r="DB582" s="7"/>
      <c r="DC582" s="7"/>
      <c r="DD582" s="7"/>
      <c r="DE582" s="7"/>
      <c r="DF582" s="7"/>
      <c r="DG582" s="7"/>
      <c r="DH582" s="7"/>
      <c r="DI582" s="7"/>
      <c r="DJ582" s="7"/>
      <c r="DK582" s="7"/>
      <c r="DL582" s="7"/>
      <c r="DM582" s="7"/>
      <c r="DN582" s="7"/>
      <c r="DO582" s="7"/>
      <c r="DP582" s="7"/>
      <c r="DQ582" s="7"/>
      <c r="DR582" s="7"/>
      <c r="DS582" s="7"/>
      <c r="DT582" s="7"/>
      <c r="DU582" s="7"/>
      <c r="DV582" s="7"/>
      <c r="DW582" s="7"/>
      <c r="DX582" s="7"/>
      <c r="DY582" s="7"/>
      <c r="DZ582" s="7"/>
      <c r="EA582" s="7"/>
      <c r="EB582" s="7"/>
      <c r="EC582" s="7"/>
      <c r="ED582" s="7"/>
      <c r="EE582" s="7"/>
      <c r="EF582" s="7"/>
      <c r="EG582" s="7"/>
      <c r="EH582" s="7"/>
      <c r="EI582" s="7"/>
      <c r="EJ582" s="7"/>
      <c r="EK582" s="7"/>
      <c r="EL582" s="7"/>
      <c r="EM582" s="7"/>
      <c r="EN582" s="7"/>
      <c r="EO582" s="7"/>
      <c r="EP582" s="7"/>
      <c r="EQ582" s="7"/>
      <c r="ER582" s="7"/>
      <c r="ES582" s="7"/>
      <c r="ET582" s="7"/>
      <c r="EU582" s="7"/>
      <c r="EV582" s="7"/>
      <c r="EW582" s="7"/>
      <c r="EX582" s="7"/>
      <c r="EY582" s="7"/>
      <c r="EZ582" s="7"/>
      <c r="FA582" s="7"/>
      <c r="FB582" s="7"/>
      <c r="FC582" s="7"/>
      <c r="FD582" s="7"/>
      <c r="FE582" s="7"/>
      <c r="FF582" s="7"/>
      <c r="FG582" s="7"/>
      <c r="FH582" s="7"/>
      <c r="FI582" s="7"/>
      <c r="FJ582" s="7"/>
      <c r="FK582" s="7"/>
      <c r="FL582" s="7"/>
      <c r="FM582" s="7"/>
      <c r="FN582" s="7"/>
      <c r="FO582" s="7"/>
      <c r="FP582" s="7"/>
      <c r="FQ582" s="7"/>
      <c r="FR582" s="7"/>
      <c r="FS582" s="7"/>
      <c r="FT582" s="7"/>
      <c r="FU582" s="7"/>
      <c r="FV582" s="7"/>
      <c r="FW582" s="7"/>
      <c r="FX582" s="7"/>
      <c r="FY582" s="7"/>
      <c r="FZ582" s="7"/>
      <c r="GA582" s="7"/>
      <c r="GB582" s="7"/>
      <c r="GC582" s="7"/>
      <c r="GD582" s="7"/>
      <c r="GE582" s="7"/>
      <c r="GF582" s="7"/>
      <c r="GG582" s="7"/>
      <c r="GH582" s="7"/>
      <c r="GI582" s="7"/>
      <c r="GJ582" s="7"/>
      <c r="GK582" s="7"/>
      <c r="GL582" s="7"/>
      <c r="GM582" s="7"/>
      <c r="GN582" s="7"/>
      <c r="GO582" s="7"/>
      <c r="GP582" s="7"/>
      <c r="GQ582" s="7"/>
      <c r="GR582" s="7"/>
      <c r="GS582" s="7"/>
      <c r="GT582" s="7"/>
      <c r="GU582" s="7"/>
      <c r="GV582" s="7"/>
      <c r="GW582" s="7"/>
      <c r="GX582" s="7"/>
      <c r="GY582" s="7"/>
      <c r="GZ582" s="7"/>
      <c r="HA582" s="7"/>
      <c r="HB582" s="7"/>
      <c r="HC582" s="7"/>
      <c r="HD582" s="7"/>
      <c r="HE582" s="7"/>
      <c r="HF582" s="7"/>
      <c r="HG582" s="7"/>
      <c r="HH582" s="7"/>
      <c r="HI582" s="7"/>
      <c r="HJ582" s="7"/>
      <c r="HK582" s="7"/>
      <c r="HL582" s="7"/>
      <c r="HM582" s="7"/>
      <c r="HN582" s="7"/>
      <c r="HO582" s="7"/>
      <c r="HP582" s="7"/>
      <c r="HQ582" s="7"/>
      <c r="HR582" s="7"/>
      <c r="HS582" s="7"/>
      <c r="HT582" s="7"/>
      <c r="HU582" s="7"/>
      <c r="HV582" s="7"/>
      <c r="HW582" s="7"/>
      <c r="HX582" s="7"/>
      <c r="HY582" s="7"/>
      <c r="HZ582" s="7"/>
      <c r="IA582" s="7"/>
      <c r="IB582" s="7"/>
      <c r="IC582" s="7"/>
      <c r="ID582" s="7"/>
      <c r="IE582" s="7"/>
      <c r="IF582" s="7"/>
      <c r="IG582" s="7"/>
      <c r="IH582" s="7"/>
      <c r="II582" s="7"/>
      <c r="IJ582" s="7"/>
      <c r="IK582" s="7"/>
      <c r="IL582" s="7"/>
      <c r="IM582" s="7"/>
      <c r="IN582" s="7"/>
      <c r="IO582" s="7"/>
      <c r="IP582" s="7"/>
      <c r="IQ582" s="7"/>
      <c r="IR582" s="7"/>
      <c r="IS582" s="7"/>
      <c r="IT582" s="7"/>
      <c r="IU582" s="7"/>
      <c r="IV582" s="7"/>
    </row>
    <row r="583" spans="1:256" s="315" customFormat="1">
      <c r="A583" s="328"/>
      <c r="B583" s="329" t="s">
        <v>81</v>
      </c>
      <c r="C583" s="330"/>
      <c r="D583" s="331"/>
      <c r="E583" s="332"/>
      <c r="F583" s="333">
        <f>+F566+F581</f>
        <v>0</v>
      </c>
      <c r="G583" s="334"/>
      <c r="H583" s="192"/>
      <c r="I583" s="1064"/>
      <c r="J583" s="1064"/>
      <c r="K583" s="1064"/>
      <c r="L583" s="1064"/>
      <c r="M583" s="1064"/>
      <c r="N583" s="1064"/>
    </row>
    <row r="584" spans="1:256" s="161" customFormat="1">
      <c r="A584" s="182"/>
      <c r="B584" s="182"/>
      <c r="C584" s="183"/>
      <c r="D584" s="184"/>
      <c r="E584" s="183"/>
      <c r="F584" s="878"/>
      <c r="G584" s="91"/>
      <c r="H584" s="1020"/>
      <c r="I584" s="167"/>
      <c r="J584" s="167"/>
      <c r="K584" s="167"/>
      <c r="L584" s="167"/>
      <c r="M584" s="167"/>
      <c r="N584" s="167"/>
    </row>
    <row r="585" spans="1:256" s="33" customFormat="1">
      <c r="A585" s="76"/>
      <c r="B585" s="12"/>
      <c r="C585" s="12"/>
      <c r="D585" s="77"/>
      <c r="E585" s="12"/>
      <c r="F585" s="12"/>
      <c r="H585" s="197"/>
      <c r="I585" s="917"/>
      <c r="J585" s="917"/>
      <c r="K585" s="917"/>
      <c r="L585" s="917"/>
      <c r="M585" s="917"/>
      <c r="N585" s="91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  <c r="AD585" s="7"/>
      <c r="AE585" s="7"/>
      <c r="AF585" s="7"/>
      <c r="AG585" s="7"/>
      <c r="AH585" s="7"/>
      <c r="AI585" s="7"/>
      <c r="AJ585" s="7"/>
      <c r="AK585" s="7"/>
      <c r="AL585" s="7"/>
      <c r="AM585" s="7"/>
      <c r="AN585" s="7"/>
      <c r="AO585" s="7"/>
      <c r="AP585" s="7"/>
      <c r="AQ585" s="7"/>
      <c r="AR585" s="7"/>
      <c r="AS585" s="7"/>
      <c r="AT585" s="7"/>
      <c r="AU585" s="7"/>
      <c r="AV585" s="7"/>
      <c r="AW585" s="7"/>
      <c r="AX585" s="7"/>
      <c r="AY585" s="7"/>
      <c r="AZ585" s="7"/>
      <c r="BA585" s="7"/>
      <c r="BB585" s="7"/>
      <c r="BC585" s="7"/>
      <c r="BD585" s="7"/>
      <c r="BE585" s="7"/>
      <c r="BF585" s="7"/>
      <c r="BG585" s="7"/>
      <c r="BH585" s="7"/>
      <c r="BI585" s="7"/>
      <c r="BJ585" s="7"/>
      <c r="BK585" s="7"/>
      <c r="BL585" s="7"/>
      <c r="BM585" s="7"/>
      <c r="BN585" s="7"/>
      <c r="BO585" s="7"/>
      <c r="BP585" s="7"/>
      <c r="BQ585" s="7"/>
      <c r="BR585" s="7"/>
      <c r="BS585" s="7"/>
      <c r="BT585" s="7"/>
      <c r="BU585" s="7"/>
      <c r="BV585" s="7"/>
      <c r="BW585" s="7"/>
      <c r="BX585" s="7"/>
      <c r="BY585" s="7"/>
      <c r="BZ585" s="7"/>
      <c r="CA585" s="7"/>
      <c r="CB585" s="7"/>
      <c r="CC585" s="7"/>
      <c r="CD585" s="7"/>
      <c r="CE585" s="7"/>
      <c r="CF585" s="7"/>
      <c r="CG585" s="7"/>
      <c r="CH585" s="7"/>
      <c r="CI585" s="7"/>
      <c r="CJ585" s="7"/>
      <c r="CK585" s="7"/>
      <c r="CL585" s="7"/>
      <c r="CM585" s="7"/>
      <c r="CN585" s="7"/>
      <c r="CO585" s="7"/>
      <c r="CP585" s="7"/>
      <c r="CQ585" s="7"/>
      <c r="CR585" s="7"/>
      <c r="CS585" s="7"/>
      <c r="CT585" s="7"/>
      <c r="CU585" s="7"/>
      <c r="CV585" s="7"/>
      <c r="CW585" s="7"/>
      <c r="CX585" s="7"/>
      <c r="CY585" s="7"/>
      <c r="CZ585" s="7"/>
      <c r="DA585" s="7"/>
      <c r="DB585" s="7"/>
      <c r="DC585" s="7"/>
      <c r="DD585" s="7"/>
      <c r="DE585" s="7"/>
      <c r="DF585" s="7"/>
      <c r="DG585" s="7"/>
      <c r="DH585" s="7"/>
      <c r="DI585" s="7"/>
      <c r="DJ585" s="7"/>
      <c r="DK585" s="7"/>
      <c r="DL585" s="7"/>
      <c r="DM585" s="7"/>
      <c r="DN585" s="7"/>
      <c r="DO585" s="7"/>
      <c r="DP585" s="7"/>
      <c r="DQ585" s="7"/>
      <c r="DR585" s="7"/>
      <c r="DS585" s="7"/>
      <c r="DT585" s="7"/>
      <c r="DU585" s="7"/>
      <c r="DV585" s="7"/>
      <c r="DW585" s="7"/>
      <c r="DX585" s="7"/>
      <c r="DY585" s="7"/>
      <c r="DZ585" s="7"/>
      <c r="EA585" s="7"/>
      <c r="EB585" s="7"/>
      <c r="EC585" s="7"/>
      <c r="ED585" s="7"/>
      <c r="EE585" s="7"/>
      <c r="EF585" s="7"/>
      <c r="EG585" s="7"/>
      <c r="EH585" s="7"/>
      <c r="EI585" s="7"/>
      <c r="EJ585" s="7"/>
      <c r="EK585" s="7"/>
      <c r="EL585" s="7"/>
      <c r="EM585" s="7"/>
      <c r="EN585" s="7"/>
      <c r="EO585" s="7"/>
      <c r="EP585" s="7"/>
      <c r="EQ585" s="7"/>
      <c r="ER585" s="7"/>
      <c r="ES585" s="7"/>
      <c r="ET585" s="7"/>
      <c r="EU585" s="7"/>
      <c r="EV585" s="7"/>
      <c r="EW585" s="7"/>
      <c r="EX585" s="7"/>
      <c r="EY585" s="7"/>
      <c r="EZ585" s="7"/>
      <c r="FA585" s="7"/>
      <c r="FB585" s="7"/>
      <c r="FC585" s="7"/>
      <c r="FD585" s="7"/>
      <c r="FE585" s="7"/>
      <c r="FF585" s="7"/>
      <c r="FG585" s="7"/>
      <c r="FH585" s="7"/>
      <c r="FI585" s="7"/>
      <c r="FJ585" s="7"/>
      <c r="FK585" s="7"/>
      <c r="FL585" s="7"/>
      <c r="FM585" s="7"/>
      <c r="FN585" s="7"/>
      <c r="FO585" s="7"/>
      <c r="FP585" s="7"/>
      <c r="FQ585" s="7"/>
      <c r="FR585" s="7"/>
      <c r="FS585" s="7"/>
      <c r="FT585" s="7"/>
      <c r="FU585" s="7"/>
      <c r="FV585" s="7"/>
      <c r="FW585" s="7"/>
      <c r="FX585" s="7"/>
      <c r="FY585" s="7"/>
      <c r="FZ585" s="7"/>
      <c r="GA585" s="7"/>
      <c r="GB585" s="7"/>
      <c r="GC585" s="7"/>
      <c r="GD585" s="7"/>
      <c r="GE585" s="7"/>
      <c r="GF585" s="7"/>
      <c r="GG585" s="7"/>
      <c r="GH585" s="7"/>
      <c r="GI585" s="7"/>
      <c r="GJ585" s="7"/>
      <c r="GK585" s="7"/>
      <c r="GL585" s="7"/>
      <c r="GM585" s="7"/>
      <c r="GN585" s="7"/>
      <c r="GO585" s="7"/>
      <c r="GP585" s="7"/>
      <c r="GQ585" s="7"/>
      <c r="GR585" s="7"/>
      <c r="GS585" s="7"/>
      <c r="GT585" s="7"/>
      <c r="GU585" s="7"/>
      <c r="GV585" s="7"/>
      <c r="GW585" s="7"/>
      <c r="GX585" s="7"/>
      <c r="GY585" s="7"/>
      <c r="GZ585" s="7"/>
      <c r="HA585" s="7"/>
      <c r="HB585" s="7"/>
      <c r="HC585" s="7"/>
      <c r="HD585" s="7"/>
      <c r="HE585" s="7"/>
      <c r="HF585" s="7"/>
      <c r="HG585" s="7"/>
      <c r="HH585" s="7"/>
      <c r="HI585" s="7"/>
      <c r="HJ585" s="7"/>
      <c r="HK585" s="7"/>
      <c r="HL585" s="7"/>
      <c r="HM585" s="7"/>
      <c r="HN585" s="7"/>
      <c r="HO585" s="7"/>
      <c r="HP585" s="7"/>
      <c r="HQ585" s="7"/>
      <c r="HR585" s="7"/>
      <c r="HS585" s="7"/>
      <c r="HT585" s="7"/>
      <c r="HU585" s="7"/>
      <c r="HV585" s="7"/>
      <c r="HW585" s="7"/>
      <c r="HX585" s="7"/>
      <c r="HY585" s="7"/>
      <c r="HZ585" s="7"/>
      <c r="IA585" s="7"/>
      <c r="IB585" s="7"/>
      <c r="IC585" s="7"/>
      <c r="ID585" s="7"/>
      <c r="IE585" s="7"/>
      <c r="IF585" s="7"/>
      <c r="IG585" s="7"/>
      <c r="IH585" s="7"/>
      <c r="II585" s="7"/>
      <c r="IJ585" s="7"/>
      <c r="IK585" s="7"/>
      <c r="IL585" s="7"/>
      <c r="IM585" s="7"/>
      <c r="IN585" s="7"/>
      <c r="IO585" s="7"/>
      <c r="IP585" s="7"/>
      <c r="IQ585" s="7"/>
      <c r="IR585" s="7"/>
      <c r="IS585" s="7"/>
      <c r="IT585" s="7"/>
      <c r="IU585" s="7"/>
      <c r="IV585" s="7"/>
    </row>
    <row r="586" spans="1:256" s="33" customFormat="1">
      <c r="A586" s="178"/>
      <c r="B586" s="19"/>
      <c r="C586" s="19"/>
      <c r="D586" s="74"/>
      <c r="E586" s="19"/>
      <c r="F586" s="19"/>
      <c r="G586" s="2"/>
      <c r="H586" s="197"/>
      <c r="I586" s="917"/>
      <c r="J586" s="917"/>
      <c r="K586" s="917"/>
      <c r="L586" s="917"/>
      <c r="M586" s="917"/>
      <c r="N586" s="91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  <c r="AD586" s="7"/>
      <c r="AE586" s="7"/>
      <c r="AF586" s="7"/>
      <c r="AG586" s="7"/>
      <c r="AH586" s="7"/>
      <c r="AI586" s="7"/>
      <c r="AJ586" s="7"/>
      <c r="AK586" s="7"/>
      <c r="AL586" s="7"/>
      <c r="AM586" s="7"/>
      <c r="AN586" s="7"/>
      <c r="AO586" s="7"/>
      <c r="AP586" s="7"/>
      <c r="AQ586" s="7"/>
      <c r="AR586" s="7"/>
      <c r="AS586" s="7"/>
      <c r="AT586" s="7"/>
      <c r="AU586" s="7"/>
      <c r="AV586" s="7"/>
      <c r="AW586" s="7"/>
      <c r="AX586" s="7"/>
      <c r="AY586" s="7"/>
      <c r="AZ586" s="7"/>
      <c r="BA586" s="7"/>
      <c r="BB586" s="7"/>
      <c r="BC586" s="7"/>
      <c r="BD586" s="7"/>
      <c r="BE586" s="7"/>
      <c r="BF586" s="7"/>
      <c r="BG586" s="7"/>
      <c r="BH586" s="7"/>
      <c r="BI586" s="7"/>
      <c r="BJ586" s="7"/>
      <c r="BK586" s="7"/>
      <c r="BL586" s="7"/>
      <c r="BM586" s="7"/>
      <c r="BN586" s="7"/>
      <c r="BO586" s="7"/>
      <c r="BP586" s="7"/>
      <c r="BQ586" s="7"/>
      <c r="BR586" s="7"/>
      <c r="BS586" s="7"/>
      <c r="BT586" s="7"/>
      <c r="BU586" s="7"/>
      <c r="BV586" s="7"/>
      <c r="BW586" s="7"/>
      <c r="BX586" s="7"/>
      <c r="BY586" s="7"/>
      <c r="BZ586" s="7"/>
      <c r="CA586" s="7"/>
      <c r="CB586" s="7"/>
      <c r="CC586" s="7"/>
      <c r="CD586" s="7"/>
      <c r="CE586" s="7"/>
      <c r="CF586" s="7"/>
      <c r="CG586" s="7"/>
      <c r="CH586" s="7"/>
      <c r="CI586" s="7"/>
      <c r="CJ586" s="7"/>
      <c r="CK586" s="7"/>
      <c r="CL586" s="7"/>
      <c r="CM586" s="7"/>
      <c r="CN586" s="7"/>
      <c r="CO586" s="7"/>
      <c r="CP586" s="7"/>
      <c r="CQ586" s="7"/>
      <c r="CR586" s="7"/>
      <c r="CS586" s="7"/>
      <c r="CT586" s="7"/>
      <c r="CU586" s="7"/>
      <c r="CV586" s="7"/>
      <c r="CW586" s="7"/>
      <c r="CX586" s="7"/>
      <c r="CY586" s="7"/>
      <c r="CZ586" s="7"/>
      <c r="DA586" s="7"/>
      <c r="DB586" s="7"/>
      <c r="DC586" s="7"/>
      <c r="DD586" s="7"/>
      <c r="DE586" s="7"/>
      <c r="DF586" s="7"/>
      <c r="DG586" s="7"/>
      <c r="DH586" s="7"/>
      <c r="DI586" s="7"/>
      <c r="DJ586" s="7"/>
      <c r="DK586" s="7"/>
      <c r="DL586" s="7"/>
      <c r="DM586" s="7"/>
      <c r="DN586" s="7"/>
      <c r="DO586" s="7"/>
      <c r="DP586" s="7"/>
      <c r="DQ586" s="7"/>
      <c r="DR586" s="7"/>
      <c r="DS586" s="7"/>
      <c r="DT586" s="7"/>
      <c r="DU586" s="7"/>
      <c r="DV586" s="7"/>
      <c r="DW586" s="7"/>
      <c r="DX586" s="7"/>
      <c r="DY586" s="7"/>
      <c r="DZ586" s="7"/>
      <c r="EA586" s="7"/>
      <c r="EB586" s="7"/>
      <c r="EC586" s="7"/>
      <c r="ED586" s="7"/>
      <c r="EE586" s="7"/>
      <c r="EF586" s="7"/>
      <c r="EG586" s="7"/>
      <c r="EH586" s="7"/>
      <c r="EI586" s="7"/>
      <c r="EJ586" s="7"/>
      <c r="EK586" s="7"/>
      <c r="EL586" s="7"/>
      <c r="EM586" s="7"/>
      <c r="EN586" s="7"/>
      <c r="EO586" s="7"/>
      <c r="EP586" s="7"/>
      <c r="EQ586" s="7"/>
      <c r="ER586" s="7"/>
      <c r="ES586" s="7"/>
      <c r="ET586" s="7"/>
      <c r="EU586" s="7"/>
      <c r="EV586" s="7"/>
      <c r="EW586" s="7"/>
      <c r="EX586" s="7"/>
      <c r="EY586" s="7"/>
      <c r="EZ586" s="7"/>
      <c r="FA586" s="7"/>
      <c r="FB586" s="7"/>
      <c r="FC586" s="7"/>
      <c r="FD586" s="7"/>
      <c r="FE586" s="7"/>
      <c r="FF586" s="7"/>
      <c r="FG586" s="7"/>
      <c r="FH586" s="7"/>
      <c r="FI586" s="7"/>
      <c r="FJ586" s="7"/>
      <c r="FK586" s="7"/>
      <c r="FL586" s="7"/>
      <c r="FM586" s="7"/>
      <c r="FN586" s="7"/>
      <c r="FO586" s="7"/>
      <c r="FP586" s="7"/>
      <c r="FQ586" s="7"/>
      <c r="FR586" s="7"/>
      <c r="FS586" s="7"/>
      <c r="FT586" s="7"/>
      <c r="FU586" s="7"/>
      <c r="FV586" s="7"/>
      <c r="FW586" s="7"/>
      <c r="FX586" s="7"/>
      <c r="FY586" s="7"/>
      <c r="FZ586" s="7"/>
      <c r="GA586" s="7"/>
      <c r="GB586" s="7"/>
      <c r="GC586" s="7"/>
      <c r="GD586" s="7"/>
      <c r="GE586" s="7"/>
      <c r="GF586" s="7"/>
      <c r="GG586" s="7"/>
      <c r="GH586" s="7"/>
      <c r="GI586" s="7"/>
      <c r="GJ586" s="7"/>
      <c r="GK586" s="7"/>
      <c r="GL586" s="7"/>
      <c r="GM586" s="7"/>
      <c r="GN586" s="7"/>
      <c r="GO586" s="7"/>
      <c r="GP586" s="7"/>
      <c r="GQ586" s="7"/>
      <c r="GR586" s="7"/>
      <c r="GS586" s="7"/>
      <c r="GT586" s="7"/>
      <c r="GU586" s="7"/>
      <c r="GV586" s="7"/>
      <c r="GW586" s="7"/>
      <c r="GX586" s="7"/>
      <c r="GY586" s="7"/>
      <c r="GZ586" s="7"/>
      <c r="HA586" s="7"/>
      <c r="HB586" s="7"/>
      <c r="HC586" s="7"/>
      <c r="HD586" s="7"/>
      <c r="HE586" s="7"/>
      <c r="HF586" s="7"/>
      <c r="HG586" s="7"/>
      <c r="HH586" s="7"/>
      <c r="HI586" s="7"/>
      <c r="HJ586" s="7"/>
      <c r="HK586" s="7"/>
      <c r="HL586" s="7"/>
      <c r="HM586" s="7"/>
      <c r="HN586" s="7"/>
      <c r="HO586" s="7"/>
      <c r="HP586" s="7"/>
      <c r="HQ586" s="7"/>
      <c r="HR586" s="7"/>
      <c r="HS586" s="7"/>
      <c r="HT586" s="7"/>
      <c r="HU586" s="7"/>
      <c r="HV586" s="7"/>
      <c r="HW586" s="7"/>
      <c r="HX586" s="7"/>
      <c r="HY586" s="7"/>
      <c r="HZ586" s="7"/>
      <c r="IA586" s="7"/>
      <c r="IB586" s="7"/>
      <c r="IC586" s="7"/>
      <c r="ID586" s="7"/>
      <c r="IE586" s="7"/>
      <c r="IF586" s="7"/>
      <c r="IG586" s="7"/>
      <c r="IH586" s="7"/>
      <c r="II586" s="7"/>
      <c r="IJ586" s="7"/>
      <c r="IK586" s="7"/>
      <c r="IL586" s="7"/>
      <c r="IM586" s="7"/>
      <c r="IN586" s="7"/>
      <c r="IO586" s="7"/>
      <c r="IP586" s="7"/>
      <c r="IQ586" s="7"/>
      <c r="IR586" s="7"/>
      <c r="IS586" s="7"/>
      <c r="IT586" s="7"/>
      <c r="IU586" s="7"/>
      <c r="IV586" s="7"/>
    </row>
    <row r="587" spans="1:256">
      <c r="A587" s="367"/>
      <c r="B587" s="917"/>
      <c r="C587" s="1"/>
      <c r="D587" s="30"/>
      <c r="E587" s="1"/>
      <c r="F587" s="2"/>
      <c r="G587" s="2"/>
      <c r="H587" s="197"/>
      <c r="I587" s="917"/>
      <c r="J587" s="917"/>
      <c r="K587" s="917"/>
      <c r="L587" s="917"/>
      <c r="M587" s="917"/>
      <c r="N587" s="917"/>
    </row>
    <row r="588" spans="1:256" s="33" customFormat="1">
      <c r="A588" s="1090"/>
      <c r="B588" s="1035"/>
      <c r="C588" s="1091"/>
      <c r="D588" s="1092"/>
      <c r="E588" s="90"/>
      <c r="F588" s="90"/>
      <c r="G588" s="2"/>
      <c r="H588" s="197"/>
      <c r="I588" s="917"/>
      <c r="J588" s="917"/>
      <c r="K588" s="917"/>
      <c r="L588" s="917"/>
      <c r="M588" s="917"/>
      <c r="N588" s="91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  <c r="AD588" s="7"/>
      <c r="AE588" s="7"/>
      <c r="AF588" s="7"/>
      <c r="AG588" s="7"/>
      <c r="AH588" s="7"/>
      <c r="AI588" s="7"/>
      <c r="AJ588" s="7"/>
      <c r="AK588" s="7"/>
      <c r="AL588" s="7"/>
      <c r="AM588" s="7"/>
      <c r="AN588" s="7"/>
      <c r="AO588" s="7"/>
      <c r="AP588" s="7"/>
      <c r="AQ588" s="7"/>
      <c r="AR588" s="7"/>
      <c r="AS588" s="7"/>
      <c r="AT588" s="7"/>
      <c r="AU588" s="7"/>
      <c r="AV588" s="7"/>
      <c r="AW588" s="7"/>
      <c r="AX588" s="7"/>
      <c r="AY588" s="7"/>
      <c r="AZ588" s="7"/>
      <c r="BA588" s="7"/>
      <c r="BB588" s="7"/>
      <c r="BC588" s="7"/>
      <c r="BD588" s="7"/>
      <c r="BE588" s="7"/>
      <c r="BF588" s="7"/>
      <c r="BG588" s="7"/>
      <c r="BH588" s="7"/>
      <c r="BI588" s="7"/>
      <c r="BJ588" s="7"/>
      <c r="BK588" s="7"/>
      <c r="BL588" s="7"/>
      <c r="BM588" s="7"/>
      <c r="BN588" s="7"/>
      <c r="BO588" s="7"/>
      <c r="BP588" s="7"/>
      <c r="BQ588" s="7"/>
      <c r="BR588" s="7"/>
      <c r="BS588" s="7"/>
      <c r="BT588" s="7"/>
      <c r="BU588" s="7"/>
      <c r="BV588" s="7"/>
      <c r="BW588" s="7"/>
      <c r="BX588" s="7"/>
      <c r="BY588" s="7"/>
      <c r="BZ588" s="7"/>
      <c r="CA588" s="7"/>
      <c r="CB588" s="7"/>
      <c r="CC588" s="7"/>
      <c r="CD588" s="7"/>
      <c r="CE588" s="7"/>
      <c r="CF588" s="7"/>
      <c r="CG588" s="7"/>
      <c r="CH588" s="7"/>
      <c r="CI588" s="7"/>
      <c r="CJ588" s="7"/>
      <c r="CK588" s="7"/>
      <c r="CL588" s="7"/>
      <c r="CM588" s="7"/>
      <c r="CN588" s="7"/>
      <c r="CO588" s="7"/>
      <c r="CP588" s="7"/>
      <c r="CQ588" s="7"/>
      <c r="CR588" s="7"/>
      <c r="CS588" s="7"/>
      <c r="CT588" s="7"/>
      <c r="CU588" s="7"/>
      <c r="CV588" s="7"/>
      <c r="CW588" s="7"/>
      <c r="CX588" s="7"/>
      <c r="CY588" s="7"/>
      <c r="CZ588" s="7"/>
      <c r="DA588" s="7"/>
      <c r="DB588" s="7"/>
      <c r="DC588" s="7"/>
      <c r="DD588" s="7"/>
      <c r="DE588" s="7"/>
      <c r="DF588" s="7"/>
      <c r="DG588" s="7"/>
      <c r="DH588" s="7"/>
      <c r="DI588" s="7"/>
      <c r="DJ588" s="7"/>
      <c r="DK588" s="7"/>
      <c r="DL588" s="7"/>
      <c r="DM588" s="7"/>
      <c r="DN588" s="7"/>
      <c r="DO588" s="7"/>
      <c r="DP588" s="7"/>
      <c r="DQ588" s="7"/>
      <c r="DR588" s="7"/>
      <c r="DS588" s="7"/>
      <c r="DT588" s="7"/>
      <c r="DU588" s="7"/>
      <c r="DV588" s="7"/>
      <c r="DW588" s="7"/>
      <c r="DX588" s="7"/>
      <c r="DY588" s="7"/>
      <c r="DZ588" s="7"/>
      <c r="EA588" s="7"/>
      <c r="EB588" s="7"/>
      <c r="EC588" s="7"/>
      <c r="ED588" s="7"/>
      <c r="EE588" s="7"/>
      <c r="EF588" s="7"/>
      <c r="EG588" s="7"/>
      <c r="EH588" s="7"/>
      <c r="EI588" s="7"/>
      <c r="EJ588" s="7"/>
      <c r="EK588" s="7"/>
      <c r="EL588" s="7"/>
      <c r="EM588" s="7"/>
      <c r="EN588" s="7"/>
      <c r="EO588" s="7"/>
      <c r="EP588" s="7"/>
      <c r="EQ588" s="7"/>
      <c r="ER588" s="7"/>
      <c r="ES588" s="7"/>
      <c r="ET588" s="7"/>
      <c r="EU588" s="7"/>
      <c r="EV588" s="7"/>
      <c r="EW588" s="7"/>
      <c r="EX588" s="7"/>
      <c r="EY588" s="7"/>
      <c r="EZ588" s="7"/>
      <c r="FA588" s="7"/>
      <c r="FB588" s="7"/>
      <c r="FC588" s="7"/>
      <c r="FD588" s="7"/>
      <c r="FE588" s="7"/>
      <c r="FF588" s="7"/>
      <c r="FG588" s="7"/>
      <c r="FH588" s="7"/>
      <c r="FI588" s="7"/>
      <c r="FJ588" s="7"/>
      <c r="FK588" s="7"/>
      <c r="FL588" s="7"/>
      <c r="FM588" s="7"/>
      <c r="FN588" s="7"/>
      <c r="FO588" s="7"/>
      <c r="FP588" s="7"/>
      <c r="FQ588" s="7"/>
      <c r="FR588" s="7"/>
      <c r="FS588" s="7"/>
      <c r="FT588" s="7"/>
      <c r="FU588" s="7"/>
      <c r="FV588" s="7"/>
      <c r="FW588" s="7"/>
      <c r="FX588" s="7"/>
      <c r="FY588" s="7"/>
      <c r="FZ588" s="7"/>
      <c r="GA588" s="7"/>
      <c r="GB588" s="7"/>
      <c r="GC588" s="7"/>
      <c r="GD588" s="7"/>
      <c r="GE588" s="7"/>
      <c r="GF588" s="7"/>
      <c r="GG588" s="7"/>
      <c r="GH588" s="7"/>
      <c r="GI588" s="7"/>
      <c r="GJ588" s="7"/>
      <c r="GK588" s="7"/>
      <c r="GL588" s="7"/>
      <c r="GM588" s="7"/>
      <c r="GN588" s="7"/>
      <c r="GO588" s="7"/>
      <c r="GP588" s="7"/>
      <c r="GQ588" s="7"/>
      <c r="GR588" s="7"/>
      <c r="GS588" s="7"/>
      <c r="GT588" s="7"/>
      <c r="GU588" s="7"/>
      <c r="GV588" s="7"/>
      <c r="GW588" s="7"/>
      <c r="GX588" s="7"/>
      <c r="GY588" s="7"/>
      <c r="GZ588" s="7"/>
      <c r="HA588" s="7"/>
      <c r="HB588" s="7"/>
      <c r="HC588" s="7"/>
      <c r="HD588" s="7"/>
      <c r="HE588" s="7"/>
      <c r="HF588" s="7"/>
      <c r="HG588" s="7"/>
      <c r="HH588" s="7"/>
      <c r="HI588" s="7"/>
      <c r="HJ588" s="7"/>
      <c r="HK588" s="7"/>
      <c r="HL588" s="7"/>
      <c r="HM588" s="7"/>
      <c r="HN588" s="7"/>
      <c r="HO588" s="7"/>
      <c r="HP588" s="7"/>
      <c r="HQ588" s="7"/>
      <c r="HR588" s="7"/>
      <c r="HS588" s="7"/>
      <c r="HT588" s="7"/>
      <c r="HU588" s="7"/>
      <c r="HV588" s="7"/>
      <c r="HW588" s="7"/>
      <c r="HX588" s="7"/>
      <c r="HY588" s="7"/>
      <c r="HZ588" s="7"/>
      <c r="IA588" s="7"/>
      <c r="IB588" s="7"/>
      <c r="IC588" s="7"/>
      <c r="ID588" s="7"/>
      <c r="IE588" s="7"/>
      <c r="IF588" s="7"/>
      <c r="IG588" s="7"/>
      <c r="IH588" s="7"/>
      <c r="II588" s="7"/>
      <c r="IJ588" s="7"/>
      <c r="IK588" s="7"/>
      <c r="IL588" s="7"/>
      <c r="IM588" s="7"/>
      <c r="IN588" s="7"/>
      <c r="IO588" s="7"/>
      <c r="IP588" s="7"/>
      <c r="IQ588" s="7"/>
      <c r="IR588" s="7"/>
      <c r="IS588" s="7"/>
      <c r="IT588" s="7"/>
      <c r="IU588" s="7"/>
      <c r="IV588" s="7"/>
    </row>
    <row r="589" spans="1:256" s="33" customFormat="1">
      <c r="A589" s="1090"/>
      <c r="B589" s="1035"/>
      <c r="C589" s="1091"/>
      <c r="D589" s="1092"/>
      <c r="E589" s="90"/>
      <c r="F589" s="90"/>
      <c r="G589" s="2"/>
      <c r="H589" s="197"/>
      <c r="I589" s="917"/>
      <c r="J589" s="917"/>
      <c r="K589" s="917"/>
      <c r="L589" s="917"/>
      <c r="M589" s="917"/>
      <c r="N589" s="91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  <c r="AD589" s="7"/>
      <c r="AE589" s="7"/>
      <c r="AF589" s="7"/>
      <c r="AG589" s="7"/>
      <c r="AH589" s="7"/>
      <c r="AI589" s="7"/>
      <c r="AJ589" s="7"/>
      <c r="AK589" s="7"/>
      <c r="AL589" s="7"/>
      <c r="AM589" s="7"/>
      <c r="AN589" s="7"/>
      <c r="AO589" s="7"/>
      <c r="AP589" s="7"/>
      <c r="AQ589" s="7"/>
      <c r="AR589" s="7"/>
      <c r="AS589" s="7"/>
      <c r="AT589" s="7"/>
      <c r="AU589" s="7"/>
      <c r="AV589" s="7"/>
      <c r="AW589" s="7"/>
      <c r="AX589" s="7"/>
      <c r="AY589" s="7"/>
      <c r="AZ589" s="7"/>
      <c r="BA589" s="7"/>
      <c r="BB589" s="7"/>
      <c r="BC589" s="7"/>
      <c r="BD589" s="7"/>
      <c r="BE589" s="7"/>
      <c r="BF589" s="7"/>
      <c r="BG589" s="7"/>
      <c r="BH589" s="7"/>
      <c r="BI589" s="7"/>
      <c r="BJ589" s="7"/>
      <c r="BK589" s="7"/>
      <c r="BL589" s="7"/>
      <c r="BM589" s="7"/>
      <c r="BN589" s="7"/>
      <c r="BO589" s="7"/>
      <c r="BP589" s="7"/>
      <c r="BQ589" s="7"/>
      <c r="BR589" s="7"/>
      <c r="BS589" s="7"/>
      <c r="BT589" s="7"/>
      <c r="BU589" s="7"/>
      <c r="BV589" s="7"/>
      <c r="BW589" s="7"/>
      <c r="BX589" s="7"/>
      <c r="BY589" s="7"/>
      <c r="BZ589" s="7"/>
      <c r="CA589" s="7"/>
      <c r="CB589" s="7"/>
      <c r="CC589" s="7"/>
      <c r="CD589" s="7"/>
      <c r="CE589" s="7"/>
      <c r="CF589" s="7"/>
      <c r="CG589" s="7"/>
      <c r="CH589" s="7"/>
      <c r="CI589" s="7"/>
      <c r="CJ589" s="7"/>
      <c r="CK589" s="7"/>
      <c r="CL589" s="7"/>
      <c r="CM589" s="7"/>
      <c r="CN589" s="7"/>
      <c r="CO589" s="7"/>
      <c r="CP589" s="7"/>
      <c r="CQ589" s="7"/>
      <c r="CR589" s="7"/>
      <c r="CS589" s="7"/>
      <c r="CT589" s="7"/>
      <c r="CU589" s="7"/>
      <c r="CV589" s="7"/>
      <c r="CW589" s="7"/>
      <c r="CX589" s="7"/>
      <c r="CY589" s="7"/>
      <c r="CZ589" s="7"/>
      <c r="DA589" s="7"/>
      <c r="DB589" s="7"/>
      <c r="DC589" s="7"/>
      <c r="DD589" s="7"/>
      <c r="DE589" s="7"/>
      <c r="DF589" s="7"/>
      <c r="DG589" s="7"/>
      <c r="DH589" s="7"/>
      <c r="DI589" s="7"/>
      <c r="DJ589" s="7"/>
      <c r="DK589" s="7"/>
      <c r="DL589" s="7"/>
      <c r="DM589" s="7"/>
      <c r="DN589" s="7"/>
      <c r="DO589" s="7"/>
      <c r="DP589" s="7"/>
      <c r="DQ589" s="7"/>
      <c r="DR589" s="7"/>
      <c r="DS589" s="7"/>
      <c r="DT589" s="7"/>
      <c r="DU589" s="7"/>
      <c r="DV589" s="7"/>
      <c r="DW589" s="7"/>
      <c r="DX589" s="7"/>
      <c r="DY589" s="7"/>
      <c r="DZ589" s="7"/>
      <c r="EA589" s="7"/>
      <c r="EB589" s="7"/>
      <c r="EC589" s="7"/>
      <c r="ED589" s="7"/>
      <c r="EE589" s="7"/>
      <c r="EF589" s="7"/>
      <c r="EG589" s="7"/>
      <c r="EH589" s="7"/>
      <c r="EI589" s="7"/>
      <c r="EJ589" s="7"/>
      <c r="EK589" s="7"/>
      <c r="EL589" s="7"/>
      <c r="EM589" s="7"/>
      <c r="EN589" s="7"/>
      <c r="EO589" s="7"/>
      <c r="EP589" s="7"/>
      <c r="EQ589" s="7"/>
      <c r="ER589" s="7"/>
      <c r="ES589" s="7"/>
      <c r="ET589" s="7"/>
      <c r="EU589" s="7"/>
      <c r="EV589" s="7"/>
      <c r="EW589" s="7"/>
      <c r="EX589" s="7"/>
      <c r="EY589" s="7"/>
      <c r="EZ589" s="7"/>
      <c r="FA589" s="7"/>
      <c r="FB589" s="7"/>
      <c r="FC589" s="7"/>
      <c r="FD589" s="7"/>
      <c r="FE589" s="7"/>
      <c r="FF589" s="7"/>
      <c r="FG589" s="7"/>
      <c r="FH589" s="7"/>
      <c r="FI589" s="7"/>
      <c r="FJ589" s="7"/>
      <c r="FK589" s="7"/>
      <c r="FL589" s="7"/>
      <c r="FM589" s="7"/>
      <c r="FN589" s="7"/>
      <c r="FO589" s="7"/>
      <c r="FP589" s="7"/>
      <c r="FQ589" s="7"/>
      <c r="FR589" s="7"/>
      <c r="FS589" s="7"/>
      <c r="FT589" s="7"/>
      <c r="FU589" s="7"/>
      <c r="FV589" s="7"/>
      <c r="FW589" s="7"/>
      <c r="FX589" s="7"/>
      <c r="FY589" s="7"/>
      <c r="FZ589" s="7"/>
      <c r="GA589" s="7"/>
      <c r="GB589" s="7"/>
      <c r="GC589" s="7"/>
      <c r="GD589" s="7"/>
      <c r="GE589" s="7"/>
      <c r="GF589" s="7"/>
      <c r="GG589" s="7"/>
      <c r="GH589" s="7"/>
      <c r="GI589" s="7"/>
      <c r="GJ589" s="7"/>
      <c r="GK589" s="7"/>
      <c r="GL589" s="7"/>
      <c r="GM589" s="7"/>
      <c r="GN589" s="7"/>
      <c r="GO589" s="7"/>
      <c r="GP589" s="7"/>
      <c r="GQ589" s="7"/>
      <c r="GR589" s="7"/>
      <c r="GS589" s="7"/>
      <c r="GT589" s="7"/>
      <c r="GU589" s="7"/>
      <c r="GV589" s="7"/>
      <c r="GW589" s="7"/>
      <c r="GX589" s="7"/>
      <c r="GY589" s="7"/>
      <c r="GZ589" s="7"/>
      <c r="HA589" s="7"/>
      <c r="HB589" s="7"/>
      <c r="HC589" s="7"/>
      <c r="HD589" s="7"/>
      <c r="HE589" s="7"/>
      <c r="HF589" s="7"/>
      <c r="HG589" s="7"/>
      <c r="HH589" s="7"/>
      <c r="HI589" s="7"/>
      <c r="HJ589" s="7"/>
      <c r="HK589" s="7"/>
      <c r="HL589" s="7"/>
      <c r="HM589" s="7"/>
      <c r="HN589" s="7"/>
      <c r="HO589" s="7"/>
      <c r="HP589" s="7"/>
      <c r="HQ589" s="7"/>
      <c r="HR589" s="7"/>
      <c r="HS589" s="7"/>
      <c r="HT589" s="7"/>
      <c r="HU589" s="7"/>
      <c r="HV589" s="7"/>
      <c r="HW589" s="7"/>
      <c r="HX589" s="7"/>
      <c r="HY589" s="7"/>
      <c r="HZ589" s="7"/>
      <c r="IA589" s="7"/>
      <c r="IB589" s="7"/>
      <c r="IC589" s="7"/>
      <c r="ID589" s="7"/>
      <c r="IE589" s="7"/>
      <c r="IF589" s="7"/>
      <c r="IG589" s="7"/>
      <c r="IH589" s="7"/>
      <c r="II589" s="7"/>
      <c r="IJ589" s="7"/>
      <c r="IK589" s="7"/>
      <c r="IL589" s="7"/>
      <c r="IM589" s="7"/>
      <c r="IN589" s="7"/>
      <c r="IO589" s="7"/>
      <c r="IP589" s="7"/>
      <c r="IQ589" s="7"/>
      <c r="IR589" s="7"/>
      <c r="IS589" s="7"/>
      <c r="IT589" s="7"/>
      <c r="IU589" s="7"/>
      <c r="IV589" s="7"/>
    </row>
    <row r="590" spans="1:256" s="33" customFormat="1">
      <c r="A590" s="1093"/>
      <c r="B590" s="1094"/>
      <c r="C590" s="1095"/>
      <c r="D590" s="1095"/>
      <c r="E590" s="1058"/>
      <c r="F590" s="1058"/>
      <c r="G590" s="2"/>
      <c r="H590" s="197"/>
      <c r="I590" s="917"/>
      <c r="J590" s="917"/>
      <c r="K590" s="917"/>
      <c r="L590" s="917"/>
      <c r="M590" s="917"/>
      <c r="N590" s="91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  <c r="AD590" s="7"/>
      <c r="AE590" s="7"/>
      <c r="AF590" s="7"/>
      <c r="AG590" s="7"/>
      <c r="AH590" s="7"/>
      <c r="AI590" s="7"/>
      <c r="AJ590" s="7"/>
      <c r="AK590" s="7"/>
      <c r="AL590" s="7"/>
      <c r="AM590" s="7"/>
      <c r="AN590" s="7"/>
      <c r="AO590" s="7"/>
      <c r="AP590" s="7"/>
      <c r="AQ590" s="7"/>
      <c r="AR590" s="7"/>
      <c r="AS590" s="7"/>
      <c r="AT590" s="7"/>
      <c r="AU590" s="7"/>
      <c r="AV590" s="7"/>
      <c r="AW590" s="7"/>
      <c r="AX590" s="7"/>
      <c r="AY590" s="7"/>
      <c r="AZ590" s="7"/>
      <c r="BA590" s="7"/>
      <c r="BB590" s="7"/>
      <c r="BC590" s="7"/>
      <c r="BD590" s="7"/>
      <c r="BE590" s="7"/>
      <c r="BF590" s="7"/>
      <c r="BG590" s="7"/>
      <c r="BH590" s="7"/>
      <c r="BI590" s="7"/>
      <c r="BJ590" s="7"/>
      <c r="BK590" s="7"/>
      <c r="BL590" s="7"/>
      <c r="BM590" s="7"/>
      <c r="BN590" s="7"/>
      <c r="BO590" s="7"/>
      <c r="BP590" s="7"/>
      <c r="BQ590" s="7"/>
      <c r="BR590" s="7"/>
      <c r="BS590" s="7"/>
      <c r="BT590" s="7"/>
      <c r="BU590" s="7"/>
      <c r="BV590" s="7"/>
      <c r="BW590" s="7"/>
      <c r="BX590" s="7"/>
      <c r="BY590" s="7"/>
      <c r="BZ590" s="7"/>
      <c r="CA590" s="7"/>
      <c r="CB590" s="7"/>
      <c r="CC590" s="7"/>
      <c r="CD590" s="7"/>
      <c r="CE590" s="7"/>
      <c r="CF590" s="7"/>
      <c r="CG590" s="7"/>
      <c r="CH590" s="7"/>
      <c r="CI590" s="7"/>
      <c r="CJ590" s="7"/>
      <c r="CK590" s="7"/>
      <c r="CL590" s="7"/>
      <c r="CM590" s="7"/>
      <c r="CN590" s="7"/>
      <c r="CO590" s="7"/>
      <c r="CP590" s="7"/>
      <c r="CQ590" s="7"/>
      <c r="CR590" s="7"/>
      <c r="CS590" s="7"/>
      <c r="CT590" s="7"/>
      <c r="CU590" s="7"/>
      <c r="CV590" s="7"/>
      <c r="CW590" s="7"/>
      <c r="CX590" s="7"/>
      <c r="CY590" s="7"/>
      <c r="CZ590" s="7"/>
      <c r="DA590" s="7"/>
      <c r="DB590" s="7"/>
      <c r="DC590" s="7"/>
      <c r="DD590" s="7"/>
      <c r="DE590" s="7"/>
      <c r="DF590" s="7"/>
      <c r="DG590" s="7"/>
      <c r="DH590" s="7"/>
      <c r="DI590" s="7"/>
      <c r="DJ590" s="7"/>
      <c r="DK590" s="7"/>
      <c r="DL590" s="7"/>
      <c r="DM590" s="7"/>
      <c r="DN590" s="7"/>
      <c r="DO590" s="7"/>
      <c r="DP590" s="7"/>
      <c r="DQ590" s="7"/>
      <c r="DR590" s="7"/>
      <c r="DS590" s="7"/>
      <c r="DT590" s="7"/>
      <c r="DU590" s="7"/>
      <c r="DV590" s="7"/>
      <c r="DW590" s="7"/>
      <c r="DX590" s="7"/>
      <c r="DY590" s="7"/>
      <c r="DZ590" s="7"/>
      <c r="EA590" s="7"/>
      <c r="EB590" s="7"/>
      <c r="EC590" s="7"/>
      <c r="ED590" s="7"/>
      <c r="EE590" s="7"/>
      <c r="EF590" s="7"/>
      <c r="EG590" s="7"/>
      <c r="EH590" s="7"/>
      <c r="EI590" s="7"/>
      <c r="EJ590" s="7"/>
      <c r="EK590" s="7"/>
      <c r="EL590" s="7"/>
      <c r="EM590" s="7"/>
      <c r="EN590" s="7"/>
      <c r="EO590" s="7"/>
      <c r="EP590" s="7"/>
      <c r="EQ590" s="7"/>
      <c r="ER590" s="7"/>
      <c r="ES590" s="7"/>
      <c r="ET590" s="7"/>
      <c r="EU590" s="7"/>
      <c r="EV590" s="7"/>
      <c r="EW590" s="7"/>
      <c r="EX590" s="7"/>
      <c r="EY590" s="7"/>
      <c r="EZ590" s="7"/>
      <c r="FA590" s="7"/>
      <c r="FB590" s="7"/>
      <c r="FC590" s="7"/>
      <c r="FD590" s="7"/>
      <c r="FE590" s="7"/>
      <c r="FF590" s="7"/>
      <c r="FG590" s="7"/>
      <c r="FH590" s="7"/>
      <c r="FI590" s="7"/>
      <c r="FJ590" s="7"/>
      <c r="FK590" s="7"/>
      <c r="FL590" s="7"/>
      <c r="FM590" s="7"/>
      <c r="FN590" s="7"/>
      <c r="FO590" s="7"/>
      <c r="FP590" s="7"/>
      <c r="FQ590" s="7"/>
      <c r="FR590" s="7"/>
      <c r="FS590" s="7"/>
      <c r="FT590" s="7"/>
      <c r="FU590" s="7"/>
      <c r="FV590" s="7"/>
      <c r="FW590" s="7"/>
      <c r="FX590" s="7"/>
      <c r="FY590" s="7"/>
      <c r="FZ590" s="7"/>
      <c r="GA590" s="7"/>
      <c r="GB590" s="7"/>
      <c r="GC590" s="7"/>
      <c r="GD590" s="7"/>
      <c r="GE590" s="7"/>
      <c r="GF590" s="7"/>
      <c r="GG590" s="7"/>
      <c r="GH590" s="7"/>
      <c r="GI590" s="7"/>
      <c r="GJ590" s="7"/>
      <c r="GK590" s="7"/>
      <c r="GL590" s="7"/>
      <c r="GM590" s="7"/>
      <c r="GN590" s="7"/>
      <c r="GO590" s="7"/>
      <c r="GP590" s="7"/>
      <c r="GQ590" s="7"/>
      <c r="GR590" s="7"/>
      <c r="GS590" s="7"/>
      <c r="GT590" s="7"/>
      <c r="GU590" s="7"/>
      <c r="GV590" s="7"/>
      <c r="GW590" s="7"/>
      <c r="GX590" s="7"/>
      <c r="GY590" s="7"/>
      <c r="GZ590" s="7"/>
      <c r="HA590" s="7"/>
      <c r="HB590" s="7"/>
      <c r="HC590" s="7"/>
      <c r="HD590" s="7"/>
      <c r="HE590" s="7"/>
      <c r="HF590" s="7"/>
      <c r="HG590" s="7"/>
      <c r="HH590" s="7"/>
      <c r="HI590" s="7"/>
      <c r="HJ590" s="7"/>
      <c r="HK590" s="7"/>
      <c r="HL590" s="7"/>
      <c r="HM590" s="7"/>
      <c r="HN590" s="7"/>
      <c r="HO590" s="7"/>
      <c r="HP590" s="7"/>
      <c r="HQ590" s="7"/>
      <c r="HR590" s="7"/>
      <c r="HS590" s="7"/>
      <c r="HT590" s="7"/>
      <c r="HU590" s="7"/>
      <c r="HV590" s="7"/>
      <c r="HW590" s="7"/>
      <c r="HX590" s="7"/>
      <c r="HY590" s="7"/>
      <c r="HZ590" s="7"/>
      <c r="IA590" s="7"/>
      <c r="IB590" s="7"/>
      <c r="IC590" s="7"/>
      <c r="ID590" s="7"/>
      <c r="IE590" s="7"/>
      <c r="IF590" s="7"/>
      <c r="IG590" s="7"/>
      <c r="IH590" s="7"/>
      <c r="II590" s="7"/>
      <c r="IJ590" s="7"/>
      <c r="IK590" s="7"/>
      <c r="IL590" s="7"/>
      <c r="IM590" s="7"/>
      <c r="IN590" s="7"/>
      <c r="IO590" s="7"/>
      <c r="IP590" s="7"/>
      <c r="IQ590" s="7"/>
      <c r="IR590" s="7"/>
      <c r="IS590" s="7"/>
      <c r="IT590" s="7"/>
      <c r="IU590" s="7"/>
      <c r="IV590" s="7"/>
    </row>
    <row r="591" spans="1:256" s="33" customFormat="1">
      <c r="A591" s="1096"/>
      <c r="B591" s="1097"/>
      <c r="C591" s="108"/>
      <c r="D591" s="108"/>
      <c r="E591" s="87"/>
      <c r="F591" s="87"/>
      <c r="G591" s="2"/>
      <c r="H591" s="197"/>
      <c r="I591" s="917"/>
      <c r="J591" s="917"/>
      <c r="K591" s="917"/>
      <c r="L591" s="917"/>
      <c r="M591" s="917"/>
      <c r="N591" s="91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7"/>
      <c r="AD591" s="7"/>
      <c r="AE591" s="7"/>
      <c r="AF591" s="7"/>
      <c r="AG591" s="7"/>
      <c r="AH591" s="7"/>
      <c r="AI591" s="7"/>
      <c r="AJ591" s="7"/>
      <c r="AK591" s="7"/>
      <c r="AL591" s="7"/>
      <c r="AM591" s="7"/>
      <c r="AN591" s="7"/>
      <c r="AO591" s="7"/>
      <c r="AP591" s="7"/>
      <c r="AQ591" s="7"/>
      <c r="AR591" s="7"/>
      <c r="AS591" s="7"/>
      <c r="AT591" s="7"/>
      <c r="AU591" s="7"/>
      <c r="AV591" s="7"/>
      <c r="AW591" s="7"/>
      <c r="AX591" s="7"/>
      <c r="AY591" s="7"/>
      <c r="AZ591" s="7"/>
      <c r="BA591" s="7"/>
      <c r="BB591" s="7"/>
      <c r="BC591" s="7"/>
      <c r="BD591" s="7"/>
      <c r="BE591" s="7"/>
      <c r="BF591" s="7"/>
      <c r="BG591" s="7"/>
      <c r="BH591" s="7"/>
      <c r="BI591" s="7"/>
      <c r="BJ591" s="7"/>
      <c r="BK591" s="7"/>
      <c r="BL591" s="7"/>
      <c r="BM591" s="7"/>
      <c r="BN591" s="7"/>
      <c r="BO591" s="7"/>
      <c r="BP591" s="7"/>
      <c r="BQ591" s="7"/>
      <c r="BR591" s="7"/>
      <c r="BS591" s="7"/>
      <c r="BT591" s="7"/>
      <c r="BU591" s="7"/>
      <c r="BV591" s="7"/>
      <c r="BW591" s="7"/>
      <c r="BX591" s="7"/>
      <c r="BY591" s="7"/>
      <c r="BZ591" s="7"/>
      <c r="CA591" s="7"/>
      <c r="CB591" s="7"/>
      <c r="CC591" s="7"/>
      <c r="CD591" s="7"/>
      <c r="CE591" s="7"/>
      <c r="CF591" s="7"/>
      <c r="CG591" s="7"/>
      <c r="CH591" s="7"/>
      <c r="CI591" s="7"/>
      <c r="CJ591" s="7"/>
      <c r="CK591" s="7"/>
      <c r="CL591" s="7"/>
      <c r="CM591" s="7"/>
      <c r="CN591" s="7"/>
      <c r="CO591" s="7"/>
      <c r="CP591" s="7"/>
      <c r="CQ591" s="7"/>
      <c r="CR591" s="7"/>
      <c r="CS591" s="7"/>
      <c r="CT591" s="7"/>
      <c r="CU591" s="7"/>
      <c r="CV591" s="7"/>
      <c r="CW591" s="7"/>
      <c r="CX591" s="7"/>
      <c r="CY591" s="7"/>
      <c r="CZ591" s="7"/>
      <c r="DA591" s="7"/>
      <c r="DB591" s="7"/>
      <c r="DC591" s="7"/>
      <c r="DD591" s="7"/>
      <c r="DE591" s="7"/>
      <c r="DF591" s="7"/>
      <c r="DG591" s="7"/>
      <c r="DH591" s="7"/>
      <c r="DI591" s="7"/>
      <c r="DJ591" s="7"/>
      <c r="DK591" s="7"/>
      <c r="DL591" s="7"/>
      <c r="DM591" s="7"/>
      <c r="DN591" s="7"/>
      <c r="DO591" s="7"/>
      <c r="DP591" s="7"/>
      <c r="DQ591" s="7"/>
      <c r="DR591" s="7"/>
      <c r="DS591" s="7"/>
      <c r="DT591" s="7"/>
      <c r="DU591" s="7"/>
      <c r="DV591" s="7"/>
      <c r="DW591" s="7"/>
      <c r="DX591" s="7"/>
      <c r="DY591" s="7"/>
      <c r="DZ591" s="7"/>
      <c r="EA591" s="7"/>
      <c r="EB591" s="7"/>
      <c r="EC591" s="7"/>
      <c r="ED591" s="7"/>
      <c r="EE591" s="7"/>
      <c r="EF591" s="7"/>
      <c r="EG591" s="7"/>
      <c r="EH591" s="7"/>
      <c r="EI591" s="7"/>
      <c r="EJ591" s="7"/>
      <c r="EK591" s="7"/>
      <c r="EL591" s="7"/>
      <c r="EM591" s="7"/>
      <c r="EN591" s="7"/>
      <c r="EO591" s="7"/>
      <c r="EP591" s="7"/>
      <c r="EQ591" s="7"/>
      <c r="ER591" s="7"/>
      <c r="ES591" s="7"/>
      <c r="ET591" s="7"/>
      <c r="EU591" s="7"/>
      <c r="EV591" s="7"/>
      <c r="EW591" s="7"/>
      <c r="EX591" s="7"/>
      <c r="EY591" s="7"/>
      <c r="EZ591" s="7"/>
      <c r="FA591" s="7"/>
      <c r="FB591" s="7"/>
      <c r="FC591" s="7"/>
      <c r="FD591" s="7"/>
      <c r="FE591" s="7"/>
      <c r="FF591" s="7"/>
      <c r="FG591" s="7"/>
      <c r="FH591" s="7"/>
      <c r="FI591" s="7"/>
      <c r="FJ591" s="7"/>
      <c r="FK591" s="7"/>
      <c r="FL591" s="7"/>
      <c r="FM591" s="7"/>
      <c r="FN591" s="7"/>
      <c r="FO591" s="7"/>
      <c r="FP591" s="7"/>
      <c r="FQ591" s="7"/>
      <c r="FR591" s="7"/>
      <c r="FS591" s="7"/>
      <c r="FT591" s="7"/>
      <c r="FU591" s="7"/>
      <c r="FV591" s="7"/>
      <c r="FW591" s="7"/>
      <c r="FX591" s="7"/>
      <c r="FY591" s="7"/>
      <c r="FZ591" s="7"/>
      <c r="GA591" s="7"/>
      <c r="GB591" s="7"/>
      <c r="GC591" s="7"/>
      <c r="GD591" s="7"/>
      <c r="GE591" s="7"/>
      <c r="GF591" s="7"/>
      <c r="GG591" s="7"/>
      <c r="GH591" s="7"/>
      <c r="GI591" s="7"/>
      <c r="GJ591" s="7"/>
      <c r="GK591" s="7"/>
      <c r="GL591" s="7"/>
      <c r="GM591" s="7"/>
      <c r="GN591" s="7"/>
      <c r="GO591" s="7"/>
      <c r="GP591" s="7"/>
      <c r="GQ591" s="7"/>
      <c r="GR591" s="7"/>
      <c r="GS591" s="7"/>
      <c r="GT591" s="7"/>
      <c r="GU591" s="7"/>
      <c r="GV591" s="7"/>
      <c r="GW591" s="7"/>
      <c r="GX591" s="7"/>
      <c r="GY591" s="7"/>
      <c r="GZ591" s="7"/>
      <c r="HA591" s="7"/>
      <c r="HB591" s="7"/>
      <c r="HC591" s="7"/>
      <c r="HD591" s="7"/>
      <c r="HE591" s="7"/>
      <c r="HF591" s="7"/>
      <c r="HG591" s="7"/>
      <c r="HH591" s="7"/>
      <c r="HI591" s="7"/>
      <c r="HJ591" s="7"/>
      <c r="HK591" s="7"/>
      <c r="HL591" s="7"/>
      <c r="HM591" s="7"/>
      <c r="HN591" s="7"/>
      <c r="HO591" s="7"/>
      <c r="HP591" s="7"/>
      <c r="HQ591" s="7"/>
      <c r="HR591" s="7"/>
      <c r="HS591" s="7"/>
      <c r="HT591" s="7"/>
      <c r="HU591" s="7"/>
      <c r="HV591" s="7"/>
      <c r="HW591" s="7"/>
      <c r="HX591" s="7"/>
      <c r="HY591" s="7"/>
      <c r="HZ591" s="7"/>
      <c r="IA591" s="7"/>
      <c r="IB591" s="7"/>
      <c r="IC591" s="7"/>
      <c r="ID591" s="7"/>
      <c r="IE591" s="7"/>
      <c r="IF591" s="7"/>
      <c r="IG591" s="7"/>
      <c r="IH591" s="7"/>
      <c r="II591" s="7"/>
      <c r="IJ591" s="7"/>
      <c r="IK591" s="7"/>
      <c r="IL591" s="7"/>
      <c r="IM591" s="7"/>
      <c r="IN591" s="7"/>
      <c r="IO591" s="7"/>
      <c r="IP591" s="7"/>
      <c r="IQ591" s="7"/>
      <c r="IR591" s="7"/>
      <c r="IS591" s="7"/>
      <c r="IT591" s="7"/>
      <c r="IU591" s="7"/>
      <c r="IV591" s="7"/>
    </row>
    <row r="592" spans="1:256" s="33" customFormat="1">
      <c r="A592" s="1098"/>
      <c r="B592" s="165"/>
      <c r="C592" s="91"/>
      <c r="D592" s="1099"/>
      <c r="E592" s="91"/>
      <c r="F592" s="91"/>
      <c r="G592" s="2"/>
      <c r="H592" s="197"/>
      <c r="I592" s="917"/>
      <c r="J592" s="917"/>
      <c r="K592" s="917"/>
      <c r="L592" s="917"/>
      <c r="M592" s="917"/>
      <c r="N592" s="91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  <c r="AD592" s="7"/>
      <c r="AE592" s="7"/>
      <c r="AF592" s="7"/>
      <c r="AG592" s="7"/>
      <c r="AH592" s="7"/>
      <c r="AI592" s="7"/>
      <c r="AJ592" s="7"/>
      <c r="AK592" s="7"/>
      <c r="AL592" s="7"/>
      <c r="AM592" s="7"/>
      <c r="AN592" s="7"/>
      <c r="AO592" s="7"/>
      <c r="AP592" s="7"/>
      <c r="AQ592" s="7"/>
      <c r="AR592" s="7"/>
      <c r="AS592" s="7"/>
      <c r="AT592" s="7"/>
      <c r="AU592" s="7"/>
      <c r="AV592" s="7"/>
      <c r="AW592" s="7"/>
      <c r="AX592" s="7"/>
      <c r="AY592" s="7"/>
      <c r="AZ592" s="7"/>
      <c r="BA592" s="7"/>
      <c r="BB592" s="7"/>
      <c r="BC592" s="7"/>
      <c r="BD592" s="7"/>
      <c r="BE592" s="7"/>
      <c r="BF592" s="7"/>
      <c r="BG592" s="7"/>
      <c r="BH592" s="7"/>
      <c r="BI592" s="7"/>
      <c r="BJ592" s="7"/>
      <c r="BK592" s="7"/>
      <c r="BL592" s="7"/>
      <c r="BM592" s="7"/>
      <c r="BN592" s="7"/>
      <c r="BO592" s="7"/>
      <c r="BP592" s="7"/>
      <c r="BQ592" s="7"/>
      <c r="BR592" s="7"/>
      <c r="BS592" s="7"/>
      <c r="BT592" s="7"/>
      <c r="BU592" s="7"/>
      <c r="BV592" s="7"/>
      <c r="BW592" s="7"/>
      <c r="BX592" s="7"/>
      <c r="BY592" s="7"/>
      <c r="BZ592" s="7"/>
      <c r="CA592" s="7"/>
      <c r="CB592" s="7"/>
      <c r="CC592" s="7"/>
      <c r="CD592" s="7"/>
      <c r="CE592" s="7"/>
      <c r="CF592" s="7"/>
      <c r="CG592" s="7"/>
      <c r="CH592" s="7"/>
      <c r="CI592" s="7"/>
      <c r="CJ592" s="7"/>
      <c r="CK592" s="7"/>
      <c r="CL592" s="7"/>
      <c r="CM592" s="7"/>
      <c r="CN592" s="7"/>
      <c r="CO592" s="7"/>
      <c r="CP592" s="7"/>
      <c r="CQ592" s="7"/>
      <c r="CR592" s="7"/>
      <c r="CS592" s="7"/>
      <c r="CT592" s="7"/>
      <c r="CU592" s="7"/>
      <c r="CV592" s="7"/>
      <c r="CW592" s="7"/>
      <c r="CX592" s="7"/>
      <c r="CY592" s="7"/>
      <c r="CZ592" s="7"/>
      <c r="DA592" s="7"/>
      <c r="DB592" s="7"/>
      <c r="DC592" s="7"/>
      <c r="DD592" s="7"/>
      <c r="DE592" s="7"/>
      <c r="DF592" s="7"/>
      <c r="DG592" s="7"/>
      <c r="DH592" s="7"/>
      <c r="DI592" s="7"/>
      <c r="DJ592" s="7"/>
      <c r="DK592" s="7"/>
      <c r="DL592" s="7"/>
      <c r="DM592" s="7"/>
      <c r="DN592" s="7"/>
      <c r="DO592" s="7"/>
      <c r="DP592" s="7"/>
      <c r="DQ592" s="7"/>
      <c r="DR592" s="7"/>
      <c r="DS592" s="7"/>
      <c r="DT592" s="7"/>
      <c r="DU592" s="7"/>
      <c r="DV592" s="7"/>
      <c r="DW592" s="7"/>
      <c r="DX592" s="7"/>
      <c r="DY592" s="7"/>
      <c r="DZ592" s="7"/>
      <c r="EA592" s="7"/>
      <c r="EB592" s="7"/>
      <c r="EC592" s="7"/>
      <c r="ED592" s="7"/>
      <c r="EE592" s="7"/>
      <c r="EF592" s="7"/>
      <c r="EG592" s="7"/>
      <c r="EH592" s="7"/>
      <c r="EI592" s="7"/>
      <c r="EJ592" s="7"/>
      <c r="EK592" s="7"/>
      <c r="EL592" s="7"/>
      <c r="EM592" s="7"/>
      <c r="EN592" s="7"/>
      <c r="EO592" s="7"/>
      <c r="EP592" s="7"/>
      <c r="EQ592" s="7"/>
      <c r="ER592" s="7"/>
      <c r="ES592" s="7"/>
      <c r="ET592" s="7"/>
      <c r="EU592" s="7"/>
      <c r="EV592" s="7"/>
      <c r="EW592" s="7"/>
      <c r="EX592" s="7"/>
      <c r="EY592" s="7"/>
      <c r="EZ592" s="7"/>
      <c r="FA592" s="7"/>
      <c r="FB592" s="7"/>
      <c r="FC592" s="7"/>
      <c r="FD592" s="7"/>
      <c r="FE592" s="7"/>
      <c r="FF592" s="7"/>
      <c r="FG592" s="7"/>
      <c r="FH592" s="7"/>
      <c r="FI592" s="7"/>
      <c r="FJ592" s="7"/>
      <c r="FK592" s="7"/>
      <c r="FL592" s="7"/>
      <c r="FM592" s="7"/>
      <c r="FN592" s="7"/>
      <c r="FO592" s="7"/>
      <c r="FP592" s="7"/>
      <c r="FQ592" s="7"/>
      <c r="FR592" s="7"/>
      <c r="FS592" s="7"/>
      <c r="FT592" s="7"/>
      <c r="FU592" s="7"/>
      <c r="FV592" s="7"/>
      <c r="FW592" s="7"/>
      <c r="FX592" s="7"/>
      <c r="FY592" s="7"/>
      <c r="FZ592" s="7"/>
      <c r="GA592" s="7"/>
      <c r="GB592" s="7"/>
      <c r="GC592" s="7"/>
      <c r="GD592" s="7"/>
      <c r="GE592" s="7"/>
      <c r="GF592" s="7"/>
      <c r="GG592" s="7"/>
      <c r="GH592" s="7"/>
      <c r="GI592" s="7"/>
      <c r="GJ592" s="7"/>
      <c r="GK592" s="7"/>
      <c r="GL592" s="7"/>
      <c r="GM592" s="7"/>
      <c r="GN592" s="7"/>
      <c r="GO592" s="7"/>
      <c r="GP592" s="7"/>
      <c r="GQ592" s="7"/>
      <c r="GR592" s="7"/>
      <c r="GS592" s="7"/>
      <c r="GT592" s="7"/>
      <c r="GU592" s="7"/>
      <c r="GV592" s="7"/>
      <c r="GW592" s="7"/>
      <c r="GX592" s="7"/>
      <c r="GY592" s="7"/>
      <c r="GZ592" s="7"/>
      <c r="HA592" s="7"/>
      <c r="HB592" s="7"/>
      <c r="HC592" s="7"/>
      <c r="HD592" s="7"/>
      <c r="HE592" s="7"/>
      <c r="HF592" s="7"/>
      <c r="HG592" s="7"/>
      <c r="HH592" s="7"/>
      <c r="HI592" s="7"/>
      <c r="HJ592" s="7"/>
      <c r="HK592" s="7"/>
      <c r="HL592" s="7"/>
      <c r="HM592" s="7"/>
      <c r="HN592" s="7"/>
      <c r="HO592" s="7"/>
      <c r="HP592" s="7"/>
      <c r="HQ592" s="7"/>
      <c r="HR592" s="7"/>
      <c r="HS592" s="7"/>
      <c r="HT592" s="7"/>
      <c r="HU592" s="7"/>
      <c r="HV592" s="7"/>
      <c r="HW592" s="7"/>
      <c r="HX592" s="7"/>
      <c r="HY592" s="7"/>
      <c r="HZ592" s="7"/>
      <c r="IA592" s="7"/>
      <c r="IB592" s="7"/>
      <c r="IC592" s="7"/>
      <c r="ID592" s="7"/>
      <c r="IE592" s="7"/>
      <c r="IF592" s="7"/>
      <c r="IG592" s="7"/>
      <c r="IH592" s="7"/>
      <c r="II592" s="7"/>
      <c r="IJ592" s="7"/>
      <c r="IK592" s="7"/>
      <c r="IL592" s="7"/>
      <c r="IM592" s="7"/>
      <c r="IN592" s="7"/>
      <c r="IO592" s="7"/>
      <c r="IP592" s="7"/>
      <c r="IQ592" s="7"/>
      <c r="IR592" s="7"/>
      <c r="IS592" s="7"/>
      <c r="IT592" s="7"/>
      <c r="IU592" s="7"/>
      <c r="IV592" s="7"/>
    </row>
    <row r="593" spans="1:256" s="33" customFormat="1">
      <c r="A593" s="1100"/>
      <c r="B593" s="1101"/>
      <c r="C593" s="91"/>
      <c r="D593" s="1099"/>
      <c r="E593" s="91"/>
      <c r="F593" s="91"/>
      <c r="G593" s="2"/>
      <c r="H593" s="197"/>
      <c r="I593" s="917"/>
      <c r="J593" s="917"/>
      <c r="K593" s="917"/>
      <c r="L593" s="917"/>
      <c r="M593" s="917"/>
      <c r="N593" s="91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7"/>
      <c r="AD593" s="7"/>
      <c r="AE593" s="7"/>
      <c r="AF593" s="7"/>
      <c r="AG593" s="7"/>
      <c r="AH593" s="7"/>
      <c r="AI593" s="7"/>
      <c r="AJ593" s="7"/>
      <c r="AK593" s="7"/>
      <c r="AL593" s="7"/>
      <c r="AM593" s="7"/>
      <c r="AN593" s="7"/>
      <c r="AO593" s="7"/>
      <c r="AP593" s="7"/>
      <c r="AQ593" s="7"/>
      <c r="AR593" s="7"/>
      <c r="AS593" s="7"/>
      <c r="AT593" s="7"/>
      <c r="AU593" s="7"/>
      <c r="AV593" s="7"/>
      <c r="AW593" s="7"/>
      <c r="AX593" s="7"/>
      <c r="AY593" s="7"/>
      <c r="AZ593" s="7"/>
      <c r="BA593" s="7"/>
      <c r="BB593" s="7"/>
      <c r="BC593" s="7"/>
      <c r="BD593" s="7"/>
      <c r="BE593" s="7"/>
      <c r="BF593" s="7"/>
      <c r="BG593" s="7"/>
      <c r="BH593" s="7"/>
      <c r="BI593" s="7"/>
      <c r="BJ593" s="7"/>
      <c r="BK593" s="7"/>
      <c r="BL593" s="7"/>
      <c r="BM593" s="7"/>
      <c r="BN593" s="7"/>
      <c r="BO593" s="7"/>
      <c r="BP593" s="7"/>
      <c r="BQ593" s="7"/>
      <c r="BR593" s="7"/>
      <c r="BS593" s="7"/>
      <c r="BT593" s="7"/>
      <c r="BU593" s="7"/>
      <c r="BV593" s="7"/>
      <c r="BW593" s="7"/>
      <c r="BX593" s="7"/>
      <c r="BY593" s="7"/>
      <c r="BZ593" s="7"/>
      <c r="CA593" s="7"/>
      <c r="CB593" s="7"/>
      <c r="CC593" s="7"/>
      <c r="CD593" s="7"/>
      <c r="CE593" s="7"/>
      <c r="CF593" s="7"/>
      <c r="CG593" s="7"/>
      <c r="CH593" s="7"/>
      <c r="CI593" s="7"/>
      <c r="CJ593" s="7"/>
      <c r="CK593" s="7"/>
      <c r="CL593" s="7"/>
      <c r="CM593" s="7"/>
      <c r="CN593" s="7"/>
      <c r="CO593" s="7"/>
      <c r="CP593" s="7"/>
      <c r="CQ593" s="7"/>
      <c r="CR593" s="7"/>
      <c r="CS593" s="7"/>
      <c r="CT593" s="7"/>
      <c r="CU593" s="7"/>
      <c r="CV593" s="7"/>
      <c r="CW593" s="7"/>
      <c r="CX593" s="7"/>
      <c r="CY593" s="7"/>
      <c r="CZ593" s="7"/>
      <c r="DA593" s="7"/>
      <c r="DB593" s="7"/>
      <c r="DC593" s="7"/>
      <c r="DD593" s="7"/>
      <c r="DE593" s="7"/>
      <c r="DF593" s="7"/>
      <c r="DG593" s="7"/>
      <c r="DH593" s="7"/>
      <c r="DI593" s="7"/>
      <c r="DJ593" s="7"/>
      <c r="DK593" s="7"/>
      <c r="DL593" s="7"/>
      <c r="DM593" s="7"/>
      <c r="DN593" s="7"/>
      <c r="DO593" s="7"/>
      <c r="DP593" s="7"/>
      <c r="DQ593" s="7"/>
      <c r="DR593" s="7"/>
      <c r="DS593" s="7"/>
      <c r="DT593" s="7"/>
      <c r="DU593" s="7"/>
      <c r="DV593" s="7"/>
      <c r="DW593" s="7"/>
      <c r="DX593" s="7"/>
      <c r="DY593" s="7"/>
      <c r="DZ593" s="7"/>
      <c r="EA593" s="7"/>
      <c r="EB593" s="7"/>
      <c r="EC593" s="7"/>
      <c r="ED593" s="7"/>
      <c r="EE593" s="7"/>
      <c r="EF593" s="7"/>
      <c r="EG593" s="7"/>
      <c r="EH593" s="7"/>
      <c r="EI593" s="7"/>
      <c r="EJ593" s="7"/>
      <c r="EK593" s="7"/>
      <c r="EL593" s="7"/>
      <c r="EM593" s="7"/>
      <c r="EN593" s="7"/>
      <c r="EO593" s="7"/>
      <c r="EP593" s="7"/>
      <c r="EQ593" s="7"/>
      <c r="ER593" s="7"/>
      <c r="ES593" s="7"/>
      <c r="ET593" s="7"/>
      <c r="EU593" s="7"/>
      <c r="EV593" s="7"/>
      <c r="EW593" s="7"/>
      <c r="EX593" s="7"/>
      <c r="EY593" s="7"/>
      <c r="EZ593" s="7"/>
      <c r="FA593" s="7"/>
      <c r="FB593" s="7"/>
      <c r="FC593" s="7"/>
      <c r="FD593" s="7"/>
      <c r="FE593" s="7"/>
      <c r="FF593" s="7"/>
      <c r="FG593" s="7"/>
      <c r="FH593" s="7"/>
      <c r="FI593" s="7"/>
      <c r="FJ593" s="7"/>
      <c r="FK593" s="7"/>
      <c r="FL593" s="7"/>
      <c r="FM593" s="7"/>
      <c r="FN593" s="7"/>
      <c r="FO593" s="7"/>
      <c r="FP593" s="7"/>
      <c r="FQ593" s="7"/>
      <c r="FR593" s="7"/>
      <c r="FS593" s="7"/>
      <c r="FT593" s="7"/>
      <c r="FU593" s="7"/>
      <c r="FV593" s="7"/>
      <c r="FW593" s="7"/>
      <c r="FX593" s="7"/>
      <c r="FY593" s="7"/>
      <c r="FZ593" s="7"/>
      <c r="GA593" s="7"/>
      <c r="GB593" s="7"/>
      <c r="GC593" s="7"/>
      <c r="GD593" s="7"/>
      <c r="GE593" s="7"/>
      <c r="GF593" s="7"/>
      <c r="GG593" s="7"/>
      <c r="GH593" s="7"/>
      <c r="GI593" s="7"/>
      <c r="GJ593" s="7"/>
      <c r="GK593" s="7"/>
      <c r="GL593" s="7"/>
      <c r="GM593" s="7"/>
      <c r="GN593" s="7"/>
      <c r="GO593" s="7"/>
      <c r="GP593" s="7"/>
      <c r="GQ593" s="7"/>
      <c r="GR593" s="7"/>
      <c r="GS593" s="7"/>
      <c r="GT593" s="7"/>
      <c r="GU593" s="7"/>
      <c r="GV593" s="7"/>
      <c r="GW593" s="7"/>
      <c r="GX593" s="7"/>
      <c r="GY593" s="7"/>
      <c r="GZ593" s="7"/>
      <c r="HA593" s="7"/>
      <c r="HB593" s="7"/>
      <c r="HC593" s="7"/>
      <c r="HD593" s="7"/>
      <c r="HE593" s="7"/>
      <c r="HF593" s="7"/>
      <c r="HG593" s="7"/>
      <c r="HH593" s="7"/>
      <c r="HI593" s="7"/>
      <c r="HJ593" s="7"/>
      <c r="HK593" s="7"/>
      <c r="HL593" s="7"/>
      <c r="HM593" s="7"/>
      <c r="HN593" s="7"/>
      <c r="HO593" s="7"/>
      <c r="HP593" s="7"/>
      <c r="HQ593" s="7"/>
      <c r="HR593" s="7"/>
      <c r="HS593" s="7"/>
      <c r="HT593" s="7"/>
      <c r="HU593" s="7"/>
      <c r="HV593" s="7"/>
      <c r="HW593" s="7"/>
      <c r="HX593" s="7"/>
      <c r="HY593" s="7"/>
      <c r="HZ593" s="7"/>
      <c r="IA593" s="7"/>
      <c r="IB593" s="7"/>
      <c r="IC593" s="7"/>
      <c r="ID593" s="7"/>
      <c r="IE593" s="7"/>
      <c r="IF593" s="7"/>
      <c r="IG593" s="7"/>
      <c r="IH593" s="7"/>
      <c r="II593" s="7"/>
      <c r="IJ593" s="7"/>
      <c r="IK593" s="7"/>
      <c r="IL593" s="7"/>
      <c r="IM593" s="7"/>
      <c r="IN593" s="7"/>
      <c r="IO593" s="7"/>
      <c r="IP593" s="7"/>
      <c r="IQ593" s="7"/>
      <c r="IR593" s="7"/>
      <c r="IS593" s="7"/>
      <c r="IT593" s="7"/>
      <c r="IU593" s="7"/>
      <c r="IV593" s="7"/>
    </row>
    <row r="594" spans="1:256" s="33" customFormat="1">
      <c r="A594" s="1102"/>
      <c r="B594" s="104"/>
      <c r="C594" s="91"/>
      <c r="D594" s="1099"/>
      <c r="E594" s="91"/>
      <c r="F594" s="91"/>
      <c r="G594" s="2"/>
      <c r="H594" s="197"/>
      <c r="I594" s="917"/>
      <c r="J594" s="917"/>
      <c r="K594" s="917"/>
      <c r="L594" s="917"/>
      <c r="M594" s="917"/>
      <c r="N594" s="91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  <c r="AD594" s="7"/>
      <c r="AE594" s="7"/>
      <c r="AF594" s="7"/>
      <c r="AG594" s="7"/>
      <c r="AH594" s="7"/>
      <c r="AI594" s="7"/>
      <c r="AJ594" s="7"/>
      <c r="AK594" s="7"/>
      <c r="AL594" s="7"/>
      <c r="AM594" s="7"/>
      <c r="AN594" s="7"/>
      <c r="AO594" s="7"/>
      <c r="AP594" s="7"/>
      <c r="AQ594" s="7"/>
      <c r="AR594" s="7"/>
      <c r="AS594" s="7"/>
      <c r="AT594" s="7"/>
      <c r="AU594" s="7"/>
      <c r="AV594" s="7"/>
      <c r="AW594" s="7"/>
      <c r="AX594" s="7"/>
      <c r="AY594" s="7"/>
      <c r="AZ594" s="7"/>
      <c r="BA594" s="7"/>
      <c r="BB594" s="7"/>
      <c r="BC594" s="7"/>
      <c r="BD594" s="7"/>
      <c r="BE594" s="7"/>
      <c r="BF594" s="7"/>
      <c r="BG594" s="7"/>
      <c r="BH594" s="7"/>
      <c r="BI594" s="7"/>
      <c r="BJ594" s="7"/>
      <c r="BK594" s="7"/>
      <c r="BL594" s="7"/>
      <c r="BM594" s="7"/>
      <c r="BN594" s="7"/>
      <c r="BO594" s="7"/>
      <c r="BP594" s="7"/>
      <c r="BQ594" s="7"/>
      <c r="BR594" s="7"/>
      <c r="BS594" s="7"/>
      <c r="BT594" s="7"/>
      <c r="BU594" s="7"/>
      <c r="BV594" s="7"/>
      <c r="BW594" s="7"/>
      <c r="BX594" s="7"/>
      <c r="BY594" s="7"/>
      <c r="BZ594" s="7"/>
      <c r="CA594" s="7"/>
      <c r="CB594" s="7"/>
      <c r="CC594" s="7"/>
      <c r="CD594" s="7"/>
      <c r="CE594" s="7"/>
      <c r="CF594" s="7"/>
      <c r="CG594" s="7"/>
      <c r="CH594" s="7"/>
      <c r="CI594" s="7"/>
      <c r="CJ594" s="7"/>
      <c r="CK594" s="7"/>
      <c r="CL594" s="7"/>
      <c r="CM594" s="7"/>
      <c r="CN594" s="7"/>
      <c r="CO594" s="7"/>
      <c r="CP594" s="7"/>
      <c r="CQ594" s="7"/>
      <c r="CR594" s="7"/>
      <c r="CS594" s="7"/>
      <c r="CT594" s="7"/>
      <c r="CU594" s="7"/>
      <c r="CV594" s="7"/>
      <c r="CW594" s="7"/>
      <c r="CX594" s="7"/>
      <c r="CY594" s="7"/>
      <c r="CZ594" s="7"/>
      <c r="DA594" s="7"/>
      <c r="DB594" s="7"/>
      <c r="DC594" s="7"/>
      <c r="DD594" s="7"/>
      <c r="DE594" s="7"/>
      <c r="DF594" s="7"/>
      <c r="DG594" s="7"/>
      <c r="DH594" s="7"/>
      <c r="DI594" s="7"/>
      <c r="DJ594" s="7"/>
      <c r="DK594" s="7"/>
      <c r="DL594" s="7"/>
      <c r="DM594" s="7"/>
      <c r="DN594" s="7"/>
      <c r="DO594" s="7"/>
      <c r="DP594" s="7"/>
      <c r="DQ594" s="7"/>
      <c r="DR594" s="7"/>
      <c r="DS594" s="7"/>
      <c r="DT594" s="7"/>
      <c r="DU594" s="7"/>
      <c r="DV594" s="7"/>
      <c r="DW594" s="7"/>
      <c r="DX594" s="7"/>
      <c r="DY594" s="7"/>
      <c r="DZ594" s="7"/>
      <c r="EA594" s="7"/>
      <c r="EB594" s="7"/>
      <c r="EC594" s="7"/>
      <c r="ED594" s="7"/>
      <c r="EE594" s="7"/>
      <c r="EF594" s="7"/>
      <c r="EG594" s="7"/>
      <c r="EH594" s="7"/>
      <c r="EI594" s="7"/>
      <c r="EJ594" s="7"/>
      <c r="EK594" s="7"/>
      <c r="EL594" s="7"/>
      <c r="EM594" s="7"/>
      <c r="EN594" s="7"/>
      <c r="EO594" s="7"/>
      <c r="EP594" s="7"/>
      <c r="EQ594" s="7"/>
      <c r="ER594" s="7"/>
      <c r="ES594" s="7"/>
      <c r="ET594" s="7"/>
      <c r="EU594" s="7"/>
      <c r="EV594" s="7"/>
      <c r="EW594" s="7"/>
      <c r="EX594" s="7"/>
      <c r="EY594" s="7"/>
      <c r="EZ594" s="7"/>
      <c r="FA594" s="7"/>
      <c r="FB594" s="7"/>
      <c r="FC594" s="7"/>
      <c r="FD594" s="7"/>
      <c r="FE594" s="7"/>
      <c r="FF594" s="7"/>
      <c r="FG594" s="7"/>
      <c r="FH594" s="7"/>
      <c r="FI594" s="7"/>
      <c r="FJ594" s="7"/>
      <c r="FK594" s="7"/>
      <c r="FL594" s="7"/>
      <c r="FM594" s="7"/>
      <c r="FN594" s="7"/>
      <c r="FO594" s="7"/>
      <c r="FP594" s="7"/>
      <c r="FQ594" s="7"/>
      <c r="FR594" s="7"/>
      <c r="FS594" s="7"/>
      <c r="FT594" s="7"/>
      <c r="FU594" s="7"/>
      <c r="FV594" s="7"/>
      <c r="FW594" s="7"/>
      <c r="FX594" s="7"/>
      <c r="FY594" s="7"/>
      <c r="FZ594" s="7"/>
      <c r="GA594" s="7"/>
      <c r="GB594" s="7"/>
      <c r="GC594" s="7"/>
      <c r="GD594" s="7"/>
      <c r="GE594" s="7"/>
      <c r="GF594" s="7"/>
      <c r="GG594" s="7"/>
      <c r="GH594" s="7"/>
      <c r="GI594" s="7"/>
      <c r="GJ594" s="7"/>
      <c r="GK594" s="7"/>
      <c r="GL594" s="7"/>
      <c r="GM594" s="7"/>
      <c r="GN594" s="7"/>
      <c r="GO594" s="7"/>
      <c r="GP594" s="7"/>
      <c r="GQ594" s="7"/>
      <c r="GR594" s="7"/>
      <c r="GS594" s="7"/>
      <c r="GT594" s="7"/>
      <c r="GU594" s="7"/>
      <c r="GV594" s="7"/>
      <c r="GW594" s="7"/>
      <c r="GX594" s="7"/>
      <c r="GY594" s="7"/>
      <c r="GZ594" s="7"/>
      <c r="HA594" s="7"/>
      <c r="HB594" s="7"/>
      <c r="HC594" s="7"/>
      <c r="HD594" s="7"/>
      <c r="HE594" s="7"/>
      <c r="HF594" s="7"/>
      <c r="HG594" s="7"/>
      <c r="HH594" s="7"/>
      <c r="HI594" s="7"/>
      <c r="HJ594" s="7"/>
      <c r="HK594" s="7"/>
      <c r="HL594" s="7"/>
      <c r="HM594" s="7"/>
      <c r="HN594" s="7"/>
      <c r="HO594" s="7"/>
      <c r="HP594" s="7"/>
      <c r="HQ594" s="7"/>
      <c r="HR594" s="7"/>
      <c r="HS594" s="7"/>
      <c r="HT594" s="7"/>
      <c r="HU594" s="7"/>
      <c r="HV594" s="7"/>
      <c r="HW594" s="7"/>
      <c r="HX594" s="7"/>
      <c r="HY594" s="7"/>
      <c r="HZ594" s="7"/>
      <c r="IA594" s="7"/>
      <c r="IB594" s="7"/>
      <c r="IC594" s="7"/>
      <c r="ID594" s="7"/>
      <c r="IE594" s="7"/>
      <c r="IF594" s="7"/>
      <c r="IG594" s="7"/>
      <c r="IH594" s="7"/>
      <c r="II594" s="7"/>
      <c r="IJ594" s="7"/>
      <c r="IK594" s="7"/>
      <c r="IL594" s="7"/>
      <c r="IM594" s="7"/>
      <c r="IN594" s="7"/>
      <c r="IO594" s="7"/>
      <c r="IP594" s="7"/>
      <c r="IQ594" s="7"/>
      <c r="IR594" s="7"/>
      <c r="IS594" s="7"/>
      <c r="IT594" s="7"/>
      <c r="IU594" s="7"/>
      <c r="IV594" s="7"/>
    </row>
    <row r="595" spans="1:256" s="33" customFormat="1">
      <c r="A595" s="1103"/>
      <c r="B595" s="104"/>
      <c r="C595" s="91"/>
      <c r="D595" s="1099"/>
      <c r="E595" s="91"/>
      <c r="F595" s="91"/>
      <c r="G595" s="2"/>
      <c r="H595" s="197"/>
      <c r="I595" s="917"/>
      <c r="J595" s="917"/>
      <c r="K595" s="917"/>
      <c r="L595" s="917"/>
      <c r="M595" s="917"/>
      <c r="N595" s="91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  <c r="AD595" s="7"/>
      <c r="AE595" s="7"/>
      <c r="AF595" s="7"/>
      <c r="AG595" s="7"/>
      <c r="AH595" s="7"/>
      <c r="AI595" s="7"/>
      <c r="AJ595" s="7"/>
      <c r="AK595" s="7"/>
      <c r="AL595" s="7"/>
      <c r="AM595" s="7"/>
      <c r="AN595" s="7"/>
      <c r="AO595" s="7"/>
      <c r="AP595" s="7"/>
      <c r="AQ595" s="7"/>
      <c r="AR595" s="7"/>
      <c r="AS595" s="7"/>
      <c r="AT595" s="7"/>
      <c r="AU595" s="7"/>
      <c r="AV595" s="7"/>
      <c r="AW595" s="7"/>
      <c r="AX595" s="7"/>
      <c r="AY595" s="7"/>
      <c r="AZ595" s="7"/>
      <c r="BA595" s="7"/>
      <c r="BB595" s="7"/>
      <c r="BC595" s="7"/>
      <c r="BD595" s="7"/>
      <c r="BE595" s="7"/>
      <c r="BF595" s="7"/>
      <c r="BG595" s="7"/>
      <c r="BH595" s="7"/>
      <c r="BI595" s="7"/>
      <c r="BJ595" s="7"/>
      <c r="BK595" s="7"/>
      <c r="BL595" s="7"/>
      <c r="BM595" s="7"/>
      <c r="BN595" s="7"/>
      <c r="BO595" s="7"/>
      <c r="BP595" s="7"/>
      <c r="BQ595" s="7"/>
      <c r="BR595" s="7"/>
      <c r="BS595" s="7"/>
      <c r="BT595" s="7"/>
      <c r="BU595" s="7"/>
      <c r="BV595" s="7"/>
      <c r="BW595" s="7"/>
      <c r="BX595" s="7"/>
      <c r="BY595" s="7"/>
      <c r="BZ595" s="7"/>
      <c r="CA595" s="7"/>
      <c r="CB595" s="7"/>
      <c r="CC595" s="7"/>
      <c r="CD595" s="7"/>
      <c r="CE595" s="7"/>
      <c r="CF595" s="7"/>
      <c r="CG595" s="7"/>
      <c r="CH595" s="7"/>
      <c r="CI595" s="7"/>
      <c r="CJ595" s="7"/>
      <c r="CK595" s="7"/>
      <c r="CL595" s="7"/>
      <c r="CM595" s="7"/>
      <c r="CN595" s="7"/>
      <c r="CO595" s="7"/>
      <c r="CP595" s="7"/>
      <c r="CQ595" s="7"/>
      <c r="CR595" s="7"/>
      <c r="CS595" s="7"/>
      <c r="CT595" s="7"/>
      <c r="CU595" s="7"/>
      <c r="CV595" s="7"/>
      <c r="CW595" s="7"/>
      <c r="CX595" s="7"/>
      <c r="CY595" s="7"/>
      <c r="CZ595" s="7"/>
      <c r="DA595" s="7"/>
      <c r="DB595" s="7"/>
      <c r="DC595" s="7"/>
      <c r="DD595" s="7"/>
      <c r="DE595" s="7"/>
      <c r="DF595" s="7"/>
      <c r="DG595" s="7"/>
      <c r="DH595" s="7"/>
      <c r="DI595" s="7"/>
      <c r="DJ595" s="7"/>
      <c r="DK595" s="7"/>
      <c r="DL595" s="7"/>
      <c r="DM595" s="7"/>
      <c r="DN595" s="7"/>
      <c r="DO595" s="7"/>
      <c r="DP595" s="7"/>
      <c r="DQ595" s="7"/>
      <c r="DR595" s="7"/>
      <c r="DS595" s="7"/>
      <c r="DT595" s="7"/>
      <c r="DU595" s="7"/>
      <c r="DV595" s="7"/>
      <c r="DW595" s="7"/>
      <c r="DX595" s="7"/>
      <c r="DY595" s="7"/>
      <c r="DZ595" s="7"/>
      <c r="EA595" s="7"/>
      <c r="EB595" s="7"/>
      <c r="EC595" s="7"/>
      <c r="ED595" s="7"/>
      <c r="EE595" s="7"/>
      <c r="EF595" s="7"/>
      <c r="EG595" s="7"/>
      <c r="EH595" s="7"/>
      <c r="EI595" s="7"/>
      <c r="EJ595" s="7"/>
      <c r="EK595" s="7"/>
      <c r="EL595" s="7"/>
      <c r="EM595" s="7"/>
      <c r="EN595" s="7"/>
      <c r="EO595" s="7"/>
      <c r="EP595" s="7"/>
      <c r="EQ595" s="7"/>
      <c r="ER595" s="7"/>
      <c r="ES595" s="7"/>
      <c r="ET595" s="7"/>
      <c r="EU595" s="7"/>
      <c r="EV595" s="7"/>
      <c r="EW595" s="7"/>
      <c r="EX595" s="7"/>
      <c r="EY595" s="7"/>
      <c r="EZ595" s="7"/>
      <c r="FA595" s="7"/>
      <c r="FB595" s="7"/>
      <c r="FC595" s="7"/>
      <c r="FD595" s="7"/>
      <c r="FE595" s="7"/>
      <c r="FF595" s="7"/>
      <c r="FG595" s="7"/>
      <c r="FH595" s="7"/>
      <c r="FI595" s="7"/>
      <c r="FJ595" s="7"/>
      <c r="FK595" s="7"/>
      <c r="FL595" s="7"/>
      <c r="FM595" s="7"/>
      <c r="FN595" s="7"/>
      <c r="FO595" s="7"/>
      <c r="FP595" s="7"/>
      <c r="FQ595" s="7"/>
      <c r="FR595" s="7"/>
      <c r="FS595" s="7"/>
      <c r="FT595" s="7"/>
      <c r="FU595" s="7"/>
      <c r="FV595" s="7"/>
      <c r="FW595" s="7"/>
      <c r="FX595" s="7"/>
      <c r="FY595" s="7"/>
      <c r="FZ595" s="7"/>
      <c r="GA595" s="7"/>
      <c r="GB595" s="7"/>
      <c r="GC595" s="7"/>
      <c r="GD595" s="7"/>
      <c r="GE595" s="7"/>
      <c r="GF595" s="7"/>
      <c r="GG595" s="7"/>
      <c r="GH595" s="7"/>
      <c r="GI595" s="7"/>
      <c r="GJ595" s="7"/>
      <c r="GK595" s="7"/>
      <c r="GL595" s="7"/>
      <c r="GM595" s="7"/>
      <c r="GN595" s="7"/>
      <c r="GO595" s="7"/>
      <c r="GP595" s="7"/>
      <c r="GQ595" s="7"/>
      <c r="GR595" s="7"/>
      <c r="GS595" s="7"/>
      <c r="GT595" s="7"/>
      <c r="GU595" s="7"/>
      <c r="GV595" s="7"/>
      <c r="GW595" s="7"/>
      <c r="GX595" s="7"/>
      <c r="GY595" s="7"/>
      <c r="GZ595" s="7"/>
      <c r="HA595" s="7"/>
      <c r="HB595" s="7"/>
      <c r="HC595" s="7"/>
      <c r="HD595" s="7"/>
      <c r="HE595" s="7"/>
      <c r="HF595" s="7"/>
      <c r="HG595" s="7"/>
      <c r="HH595" s="7"/>
      <c r="HI595" s="7"/>
      <c r="HJ595" s="7"/>
      <c r="HK595" s="7"/>
      <c r="HL595" s="7"/>
      <c r="HM595" s="7"/>
      <c r="HN595" s="7"/>
      <c r="HO595" s="7"/>
      <c r="HP595" s="7"/>
      <c r="HQ595" s="7"/>
      <c r="HR595" s="7"/>
      <c r="HS595" s="7"/>
      <c r="HT595" s="7"/>
      <c r="HU595" s="7"/>
      <c r="HV595" s="7"/>
      <c r="HW595" s="7"/>
      <c r="HX595" s="7"/>
      <c r="HY595" s="7"/>
      <c r="HZ595" s="7"/>
      <c r="IA595" s="7"/>
      <c r="IB595" s="7"/>
      <c r="IC595" s="7"/>
      <c r="ID595" s="7"/>
      <c r="IE595" s="7"/>
      <c r="IF595" s="7"/>
      <c r="IG595" s="7"/>
      <c r="IH595" s="7"/>
      <c r="II595" s="7"/>
      <c r="IJ595" s="7"/>
      <c r="IK595" s="7"/>
      <c r="IL595" s="7"/>
      <c r="IM595" s="7"/>
      <c r="IN595" s="7"/>
      <c r="IO595" s="7"/>
      <c r="IP595" s="7"/>
      <c r="IQ595" s="7"/>
      <c r="IR595" s="7"/>
      <c r="IS595" s="7"/>
      <c r="IT595" s="7"/>
      <c r="IU595" s="7"/>
      <c r="IV595" s="7"/>
    </row>
    <row r="596" spans="1:256" s="33" customFormat="1">
      <c r="A596" s="165"/>
      <c r="B596" s="1104"/>
      <c r="C596" s="91"/>
      <c r="D596" s="1099"/>
      <c r="E596" s="91"/>
      <c r="F596" s="91"/>
      <c r="G596" s="2"/>
      <c r="H596" s="197"/>
      <c r="I596" s="917"/>
      <c r="J596" s="917"/>
      <c r="K596" s="917"/>
      <c r="L596" s="917"/>
      <c r="M596" s="917"/>
      <c r="N596" s="91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  <c r="AD596" s="7"/>
      <c r="AE596" s="7"/>
      <c r="AF596" s="7"/>
      <c r="AG596" s="7"/>
      <c r="AH596" s="7"/>
      <c r="AI596" s="7"/>
      <c r="AJ596" s="7"/>
      <c r="AK596" s="7"/>
      <c r="AL596" s="7"/>
      <c r="AM596" s="7"/>
      <c r="AN596" s="7"/>
      <c r="AO596" s="7"/>
      <c r="AP596" s="7"/>
      <c r="AQ596" s="7"/>
      <c r="AR596" s="7"/>
      <c r="AS596" s="7"/>
      <c r="AT596" s="7"/>
      <c r="AU596" s="7"/>
      <c r="AV596" s="7"/>
      <c r="AW596" s="7"/>
      <c r="AX596" s="7"/>
      <c r="AY596" s="7"/>
      <c r="AZ596" s="7"/>
      <c r="BA596" s="7"/>
      <c r="BB596" s="7"/>
      <c r="BC596" s="7"/>
      <c r="BD596" s="7"/>
      <c r="BE596" s="7"/>
      <c r="BF596" s="7"/>
      <c r="BG596" s="7"/>
      <c r="BH596" s="7"/>
      <c r="BI596" s="7"/>
      <c r="BJ596" s="7"/>
      <c r="BK596" s="7"/>
      <c r="BL596" s="7"/>
      <c r="BM596" s="7"/>
      <c r="BN596" s="7"/>
      <c r="BO596" s="7"/>
      <c r="BP596" s="7"/>
      <c r="BQ596" s="7"/>
      <c r="BR596" s="7"/>
      <c r="BS596" s="7"/>
      <c r="BT596" s="7"/>
      <c r="BU596" s="7"/>
      <c r="BV596" s="7"/>
      <c r="BW596" s="7"/>
      <c r="BX596" s="7"/>
      <c r="BY596" s="7"/>
      <c r="BZ596" s="7"/>
      <c r="CA596" s="7"/>
      <c r="CB596" s="7"/>
      <c r="CC596" s="7"/>
      <c r="CD596" s="7"/>
      <c r="CE596" s="7"/>
      <c r="CF596" s="7"/>
      <c r="CG596" s="7"/>
      <c r="CH596" s="7"/>
      <c r="CI596" s="7"/>
      <c r="CJ596" s="7"/>
      <c r="CK596" s="7"/>
      <c r="CL596" s="7"/>
      <c r="CM596" s="7"/>
      <c r="CN596" s="7"/>
      <c r="CO596" s="7"/>
      <c r="CP596" s="7"/>
      <c r="CQ596" s="7"/>
      <c r="CR596" s="7"/>
      <c r="CS596" s="7"/>
      <c r="CT596" s="7"/>
      <c r="CU596" s="7"/>
      <c r="CV596" s="7"/>
      <c r="CW596" s="7"/>
      <c r="CX596" s="7"/>
      <c r="CY596" s="7"/>
      <c r="CZ596" s="7"/>
      <c r="DA596" s="7"/>
      <c r="DB596" s="7"/>
      <c r="DC596" s="7"/>
      <c r="DD596" s="7"/>
      <c r="DE596" s="7"/>
      <c r="DF596" s="7"/>
      <c r="DG596" s="7"/>
      <c r="DH596" s="7"/>
      <c r="DI596" s="7"/>
      <c r="DJ596" s="7"/>
      <c r="DK596" s="7"/>
      <c r="DL596" s="7"/>
      <c r="DM596" s="7"/>
      <c r="DN596" s="7"/>
      <c r="DO596" s="7"/>
      <c r="DP596" s="7"/>
      <c r="DQ596" s="7"/>
      <c r="DR596" s="7"/>
      <c r="DS596" s="7"/>
      <c r="DT596" s="7"/>
      <c r="DU596" s="7"/>
      <c r="DV596" s="7"/>
      <c r="DW596" s="7"/>
      <c r="DX596" s="7"/>
      <c r="DY596" s="7"/>
      <c r="DZ596" s="7"/>
      <c r="EA596" s="7"/>
      <c r="EB596" s="7"/>
      <c r="EC596" s="7"/>
      <c r="ED596" s="7"/>
      <c r="EE596" s="7"/>
      <c r="EF596" s="7"/>
      <c r="EG596" s="7"/>
      <c r="EH596" s="7"/>
      <c r="EI596" s="7"/>
      <c r="EJ596" s="7"/>
      <c r="EK596" s="7"/>
      <c r="EL596" s="7"/>
      <c r="EM596" s="7"/>
      <c r="EN596" s="7"/>
      <c r="EO596" s="7"/>
      <c r="EP596" s="7"/>
      <c r="EQ596" s="7"/>
      <c r="ER596" s="7"/>
      <c r="ES596" s="7"/>
      <c r="ET596" s="7"/>
      <c r="EU596" s="7"/>
      <c r="EV596" s="7"/>
      <c r="EW596" s="7"/>
      <c r="EX596" s="7"/>
      <c r="EY596" s="7"/>
      <c r="EZ596" s="7"/>
      <c r="FA596" s="7"/>
      <c r="FB596" s="7"/>
      <c r="FC596" s="7"/>
      <c r="FD596" s="7"/>
      <c r="FE596" s="7"/>
      <c r="FF596" s="7"/>
      <c r="FG596" s="7"/>
      <c r="FH596" s="7"/>
      <c r="FI596" s="7"/>
      <c r="FJ596" s="7"/>
      <c r="FK596" s="7"/>
      <c r="FL596" s="7"/>
      <c r="FM596" s="7"/>
      <c r="FN596" s="7"/>
      <c r="FO596" s="7"/>
      <c r="FP596" s="7"/>
      <c r="FQ596" s="7"/>
      <c r="FR596" s="7"/>
      <c r="FS596" s="7"/>
      <c r="FT596" s="7"/>
      <c r="FU596" s="7"/>
      <c r="FV596" s="7"/>
      <c r="FW596" s="7"/>
      <c r="FX596" s="7"/>
      <c r="FY596" s="7"/>
      <c r="FZ596" s="7"/>
      <c r="GA596" s="7"/>
      <c r="GB596" s="7"/>
      <c r="GC596" s="7"/>
      <c r="GD596" s="7"/>
      <c r="GE596" s="7"/>
      <c r="GF596" s="7"/>
      <c r="GG596" s="7"/>
      <c r="GH596" s="7"/>
      <c r="GI596" s="7"/>
      <c r="GJ596" s="7"/>
      <c r="GK596" s="7"/>
      <c r="GL596" s="7"/>
      <c r="GM596" s="7"/>
      <c r="GN596" s="7"/>
      <c r="GO596" s="7"/>
      <c r="GP596" s="7"/>
      <c r="GQ596" s="7"/>
      <c r="GR596" s="7"/>
      <c r="GS596" s="7"/>
      <c r="GT596" s="7"/>
      <c r="GU596" s="7"/>
      <c r="GV596" s="7"/>
      <c r="GW596" s="7"/>
      <c r="GX596" s="7"/>
      <c r="GY596" s="7"/>
      <c r="GZ596" s="7"/>
      <c r="HA596" s="7"/>
      <c r="HB596" s="7"/>
      <c r="HC596" s="7"/>
      <c r="HD596" s="7"/>
      <c r="HE596" s="7"/>
      <c r="HF596" s="7"/>
      <c r="HG596" s="7"/>
      <c r="HH596" s="7"/>
      <c r="HI596" s="7"/>
      <c r="HJ596" s="7"/>
      <c r="HK596" s="7"/>
      <c r="HL596" s="7"/>
      <c r="HM596" s="7"/>
      <c r="HN596" s="7"/>
      <c r="HO596" s="7"/>
      <c r="HP596" s="7"/>
      <c r="HQ596" s="7"/>
      <c r="HR596" s="7"/>
      <c r="HS596" s="7"/>
      <c r="HT596" s="7"/>
      <c r="HU596" s="7"/>
      <c r="HV596" s="7"/>
      <c r="HW596" s="7"/>
      <c r="HX596" s="7"/>
      <c r="HY596" s="7"/>
      <c r="HZ596" s="7"/>
      <c r="IA596" s="7"/>
      <c r="IB596" s="7"/>
      <c r="IC596" s="7"/>
      <c r="ID596" s="7"/>
      <c r="IE596" s="7"/>
      <c r="IF596" s="7"/>
      <c r="IG596" s="7"/>
      <c r="IH596" s="7"/>
      <c r="II596" s="7"/>
      <c r="IJ596" s="7"/>
      <c r="IK596" s="7"/>
      <c r="IL596" s="7"/>
      <c r="IM596" s="7"/>
      <c r="IN596" s="7"/>
      <c r="IO596" s="7"/>
      <c r="IP596" s="7"/>
      <c r="IQ596" s="7"/>
      <c r="IR596" s="7"/>
      <c r="IS596" s="7"/>
      <c r="IT596" s="7"/>
      <c r="IU596" s="7"/>
      <c r="IV596" s="7"/>
    </row>
    <row r="597" spans="1:256" s="33" customFormat="1">
      <c r="A597" s="104"/>
      <c r="B597" s="1105"/>
      <c r="C597" s="91"/>
      <c r="D597" s="1099"/>
      <c r="E597" s="91"/>
      <c r="F597" s="91"/>
      <c r="G597" s="2"/>
      <c r="H597" s="197"/>
      <c r="I597" s="917"/>
      <c r="J597" s="917"/>
      <c r="K597" s="917"/>
      <c r="L597" s="917"/>
      <c r="M597" s="917"/>
      <c r="N597" s="91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  <c r="AD597" s="7"/>
      <c r="AE597" s="7"/>
      <c r="AF597" s="7"/>
      <c r="AG597" s="7"/>
      <c r="AH597" s="7"/>
      <c r="AI597" s="7"/>
      <c r="AJ597" s="7"/>
      <c r="AK597" s="7"/>
      <c r="AL597" s="7"/>
      <c r="AM597" s="7"/>
      <c r="AN597" s="7"/>
      <c r="AO597" s="7"/>
      <c r="AP597" s="7"/>
      <c r="AQ597" s="7"/>
      <c r="AR597" s="7"/>
      <c r="AS597" s="7"/>
      <c r="AT597" s="7"/>
      <c r="AU597" s="7"/>
      <c r="AV597" s="7"/>
      <c r="AW597" s="7"/>
      <c r="AX597" s="7"/>
      <c r="AY597" s="7"/>
      <c r="AZ597" s="7"/>
      <c r="BA597" s="7"/>
      <c r="BB597" s="7"/>
      <c r="BC597" s="7"/>
      <c r="BD597" s="7"/>
      <c r="BE597" s="7"/>
      <c r="BF597" s="7"/>
      <c r="BG597" s="7"/>
      <c r="BH597" s="7"/>
      <c r="BI597" s="7"/>
      <c r="BJ597" s="7"/>
      <c r="BK597" s="7"/>
      <c r="BL597" s="7"/>
      <c r="BM597" s="7"/>
      <c r="BN597" s="7"/>
      <c r="BO597" s="7"/>
      <c r="BP597" s="7"/>
      <c r="BQ597" s="7"/>
      <c r="BR597" s="7"/>
      <c r="BS597" s="7"/>
      <c r="BT597" s="7"/>
      <c r="BU597" s="7"/>
      <c r="BV597" s="7"/>
      <c r="BW597" s="7"/>
      <c r="BX597" s="7"/>
      <c r="BY597" s="7"/>
      <c r="BZ597" s="7"/>
      <c r="CA597" s="7"/>
      <c r="CB597" s="7"/>
      <c r="CC597" s="7"/>
      <c r="CD597" s="7"/>
      <c r="CE597" s="7"/>
      <c r="CF597" s="7"/>
      <c r="CG597" s="7"/>
      <c r="CH597" s="7"/>
      <c r="CI597" s="7"/>
      <c r="CJ597" s="7"/>
      <c r="CK597" s="7"/>
      <c r="CL597" s="7"/>
      <c r="CM597" s="7"/>
      <c r="CN597" s="7"/>
      <c r="CO597" s="7"/>
      <c r="CP597" s="7"/>
      <c r="CQ597" s="7"/>
      <c r="CR597" s="7"/>
      <c r="CS597" s="7"/>
      <c r="CT597" s="7"/>
      <c r="CU597" s="7"/>
      <c r="CV597" s="7"/>
      <c r="CW597" s="7"/>
      <c r="CX597" s="7"/>
      <c r="CY597" s="7"/>
      <c r="CZ597" s="7"/>
      <c r="DA597" s="7"/>
      <c r="DB597" s="7"/>
      <c r="DC597" s="7"/>
      <c r="DD597" s="7"/>
      <c r="DE597" s="7"/>
      <c r="DF597" s="7"/>
      <c r="DG597" s="7"/>
      <c r="DH597" s="7"/>
      <c r="DI597" s="7"/>
      <c r="DJ597" s="7"/>
      <c r="DK597" s="7"/>
      <c r="DL597" s="7"/>
      <c r="DM597" s="7"/>
      <c r="DN597" s="7"/>
      <c r="DO597" s="7"/>
      <c r="DP597" s="7"/>
      <c r="DQ597" s="7"/>
      <c r="DR597" s="7"/>
      <c r="DS597" s="7"/>
      <c r="DT597" s="7"/>
      <c r="DU597" s="7"/>
      <c r="DV597" s="7"/>
      <c r="DW597" s="7"/>
      <c r="DX597" s="7"/>
      <c r="DY597" s="7"/>
      <c r="DZ597" s="7"/>
      <c r="EA597" s="7"/>
      <c r="EB597" s="7"/>
      <c r="EC597" s="7"/>
      <c r="ED597" s="7"/>
      <c r="EE597" s="7"/>
      <c r="EF597" s="7"/>
      <c r="EG597" s="7"/>
      <c r="EH597" s="7"/>
      <c r="EI597" s="7"/>
      <c r="EJ597" s="7"/>
      <c r="EK597" s="7"/>
      <c r="EL597" s="7"/>
      <c r="EM597" s="7"/>
      <c r="EN597" s="7"/>
      <c r="EO597" s="7"/>
      <c r="EP597" s="7"/>
      <c r="EQ597" s="7"/>
      <c r="ER597" s="7"/>
      <c r="ES597" s="7"/>
      <c r="ET597" s="7"/>
      <c r="EU597" s="7"/>
      <c r="EV597" s="7"/>
      <c r="EW597" s="7"/>
      <c r="EX597" s="7"/>
      <c r="EY597" s="7"/>
      <c r="EZ597" s="7"/>
      <c r="FA597" s="7"/>
      <c r="FB597" s="7"/>
      <c r="FC597" s="7"/>
      <c r="FD597" s="7"/>
      <c r="FE597" s="7"/>
      <c r="FF597" s="7"/>
      <c r="FG597" s="7"/>
      <c r="FH597" s="7"/>
      <c r="FI597" s="7"/>
      <c r="FJ597" s="7"/>
      <c r="FK597" s="7"/>
      <c r="FL597" s="7"/>
      <c r="FM597" s="7"/>
      <c r="FN597" s="7"/>
      <c r="FO597" s="7"/>
      <c r="FP597" s="7"/>
      <c r="FQ597" s="7"/>
      <c r="FR597" s="7"/>
      <c r="FS597" s="7"/>
      <c r="FT597" s="7"/>
      <c r="FU597" s="7"/>
      <c r="FV597" s="7"/>
      <c r="FW597" s="7"/>
      <c r="FX597" s="7"/>
      <c r="FY597" s="7"/>
      <c r="FZ597" s="7"/>
      <c r="GA597" s="7"/>
      <c r="GB597" s="7"/>
      <c r="GC597" s="7"/>
      <c r="GD597" s="7"/>
      <c r="GE597" s="7"/>
      <c r="GF597" s="7"/>
      <c r="GG597" s="7"/>
      <c r="GH597" s="7"/>
      <c r="GI597" s="7"/>
      <c r="GJ597" s="7"/>
      <c r="GK597" s="7"/>
      <c r="GL597" s="7"/>
      <c r="GM597" s="7"/>
      <c r="GN597" s="7"/>
      <c r="GO597" s="7"/>
      <c r="GP597" s="7"/>
      <c r="GQ597" s="7"/>
      <c r="GR597" s="7"/>
      <c r="GS597" s="7"/>
      <c r="GT597" s="7"/>
      <c r="GU597" s="7"/>
      <c r="GV597" s="7"/>
      <c r="GW597" s="7"/>
      <c r="GX597" s="7"/>
      <c r="GY597" s="7"/>
      <c r="GZ597" s="7"/>
      <c r="HA597" s="7"/>
      <c r="HB597" s="7"/>
      <c r="HC597" s="7"/>
      <c r="HD597" s="7"/>
      <c r="HE597" s="7"/>
      <c r="HF597" s="7"/>
      <c r="HG597" s="7"/>
      <c r="HH597" s="7"/>
      <c r="HI597" s="7"/>
      <c r="HJ597" s="7"/>
      <c r="HK597" s="7"/>
      <c r="HL597" s="7"/>
      <c r="HM597" s="7"/>
      <c r="HN597" s="7"/>
      <c r="HO597" s="7"/>
      <c r="HP597" s="7"/>
      <c r="HQ597" s="7"/>
      <c r="HR597" s="7"/>
      <c r="HS597" s="7"/>
      <c r="HT597" s="7"/>
      <c r="HU597" s="7"/>
      <c r="HV597" s="7"/>
      <c r="HW597" s="7"/>
      <c r="HX597" s="7"/>
      <c r="HY597" s="7"/>
      <c r="HZ597" s="7"/>
      <c r="IA597" s="7"/>
      <c r="IB597" s="7"/>
      <c r="IC597" s="7"/>
      <c r="ID597" s="7"/>
      <c r="IE597" s="7"/>
      <c r="IF597" s="7"/>
      <c r="IG597" s="7"/>
      <c r="IH597" s="7"/>
      <c r="II597" s="7"/>
      <c r="IJ597" s="7"/>
      <c r="IK597" s="7"/>
      <c r="IL597" s="7"/>
      <c r="IM597" s="7"/>
      <c r="IN597" s="7"/>
      <c r="IO597" s="7"/>
      <c r="IP597" s="7"/>
      <c r="IQ597" s="7"/>
      <c r="IR597" s="7"/>
      <c r="IS597" s="7"/>
      <c r="IT597" s="7"/>
      <c r="IU597" s="7"/>
      <c r="IV597" s="7"/>
    </row>
    <row r="598" spans="1:256" s="33" customFormat="1">
      <c r="A598" s="104"/>
      <c r="B598" s="1105"/>
      <c r="C598" s="91"/>
      <c r="D598" s="1099"/>
      <c r="E598" s="91"/>
      <c r="F598" s="91"/>
      <c r="G598" s="2"/>
      <c r="H598" s="197"/>
      <c r="I598" s="917"/>
      <c r="J598" s="917"/>
      <c r="K598" s="917"/>
      <c r="L598" s="917"/>
      <c r="M598" s="917"/>
      <c r="N598" s="91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  <c r="AD598" s="7"/>
      <c r="AE598" s="7"/>
      <c r="AF598" s="7"/>
      <c r="AG598" s="7"/>
      <c r="AH598" s="7"/>
      <c r="AI598" s="7"/>
      <c r="AJ598" s="7"/>
      <c r="AK598" s="7"/>
      <c r="AL598" s="7"/>
      <c r="AM598" s="7"/>
      <c r="AN598" s="7"/>
      <c r="AO598" s="7"/>
      <c r="AP598" s="7"/>
      <c r="AQ598" s="7"/>
      <c r="AR598" s="7"/>
      <c r="AS598" s="7"/>
      <c r="AT598" s="7"/>
      <c r="AU598" s="7"/>
      <c r="AV598" s="7"/>
      <c r="AW598" s="7"/>
      <c r="AX598" s="7"/>
      <c r="AY598" s="7"/>
      <c r="AZ598" s="7"/>
      <c r="BA598" s="7"/>
      <c r="BB598" s="7"/>
      <c r="BC598" s="7"/>
      <c r="BD598" s="7"/>
      <c r="BE598" s="7"/>
      <c r="BF598" s="7"/>
      <c r="BG598" s="7"/>
      <c r="BH598" s="7"/>
      <c r="BI598" s="7"/>
      <c r="BJ598" s="7"/>
      <c r="BK598" s="7"/>
      <c r="BL598" s="7"/>
      <c r="BM598" s="7"/>
      <c r="BN598" s="7"/>
      <c r="BO598" s="7"/>
      <c r="BP598" s="7"/>
      <c r="BQ598" s="7"/>
      <c r="BR598" s="7"/>
      <c r="BS598" s="7"/>
      <c r="BT598" s="7"/>
      <c r="BU598" s="7"/>
      <c r="BV598" s="7"/>
      <c r="BW598" s="7"/>
      <c r="BX598" s="7"/>
      <c r="BY598" s="7"/>
      <c r="BZ598" s="7"/>
      <c r="CA598" s="7"/>
      <c r="CB598" s="7"/>
      <c r="CC598" s="7"/>
      <c r="CD598" s="7"/>
      <c r="CE598" s="7"/>
      <c r="CF598" s="7"/>
      <c r="CG598" s="7"/>
      <c r="CH598" s="7"/>
      <c r="CI598" s="7"/>
      <c r="CJ598" s="7"/>
      <c r="CK598" s="7"/>
      <c r="CL598" s="7"/>
      <c r="CM598" s="7"/>
      <c r="CN598" s="7"/>
      <c r="CO598" s="7"/>
      <c r="CP598" s="7"/>
      <c r="CQ598" s="7"/>
      <c r="CR598" s="7"/>
      <c r="CS598" s="7"/>
      <c r="CT598" s="7"/>
      <c r="CU598" s="7"/>
      <c r="CV598" s="7"/>
      <c r="CW598" s="7"/>
      <c r="CX598" s="7"/>
      <c r="CY598" s="7"/>
      <c r="CZ598" s="7"/>
      <c r="DA598" s="7"/>
      <c r="DB598" s="7"/>
      <c r="DC598" s="7"/>
      <c r="DD598" s="7"/>
      <c r="DE598" s="7"/>
      <c r="DF598" s="7"/>
      <c r="DG598" s="7"/>
      <c r="DH598" s="7"/>
      <c r="DI598" s="7"/>
      <c r="DJ598" s="7"/>
      <c r="DK598" s="7"/>
      <c r="DL598" s="7"/>
      <c r="DM598" s="7"/>
      <c r="DN598" s="7"/>
      <c r="DO598" s="7"/>
      <c r="DP598" s="7"/>
      <c r="DQ598" s="7"/>
      <c r="DR598" s="7"/>
      <c r="DS598" s="7"/>
      <c r="DT598" s="7"/>
      <c r="DU598" s="7"/>
      <c r="DV598" s="7"/>
      <c r="DW598" s="7"/>
      <c r="DX598" s="7"/>
      <c r="DY598" s="7"/>
      <c r="DZ598" s="7"/>
      <c r="EA598" s="7"/>
      <c r="EB598" s="7"/>
      <c r="EC598" s="7"/>
      <c r="ED598" s="7"/>
      <c r="EE598" s="7"/>
      <c r="EF598" s="7"/>
      <c r="EG598" s="7"/>
      <c r="EH598" s="7"/>
      <c r="EI598" s="7"/>
      <c r="EJ598" s="7"/>
      <c r="EK598" s="7"/>
      <c r="EL598" s="7"/>
      <c r="EM598" s="7"/>
      <c r="EN598" s="7"/>
      <c r="EO598" s="7"/>
      <c r="EP598" s="7"/>
      <c r="EQ598" s="7"/>
      <c r="ER598" s="7"/>
      <c r="ES598" s="7"/>
      <c r="ET598" s="7"/>
      <c r="EU598" s="7"/>
      <c r="EV598" s="7"/>
      <c r="EW598" s="7"/>
      <c r="EX598" s="7"/>
      <c r="EY598" s="7"/>
      <c r="EZ598" s="7"/>
      <c r="FA598" s="7"/>
      <c r="FB598" s="7"/>
      <c r="FC598" s="7"/>
      <c r="FD598" s="7"/>
      <c r="FE598" s="7"/>
      <c r="FF598" s="7"/>
      <c r="FG598" s="7"/>
      <c r="FH598" s="7"/>
      <c r="FI598" s="7"/>
      <c r="FJ598" s="7"/>
      <c r="FK598" s="7"/>
      <c r="FL598" s="7"/>
      <c r="FM598" s="7"/>
      <c r="FN598" s="7"/>
      <c r="FO598" s="7"/>
      <c r="FP598" s="7"/>
      <c r="FQ598" s="7"/>
      <c r="FR598" s="7"/>
      <c r="FS598" s="7"/>
      <c r="FT598" s="7"/>
      <c r="FU598" s="7"/>
      <c r="FV598" s="7"/>
      <c r="FW598" s="7"/>
      <c r="FX598" s="7"/>
      <c r="FY598" s="7"/>
      <c r="FZ598" s="7"/>
      <c r="GA598" s="7"/>
      <c r="GB598" s="7"/>
      <c r="GC598" s="7"/>
      <c r="GD598" s="7"/>
      <c r="GE598" s="7"/>
      <c r="GF598" s="7"/>
      <c r="GG598" s="7"/>
      <c r="GH598" s="7"/>
      <c r="GI598" s="7"/>
      <c r="GJ598" s="7"/>
      <c r="GK598" s="7"/>
      <c r="GL598" s="7"/>
      <c r="GM598" s="7"/>
      <c r="GN598" s="7"/>
      <c r="GO598" s="7"/>
      <c r="GP598" s="7"/>
      <c r="GQ598" s="7"/>
      <c r="GR598" s="7"/>
      <c r="GS598" s="7"/>
      <c r="GT598" s="7"/>
      <c r="GU598" s="7"/>
      <c r="GV598" s="7"/>
      <c r="GW598" s="7"/>
      <c r="GX598" s="7"/>
      <c r="GY598" s="7"/>
      <c r="GZ598" s="7"/>
      <c r="HA598" s="7"/>
      <c r="HB598" s="7"/>
      <c r="HC598" s="7"/>
      <c r="HD598" s="7"/>
      <c r="HE598" s="7"/>
      <c r="HF598" s="7"/>
      <c r="HG598" s="7"/>
      <c r="HH598" s="7"/>
      <c r="HI598" s="7"/>
      <c r="HJ598" s="7"/>
      <c r="HK598" s="7"/>
      <c r="HL598" s="7"/>
      <c r="HM598" s="7"/>
      <c r="HN598" s="7"/>
      <c r="HO598" s="7"/>
      <c r="HP598" s="7"/>
      <c r="HQ598" s="7"/>
      <c r="HR598" s="7"/>
      <c r="HS598" s="7"/>
      <c r="HT598" s="7"/>
      <c r="HU598" s="7"/>
      <c r="HV598" s="7"/>
      <c r="HW598" s="7"/>
      <c r="HX598" s="7"/>
      <c r="HY598" s="7"/>
      <c r="HZ598" s="7"/>
      <c r="IA598" s="7"/>
      <c r="IB598" s="7"/>
      <c r="IC598" s="7"/>
      <c r="ID598" s="7"/>
      <c r="IE598" s="7"/>
      <c r="IF598" s="7"/>
      <c r="IG598" s="7"/>
      <c r="IH598" s="7"/>
      <c r="II598" s="7"/>
      <c r="IJ598" s="7"/>
      <c r="IK598" s="7"/>
      <c r="IL598" s="7"/>
      <c r="IM598" s="7"/>
      <c r="IN598" s="7"/>
      <c r="IO598" s="7"/>
      <c r="IP598" s="7"/>
      <c r="IQ598" s="7"/>
      <c r="IR598" s="7"/>
      <c r="IS598" s="7"/>
      <c r="IT598" s="7"/>
      <c r="IU598" s="7"/>
      <c r="IV598" s="7"/>
    </row>
    <row r="599" spans="1:256" s="33" customFormat="1">
      <c r="A599" s="104"/>
      <c r="B599" s="1105"/>
      <c r="C599" s="91"/>
      <c r="D599" s="1099"/>
      <c r="E599" s="91"/>
      <c r="F599" s="91"/>
      <c r="G599" s="2"/>
      <c r="H599" s="197"/>
      <c r="I599" s="917"/>
      <c r="J599" s="917"/>
      <c r="K599" s="917"/>
      <c r="L599" s="917"/>
      <c r="M599" s="917"/>
      <c r="N599" s="91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  <c r="AD599" s="7"/>
      <c r="AE599" s="7"/>
      <c r="AF599" s="7"/>
      <c r="AG599" s="7"/>
      <c r="AH599" s="7"/>
      <c r="AI599" s="7"/>
      <c r="AJ599" s="7"/>
      <c r="AK599" s="7"/>
      <c r="AL599" s="7"/>
      <c r="AM599" s="7"/>
      <c r="AN599" s="7"/>
      <c r="AO599" s="7"/>
      <c r="AP599" s="7"/>
      <c r="AQ599" s="7"/>
      <c r="AR599" s="7"/>
      <c r="AS599" s="7"/>
      <c r="AT599" s="7"/>
      <c r="AU599" s="7"/>
      <c r="AV599" s="7"/>
      <c r="AW599" s="7"/>
      <c r="AX599" s="7"/>
      <c r="AY599" s="7"/>
      <c r="AZ599" s="7"/>
      <c r="BA599" s="7"/>
      <c r="BB599" s="7"/>
      <c r="BC599" s="7"/>
      <c r="BD599" s="7"/>
      <c r="BE599" s="7"/>
      <c r="BF599" s="7"/>
      <c r="BG599" s="7"/>
      <c r="BH599" s="7"/>
      <c r="BI599" s="7"/>
      <c r="BJ599" s="7"/>
      <c r="BK599" s="7"/>
      <c r="BL599" s="7"/>
      <c r="BM599" s="7"/>
      <c r="BN599" s="7"/>
      <c r="BO599" s="7"/>
      <c r="BP599" s="7"/>
      <c r="BQ599" s="7"/>
      <c r="BR599" s="7"/>
      <c r="BS599" s="7"/>
      <c r="BT599" s="7"/>
      <c r="BU599" s="7"/>
      <c r="BV599" s="7"/>
      <c r="BW599" s="7"/>
      <c r="BX599" s="7"/>
      <c r="BY599" s="7"/>
      <c r="BZ599" s="7"/>
      <c r="CA599" s="7"/>
      <c r="CB599" s="7"/>
      <c r="CC599" s="7"/>
      <c r="CD599" s="7"/>
      <c r="CE599" s="7"/>
      <c r="CF599" s="7"/>
      <c r="CG599" s="7"/>
      <c r="CH599" s="7"/>
      <c r="CI599" s="7"/>
      <c r="CJ599" s="7"/>
      <c r="CK599" s="7"/>
      <c r="CL599" s="7"/>
      <c r="CM599" s="7"/>
      <c r="CN599" s="7"/>
      <c r="CO599" s="7"/>
      <c r="CP599" s="7"/>
      <c r="CQ599" s="7"/>
      <c r="CR599" s="7"/>
      <c r="CS599" s="7"/>
      <c r="CT599" s="7"/>
      <c r="CU599" s="7"/>
      <c r="CV599" s="7"/>
      <c r="CW599" s="7"/>
      <c r="CX599" s="7"/>
      <c r="CY599" s="7"/>
      <c r="CZ599" s="7"/>
      <c r="DA599" s="7"/>
      <c r="DB599" s="7"/>
      <c r="DC599" s="7"/>
      <c r="DD599" s="7"/>
      <c r="DE599" s="7"/>
      <c r="DF599" s="7"/>
      <c r="DG599" s="7"/>
      <c r="DH599" s="7"/>
      <c r="DI599" s="7"/>
      <c r="DJ599" s="7"/>
      <c r="DK599" s="7"/>
      <c r="DL599" s="7"/>
      <c r="DM599" s="7"/>
      <c r="DN599" s="7"/>
      <c r="DO599" s="7"/>
      <c r="DP599" s="7"/>
      <c r="DQ599" s="7"/>
      <c r="DR599" s="7"/>
      <c r="DS599" s="7"/>
      <c r="DT599" s="7"/>
      <c r="DU599" s="7"/>
      <c r="DV599" s="7"/>
      <c r="DW599" s="7"/>
      <c r="DX599" s="7"/>
      <c r="DY599" s="7"/>
      <c r="DZ599" s="7"/>
      <c r="EA599" s="7"/>
      <c r="EB599" s="7"/>
      <c r="EC599" s="7"/>
      <c r="ED599" s="7"/>
      <c r="EE599" s="7"/>
      <c r="EF599" s="7"/>
      <c r="EG599" s="7"/>
      <c r="EH599" s="7"/>
      <c r="EI599" s="7"/>
      <c r="EJ599" s="7"/>
      <c r="EK599" s="7"/>
      <c r="EL599" s="7"/>
      <c r="EM599" s="7"/>
      <c r="EN599" s="7"/>
      <c r="EO599" s="7"/>
      <c r="EP599" s="7"/>
      <c r="EQ599" s="7"/>
      <c r="ER599" s="7"/>
      <c r="ES599" s="7"/>
      <c r="ET599" s="7"/>
      <c r="EU599" s="7"/>
      <c r="EV599" s="7"/>
      <c r="EW599" s="7"/>
      <c r="EX599" s="7"/>
      <c r="EY599" s="7"/>
      <c r="EZ599" s="7"/>
      <c r="FA599" s="7"/>
      <c r="FB599" s="7"/>
      <c r="FC599" s="7"/>
      <c r="FD599" s="7"/>
      <c r="FE599" s="7"/>
      <c r="FF599" s="7"/>
      <c r="FG599" s="7"/>
      <c r="FH599" s="7"/>
      <c r="FI599" s="7"/>
      <c r="FJ599" s="7"/>
      <c r="FK599" s="7"/>
      <c r="FL599" s="7"/>
      <c r="FM599" s="7"/>
      <c r="FN599" s="7"/>
      <c r="FO599" s="7"/>
      <c r="FP599" s="7"/>
      <c r="FQ599" s="7"/>
      <c r="FR599" s="7"/>
      <c r="FS599" s="7"/>
      <c r="FT599" s="7"/>
      <c r="FU599" s="7"/>
      <c r="FV599" s="7"/>
      <c r="FW599" s="7"/>
      <c r="FX599" s="7"/>
      <c r="FY599" s="7"/>
      <c r="FZ599" s="7"/>
      <c r="GA599" s="7"/>
      <c r="GB599" s="7"/>
      <c r="GC599" s="7"/>
      <c r="GD599" s="7"/>
      <c r="GE599" s="7"/>
      <c r="GF599" s="7"/>
      <c r="GG599" s="7"/>
      <c r="GH599" s="7"/>
      <c r="GI599" s="7"/>
      <c r="GJ599" s="7"/>
      <c r="GK599" s="7"/>
      <c r="GL599" s="7"/>
      <c r="GM599" s="7"/>
      <c r="GN599" s="7"/>
      <c r="GO599" s="7"/>
      <c r="GP599" s="7"/>
      <c r="GQ599" s="7"/>
      <c r="GR599" s="7"/>
      <c r="GS599" s="7"/>
      <c r="GT599" s="7"/>
      <c r="GU599" s="7"/>
      <c r="GV599" s="7"/>
      <c r="GW599" s="7"/>
      <c r="GX599" s="7"/>
      <c r="GY599" s="7"/>
      <c r="GZ599" s="7"/>
      <c r="HA599" s="7"/>
      <c r="HB599" s="7"/>
      <c r="HC599" s="7"/>
      <c r="HD599" s="7"/>
      <c r="HE599" s="7"/>
      <c r="HF599" s="7"/>
      <c r="HG599" s="7"/>
      <c r="HH599" s="7"/>
      <c r="HI599" s="7"/>
      <c r="HJ599" s="7"/>
      <c r="HK599" s="7"/>
      <c r="HL599" s="7"/>
      <c r="HM599" s="7"/>
      <c r="HN599" s="7"/>
      <c r="HO599" s="7"/>
      <c r="HP599" s="7"/>
      <c r="HQ599" s="7"/>
      <c r="HR599" s="7"/>
      <c r="HS599" s="7"/>
      <c r="HT599" s="7"/>
      <c r="HU599" s="7"/>
      <c r="HV599" s="7"/>
      <c r="HW599" s="7"/>
      <c r="HX599" s="7"/>
      <c r="HY599" s="7"/>
      <c r="HZ599" s="7"/>
      <c r="IA599" s="7"/>
      <c r="IB599" s="7"/>
      <c r="IC599" s="7"/>
      <c r="ID599" s="7"/>
      <c r="IE599" s="7"/>
      <c r="IF599" s="7"/>
      <c r="IG599" s="7"/>
      <c r="IH599" s="7"/>
      <c r="II599" s="7"/>
      <c r="IJ599" s="7"/>
      <c r="IK599" s="7"/>
      <c r="IL599" s="7"/>
      <c r="IM599" s="7"/>
      <c r="IN599" s="7"/>
      <c r="IO599" s="7"/>
      <c r="IP599" s="7"/>
      <c r="IQ599" s="7"/>
      <c r="IR599" s="7"/>
      <c r="IS599" s="7"/>
      <c r="IT599" s="7"/>
      <c r="IU599" s="7"/>
      <c r="IV599" s="7"/>
    </row>
    <row r="600" spans="1:256" s="33" customFormat="1">
      <c r="A600" s="104"/>
      <c r="B600" s="1105"/>
      <c r="C600" s="91"/>
      <c r="D600" s="1099"/>
      <c r="E600" s="91"/>
      <c r="F600" s="91"/>
      <c r="G600" s="2"/>
      <c r="H600" s="197"/>
      <c r="I600" s="917"/>
      <c r="J600" s="917"/>
      <c r="K600" s="917"/>
      <c r="L600" s="917"/>
      <c r="M600" s="917"/>
      <c r="N600" s="91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  <c r="AD600" s="7"/>
      <c r="AE600" s="7"/>
      <c r="AF600" s="7"/>
      <c r="AG600" s="7"/>
      <c r="AH600" s="7"/>
      <c r="AI600" s="7"/>
      <c r="AJ600" s="7"/>
      <c r="AK600" s="7"/>
      <c r="AL600" s="7"/>
      <c r="AM600" s="7"/>
      <c r="AN600" s="7"/>
      <c r="AO600" s="7"/>
      <c r="AP600" s="7"/>
      <c r="AQ600" s="7"/>
      <c r="AR600" s="7"/>
      <c r="AS600" s="7"/>
      <c r="AT600" s="7"/>
      <c r="AU600" s="7"/>
      <c r="AV600" s="7"/>
      <c r="AW600" s="7"/>
      <c r="AX600" s="7"/>
      <c r="AY600" s="7"/>
      <c r="AZ600" s="7"/>
      <c r="BA600" s="7"/>
      <c r="BB600" s="7"/>
      <c r="BC600" s="7"/>
      <c r="BD600" s="7"/>
      <c r="BE600" s="7"/>
      <c r="BF600" s="7"/>
      <c r="BG600" s="7"/>
      <c r="BH600" s="7"/>
      <c r="BI600" s="7"/>
      <c r="BJ600" s="7"/>
      <c r="BK600" s="7"/>
      <c r="BL600" s="7"/>
      <c r="BM600" s="7"/>
      <c r="BN600" s="7"/>
      <c r="BO600" s="7"/>
      <c r="BP600" s="7"/>
      <c r="BQ600" s="7"/>
      <c r="BR600" s="7"/>
      <c r="BS600" s="7"/>
      <c r="BT600" s="7"/>
      <c r="BU600" s="7"/>
      <c r="BV600" s="7"/>
      <c r="BW600" s="7"/>
      <c r="BX600" s="7"/>
      <c r="BY600" s="7"/>
      <c r="BZ600" s="7"/>
      <c r="CA600" s="7"/>
      <c r="CB600" s="7"/>
      <c r="CC600" s="7"/>
      <c r="CD600" s="7"/>
      <c r="CE600" s="7"/>
      <c r="CF600" s="7"/>
      <c r="CG600" s="7"/>
      <c r="CH600" s="7"/>
      <c r="CI600" s="7"/>
      <c r="CJ600" s="7"/>
      <c r="CK600" s="7"/>
      <c r="CL600" s="7"/>
      <c r="CM600" s="7"/>
      <c r="CN600" s="7"/>
      <c r="CO600" s="7"/>
      <c r="CP600" s="7"/>
      <c r="CQ600" s="7"/>
      <c r="CR600" s="7"/>
      <c r="CS600" s="7"/>
      <c r="CT600" s="7"/>
      <c r="CU600" s="7"/>
      <c r="CV600" s="7"/>
      <c r="CW600" s="7"/>
      <c r="CX600" s="7"/>
      <c r="CY600" s="7"/>
      <c r="CZ600" s="7"/>
      <c r="DA600" s="7"/>
      <c r="DB600" s="7"/>
      <c r="DC600" s="7"/>
      <c r="DD600" s="7"/>
      <c r="DE600" s="7"/>
      <c r="DF600" s="7"/>
      <c r="DG600" s="7"/>
      <c r="DH600" s="7"/>
      <c r="DI600" s="7"/>
      <c r="DJ600" s="7"/>
      <c r="DK600" s="7"/>
      <c r="DL600" s="7"/>
      <c r="DM600" s="7"/>
      <c r="DN600" s="7"/>
      <c r="DO600" s="7"/>
      <c r="DP600" s="7"/>
      <c r="DQ600" s="7"/>
      <c r="DR600" s="7"/>
      <c r="DS600" s="7"/>
      <c r="DT600" s="7"/>
      <c r="DU600" s="7"/>
      <c r="DV600" s="7"/>
      <c r="DW600" s="7"/>
      <c r="DX600" s="7"/>
      <c r="DY600" s="7"/>
      <c r="DZ600" s="7"/>
      <c r="EA600" s="7"/>
      <c r="EB600" s="7"/>
      <c r="EC600" s="7"/>
      <c r="ED600" s="7"/>
      <c r="EE600" s="7"/>
      <c r="EF600" s="7"/>
      <c r="EG600" s="7"/>
      <c r="EH600" s="7"/>
      <c r="EI600" s="7"/>
      <c r="EJ600" s="7"/>
      <c r="EK600" s="7"/>
      <c r="EL600" s="7"/>
      <c r="EM600" s="7"/>
      <c r="EN600" s="7"/>
      <c r="EO600" s="7"/>
      <c r="EP600" s="7"/>
      <c r="EQ600" s="7"/>
      <c r="ER600" s="7"/>
      <c r="ES600" s="7"/>
      <c r="ET600" s="7"/>
      <c r="EU600" s="7"/>
      <c r="EV600" s="7"/>
      <c r="EW600" s="7"/>
      <c r="EX600" s="7"/>
      <c r="EY600" s="7"/>
      <c r="EZ600" s="7"/>
      <c r="FA600" s="7"/>
      <c r="FB600" s="7"/>
      <c r="FC600" s="7"/>
      <c r="FD600" s="7"/>
      <c r="FE600" s="7"/>
      <c r="FF600" s="7"/>
      <c r="FG600" s="7"/>
      <c r="FH600" s="7"/>
      <c r="FI600" s="7"/>
      <c r="FJ600" s="7"/>
      <c r="FK600" s="7"/>
      <c r="FL600" s="7"/>
      <c r="FM600" s="7"/>
      <c r="FN600" s="7"/>
      <c r="FO600" s="7"/>
      <c r="FP600" s="7"/>
      <c r="FQ600" s="7"/>
      <c r="FR600" s="7"/>
      <c r="FS600" s="7"/>
      <c r="FT600" s="7"/>
      <c r="FU600" s="7"/>
      <c r="FV600" s="7"/>
      <c r="FW600" s="7"/>
      <c r="FX600" s="7"/>
      <c r="FY600" s="7"/>
      <c r="FZ600" s="7"/>
      <c r="GA600" s="7"/>
      <c r="GB600" s="7"/>
      <c r="GC600" s="7"/>
      <c r="GD600" s="7"/>
      <c r="GE600" s="7"/>
      <c r="GF600" s="7"/>
      <c r="GG600" s="7"/>
      <c r="GH600" s="7"/>
      <c r="GI600" s="7"/>
      <c r="GJ600" s="7"/>
      <c r="GK600" s="7"/>
      <c r="GL600" s="7"/>
      <c r="GM600" s="7"/>
      <c r="GN600" s="7"/>
      <c r="GO600" s="7"/>
      <c r="GP600" s="7"/>
      <c r="GQ600" s="7"/>
      <c r="GR600" s="7"/>
      <c r="GS600" s="7"/>
      <c r="GT600" s="7"/>
      <c r="GU600" s="7"/>
      <c r="GV600" s="7"/>
      <c r="GW600" s="7"/>
      <c r="GX600" s="7"/>
      <c r="GY600" s="7"/>
      <c r="GZ600" s="7"/>
      <c r="HA600" s="7"/>
      <c r="HB600" s="7"/>
      <c r="HC600" s="7"/>
      <c r="HD600" s="7"/>
      <c r="HE600" s="7"/>
      <c r="HF600" s="7"/>
      <c r="HG600" s="7"/>
      <c r="HH600" s="7"/>
      <c r="HI600" s="7"/>
      <c r="HJ600" s="7"/>
      <c r="HK600" s="7"/>
      <c r="HL600" s="7"/>
      <c r="HM600" s="7"/>
      <c r="HN600" s="7"/>
      <c r="HO600" s="7"/>
      <c r="HP600" s="7"/>
      <c r="HQ600" s="7"/>
      <c r="HR600" s="7"/>
      <c r="HS600" s="7"/>
      <c r="HT600" s="7"/>
      <c r="HU600" s="7"/>
      <c r="HV600" s="7"/>
      <c r="HW600" s="7"/>
      <c r="HX600" s="7"/>
      <c r="HY600" s="7"/>
      <c r="HZ600" s="7"/>
      <c r="IA600" s="7"/>
      <c r="IB600" s="7"/>
      <c r="IC600" s="7"/>
      <c r="ID600" s="7"/>
      <c r="IE600" s="7"/>
      <c r="IF600" s="7"/>
      <c r="IG600" s="7"/>
      <c r="IH600" s="7"/>
      <c r="II600" s="7"/>
      <c r="IJ600" s="7"/>
      <c r="IK600" s="7"/>
      <c r="IL600" s="7"/>
      <c r="IM600" s="7"/>
      <c r="IN600" s="7"/>
      <c r="IO600" s="7"/>
      <c r="IP600" s="7"/>
      <c r="IQ600" s="7"/>
      <c r="IR600" s="7"/>
      <c r="IS600" s="7"/>
      <c r="IT600" s="7"/>
      <c r="IU600" s="7"/>
      <c r="IV600" s="7"/>
    </row>
    <row r="601" spans="1:256" s="33" customFormat="1">
      <c r="A601" s="165"/>
      <c r="B601" s="1104"/>
      <c r="C601" s="91"/>
      <c r="D601" s="1099"/>
      <c r="E601" s="91"/>
      <c r="F601" s="91"/>
      <c r="G601" s="2"/>
      <c r="H601" s="197"/>
      <c r="I601" s="917"/>
      <c r="J601" s="917"/>
      <c r="K601" s="917"/>
      <c r="L601" s="917"/>
      <c r="M601" s="917"/>
      <c r="N601" s="91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  <c r="AD601" s="7"/>
      <c r="AE601" s="7"/>
      <c r="AF601" s="7"/>
      <c r="AG601" s="7"/>
      <c r="AH601" s="7"/>
      <c r="AI601" s="7"/>
      <c r="AJ601" s="7"/>
      <c r="AK601" s="7"/>
      <c r="AL601" s="7"/>
      <c r="AM601" s="7"/>
      <c r="AN601" s="7"/>
      <c r="AO601" s="7"/>
      <c r="AP601" s="7"/>
      <c r="AQ601" s="7"/>
      <c r="AR601" s="7"/>
      <c r="AS601" s="7"/>
      <c r="AT601" s="7"/>
      <c r="AU601" s="7"/>
      <c r="AV601" s="7"/>
      <c r="AW601" s="7"/>
      <c r="AX601" s="7"/>
      <c r="AY601" s="7"/>
      <c r="AZ601" s="7"/>
      <c r="BA601" s="7"/>
      <c r="BB601" s="7"/>
      <c r="BC601" s="7"/>
      <c r="BD601" s="7"/>
      <c r="BE601" s="7"/>
      <c r="BF601" s="7"/>
      <c r="BG601" s="7"/>
      <c r="BH601" s="7"/>
      <c r="BI601" s="7"/>
      <c r="BJ601" s="7"/>
      <c r="BK601" s="7"/>
      <c r="BL601" s="7"/>
      <c r="BM601" s="7"/>
      <c r="BN601" s="7"/>
      <c r="BO601" s="7"/>
      <c r="BP601" s="7"/>
      <c r="BQ601" s="7"/>
      <c r="BR601" s="7"/>
      <c r="BS601" s="7"/>
      <c r="BT601" s="7"/>
      <c r="BU601" s="7"/>
      <c r="BV601" s="7"/>
      <c r="BW601" s="7"/>
      <c r="BX601" s="7"/>
      <c r="BY601" s="7"/>
      <c r="BZ601" s="7"/>
      <c r="CA601" s="7"/>
      <c r="CB601" s="7"/>
      <c r="CC601" s="7"/>
      <c r="CD601" s="7"/>
      <c r="CE601" s="7"/>
      <c r="CF601" s="7"/>
      <c r="CG601" s="7"/>
      <c r="CH601" s="7"/>
      <c r="CI601" s="7"/>
      <c r="CJ601" s="7"/>
      <c r="CK601" s="7"/>
      <c r="CL601" s="7"/>
      <c r="CM601" s="7"/>
      <c r="CN601" s="7"/>
      <c r="CO601" s="7"/>
      <c r="CP601" s="7"/>
      <c r="CQ601" s="7"/>
      <c r="CR601" s="7"/>
      <c r="CS601" s="7"/>
      <c r="CT601" s="7"/>
      <c r="CU601" s="7"/>
      <c r="CV601" s="7"/>
      <c r="CW601" s="7"/>
      <c r="CX601" s="7"/>
      <c r="CY601" s="7"/>
      <c r="CZ601" s="7"/>
      <c r="DA601" s="7"/>
      <c r="DB601" s="7"/>
      <c r="DC601" s="7"/>
      <c r="DD601" s="7"/>
      <c r="DE601" s="7"/>
      <c r="DF601" s="7"/>
      <c r="DG601" s="7"/>
      <c r="DH601" s="7"/>
      <c r="DI601" s="7"/>
      <c r="DJ601" s="7"/>
      <c r="DK601" s="7"/>
      <c r="DL601" s="7"/>
      <c r="DM601" s="7"/>
      <c r="DN601" s="7"/>
      <c r="DO601" s="7"/>
      <c r="DP601" s="7"/>
      <c r="DQ601" s="7"/>
      <c r="DR601" s="7"/>
      <c r="DS601" s="7"/>
      <c r="DT601" s="7"/>
      <c r="DU601" s="7"/>
      <c r="DV601" s="7"/>
      <c r="DW601" s="7"/>
      <c r="DX601" s="7"/>
      <c r="DY601" s="7"/>
      <c r="DZ601" s="7"/>
      <c r="EA601" s="7"/>
      <c r="EB601" s="7"/>
      <c r="EC601" s="7"/>
      <c r="ED601" s="7"/>
      <c r="EE601" s="7"/>
      <c r="EF601" s="7"/>
      <c r="EG601" s="7"/>
      <c r="EH601" s="7"/>
      <c r="EI601" s="7"/>
      <c r="EJ601" s="7"/>
      <c r="EK601" s="7"/>
      <c r="EL601" s="7"/>
      <c r="EM601" s="7"/>
      <c r="EN601" s="7"/>
      <c r="EO601" s="7"/>
      <c r="EP601" s="7"/>
      <c r="EQ601" s="7"/>
      <c r="ER601" s="7"/>
      <c r="ES601" s="7"/>
      <c r="ET601" s="7"/>
      <c r="EU601" s="7"/>
      <c r="EV601" s="7"/>
      <c r="EW601" s="7"/>
      <c r="EX601" s="7"/>
      <c r="EY601" s="7"/>
      <c r="EZ601" s="7"/>
      <c r="FA601" s="7"/>
      <c r="FB601" s="7"/>
      <c r="FC601" s="7"/>
      <c r="FD601" s="7"/>
      <c r="FE601" s="7"/>
      <c r="FF601" s="7"/>
      <c r="FG601" s="7"/>
      <c r="FH601" s="7"/>
      <c r="FI601" s="7"/>
      <c r="FJ601" s="7"/>
      <c r="FK601" s="7"/>
      <c r="FL601" s="7"/>
      <c r="FM601" s="7"/>
      <c r="FN601" s="7"/>
      <c r="FO601" s="7"/>
      <c r="FP601" s="7"/>
      <c r="FQ601" s="7"/>
      <c r="FR601" s="7"/>
      <c r="FS601" s="7"/>
      <c r="FT601" s="7"/>
      <c r="FU601" s="7"/>
      <c r="FV601" s="7"/>
      <c r="FW601" s="7"/>
      <c r="FX601" s="7"/>
      <c r="FY601" s="7"/>
      <c r="FZ601" s="7"/>
      <c r="GA601" s="7"/>
      <c r="GB601" s="7"/>
      <c r="GC601" s="7"/>
      <c r="GD601" s="7"/>
      <c r="GE601" s="7"/>
      <c r="GF601" s="7"/>
      <c r="GG601" s="7"/>
      <c r="GH601" s="7"/>
      <c r="GI601" s="7"/>
      <c r="GJ601" s="7"/>
      <c r="GK601" s="7"/>
      <c r="GL601" s="7"/>
      <c r="GM601" s="7"/>
      <c r="GN601" s="7"/>
      <c r="GO601" s="7"/>
      <c r="GP601" s="7"/>
      <c r="GQ601" s="7"/>
      <c r="GR601" s="7"/>
      <c r="GS601" s="7"/>
      <c r="GT601" s="7"/>
      <c r="GU601" s="7"/>
      <c r="GV601" s="7"/>
      <c r="GW601" s="7"/>
      <c r="GX601" s="7"/>
      <c r="GY601" s="7"/>
      <c r="GZ601" s="7"/>
      <c r="HA601" s="7"/>
      <c r="HB601" s="7"/>
      <c r="HC601" s="7"/>
      <c r="HD601" s="7"/>
      <c r="HE601" s="7"/>
      <c r="HF601" s="7"/>
      <c r="HG601" s="7"/>
      <c r="HH601" s="7"/>
      <c r="HI601" s="7"/>
      <c r="HJ601" s="7"/>
      <c r="HK601" s="7"/>
      <c r="HL601" s="7"/>
      <c r="HM601" s="7"/>
      <c r="HN601" s="7"/>
      <c r="HO601" s="7"/>
      <c r="HP601" s="7"/>
      <c r="HQ601" s="7"/>
      <c r="HR601" s="7"/>
      <c r="HS601" s="7"/>
      <c r="HT601" s="7"/>
      <c r="HU601" s="7"/>
      <c r="HV601" s="7"/>
      <c r="HW601" s="7"/>
      <c r="HX601" s="7"/>
      <c r="HY601" s="7"/>
      <c r="HZ601" s="7"/>
      <c r="IA601" s="7"/>
      <c r="IB601" s="7"/>
      <c r="IC601" s="7"/>
      <c r="ID601" s="7"/>
      <c r="IE601" s="7"/>
      <c r="IF601" s="7"/>
      <c r="IG601" s="7"/>
      <c r="IH601" s="7"/>
      <c r="II601" s="7"/>
      <c r="IJ601" s="7"/>
      <c r="IK601" s="7"/>
      <c r="IL601" s="7"/>
      <c r="IM601" s="7"/>
      <c r="IN601" s="7"/>
      <c r="IO601" s="7"/>
      <c r="IP601" s="7"/>
      <c r="IQ601" s="7"/>
      <c r="IR601" s="7"/>
      <c r="IS601" s="7"/>
      <c r="IT601" s="7"/>
      <c r="IU601" s="7"/>
      <c r="IV601" s="7"/>
    </row>
    <row r="602" spans="1:256" s="33" customFormat="1">
      <c r="A602" s="104"/>
      <c r="B602" s="1105"/>
      <c r="C602" s="91"/>
      <c r="D602" s="1099"/>
      <c r="E602" s="91"/>
      <c r="F602" s="91"/>
      <c r="G602" s="2"/>
      <c r="H602" s="197"/>
      <c r="I602" s="917"/>
      <c r="J602" s="917"/>
      <c r="K602" s="917"/>
      <c r="L602" s="917"/>
      <c r="M602" s="917"/>
      <c r="N602" s="91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  <c r="AD602" s="7"/>
      <c r="AE602" s="7"/>
      <c r="AF602" s="7"/>
      <c r="AG602" s="7"/>
      <c r="AH602" s="7"/>
      <c r="AI602" s="7"/>
      <c r="AJ602" s="7"/>
      <c r="AK602" s="7"/>
      <c r="AL602" s="7"/>
      <c r="AM602" s="7"/>
      <c r="AN602" s="7"/>
      <c r="AO602" s="7"/>
      <c r="AP602" s="7"/>
      <c r="AQ602" s="7"/>
      <c r="AR602" s="7"/>
      <c r="AS602" s="7"/>
      <c r="AT602" s="7"/>
      <c r="AU602" s="7"/>
      <c r="AV602" s="7"/>
      <c r="AW602" s="7"/>
      <c r="AX602" s="7"/>
      <c r="AY602" s="7"/>
      <c r="AZ602" s="7"/>
      <c r="BA602" s="7"/>
      <c r="BB602" s="7"/>
      <c r="BC602" s="7"/>
      <c r="BD602" s="7"/>
      <c r="BE602" s="7"/>
      <c r="BF602" s="7"/>
      <c r="BG602" s="7"/>
      <c r="BH602" s="7"/>
      <c r="BI602" s="7"/>
      <c r="BJ602" s="7"/>
      <c r="BK602" s="7"/>
      <c r="BL602" s="7"/>
      <c r="BM602" s="7"/>
      <c r="BN602" s="7"/>
      <c r="BO602" s="7"/>
      <c r="BP602" s="7"/>
      <c r="BQ602" s="7"/>
      <c r="BR602" s="7"/>
      <c r="BS602" s="7"/>
      <c r="BT602" s="7"/>
      <c r="BU602" s="7"/>
      <c r="BV602" s="7"/>
      <c r="BW602" s="7"/>
      <c r="BX602" s="7"/>
      <c r="BY602" s="7"/>
      <c r="BZ602" s="7"/>
      <c r="CA602" s="7"/>
      <c r="CB602" s="7"/>
      <c r="CC602" s="7"/>
      <c r="CD602" s="7"/>
      <c r="CE602" s="7"/>
      <c r="CF602" s="7"/>
      <c r="CG602" s="7"/>
      <c r="CH602" s="7"/>
      <c r="CI602" s="7"/>
      <c r="CJ602" s="7"/>
      <c r="CK602" s="7"/>
      <c r="CL602" s="7"/>
      <c r="CM602" s="7"/>
      <c r="CN602" s="7"/>
      <c r="CO602" s="7"/>
      <c r="CP602" s="7"/>
      <c r="CQ602" s="7"/>
      <c r="CR602" s="7"/>
      <c r="CS602" s="7"/>
      <c r="CT602" s="7"/>
      <c r="CU602" s="7"/>
      <c r="CV602" s="7"/>
      <c r="CW602" s="7"/>
      <c r="CX602" s="7"/>
      <c r="CY602" s="7"/>
      <c r="CZ602" s="7"/>
      <c r="DA602" s="7"/>
      <c r="DB602" s="7"/>
      <c r="DC602" s="7"/>
      <c r="DD602" s="7"/>
      <c r="DE602" s="7"/>
      <c r="DF602" s="7"/>
      <c r="DG602" s="7"/>
      <c r="DH602" s="7"/>
      <c r="DI602" s="7"/>
      <c r="DJ602" s="7"/>
      <c r="DK602" s="7"/>
      <c r="DL602" s="7"/>
      <c r="DM602" s="7"/>
      <c r="DN602" s="7"/>
      <c r="DO602" s="7"/>
      <c r="DP602" s="7"/>
      <c r="DQ602" s="7"/>
      <c r="DR602" s="7"/>
      <c r="DS602" s="7"/>
      <c r="DT602" s="7"/>
      <c r="DU602" s="7"/>
      <c r="DV602" s="7"/>
      <c r="DW602" s="7"/>
      <c r="DX602" s="7"/>
      <c r="DY602" s="7"/>
      <c r="DZ602" s="7"/>
      <c r="EA602" s="7"/>
      <c r="EB602" s="7"/>
      <c r="EC602" s="7"/>
      <c r="ED602" s="7"/>
      <c r="EE602" s="7"/>
      <c r="EF602" s="7"/>
      <c r="EG602" s="7"/>
      <c r="EH602" s="7"/>
      <c r="EI602" s="7"/>
      <c r="EJ602" s="7"/>
      <c r="EK602" s="7"/>
      <c r="EL602" s="7"/>
      <c r="EM602" s="7"/>
      <c r="EN602" s="7"/>
      <c r="EO602" s="7"/>
      <c r="EP602" s="7"/>
      <c r="EQ602" s="7"/>
      <c r="ER602" s="7"/>
      <c r="ES602" s="7"/>
      <c r="ET602" s="7"/>
      <c r="EU602" s="7"/>
      <c r="EV602" s="7"/>
      <c r="EW602" s="7"/>
      <c r="EX602" s="7"/>
      <c r="EY602" s="7"/>
      <c r="EZ602" s="7"/>
      <c r="FA602" s="7"/>
      <c r="FB602" s="7"/>
      <c r="FC602" s="7"/>
      <c r="FD602" s="7"/>
      <c r="FE602" s="7"/>
      <c r="FF602" s="7"/>
      <c r="FG602" s="7"/>
      <c r="FH602" s="7"/>
      <c r="FI602" s="7"/>
      <c r="FJ602" s="7"/>
      <c r="FK602" s="7"/>
      <c r="FL602" s="7"/>
      <c r="FM602" s="7"/>
      <c r="FN602" s="7"/>
      <c r="FO602" s="7"/>
      <c r="FP602" s="7"/>
      <c r="FQ602" s="7"/>
      <c r="FR602" s="7"/>
      <c r="FS602" s="7"/>
      <c r="FT602" s="7"/>
      <c r="FU602" s="7"/>
      <c r="FV602" s="7"/>
      <c r="FW602" s="7"/>
      <c r="FX602" s="7"/>
      <c r="FY602" s="7"/>
      <c r="FZ602" s="7"/>
      <c r="GA602" s="7"/>
      <c r="GB602" s="7"/>
      <c r="GC602" s="7"/>
      <c r="GD602" s="7"/>
      <c r="GE602" s="7"/>
      <c r="GF602" s="7"/>
      <c r="GG602" s="7"/>
      <c r="GH602" s="7"/>
      <c r="GI602" s="7"/>
      <c r="GJ602" s="7"/>
      <c r="GK602" s="7"/>
      <c r="GL602" s="7"/>
      <c r="GM602" s="7"/>
      <c r="GN602" s="7"/>
      <c r="GO602" s="7"/>
      <c r="GP602" s="7"/>
      <c r="GQ602" s="7"/>
      <c r="GR602" s="7"/>
      <c r="GS602" s="7"/>
      <c r="GT602" s="7"/>
      <c r="GU602" s="7"/>
      <c r="GV602" s="7"/>
      <c r="GW602" s="7"/>
      <c r="GX602" s="7"/>
      <c r="GY602" s="7"/>
      <c r="GZ602" s="7"/>
      <c r="HA602" s="7"/>
      <c r="HB602" s="7"/>
      <c r="HC602" s="7"/>
      <c r="HD602" s="7"/>
      <c r="HE602" s="7"/>
      <c r="HF602" s="7"/>
      <c r="HG602" s="7"/>
      <c r="HH602" s="7"/>
      <c r="HI602" s="7"/>
      <c r="HJ602" s="7"/>
      <c r="HK602" s="7"/>
      <c r="HL602" s="7"/>
      <c r="HM602" s="7"/>
      <c r="HN602" s="7"/>
      <c r="HO602" s="7"/>
      <c r="HP602" s="7"/>
      <c r="HQ602" s="7"/>
      <c r="HR602" s="7"/>
      <c r="HS602" s="7"/>
      <c r="HT602" s="7"/>
      <c r="HU602" s="7"/>
      <c r="HV602" s="7"/>
      <c r="HW602" s="7"/>
      <c r="HX602" s="7"/>
      <c r="HY602" s="7"/>
      <c r="HZ602" s="7"/>
      <c r="IA602" s="7"/>
      <c r="IB602" s="7"/>
      <c r="IC602" s="7"/>
      <c r="ID602" s="7"/>
      <c r="IE602" s="7"/>
      <c r="IF602" s="7"/>
      <c r="IG602" s="7"/>
      <c r="IH602" s="7"/>
      <c r="II602" s="7"/>
      <c r="IJ602" s="7"/>
      <c r="IK602" s="7"/>
      <c r="IL602" s="7"/>
      <c r="IM602" s="7"/>
      <c r="IN602" s="7"/>
      <c r="IO602" s="7"/>
      <c r="IP602" s="7"/>
      <c r="IQ602" s="7"/>
      <c r="IR602" s="7"/>
      <c r="IS602" s="7"/>
      <c r="IT602" s="7"/>
      <c r="IU602" s="7"/>
      <c r="IV602" s="7"/>
    </row>
    <row r="603" spans="1:256" s="33" customFormat="1">
      <c r="A603" s="104"/>
      <c r="B603" s="1105"/>
      <c r="C603" s="91"/>
      <c r="D603" s="1099"/>
      <c r="E603" s="91"/>
      <c r="F603" s="91"/>
      <c r="G603" s="2"/>
      <c r="H603" s="197"/>
      <c r="I603" s="917"/>
      <c r="J603" s="917"/>
      <c r="K603" s="917"/>
      <c r="L603" s="917"/>
      <c r="M603" s="917"/>
      <c r="N603" s="91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7"/>
      <c r="AD603" s="7"/>
      <c r="AE603" s="7"/>
      <c r="AF603" s="7"/>
      <c r="AG603" s="7"/>
      <c r="AH603" s="7"/>
      <c r="AI603" s="7"/>
      <c r="AJ603" s="7"/>
      <c r="AK603" s="7"/>
      <c r="AL603" s="7"/>
      <c r="AM603" s="7"/>
      <c r="AN603" s="7"/>
      <c r="AO603" s="7"/>
      <c r="AP603" s="7"/>
      <c r="AQ603" s="7"/>
      <c r="AR603" s="7"/>
      <c r="AS603" s="7"/>
      <c r="AT603" s="7"/>
      <c r="AU603" s="7"/>
      <c r="AV603" s="7"/>
      <c r="AW603" s="7"/>
      <c r="AX603" s="7"/>
      <c r="AY603" s="7"/>
      <c r="AZ603" s="7"/>
      <c r="BA603" s="7"/>
      <c r="BB603" s="7"/>
      <c r="BC603" s="7"/>
      <c r="BD603" s="7"/>
      <c r="BE603" s="7"/>
      <c r="BF603" s="7"/>
      <c r="BG603" s="7"/>
      <c r="BH603" s="7"/>
      <c r="BI603" s="7"/>
      <c r="BJ603" s="7"/>
      <c r="BK603" s="7"/>
      <c r="BL603" s="7"/>
      <c r="BM603" s="7"/>
      <c r="BN603" s="7"/>
      <c r="BO603" s="7"/>
      <c r="BP603" s="7"/>
      <c r="BQ603" s="7"/>
      <c r="BR603" s="7"/>
      <c r="BS603" s="7"/>
      <c r="BT603" s="7"/>
      <c r="BU603" s="7"/>
      <c r="BV603" s="7"/>
      <c r="BW603" s="7"/>
      <c r="BX603" s="7"/>
      <c r="BY603" s="7"/>
      <c r="BZ603" s="7"/>
      <c r="CA603" s="7"/>
      <c r="CB603" s="7"/>
      <c r="CC603" s="7"/>
      <c r="CD603" s="7"/>
      <c r="CE603" s="7"/>
      <c r="CF603" s="7"/>
      <c r="CG603" s="7"/>
      <c r="CH603" s="7"/>
      <c r="CI603" s="7"/>
      <c r="CJ603" s="7"/>
      <c r="CK603" s="7"/>
      <c r="CL603" s="7"/>
      <c r="CM603" s="7"/>
      <c r="CN603" s="7"/>
      <c r="CO603" s="7"/>
      <c r="CP603" s="7"/>
      <c r="CQ603" s="7"/>
      <c r="CR603" s="7"/>
      <c r="CS603" s="7"/>
      <c r="CT603" s="7"/>
      <c r="CU603" s="7"/>
      <c r="CV603" s="7"/>
      <c r="CW603" s="7"/>
      <c r="CX603" s="7"/>
      <c r="CY603" s="7"/>
      <c r="CZ603" s="7"/>
      <c r="DA603" s="7"/>
      <c r="DB603" s="7"/>
      <c r="DC603" s="7"/>
      <c r="DD603" s="7"/>
      <c r="DE603" s="7"/>
      <c r="DF603" s="7"/>
      <c r="DG603" s="7"/>
      <c r="DH603" s="7"/>
      <c r="DI603" s="7"/>
      <c r="DJ603" s="7"/>
      <c r="DK603" s="7"/>
      <c r="DL603" s="7"/>
      <c r="DM603" s="7"/>
      <c r="DN603" s="7"/>
      <c r="DO603" s="7"/>
      <c r="DP603" s="7"/>
      <c r="DQ603" s="7"/>
      <c r="DR603" s="7"/>
      <c r="DS603" s="7"/>
      <c r="DT603" s="7"/>
      <c r="DU603" s="7"/>
      <c r="DV603" s="7"/>
      <c r="DW603" s="7"/>
      <c r="DX603" s="7"/>
      <c r="DY603" s="7"/>
      <c r="DZ603" s="7"/>
      <c r="EA603" s="7"/>
      <c r="EB603" s="7"/>
      <c r="EC603" s="7"/>
      <c r="ED603" s="7"/>
      <c r="EE603" s="7"/>
      <c r="EF603" s="7"/>
      <c r="EG603" s="7"/>
      <c r="EH603" s="7"/>
      <c r="EI603" s="7"/>
      <c r="EJ603" s="7"/>
      <c r="EK603" s="7"/>
      <c r="EL603" s="7"/>
      <c r="EM603" s="7"/>
      <c r="EN603" s="7"/>
      <c r="EO603" s="7"/>
      <c r="EP603" s="7"/>
      <c r="EQ603" s="7"/>
      <c r="ER603" s="7"/>
      <c r="ES603" s="7"/>
      <c r="ET603" s="7"/>
      <c r="EU603" s="7"/>
      <c r="EV603" s="7"/>
      <c r="EW603" s="7"/>
      <c r="EX603" s="7"/>
      <c r="EY603" s="7"/>
      <c r="EZ603" s="7"/>
      <c r="FA603" s="7"/>
      <c r="FB603" s="7"/>
      <c r="FC603" s="7"/>
      <c r="FD603" s="7"/>
      <c r="FE603" s="7"/>
      <c r="FF603" s="7"/>
      <c r="FG603" s="7"/>
      <c r="FH603" s="7"/>
      <c r="FI603" s="7"/>
      <c r="FJ603" s="7"/>
      <c r="FK603" s="7"/>
      <c r="FL603" s="7"/>
      <c r="FM603" s="7"/>
      <c r="FN603" s="7"/>
      <c r="FO603" s="7"/>
      <c r="FP603" s="7"/>
      <c r="FQ603" s="7"/>
      <c r="FR603" s="7"/>
      <c r="FS603" s="7"/>
      <c r="FT603" s="7"/>
      <c r="FU603" s="7"/>
      <c r="FV603" s="7"/>
      <c r="FW603" s="7"/>
      <c r="FX603" s="7"/>
      <c r="FY603" s="7"/>
      <c r="FZ603" s="7"/>
      <c r="GA603" s="7"/>
      <c r="GB603" s="7"/>
      <c r="GC603" s="7"/>
      <c r="GD603" s="7"/>
      <c r="GE603" s="7"/>
      <c r="GF603" s="7"/>
      <c r="GG603" s="7"/>
      <c r="GH603" s="7"/>
      <c r="GI603" s="7"/>
      <c r="GJ603" s="7"/>
      <c r="GK603" s="7"/>
      <c r="GL603" s="7"/>
      <c r="GM603" s="7"/>
      <c r="GN603" s="7"/>
      <c r="GO603" s="7"/>
      <c r="GP603" s="7"/>
      <c r="GQ603" s="7"/>
      <c r="GR603" s="7"/>
      <c r="GS603" s="7"/>
      <c r="GT603" s="7"/>
      <c r="GU603" s="7"/>
      <c r="GV603" s="7"/>
      <c r="GW603" s="7"/>
      <c r="GX603" s="7"/>
      <c r="GY603" s="7"/>
      <c r="GZ603" s="7"/>
      <c r="HA603" s="7"/>
      <c r="HB603" s="7"/>
      <c r="HC603" s="7"/>
      <c r="HD603" s="7"/>
      <c r="HE603" s="7"/>
      <c r="HF603" s="7"/>
      <c r="HG603" s="7"/>
      <c r="HH603" s="7"/>
      <c r="HI603" s="7"/>
      <c r="HJ603" s="7"/>
      <c r="HK603" s="7"/>
      <c r="HL603" s="7"/>
      <c r="HM603" s="7"/>
      <c r="HN603" s="7"/>
      <c r="HO603" s="7"/>
      <c r="HP603" s="7"/>
      <c r="HQ603" s="7"/>
      <c r="HR603" s="7"/>
      <c r="HS603" s="7"/>
      <c r="HT603" s="7"/>
      <c r="HU603" s="7"/>
      <c r="HV603" s="7"/>
      <c r="HW603" s="7"/>
      <c r="HX603" s="7"/>
      <c r="HY603" s="7"/>
      <c r="HZ603" s="7"/>
      <c r="IA603" s="7"/>
      <c r="IB603" s="7"/>
      <c r="IC603" s="7"/>
      <c r="ID603" s="7"/>
      <c r="IE603" s="7"/>
      <c r="IF603" s="7"/>
      <c r="IG603" s="7"/>
      <c r="IH603" s="7"/>
      <c r="II603" s="7"/>
      <c r="IJ603" s="7"/>
      <c r="IK603" s="7"/>
      <c r="IL603" s="7"/>
      <c r="IM603" s="7"/>
      <c r="IN603" s="7"/>
      <c r="IO603" s="7"/>
      <c r="IP603" s="7"/>
      <c r="IQ603" s="7"/>
      <c r="IR603" s="7"/>
      <c r="IS603" s="7"/>
      <c r="IT603" s="7"/>
      <c r="IU603" s="7"/>
      <c r="IV603" s="7"/>
    </row>
    <row r="604" spans="1:256" s="33" customFormat="1">
      <c r="A604" s="104"/>
      <c r="B604" s="1105"/>
      <c r="C604" s="91"/>
      <c r="D604" s="1099"/>
      <c r="E604" s="91"/>
      <c r="F604" s="91"/>
      <c r="G604" s="2"/>
      <c r="H604" s="197"/>
      <c r="I604" s="917"/>
      <c r="J604" s="917"/>
      <c r="K604" s="917"/>
      <c r="L604" s="917"/>
      <c r="M604" s="917"/>
      <c r="N604" s="91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  <c r="AD604" s="7"/>
      <c r="AE604" s="7"/>
      <c r="AF604" s="7"/>
      <c r="AG604" s="7"/>
      <c r="AH604" s="7"/>
      <c r="AI604" s="7"/>
      <c r="AJ604" s="7"/>
      <c r="AK604" s="7"/>
      <c r="AL604" s="7"/>
      <c r="AM604" s="7"/>
      <c r="AN604" s="7"/>
      <c r="AO604" s="7"/>
      <c r="AP604" s="7"/>
      <c r="AQ604" s="7"/>
      <c r="AR604" s="7"/>
      <c r="AS604" s="7"/>
      <c r="AT604" s="7"/>
      <c r="AU604" s="7"/>
      <c r="AV604" s="7"/>
      <c r="AW604" s="7"/>
      <c r="AX604" s="7"/>
      <c r="AY604" s="7"/>
      <c r="AZ604" s="7"/>
      <c r="BA604" s="7"/>
      <c r="BB604" s="7"/>
      <c r="BC604" s="7"/>
      <c r="BD604" s="7"/>
      <c r="BE604" s="7"/>
      <c r="BF604" s="7"/>
      <c r="BG604" s="7"/>
      <c r="BH604" s="7"/>
      <c r="BI604" s="7"/>
      <c r="BJ604" s="7"/>
      <c r="BK604" s="7"/>
      <c r="BL604" s="7"/>
      <c r="BM604" s="7"/>
      <c r="BN604" s="7"/>
      <c r="BO604" s="7"/>
      <c r="BP604" s="7"/>
      <c r="BQ604" s="7"/>
      <c r="BR604" s="7"/>
      <c r="BS604" s="7"/>
      <c r="BT604" s="7"/>
      <c r="BU604" s="7"/>
      <c r="BV604" s="7"/>
      <c r="BW604" s="7"/>
      <c r="BX604" s="7"/>
      <c r="BY604" s="7"/>
      <c r="BZ604" s="7"/>
      <c r="CA604" s="7"/>
      <c r="CB604" s="7"/>
      <c r="CC604" s="7"/>
      <c r="CD604" s="7"/>
      <c r="CE604" s="7"/>
      <c r="CF604" s="7"/>
      <c r="CG604" s="7"/>
      <c r="CH604" s="7"/>
      <c r="CI604" s="7"/>
      <c r="CJ604" s="7"/>
      <c r="CK604" s="7"/>
      <c r="CL604" s="7"/>
      <c r="CM604" s="7"/>
      <c r="CN604" s="7"/>
      <c r="CO604" s="7"/>
      <c r="CP604" s="7"/>
      <c r="CQ604" s="7"/>
      <c r="CR604" s="7"/>
      <c r="CS604" s="7"/>
      <c r="CT604" s="7"/>
      <c r="CU604" s="7"/>
      <c r="CV604" s="7"/>
      <c r="CW604" s="7"/>
      <c r="CX604" s="7"/>
      <c r="CY604" s="7"/>
      <c r="CZ604" s="7"/>
      <c r="DA604" s="7"/>
      <c r="DB604" s="7"/>
      <c r="DC604" s="7"/>
      <c r="DD604" s="7"/>
      <c r="DE604" s="7"/>
      <c r="DF604" s="7"/>
      <c r="DG604" s="7"/>
      <c r="DH604" s="7"/>
      <c r="DI604" s="7"/>
      <c r="DJ604" s="7"/>
      <c r="DK604" s="7"/>
      <c r="DL604" s="7"/>
      <c r="DM604" s="7"/>
      <c r="DN604" s="7"/>
      <c r="DO604" s="7"/>
      <c r="DP604" s="7"/>
      <c r="DQ604" s="7"/>
      <c r="DR604" s="7"/>
      <c r="DS604" s="7"/>
      <c r="DT604" s="7"/>
      <c r="DU604" s="7"/>
      <c r="DV604" s="7"/>
      <c r="DW604" s="7"/>
      <c r="DX604" s="7"/>
      <c r="DY604" s="7"/>
      <c r="DZ604" s="7"/>
      <c r="EA604" s="7"/>
      <c r="EB604" s="7"/>
      <c r="EC604" s="7"/>
      <c r="ED604" s="7"/>
      <c r="EE604" s="7"/>
      <c r="EF604" s="7"/>
      <c r="EG604" s="7"/>
      <c r="EH604" s="7"/>
      <c r="EI604" s="7"/>
      <c r="EJ604" s="7"/>
      <c r="EK604" s="7"/>
      <c r="EL604" s="7"/>
      <c r="EM604" s="7"/>
      <c r="EN604" s="7"/>
      <c r="EO604" s="7"/>
      <c r="EP604" s="7"/>
      <c r="EQ604" s="7"/>
      <c r="ER604" s="7"/>
      <c r="ES604" s="7"/>
      <c r="ET604" s="7"/>
      <c r="EU604" s="7"/>
      <c r="EV604" s="7"/>
      <c r="EW604" s="7"/>
      <c r="EX604" s="7"/>
      <c r="EY604" s="7"/>
      <c r="EZ604" s="7"/>
      <c r="FA604" s="7"/>
      <c r="FB604" s="7"/>
      <c r="FC604" s="7"/>
      <c r="FD604" s="7"/>
      <c r="FE604" s="7"/>
      <c r="FF604" s="7"/>
      <c r="FG604" s="7"/>
      <c r="FH604" s="7"/>
      <c r="FI604" s="7"/>
      <c r="FJ604" s="7"/>
      <c r="FK604" s="7"/>
      <c r="FL604" s="7"/>
      <c r="FM604" s="7"/>
      <c r="FN604" s="7"/>
      <c r="FO604" s="7"/>
      <c r="FP604" s="7"/>
      <c r="FQ604" s="7"/>
      <c r="FR604" s="7"/>
      <c r="FS604" s="7"/>
      <c r="FT604" s="7"/>
      <c r="FU604" s="7"/>
      <c r="FV604" s="7"/>
      <c r="FW604" s="7"/>
      <c r="FX604" s="7"/>
      <c r="FY604" s="7"/>
      <c r="FZ604" s="7"/>
      <c r="GA604" s="7"/>
      <c r="GB604" s="7"/>
      <c r="GC604" s="7"/>
      <c r="GD604" s="7"/>
      <c r="GE604" s="7"/>
      <c r="GF604" s="7"/>
      <c r="GG604" s="7"/>
      <c r="GH604" s="7"/>
      <c r="GI604" s="7"/>
      <c r="GJ604" s="7"/>
      <c r="GK604" s="7"/>
      <c r="GL604" s="7"/>
      <c r="GM604" s="7"/>
      <c r="GN604" s="7"/>
      <c r="GO604" s="7"/>
      <c r="GP604" s="7"/>
      <c r="GQ604" s="7"/>
      <c r="GR604" s="7"/>
      <c r="GS604" s="7"/>
      <c r="GT604" s="7"/>
      <c r="GU604" s="7"/>
      <c r="GV604" s="7"/>
      <c r="GW604" s="7"/>
      <c r="GX604" s="7"/>
      <c r="GY604" s="7"/>
      <c r="GZ604" s="7"/>
      <c r="HA604" s="7"/>
      <c r="HB604" s="7"/>
      <c r="HC604" s="7"/>
      <c r="HD604" s="7"/>
      <c r="HE604" s="7"/>
      <c r="HF604" s="7"/>
      <c r="HG604" s="7"/>
      <c r="HH604" s="7"/>
      <c r="HI604" s="7"/>
      <c r="HJ604" s="7"/>
      <c r="HK604" s="7"/>
      <c r="HL604" s="7"/>
      <c r="HM604" s="7"/>
      <c r="HN604" s="7"/>
      <c r="HO604" s="7"/>
      <c r="HP604" s="7"/>
      <c r="HQ604" s="7"/>
      <c r="HR604" s="7"/>
      <c r="HS604" s="7"/>
      <c r="HT604" s="7"/>
      <c r="HU604" s="7"/>
      <c r="HV604" s="7"/>
      <c r="HW604" s="7"/>
      <c r="HX604" s="7"/>
      <c r="HY604" s="7"/>
      <c r="HZ604" s="7"/>
      <c r="IA604" s="7"/>
      <c r="IB604" s="7"/>
      <c r="IC604" s="7"/>
      <c r="ID604" s="7"/>
      <c r="IE604" s="7"/>
      <c r="IF604" s="7"/>
      <c r="IG604" s="7"/>
      <c r="IH604" s="7"/>
      <c r="II604" s="7"/>
      <c r="IJ604" s="7"/>
      <c r="IK604" s="7"/>
      <c r="IL604" s="7"/>
      <c r="IM604" s="7"/>
      <c r="IN604" s="7"/>
      <c r="IO604" s="7"/>
      <c r="IP604" s="7"/>
      <c r="IQ604" s="7"/>
      <c r="IR604" s="7"/>
      <c r="IS604" s="7"/>
      <c r="IT604" s="7"/>
      <c r="IU604" s="7"/>
      <c r="IV604" s="7"/>
    </row>
    <row r="605" spans="1:256" s="33" customFormat="1">
      <c r="A605" s="104"/>
      <c r="B605" s="1105"/>
      <c r="C605" s="91"/>
      <c r="D605" s="1099"/>
      <c r="E605" s="91"/>
      <c r="F605" s="91"/>
      <c r="G605" s="2"/>
      <c r="H605" s="197"/>
      <c r="I605" s="917"/>
      <c r="J605" s="917"/>
      <c r="K605" s="917"/>
      <c r="L605" s="917"/>
      <c r="M605" s="917"/>
      <c r="N605" s="91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  <c r="AD605" s="7"/>
      <c r="AE605" s="7"/>
      <c r="AF605" s="7"/>
      <c r="AG605" s="7"/>
      <c r="AH605" s="7"/>
      <c r="AI605" s="7"/>
      <c r="AJ605" s="7"/>
      <c r="AK605" s="7"/>
      <c r="AL605" s="7"/>
      <c r="AM605" s="7"/>
      <c r="AN605" s="7"/>
      <c r="AO605" s="7"/>
      <c r="AP605" s="7"/>
      <c r="AQ605" s="7"/>
      <c r="AR605" s="7"/>
      <c r="AS605" s="7"/>
      <c r="AT605" s="7"/>
      <c r="AU605" s="7"/>
      <c r="AV605" s="7"/>
      <c r="AW605" s="7"/>
      <c r="AX605" s="7"/>
      <c r="AY605" s="7"/>
      <c r="AZ605" s="7"/>
      <c r="BA605" s="7"/>
      <c r="BB605" s="7"/>
      <c r="BC605" s="7"/>
      <c r="BD605" s="7"/>
      <c r="BE605" s="7"/>
      <c r="BF605" s="7"/>
      <c r="BG605" s="7"/>
      <c r="BH605" s="7"/>
      <c r="BI605" s="7"/>
      <c r="BJ605" s="7"/>
      <c r="BK605" s="7"/>
      <c r="BL605" s="7"/>
      <c r="BM605" s="7"/>
      <c r="BN605" s="7"/>
      <c r="BO605" s="7"/>
      <c r="BP605" s="7"/>
      <c r="BQ605" s="7"/>
      <c r="BR605" s="7"/>
      <c r="BS605" s="7"/>
      <c r="BT605" s="7"/>
      <c r="BU605" s="7"/>
      <c r="BV605" s="7"/>
      <c r="BW605" s="7"/>
      <c r="BX605" s="7"/>
      <c r="BY605" s="7"/>
      <c r="BZ605" s="7"/>
      <c r="CA605" s="7"/>
      <c r="CB605" s="7"/>
      <c r="CC605" s="7"/>
      <c r="CD605" s="7"/>
      <c r="CE605" s="7"/>
      <c r="CF605" s="7"/>
      <c r="CG605" s="7"/>
      <c r="CH605" s="7"/>
      <c r="CI605" s="7"/>
      <c r="CJ605" s="7"/>
      <c r="CK605" s="7"/>
      <c r="CL605" s="7"/>
      <c r="CM605" s="7"/>
      <c r="CN605" s="7"/>
      <c r="CO605" s="7"/>
      <c r="CP605" s="7"/>
      <c r="CQ605" s="7"/>
      <c r="CR605" s="7"/>
      <c r="CS605" s="7"/>
      <c r="CT605" s="7"/>
      <c r="CU605" s="7"/>
      <c r="CV605" s="7"/>
      <c r="CW605" s="7"/>
      <c r="CX605" s="7"/>
      <c r="CY605" s="7"/>
      <c r="CZ605" s="7"/>
      <c r="DA605" s="7"/>
      <c r="DB605" s="7"/>
      <c r="DC605" s="7"/>
      <c r="DD605" s="7"/>
      <c r="DE605" s="7"/>
      <c r="DF605" s="7"/>
      <c r="DG605" s="7"/>
      <c r="DH605" s="7"/>
      <c r="DI605" s="7"/>
      <c r="DJ605" s="7"/>
      <c r="DK605" s="7"/>
      <c r="DL605" s="7"/>
      <c r="DM605" s="7"/>
      <c r="DN605" s="7"/>
      <c r="DO605" s="7"/>
      <c r="DP605" s="7"/>
      <c r="DQ605" s="7"/>
      <c r="DR605" s="7"/>
      <c r="DS605" s="7"/>
      <c r="DT605" s="7"/>
      <c r="DU605" s="7"/>
      <c r="DV605" s="7"/>
      <c r="DW605" s="7"/>
      <c r="DX605" s="7"/>
      <c r="DY605" s="7"/>
      <c r="DZ605" s="7"/>
      <c r="EA605" s="7"/>
      <c r="EB605" s="7"/>
      <c r="EC605" s="7"/>
      <c r="ED605" s="7"/>
      <c r="EE605" s="7"/>
      <c r="EF605" s="7"/>
      <c r="EG605" s="7"/>
      <c r="EH605" s="7"/>
      <c r="EI605" s="7"/>
      <c r="EJ605" s="7"/>
      <c r="EK605" s="7"/>
      <c r="EL605" s="7"/>
      <c r="EM605" s="7"/>
      <c r="EN605" s="7"/>
      <c r="EO605" s="7"/>
      <c r="EP605" s="7"/>
      <c r="EQ605" s="7"/>
      <c r="ER605" s="7"/>
      <c r="ES605" s="7"/>
      <c r="ET605" s="7"/>
      <c r="EU605" s="7"/>
      <c r="EV605" s="7"/>
      <c r="EW605" s="7"/>
      <c r="EX605" s="7"/>
      <c r="EY605" s="7"/>
      <c r="EZ605" s="7"/>
      <c r="FA605" s="7"/>
      <c r="FB605" s="7"/>
      <c r="FC605" s="7"/>
      <c r="FD605" s="7"/>
      <c r="FE605" s="7"/>
      <c r="FF605" s="7"/>
      <c r="FG605" s="7"/>
      <c r="FH605" s="7"/>
      <c r="FI605" s="7"/>
      <c r="FJ605" s="7"/>
      <c r="FK605" s="7"/>
      <c r="FL605" s="7"/>
      <c r="FM605" s="7"/>
      <c r="FN605" s="7"/>
      <c r="FO605" s="7"/>
      <c r="FP605" s="7"/>
      <c r="FQ605" s="7"/>
      <c r="FR605" s="7"/>
      <c r="FS605" s="7"/>
      <c r="FT605" s="7"/>
      <c r="FU605" s="7"/>
      <c r="FV605" s="7"/>
      <c r="FW605" s="7"/>
      <c r="FX605" s="7"/>
      <c r="FY605" s="7"/>
      <c r="FZ605" s="7"/>
      <c r="GA605" s="7"/>
      <c r="GB605" s="7"/>
      <c r="GC605" s="7"/>
      <c r="GD605" s="7"/>
      <c r="GE605" s="7"/>
      <c r="GF605" s="7"/>
      <c r="GG605" s="7"/>
      <c r="GH605" s="7"/>
      <c r="GI605" s="7"/>
      <c r="GJ605" s="7"/>
      <c r="GK605" s="7"/>
      <c r="GL605" s="7"/>
      <c r="GM605" s="7"/>
      <c r="GN605" s="7"/>
      <c r="GO605" s="7"/>
      <c r="GP605" s="7"/>
      <c r="GQ605" s="7"/>
      <c r="GR605" s="7"/>
      <c r="GS605" s="7"/>
      <c r="GT605" s="7"/>
      <c r="GU605" s="7"/>
      <c r="GV605" s="7"/>
      <c r="GW605" s="7"/>
      <c r="GX605" s="7"/>
      <c r="GY605" s="7"/>
      <c r="GZ605" s="7"/>
      <c r="HA605" s="7"/>
      <c r="HB605" s="7"/>
      <c r="HC605" s="7"/>
      <c r="HD605" s="7"/>
      <c r="HE605" s="7"/>
      <c r="HF605" s="7"/>
      <c r="HG605" s="7"/>
      <c r="HH605" s="7"/>
      <c r="HI605" s="7"/>
      <c r="HJ605" s="7"/>
      <c r="HK605" s="7"/>
      <c r="HL605" s="7"/>
      <c r="HM605" s="7"/>
      <c r="HN605" s="7"/>
      <c r="HO605" s="7"/>
      <c r="HP605" s="7"/>
      <c r="HQ605" s="7"/>
      <c r="HR605" s="7"/>
      <c r="HS605" s="7"/>
      <c r="HT605" s="7"/>
      <c r="HU605" s="7"/>
      <c r="HV605" s="7"/>
      <c r="HW605" s="7"/>
      <c r="HX605" s="7"/>
      <c r="HY605" s="7"/>
      <c r="HZ605" s="7"/>
      <c r="IA605" s="7"/>
      <c r="IB605" s="7"/>
      <c r="IC605" s="7"/>
      <c r="ID605" s="7"/>
      <c r="IE605" s="7"/>
      <c r="IF605" s="7"/>
      <c r="IG605" s="7"/>
      <c r="IH605" s="7"/>
      <c r="II605" s="7"/>
      <c r="IJ605" s="7"/>
      <c r="IK605" s="7"/>
      <c r="IL605" s="7"/>
      <c r="IM605" s="7"/>
      <c r="IN605" s="7"/>
      <c r="IO605" s="7"/>
      <c r="IP605" s="7"/>
      <c r="IQ605" s="7"/>
      <c r="IR605" s="7"/>
      <c r="IS605" s="7"/>
      <c r="IT605" s="7"/>
      <c r="IU605" s="7"/>
      <c r="IV605" s="7"/>
    </row>
    <row r="606" spans="1:256" s="33" customFormat="1">
      <c r="A606" s="104"/>
      <c r="B606" s="1105"/>
      <c r="C606" s="91"/>
      <c r="D606" s="1099"/>
      <c r="E606" s="91"/>
      <c r="F606" s="91"/>
      <c r="G606" s="2"/>
      <c r="H606" s="197"/>
      <c r="I606" s="917"/>
      <c r="J606" s="917"/>
      <c r="K606" s="917"/>
      <c r="L606" s="917"/>
      <c r="M606" s="917"/>
      <c r="N606" s="91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  <c r="AD606" s="7"/>
      <c r="AE606" s="7"/>
      <c r="AF606" s="7"/>
      <c r="AG606" s="7"/>
      <c r="AH606" s="7"/>
      <c r="AI606" s="7"/>
      <c r="AJ606" s="7"/>
      <c r="AK606" s="7"/>
      <c r="AL606" s="7"/>
      <c r="AM606" s="7"/>
      <c r="AN606" s="7"/>
      <c r="AO606" s="7"/>
      <c r="AP606" s="7"/>
      <c r="AQ606" s="7"/>
      <c r="AR606" s="7"/>
      <c r="AS606" s="7"/>
      <c r="AT606" s="7"/>
      <c r="AU606" s="7"/>
      <c r="AV606" s="7"/>
      <c r="AW606" s="7"/>
      <c r="AX606" s="7"/>
      <c r="AY606" s="7"/>
      <c r="AZ606" s="7"/>
      <c r="BA606" s="7"/>
      <c r="BB606" s="7"/>
      <c r="BC606" s="7"/>
      <c r="BD606" s="7"/>
      <c r="BE606" s="7"/>
      <c r="BF606" s="7"/>
      <c r="BG606" s="7"/>
      <c r="BH606" s="7"/>
      <c r="BI606" s="7"/>
      <c r="BJ606" s="7"/>
      <c r="BK606" s="7"/>
      <c r="BL606" s="7"/>
      <c r="BM606" s="7"/>
      <c r="BN606" s="7"/>
      <c r="BO606" s="7"/>
      <c r="BP606" s="7"/>
      <c r="BQ606" s="7"/>
      <c r="BR606" s="7"/>
      <c r="BS606" s="7"/>
      <c r="BT606" s="7"/>
      <c r="BU606" s="7"/>
      <c r="BV606" s="7"/>
      <c r="BW606" s="7"/>
      <c r="BX606" s="7"/>
      <c r="BY606" s="7"/>
      <c r="BZ606" s="7"/>
      <c r="CA606" s="7"/>
      <c r="CB606" s="7"/>
      <c r="CC606" s="7"/>
      <c r="CD606" s="7"/>
      <c r="CE606" s="7"/>
      <c r="CF606" s="7"/>
      <c r="CG606" s="7"/>
      <c r="CH606" s="7"/>
      <c r="CI606" s="7"/>
      <c r="CJ606" s="7"/>
      <c r="CK606" s="7"/>
      <c r="CL606" s="7"/>
      <c r="CM606" s="7"/>
      <c r="CN606" s="7"/>
      <c r="CO606" s="7"/>
      <c r="CP606" s="7"/>
      <c r="CQ606" s="7"/>
      <c r="CR606" s="7"/>
      <c r="CS606" s="7"/>
      <c r="CT606" s="7"/>
      <c r="CU606" s="7"/>
      <c r="CV606" s="7"/>
      <c r="CW606" s="7"/>
      <c r="CX606" s="7"/>
      <c r="CY606" s="7"/>
      <c r="CZ606" s="7"/>
      <c r="DA606" s="7"/>
      <c r="DB606" s="7"/>
      <c r="DC606" s="7"/>
      <c r="DD606" s="7"/>
      <c r="DE606" s="7"/>
      <c r="DF606" s="7"/>
      <c r="DG606" s="7"/>
      <c r="DH606" s="7"/>
      <c r="DI606" s="7"/>
      <c r="DJ606" s="7"/>
      <c r="DK606" s="7"/>
      <c r="DL606" s="7"/>
      <c r="DM606" s="7"/>
      <c r="DN606" s="7"/>
      <c r="DO606" s="7"/>
      <c r="DP606" s="7"/>
      <c r="DQ606" s="7"/>
      <c r="DR606" s="7"/>
      <c r="DS606" s="7"/>
      <c r="DT606" s="7"/>
      <c r="DU606" s="7"/>
      <c r="DV606" s="7"/>
      <c r="DW606" s="7"/>
      <c r="DX606" s="7"/>
      <c r="DY606" s="7"/>
      <c r="DZ606" s="7"/>
      <c r="EA606" s="7"/>
      <c r="EB606" s="7"/>
      <c r="EC606" s="7"/>
      <c r="ED606" s="7"/>
      <c r="EE606" s="7"/>
      <c r="EF606" s="7"/>
      <c r="EG606" s="7"/>
      <c r="EH606" s="7"/>
      <c r="EI606" s="7"/>
      <c r="EJ606" s="7"/>
      <c r="EK606" s="7"/>
      <c r="EL606" s="7"/>
      <c r="EM606" s="7"/>
      <c r="EN606" s="7"/>
      <c r="EO606" s="7"/>
      <c r="EP606" s="7"/>
      <c r="EQ606" s="7"/>
      <c r="ER606" s="7"/>
      <c r="ES606" s="7"/>
      <c r="ET606" s="7"/>
      <c r="EU606" s="7"/>
      <c r="EV606" s="7"/>
      <c r="EW606" s="7"/>
      <c r="EX606" s="7"/>
      <c r="EY606" s="7"/>
      <c r="EZ606" s="7"/>
      <c r="FA606" s="7"/>
      <c r="FB606" s="7"/>
      <c r="FC606" s="7"/>
      <c r="FD606" s="7"/>
      <c r="FE606" s="7"/>
      <c r="FF606" s="7"/>
      <c r="FG606" s="7"/>
      <c r="FH606" s="7"/>
      <c r="FI606" s="7"/>
      <c r="FJ606" s="7"/>
      <c r="FK606" s="7"/>
      <c r="FL606" s="7"/>
      <c r="FM606" s="7"/>
      <c r="FN606" s="7"/>
      <c r="FO606" s="7"/>
      <c r="FP606" s="7"/>
      <c r="FQ606" s="7"/>
      <c r="FR606" s="7"/>
      <c r="FS606" s="7"/>
      <c r="FT606" s="7"/>
      <c r="FU606" s="7"/>
      <c r="FV606" s="7"/>
      <c r="FW606" s="7"/>
      <c r="FX606" s="7"/>
      <c r="FY606" s="7"/>
      <c r="FZ606" s="7"/>
      <c r="GA606" s="7"/>
      <c r="GB606" s="7"/>
      <c r="GC606" s="7"/>
      <c r="GD606" s="7"/>
      <c r="GE606" s="7"/>
      <c r="GF606" s="7"/>
      <c r="GG606" s="7"/>
      <c r="GH606" s="7"/>
      <c r="GI606" s="7"/>
      <c r="GJ606" s="7"/>
      <c r="GK606" s="7"/>
      <c r="GL606" s="7"/>
      <c r="GM606" s="7"/>
      <c r="GN606" s="7"/>
      <c r="GO606" s="7"/>
      <c r="GP606" s="7"/>
      <c r="GQ606" s="7"/>
      <c r="GR606" s="7"/>
      <c r="GS606" s="7"/>
      <c r="GT606" s="7"/>
      <c r="GU606" s="7"/>
      <c r="GV606" s="7"/>
      <c r="GW606" s="7"/>
      <c r="GX606" s="7"/>
      <c r="GY606" s="7"/>
      <c r="GZ606" s="7"/>
      <c r="HA606" s="7"/>
      <c r="HB606" s="7"/>
      <c r="HC606" s="7"/>
      <c r="HD606" s="7"/>
      <c r="HE606" s="7"/>
      <c r="HF606" s="7"/>
      <c r="HG606" s="7"/>
      <c r="HH606" s="7"/>
      <c r="HI606" s="7"/>
      <c r="HJ606" s="7"/>
      <c r="HK606" s="7"/>
      <c r="HL606" s="7"/>
      <c r="HM606" s="7"/>
      <c r="HN606" s="7"/>
      <c r="HO606" s="7"/>
      <c r="HP606" s="7"/>
      <c r="HQ606" s="7"/>
      <c r="HR606" s="7"/>
      <c r="HS606" s="7"/>
      <c r="HT606" s="7"/>
      <c r="HU606" s="7"/>
      <c r="HV606" s="7"/>
      <c r="HW606" s="7"/>
      <c r="HX606" s="7"/>
      <c r="HY606" s="7"/>
      <c r="HZ606" s="7"/>
      <c r="IA606" s="7"/>
      <c r="IB606" s="7"/>
      <c r="IC606" s="7"/>
      <c r="ID606" s="7"/>
      <c r="IE606" s="7"/>
      <c r="IF606" s="7"/>
      <c r="IG606" s="7"/>
      <c r="IH606" s="7"/>
      <c r="II606" s="7"/>
      <c r="IJ606" s="7"/>
      <c r="IK606" s="7"/>
      <c r="IL606" s="7"/>
      <c r="IM606" s="7"/>
      <c r="IN606" s="7"/>
      <c r="IO606" s="7"/>
      <c r="IP606" s="7"/>
      <c r="IQ606" s="7"/>
      <c r="IR606" s="7"/>
      <c r="IS606" s="7"/>
      <c r="IT606" s="7"/>
      <c r="IU606" s="7"/>
      <c r="IV606" s="7"/>
    </row>
    <row r="607" spans="1:256" s="33" customFormat="1">
      <c r="A607" s="104"/>
      <c r="B607" s="1105"/>
      <c r="C607" s="91"/>
      <c r="D607" s="1099"/>
      <c r="E607" s="91"/>
      <c r="F607" s="91"/>
      <c r="G607" s="2"/>
      <c r="H607" s="197"/>
      <c r="I607" s="917"/>
      <c r="J607" s="917"/>
      <c r="K607" s="917"/>
      <c r="L607" s="917"/>
      <c r="M607" s="917"/>
      <c r="N607" s="91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  <c r="AD607" s="7"/>
      <c r="AE607" s="7"/>
      <c r="AF607" s="7"/>
      <c r="AG607" s="7"/>
      <c r="AH607" s="7"/>
      <c r="AI607" s="7"/>
      <c r="AJ607" s="7"/>
      <c r="AK607" s="7"/>
      <c r="AL607" s="7"/>
      <c r="AM607" s="7"/>
      <c r="AN607" s="7"/>
      <c r="AO607" s="7"/>
      <c r="AP607" s="7"/>
      <c r="AQ607" s="7"/>
      <c r="AR607" s="7"/>
      <c r="AS607" s="7"/>
      <c r="AT607" s="7"/>
      <c r="AU607" s="7"/>
      <c r="AV607" s="7"/>
      <c r="AW607" s="7"/>
      <c r="AX607" s="7"/>
      <c r="AY607" s="7"/>
      <c r="AZ607" s="7"/>
      <c r="BA607" s="7"/>
      <c r="BB607" s="7"/>
      <c r="BC607" s="7"/>
      <c r="BD607" s="7"/>
      <c r="BE607" s="7"/>
      <c r="BF607" s="7"/>
      <c r="BG607" s="7"/>
      <c r="BH607" s="7"/>
      <c r="BI607" s="7"/>
      <c r="BJ607" s="7"/>
      <c r="BK607" s="7"/>
      <c r="BL607" s="7"/>
      <c r="BM607" s="7"/>
      <c r="BN607" s="7"/>
      <c r="BO607" s="7"/>
      <c r="BP607" s="7"/>
      <c r="BQ607" s="7"/>
      <c r="BR607" s="7"/>
      <c r="BS607" s="7"/>
      <c r="BT607" s="7"/>
      <c r="BU607" s="7"/>
      <c r="BV607" s="7"/>
      <c r="BW607" s="7"/>
      <c r="BX607" s="7"/>
      <c r="BY607" s="7"/>
      <c r="BZ607" s="7"/>
      <c r="CA607" s="7"/>
      <c r="CB607" s="7"/>
      <c r="CC607" s="7"/>
      <c r="CD607" s="7"/>
      <c r="CE607" s="7"/>
      <c r="CF607" s="7"/>
      <c r="CG607" s="7"/>
      <c r="CH607" s="7"/>
      <c r="CI607" s="7"/>
      <c r="CJ607" s="7"/>
      <c r="CK607" s="7"/>
      <c r="CL607" s="7"/>
      <c r="CM607" s="7"/>
      <c r="CN607" s="7"/>
      <c r="CO607" s="7"/>
      <c r="CP607" s="7"/>
      <c r="CQ607" s="7"/>
      <c r="CR607" s="7"/>
      <c r="CS607" s="7"/>
      <c r="CT607" s="7"/>
      <c r="CU607" s="7"/>
      <c r="CV607" s="7"/>
      <c r="CW607" s="7"/>
      <c r="CX607" s="7"/>
      <c r="CY607" s="7"/>
      <c r="CZ607" s="7"/>
      <c r="DA607" s="7"/>
      <c r="DB607" s="7"/>
      <c r="DC607" s="7"/>
      <c r="DD607" s="7"/>
      <c r="DE607" s="7"/>
      <c r="DF607" s="7"/>
      <c r="DG607" s="7"/>
      <c r="DH607" s="7"/>
      <c r="DI607" s="7"/>
      <c r="DJ607" s="7"/>
      <c r="DK607" s="7"/>
      <c r="DL607" s="7"/>
      <c r="DM607" s="7"/>
      <c r="DN607" s="7"/>
      <c r="DO607" s="7"/>
      <c r="DP607" s="7"/>
      <c r="DQ607" s="7"/>
      <c r="DR607" s="7"/>
      <c r="DS607" s="7"/>
      <c r="DT607" s="7"/>
      <c r="DU607" s="7"/>
      <c r="DV607" s="7"/>
      <c r="DW607" s="7"/>
      <c r="DX607" s="7"/>
      <c r="DY607" s="7"/>
      <c r="DZ607" s="7"/>
      <c r="EA607" s="7"/>
      <c r="EB607" s="7"/>
      <c r="EC607" s="7"/>
      <c r="ED607" s="7"/>
      <c r="EE607" s="7"/>
      <c r="EF607" s="7"/>
      <c r="EG607" s="7"/>
      <c r="EH607" s="7"/>
      <c r="EI607" s="7"/>
      <c r="EJ607" s="7"/>
      <c r="EK607" s="7"/>
      <c r="EL607" s="7"/>
      <c r="EM607" s="7"/>
      <c r="EN607" s="7"/>
      <c r="EO607" s="7"/>
      <c r="EP607" s="7"/>
      <c r="EQ607" s="7"/>
      <c r="ER607" s="7"/>
      <c r="ES607" s="7"/>
      <c r="ET607" s="7"/>
      <c r="EU607" s="7"/>
      <c r="EV607" s="7"/>
      <c r="EW607" s="7"/>
      <c r="EX607" s="7"/>
      <c r="EY607" s="7"/>
      <c r="EZ607" s="7"/>
      <c r="FA607" s="7"/>
      <c r="FB607" s="7"/>
      <c r="FC607" s="7"/>
      <c r="FD607" s="7"/>
      <c r="FE607" s="7"/>
      <c r="FF607" s="7"/>
      <c r="FG607" s="7"/>
      <c r="FH607" s="7"/>
      <c r="FI607" s="7"/>
      <c r="FJ607" s="7"/>
      <c r="FK607" s="7"/>
      <c r="FL607" s="7"/>
      <c r="FM607" s="7"/>
      <c r="FN607" s="7"/>
      <c r="FO607" s="7"/>
      <c r="FP607" s="7"/>
      <c r="FQ607" s="7"/>
      <c r="FR607" s="7"/>
      <c r="FS607" s="7"/>
      <c r="FT607" s="7"/>
      <c r="FU607" s="7"/>
      <c r="FV607" s="7"/>
      <c r="FW607" s="7"/>
      <c r="FX607" s="7"/>
      <c r="FY607" s="7"/>
      <c r="FZ607" s="7"/>
      <c r="GA607" s="7"/>
      <c r="GB607" s="7"/>
      <c r="GC607" s="7"/>
      <c r="GD607" s="7"/>
      <c r="GE607" s="7"/>
      <c r="GF607" s="7"/>
      <c r="GG607" s="7"/>
      <c r="GH607" s="7"/>
      <c r="GI607" s="7"/>
      <c r="GJ607" s="7"/>
      <c r="GK607" s="7"/>
      <c r="GL607" s="7"/>
      <c r="GM607" s="7"/>
      <c r="GN607" s="7"/>
      <c r="GO607" s="7"/>
      <c r="GP607" s="7"/>
      <c r="GQ607" s="7"/>
      <c r="GR607" s="7"/>
      <c r="GS607" s="7"/>
      <c r="GT607" s="7"/>
      <c r="GU607" s="7"/>
      <c r="GV607" s="7"/>
      <c r="GW607" s="7"/>
      <c r="GX607" s="7"/>
      <c r="GY607" s="7"/>
      <c r="GZ607" s="7"/>
      <c r="HA607" s="7"/>
      <c r="HB607" s="7"/>
      <c r="HC607" s="7"/>
      <c r="HD607" s="7"/>
      <c r="HE607" s="7"/>
      <c r="HF607" s="7"/>
      <c r="HG607" s="7"/>
      <c r="HH607" s="7"/>
      <c r="HI607" s="7"/>
      <c r="HJ607" s="7"/>
      <c r="HK607" s="7"/>
      <c r="HL607" s="7"/>
      <c r="HM607" s="7"/>
      <c r="HN607" s="7"/>
      <c r="HO607" s="7"/>
      <c r="HP607" s="7"/>
      <c r="HQ607" s="7"/>
      <c r="HR607" s="7"/>
      <c r="HS607" s="7"/>
      <c r="HT607" s="7"/>
      <c r="HU607" s="7"/>
      <c r="HV607" s="7"/>
      <c r="HW607" s="7"/>
      <c r="HX607" s="7"/>
      <c r="HY607" s="7"/>
      <c r="HZ607" s="7"/>
      <c r="IA607" s="7"/>
      <c r="IB607" s="7"/>
      <c r="IC607" s="7"/>
      <c r="ID607" s="7"/>
      <c r="IE607" s="7"/>
      <c r="IF607" s="7"/>
      <c r="IG607" s="7"/>
      <c r="IH607" s="7"/>
      <c r="II607" s="7"/>
      <c r="IJ607" s="7"/>
      <c r="IK607" s="7"/>
      <c r="IL607" s="7"/>
      <c r="IM607" s="7"/>
      <c r="IN607" s="7"/>
      <c r="IO607" s="7"/>
      <c r="IP607" s="7"/>
      <c r="IQ607" s="7"/>
      <c r="IR607" s="7"/>
      <c r="IS607" s="7"/>
      <c r="IT607" s="7"/>
      <c r="IU607" s="7"/>
      <c r="IV607" s="7"/>
    </row>
    <row r="608" spans="1:256" s="33" customFormat="1">
      <c r="A608" s="104"/>
      <c r="B608" s="1105"/>
      <c r="C608" s="91"/>
      <c r="D608" s="1099"/>
      <c r="E608" s="91"/>
      <c r="F608" s="91"/>
      <c r="G608" s="2"/>
      <c r="H608" s="197"/>
      <c r="I608" s="917"/>
      <c r="J608" s="917"/>
      <c r="K608" s="917"/>
      <c r="L608" s="917"/>
      <c r="M608" s="917"/>
      <c r="N608" s="91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  <c r="AD608" s="7"/>
      <c r="AE608" s="7"/>
      <c r="AF608" s="7"/>
      <c r="AG608" s="7"/>
      <c r="AH608" s="7"/>
      <c r="AI608" s="7"/>
      <c r="AJ608" s="7"/>
      <c r="AK608" s="7"/>
      <c r="AL608" s="7"/>
      <c r="AM608" s="7"/>
      <c r="AN608" s="7"/>
      <c r="AO608" s="7"/>
      <c r="AP608" s="7"/>
      <c r="AQ608" s="7"/>
      <c r="AR608" s="7"/>
      <c r="AS608" s="7"/>
      <c r="AT608" s="7"/>
      <c r="AU608" s="7"/>
      <c r="AV608" s="7"/>
      <c r="AW608" s="7"/>
      <c r="AX608" s="7"/>
      <c r="AY608" s="7"/>
      <c r="AZ608" s="7"/>
      <c r="BA608" s="7"/>
      <c r="BB608" s="7"/>
      <c r="BC608" s="7"/>
      <c r="BD608" s="7"/>
      <c r="BE608" s="7"/>
      <c r="BF608" s="7"/>
      <c r="BG608" s="7"/>
      <c r="BH608" s="7"/>
      <c r="BI608" s="7"/>
      <c r="BJ608" s="7"/>
      <c r="BK608" s="7"/>
      <c r="BL608" s="7"/>
      <c r="BM608" s="7"/>
      <c r="BN608" s="7"/>
      <c r="BO608" s="7"/>
      <c r="BP608" s="7"/>
      <c r="BQ608" s="7"/>
      <c r="BR608" s="7"/>
      <c r="BS608" s="7"/>
      <c r="BT608" s="7"/>
      <c r="BU608" s="7"/>
      <c r="BV608" s="7"/>
      <c r="BW608" s="7"/>
      <c r="BX608" s="7"/>
      <c r="BY608" s="7"/>
      <c r="BZ608" s="7"/>
      <c r="CA608" s="7"/>
      <c r="CB608" s="7"/>
      <c r="CC608" s="7"/>
      <c r="CD608" s="7"/>
      <c r="CE608" s="7"/>
      <c r="CF608" s="7"/>
      <c r="CG608" s="7"/>
      <c r="CH608" s="7"/>
      <c r="CI608" s="7"/>
      <c r="CJ608" s="7"/>
      <c r="CK608" s="7"/>
      <c r="CL608" s="7"/>
      <c r="CM608" s="7"/>
      <c r="CN608" s="7"/>
      <c r="CO608" s="7"/>
      <c r="CP608" s="7"/>
      <c r="CQ608" s="7"/>
      <c r="CR608" s="7"/>
      <c r="CS608" s="7"/>
      <c r="CT608" s="7"/>
      <c r="CU608" s="7"/>
      <c r="CV608" s="7"/>
      <c r="CW608" s="7"/>
      <c r="CX608" s="7"/>
      <c r="CY608" s="7"/>
      <c r="CZ608" s="7"/>
      <c r="DA608" s="7"/>
      <c r="DB608" s="7"/>
      <c r="DC608" s="7"/>
      <c r="DD608" s="7"/>
      <c r="DE608" s="7"/>
      <c r="DF608" s="7"/>
      <c r="DG608" s="7"/>
      <c r="DH608" s="7"/>
      <c r="DI608" s="7"/>
      <c r="DJ608" s="7"/>
      <c r="DK608" s="7"/>
      <c r="DL608" s="7"/>
      <c r="DM608" s="7"/>
      <c r="DN608" s="7"/>
      <c r="DO608" s="7"/>
      <c r="DP608" s="7"/>
      <c r="DQ608" s="7"/>
      <c r="DR608" s="7"/>
      <c r="DS608" s="7"/>
      <c r="DT608" s="7"/>
      <c r="DU608" s="7"/>
      <c r="DV608" s="7"/>
      <c r="DW608" s="7"/>
      <c r="DX608" s="7"/>
      <c r="DY608" s="7"/>
      <c r="DZ608" s="7"/>
      <c r="EA608" s="7"/>
      <c r="EB608" s="7"/>
      <c r="EC608" s="7"/>
      <c r="ED608" s="7"/>
      <c r="EE608" s="7"/>
      <c r="EF608" s="7"/>
      <c r="EG608" s="7"/>
      <c r="EH608" s="7"/>
      <c r="EI608" s="7"/>
      <c r="EJ608" s="7"/>
      <c r="EK608" s="7"/>
      <c r="EL608" s="7"/>
      <c r="EM608" s="7"/>
      <c r="EN608" s="7"/>
      <c r="EO608" s="7"/>
      <c r="EP608" s="7"/>
      <c r="EQ608" s="7"/>
      <c r="ER608" s="7"/>
      <c r="ES608" s="7"/>
      <c r="ET608" s="7"/>
      <c r="EU608" s="7"/>
      <c r="EV608" s="7"/>
      <c r="EW608" s="7"/>
      <c r="EX608" s="7"/>
      <c r="EY608" s="7"/>
      <c r="EZ608" s="7"/>
      <c r="FA608" s="7"/>
      <c r="FB608" s="7"/>
      <c r="FC608" s="7"/>
      <c r="FD608" s="7"/>
      <c r="FE608" s="7"/>
      <c r="FF608" s="7"/>
      <c r="FG608" s="7"/>
      <c r="FH608" s="7"/>
      <c r="FI608" s="7"/>
      <c r="FJ608" s="7"/>
      <c r="FK608" s="7"/>
      <c r="FL608" s="7"/>
      <c r="FM608" s="7"/>
      <c r="FN608" s="7"/>
      <c r="FO608" s="7"/>
      <c r="FP608" s="7"/>
      <c r="FQ608" s="7"/>
      <c r="FR608" s="7"/>
      <c r="FS608" s="7"/>
      <c r="FT608" s="7"/>
      <c r="FU608" s="7"/>
      <c r="FV608" s="7"/>
      <c r="FW608" s="7"/>
      <c r="FX608" s="7"/>
      <c r="FY608" s="7"/>
      <c r="FZ608" s="7"/>
      <c r="GA608" s="7"/>
      <c r="GB608" s="7"/>
      <c r="GC608" s="7"/>
      <c r="GD608" s="7"/>
      <c r="GE608" s="7"/>
      <c r="GF608" s="7"/>
      <c r="GG608" s="7"/>
      <c r="GH608" s="7"/>
      <c r="GI608" s="7"/>
      <c r="GJ608" s="7"/>
      <c r="GK608" s="7"/>
      <c r="GL608" s="7"/>
      <c r="GM608" s="7"/>
      <c r="GN608" s="7"/>
      <c r="GO608" s="7"/>
      <c r="GP608" s="7"/>
      <c r="GQ608" s="7"/>
      <c r="GR608" s="7"/>
      <c r="GS608" s="7"/>
      <c r="GT608" s="7"/>
      <c r="GU608" s="7"/>
      <c r="GV608" s="7"/>
      <c r="GW608" s="7"/>
      <c r="GX608" s="7"/>
      <c r="GY608" s="7"/>
      <c r="GZ608" s="7"/>
      <c r="HA608" s="7"/>
      <c r="HB608" s="7"/>
      <c r="HC608" s="7"/>
      <c r="HD608" s="7"/>
      <c r="HE608" s="7"/>
      <c r="HF608" s="7"/>
      <c r="HG608" s="7"/>
      <c r="HH608" s="7"/>
      <c r="HI608" s="7"/>
      <c r="HJ608" s="7"/>
      <c r="HK608" s="7"/>
      <c r="HL608" s="7"/>
      <c r="HM608" s="7"/>
      <c r="HN608" s="7"/>
      <c r="HO608" s="7"/>
      <c r="HP608" s="7"/>
      <c r="HQ608" s="7"/>
      <c r="HR608" s="7"/>
      <c r="HS608" s="7"/>
      <c r="HT608" s="7"/>
      <c r="HU608" s="7"/>
      <c r="HV608" s="7"/>
      <c r="HW608" s="7"/>
      <c r="HX608" s="7"/>
      <c r="HY608" s="7"/>
      <c r="HZ608" s="7"/>
      <c r="IA608" s="7"/>
      <c r="IB608" s="7"/>
      <c r="IC608" s="7"/>
      <c r="ID608" s="7"/>
      <c r="IE608" s="7"/>
      <c r="IF608" s="7"/>
      <c r="IG608" s="7"/>
      <c r="IH608" s="7"/>
      <c r="II608" s="7"/>
      <c r="IJ608" s="7"/>
      <c r="IK608" s="7"/>
      <c r="IL608" s="7"/>
      <c r="IM608" s="7"/>
      <c r="IN608" s="7"/>
      <c r="IO608" s="7"/>
      <c r="IP608" s="7"/>
      <c r="IQ608" s="7"/>
      <c r="IR608" s="7"/>
      <c r="IS608" s="7"/>
      <c r="IT608" s="7"/>
      <c r="IU608" s="7"/>
      <c r="IV608" s="7"/>
    </row>
    <row r="609" spans="1:256" s="33" customFormat="1">
      <c r="A609" s="104"/>
      <c r="B609" s="1105"/>
      <c r="C609" s="91"/>
      <c r="D609" s="1099"/>
      <c r="E609" s="91"/>
      <c r="F609" s="91"/>
      <c r="G609" s="2"/>
      <c r="H609" s="197"/>
      <c r="I609" s="917"/>
      <c r="J609" s="917"/>
      <c r="K609" s="917"/>
      <c r="L609" s="917"/>
      <c r="M609" s="917"/>
      <c r="N609" s="91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  <c r="AD609" s="7"/>
      <c r="AE609" s="7"/>
      <c r="AF609" s="7"/>
      <c r="AG609" s="7"/>
      <c r="AH609" s="7"/>
      <c r="AI609" s="7"/>
      <c r="AJ609" s="7"/>
      <c r="AK609" s="7"/>
      <c r="AL609" s="7"/>
      <c r="AM609" s="7"/>
      <c r="AN609" s="7"/>
      <c r="AO609" s="7"/>
      <c r="AP609" s="7"/>
      <c r="AQ609" s="7"/>
      <c r="AR609" s="7"/>
      <c r="AS609" s="7"/>
      <c r="AT609" s="7"/>
      <c r="AU609" s="7"/>
      <c r="AV609" s="7"/>
      <c r="AW609" s="7"/>
      <c r="AX609" s="7"/>
      <c r="AY609" s="7"/>
      <c r="AZ609" s="7"/>
      <c r="BA609" s="7"/>
      <c r="BB609" s="7"/>
      <c r="BC609" s="7"/>
      <c r="BD609" s="7"/>
      <c r="BE609" s="7"/>
      <c r="BF609" s="7"/>
      <c r="BG609" s="7"/>
      <c r="BH609" s="7"/>
      <c r="BI609" s="7"/>
      <c r="BJ609" s="7"/>
      <c r="BK609" s="7"/>
      <c r="BL609" s="7"/>
      <c r="BM609" s="7"/>
      <c r="BN609" s="7"/>
      <c r="BO609" s="7"/>
      <c r="BP609" s="7"/>
      <c r="BQ609" s="7"/>
      <c r="BR609" s="7"/>
      <c r="BS609" s="7"/>
      <c r="BT609" s="7"/>
      <c r="BU609" s="7"/>
      <c r="BV609" s="7"/>
      <c r="BW609" s="7"/>
      <c r="BX609" s="7"/>
      <c r="BY609" s="7"/>
      <c r="BZ609" s="7"/>
      <c r="CA609" s="7"/>
      <c r="CB609" s="7"/>
      <c r="CC609" s="7"/>
      <c r="CD609" s="7"/>
      <c r="CE609" s="7"/>
      <c r="CF609" s="7"/>
      <c r="CG609" s="7"/>
      <c r="CH609" s="7"/>
      <c r="CI609" s="7"/>
      <c r="CJ609" s="7"/>
      <c r="CK609" s="7"/>
      <c r="CL609" s="7"/>
      <c r="CM609" s="7"/>
      <c r="CN609" s="7"/>
      <c r="CO609" s="7"/>
      <c r="CP609" s="7"/>
      <c r="CQ609" s="7"/>
      <c r="CR609" s="7"/>
      <c r="CS609" s="7"/>
      <c r="CT609" s="7"/>
      <c r="CU609" s="7"/>
      <c r="CV609" s="7"/>
      <c r="CW609" s="7"/>
      <c r="CX609" s="7"/>
      <c r="CY609" s="7"/>
      <c r="CZ609" s="7"/>
      <c r="DA609" s="7"/>
      <c r="DB609" s="7"/>
      <c r="DC609" s="7"/>
      <c r="DD609" s="7"/>
      <c r="DE609" s="7"/>
      <c r="DF609" s="7"/>
      <c r="DG609" s="7"/>
      <c r="DH609" s="7"/>
      <c r="DI609" s="7"/>
      <c r="DJ609" s="7"/>
      <c r="DK609" s="7"/>
      <c r="DL609" s="7"/>
      <c r="DM609" s="7"/>
      <c r="DN609" s="7"/>
      <c r="DO609" s="7"/>
      <c r="DP609" s="7"/>
      <c r="DQ609" s="7"/>
      <c r="DR609" s="7"/>
      <c r="DS609" s="7"/>
      <c r="DT609" s="7"/>
      <c r="DU609" s="7"/>
      <c r="DV609" s="7"/>
      <c r="DW609" s="7"/>
      <c r="DX609" s="7"/>
      <c r="DY609" s="7"/>
      <c r="DZ609" s="7"/>
      <c r="EA609" s="7"/>
      <c r="EB609" s="7"/>
      <c r="EC609" s="7"/>
      <c r="ED609" s="7"/>
      <c r="EE609" s="7"/>
      <c r="EF609" s="7"/>
      <c r="EG609" s="7"/>
      <c r="EH609" s="7"/>
      <c r="EI609" s="7"/>
      <c r="EJ609" s="7"/>
      <c r="EK609" s="7"/>
      <c r="EL609" s="7"/>
      <c r="EM609" s="7"/>
      <c r="EN609" s="7"/>
      <c r="EO609" s="7"/>
      <c r="EP609" s="7"/>
      <c r="EQ609" s="7"/>
      <c r="ER609" s="7"/>
      <c r="ES609" s="7"/>
      <c r="ET609" s="7"/>
      <c r="EU609" s="7"/>
      <c r="EV609" s="7"/>
      <c r="EW609" s="7"/>
      <c r="EX609" s="7"/>
      <c r="EY609" s="7"/>
      <c r="EZ609" s="7"/>
      <c r="FA609" s="7"/>
      <c r="FB609" s="7"/>
      <c r="FC609" s="7"/>
      <c r="FD609" s="7"/>
      <c r="FE609" s="7"/>
      <c r="FF609" s="7"/>
      <c r="FG609" s="7"/>
      <c r="FH609" s="7"/>
      <c r="FI609" s="7"/>
      <c r="FJ609" s="7"/>
      <c r="FK609" s="7"/>
      <c r="FL609" s="7"/>
      <c r="FM609" s="7"/>
      <c r="FN609" s="7"/>
      <c r="FO609" s="7"/>
      <c r="FP609" s="7"/>
      <c r="FQ609" s="7"/>
      <c r="FR609" s="7"/>
      <c r="FS609" s="7"/>
      <c r="FT609" s="7"/>
      <c r="FU609" s="7"/>
      <c r="FV609" s="7"/>
      <c r="FW609" s="7"/>
      <c r="FX609" s="7"/>
      <c r="FY609" s="7"/>
      <c r="FZ609" s="7"/>
      <c r="GA609" s="7"/>
      <c r="GB609" s="7"/>
      <c r="GC609" s="7"/>
      <c r="GD609" s="7"/>
      <c r="GE609" s="7"/>
      <c r="GF609" s="7"/>
      <c r="GG609" s="7"/>
      <c r="GH609" s="7"/>
      <c r="GI609" s="7"/>
      <c r="GJ609" s="7"/>
      <c r="GK609" s="7"/>
      <c r="GL609" s="7"/>
      <c r="GM609" s="7"/>
      <c r="GN609" s="7"/>
      <c r="GO609" s="7"/>
      <c r="GP609" s="7"/>
      <c r="GQ609" s="7"/>
      <c r="GR609" s="7"/>
      <c r="GS609" s="7"/>
      <c r="GT609" s="7"/>
      <c r="GU609" s="7"/>
      <c r="GV609" s="7"/>
      <c r="GW609" s="7"/>
      <c r="GX609" s="7"/>
      <c r="GY609" s="7"/>
      <c r="GZ609" s="7"/>
      <c r="HA609" s="7"/>
      <c r="HB609" s="7"/>
      <c r="HC609" s="7"/>
      <c r="HD609" s="7"/>
      <c r="HE609" s="7"/>
      <c r="HF609" s="7"/>
      <c r="HG609" s="7"/>
      <c r="HH609" s="7"/>
      <c r="HI609" s="7"/>
      <c r="HJ609" s="7"/>
      <c r="HK609" s="7"/>
      <c r="HL609" s="7"/>
      <c r="HM609" s="7"/>
      <c r="HN609" s="7"/>
      <c r="HO609" s="7"/>
      <c r="HP609" s="7"/>
      <c r="HQ609" s="7"/>
      <c r="HR609" s="7"/>
      <c r="HS609" s="7"/>
      <c r="HT609" s="7"/>
      <c r="HU609" s="7"/>
      <c r="HV609" s="7"/>
      <c r="HW609" s="7"/>
      <c r="HX609" s="7"/>
      <c r="HY609" s="7"/>
      <c r="HZ609" s="7"/>
      <c r="IA609" s="7"/>
      <c r="IB609" s="7"/>
      <c r="IC609" s="7"/>
      <c r="ID609" s="7"/>
      <c r="IE609" s="7"/>
      <c r="IF609" s="7"/>
      <c r="IG609" s="7"/>
      <c r="IH609" s="7"/>
      <c r="II609" s="7"/>
      <c r="IJ609" s="7"/>
      <c r="IK609" s="7"/>
      <c r="IL609" s="7"/>
      <c r="IM609" s="7"/>
      <c r="IN609" s="7"/>
      <c r="IO609" s="7"/>
      <c r="IP609" s="7"/>
      <c r="IQ609" s="7"/>
      <c r="IR609" s="7"/>
      <c r="IS609" s="7"/>
      <c r="IT609" s="7"/>
      <c r="IU609" s="7"/>
      <c r="IV609" s="7"/>
    </row>
    <row r="610" spans="1:256" s="33" customFormat="1">
      <c r="A610" s="104"/>
      <c r="B610" s="1105"/>
      <c r="C610" s="91"/>
      <c r="D610" s="1099"/>
      <c r="E610" s="91"/>
      <c r="F610" s="91"/>
      <c r="G610" s="2"/>
      <c r="H610" s="197"/>
      <c r="I610" s="917"/>
      <c r="J610" s="917"/>
      <c r="K610" s="917"/>
      <c r="L610" s="917"/>
      <c r="M610" s="917"/>
      <c r="N610" s="91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  <c r="AD610" s="7"/>
      <c r="AE610" s="7"/>
      <c r="AF610" s="7"/>
      <c r="AG610" s="7"/>
      <c r="AH610" s="7"/>
      <c r="AI610" s="7"/>
      <c r="AJ610" s="7"/>
      <c r="AK610" s="7"/>
      <c r="AL610" s="7"/>
      <c r="AM610" s="7"/>
      <c r="AN610" s="7"/>
      <c r="AO610" s="7"/>
      <c r="AP610" s="7"/>
      <c r="AQ610" s="7"/>
      <c r="AR610" s="7"/>
      <c r="AS610" s="7"/>
      <c r="AT610" s="7"/>
      <c r="AU610" s="7"/>
      <c r="AV610" s="7"/>
      <c r="AW610" s="7"/>
      <c r="AX610" s="7"/>
      <c r="AY610" s="7"/>
      <c r="AZ610" s="7"/>
      <c r="BA610" s="7"/>
      <c r="BB610" s="7"/>
      <c r="BC610" s="7"/>
      <c r="BD610" s="7"/>
      <c r="BE610" s="7"/>
      <c r="BF610" s="7"/>
      <c r="BG610" s="7"/>
      <c r="BH610" s="7"/>
      <c r="BI610" s="7"/>
      <c r="BJ610" s="7"/>
      <c r="BK610" s="7"/>
      <c r="BL610" s="7"/>
      <c r="BM610" s="7"/>
      <c r="BN610" s="7"/>
      <c r="BO610" s="7"/>
      <c r="BP610" s="7"/>
      <c r="BQ610" s="7"/>
      <c r="BR610" s="7"/>
      <c r="BS610" s="7"/>
      <c r="BT610" s="7"/>
      <c r="BU610" s="7"/>
      <c r="BV610" s="7"/>
      <c r="BW610" s="7"/>
      <c r="BX610" s="7"/>
      <c r="BY610" s="7"/>
      <c r="BZ610" s="7"/>
      <c r="CA610" s="7"/>
      <c r="CB610" s="7"/>
      <c r="CC610" s="7"/>
      <c r="CD610" s="7"/>
      <c r="CE610" s="7"/>
      <c r="CF610" s="7"/>
      <c r="CG610" s="7"/>
      <c r="CH610" s="7"/>
      <c r="CI610" s="7"/>
      <c r="CJ610" s="7"/>
      <c r="CK610" s="7"/>
      <c r="CL610" s="7"/>
      <c r="CM610" s="7"/>
      <c r="CN610" s="7"/>
      <c r="CO610" s="7"/>
      <c r="CP610" s="7"/>
      <c r="CQ610" s="7"/>
      <c r="CR610" s="7"/>
      <c r="CS610" s="7"/>
      <c r="CT610" s="7"/>
      <c r="CU610" s="7"/>
      <c r="CV610" s="7"/>
      <c r="CW610" s="7"/>
      <c r="CX610" s="7"/>
      <c r="CY610" s="7"/>
      <c r="CZ610" s="7"/>
      <c r="DA610" s="7"/>
      <c r="DB610" s="7"/>
      <c r="DC610" s="7"/>
      <c r="DD610" s="7"/>
      <c r="DE610" s="7"/>
      <c r="DF610" s="7"/>
      <c r="DG610" s="7"/>
      <c r="DH610" s="7"/>
      <c r="DI610" s="7"/>
      <c r="DJ610" s="7"/>
      <c r="DK610" s="7"/>
      <c r="DL610" s="7"/>
      <c r="DM610" s="7"/>
      <c r="DN610" s="7"/>
      <c r="DO610" s="7"/>
      <c r="DP610" s="7"/>
      <c r="DQ610" s="7"/>
      <c r="DR610" s="7"/>
      <c r="DS610" s="7"/>
      <c r="DT610" s="7"/>
      <c r="DU610" s="7"/>
      <c r="DV610" s="7"/>
      <c r="DW610" s="7"/>
      <c r="DX610" s="7"/>
      <c r="DY610" s="7"/>
      <c r="DZ610" s="7"/>
      <c r="EA610" s="7"/>
      <c r="EB610" s="7"/>
      <c r="EC610" s="7"/>
      <c r="ED610" s="7"/>
      <c r="EE610" s="7"/>
      <c r="EF610" s="7"/>
      <c r="EG610" s="7"/>
      <c r="EH610" s="7"/>
      <c r="EI610" s="7"/>
      <c r="EJ610" s="7"/>
      <c r="EK610" s="7"/>
      <c r="EL610" s="7"/>
      <c r="EM610" s="7"/>
      <c r="EN610" s="7"/>
      <c r="EO610" s="7"/>
      <c r="EP610" s="7"/>
      <c r="EQ610" s="7"/>
      <c r="ER610" s="7"/>
      <c r="ES610" s="7"/>
      <c r="ET610" s="7"/>
      <c r="EU610" s="7"/>
      <c r="EV610" s="7"/>
      <c r="EW610" s="7"/>
      <c r="EX610" s="7"/>
      <c r="EY610" s="7"/>
      <c r="EZ610" s="7"/>
      <c r="FA610" s="7"/>
      <c r="FB610" s="7"/>
      <c r="FC610" s="7"/>
      <c r="FD610" s="7"/>
      <c r="FE610" s="7"/>
      <c r="FF610" s="7"/>
      <c r="FG610" s="7"/>
      <c r="FH610" s="7"/>
      <c r="FI610" s="7"/>
      <c r="FJ610" s="7"/>
      <c r="FK610" s="7"/>
      <c r="FL610" s="7"/>
      <c r="FM610" s="7"/>
      <c r="FN610" s="7"/>
      <c r="FO610" s="7"/>
      <c r="FP610" s="7"/>
      <c r="FQ610" s="7"/>
      <c r="FR610" s="7"/>
      <c r="FS610" s="7"/>
      <c r="FT610" s="7"/>
      <c r="FU610" s="7"/>
      <c r="FV610" s="7"/>
      <c r="FW610" s="7"/>
      <c r="FX610" s="7"/>
      <c r="FY610" s="7"/>
      <c r="FZ610" s="7"/>
      <c r="GA610" s="7"/>
      <c r="GB610" s="7"/>
      <c r="GC610" s="7"/>
      <c r="GD610" s="7"/>
      <c r="GE610" s="7"/>
      <c r="GF610" s="7"/>
      <c r="GG610" s="7"/>
      <c r="GH610" s="7"/>
      <c r="GI610" s="7"/>
      <c r="GJ610" s="7"/>
      <c r="GK610" s="7"/>
      <c r="GL610" s="7"/>
      <c r="GM610" s="7"/>
      <c r="GN610" s="7"/>
      <c r="GO610" s="7"/>
      <c r="GP610" s="7"/>
      <c r="GQ610" s="7"/>
      <c r="GR610" s="7"/>
      <c r="GS610" s="7"/>
      <c r="GT610" s="7"/>
      <c r="GU610" s="7"/>
      <c r="GV610" s="7"/>
      <c r="GW610" s="7"/>
      <c r="GX610" s="7"/>
      <c r="GY610" s="7"/>
      <c r="GZ610" s="7"/>
      <c r="HA610" s="7"/>
      <c r="HB610" s="7"/>
      <c r="HC610" s="7"/>
      <c r="HD610" s="7"/>
      <c r="HE610" s="7"/>
      <c r="HF610" s="7"/>
      <c r="HG610" s="7"/>
      <c r="HH610" s="7"/>
      <c r="HI610" s="7"/>
      <c r="HJ610" s="7"/>
      <c r="HK610" s="7"/>
      <c r="HL610" s="7"/>
      <c r="HM610" s="7"/>
      <c r="HN610" s="7"/>
      <c r="HO610" s="7"/>
      <c r="HP610" s="7"/>
      <c r="HQ610" s="7"/>
      <c r="HR610" s="7"/>
      <c r="HS610" s="7"/>
      <c r="HT610" s="7"/>
      <c r="HU610" s="7"/>
      <c r="HV610" s="7"/>
      <c r="HW610" s="7"/>
      <c r="HX610" s="7"/>
      <c r="HY610" s="7"/>
      <c r="HZ610" s="7"/>
      <c r="IA610" s="7"/>
      <c r="IB610" s="7"/>
      <c r="IC610" s="7"/>
      <c r="ID610" s="7"/>
      <c r="IE610" s="7"/>
      <c r="IF610" s="7"/>
      <c r="IG610" s="7"/>
      <c r="IH610" s="7"/>
      <c r="II610" s="7"/>
      <c r="IJ610" s="7"/>
      <c r="IK610" s="7"/>
      <c r="IL610" s="7"/>
      <c r="IM610" s="7"/>
      <c r="IN610" s="7"/>
      <c r="IO610" s="7"/>
      <c r="IP610" s="7"/>
      <c r="IQ610" s="7"/>
      <c r="IR610" s="7"/>
      <c r="IS610" s="7"/>
      <c r="IT610" s="7"/>
      <c r="IU610" s="7"/>
      <c r="IV610" s="7"/>
    </row>
    <row r="611" spans="1:256" s="33" customFormat="1">
      <c r="A611" s="1106"/>
      <c r="B611" s="1105"/>
      <c r="C611" s="91"/>
      <c r="D611" s="1099"/>
      <c r="E611" s="91"/>
      <c r="F611" s="91"/>
      <c r="G611" s="2"/>
      <c r="H611" s="197"/>
      <c r="I611" s="917"/>
      <c r="J611" s="917"/>
      <c r="K611" s="917"/>
      <c r="L611" s="917"/>
      <c r="M611" s="917"/>
      <c r="N611" s="91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7"/>
      <c r="AD611" s="7"/>
      <c r="AE611" s="7"/>
      <c r="AF611" s="7"/>
      <c r="AG611" s="7"/>
      <c r="AH611" s="7"/>
      <c r="AI611" s="7"/>
      <c r="AJ611" s="7"/>
      <c r="AK611" s="7"/>
      <c r="AL611" s="7"/>
      <c r="AM611" s="7"/>
      <c r="AN611" s="7"/>
      <c r="AO611" s="7"/>
      <c r="AP611" s="7"/>
      <c r="AQ611" s="7"/>
      <c r="AR611" s="7"/>
      <c r="AS611" s="7"/>
      <c r="AT611" s="7"/>
      <c r="AU611" s="7"/>
      <c r="AV611" s="7"/>
      <c r="AW611" s="7"/>
      <c r="AX611" s="7"/>
      <c r="AY611" s="7"/>
      <c r="AZ611" s="7"/>
      <c r="BA611" s="7"/>
      <c r="BB611" s="7"/>
      <c r="BC611" s="7"/>
      <c r="BD611" s="7"/>
      <c r="BE611" s="7"/>
      <c r="BF611" s="7"/>
      <c r="BG611" s="7"/>
      <c r="BH611" s="7"/>
      <c r="BI611" s="7"/>
      <c r="BJ611" s="7"/>
      <c r="BK611" s="7"/>
      <c r="BL611" s="7"/>
      <c r="BM611" s="7"/>
      <c r="BN611" s="7"/>
      <c r="BO611" s="7"/>
      <c r="BP611" s="7"/>
      <c r="BQ611" s="7"/>
      <c r="BR611" s="7"/>
      <c r="BS611" s="7"/>
      <c r="BT611" s="7"/>
      <c r="BU611" s="7"/>
      <c r="BV611" s="7"/>
      <c r="BW611" s="7"/>
      <c r="BX611" s="7"/>
      <c r="BY611" s="7"/>
      <c r="BZ611" s="7"/>
      <c r="CA611" s="7"/>
      <c r="CB611" s="7"/>
      <c r="CC611" s="7"/>
      <c r="CD611" s="7"/>
      <c r="CE611" s="7"/>
      <c r="CF611" s="7"/>
      <c r="CG611" s="7"/>
      <c r="CH611" s="7"/>
      <c r="CI611" s="7"/>
      <c r="CJ611" s="7"/>
      <c r="CK611" s="7"/>
      <c r="CL611" s="7"/>
      <c r="CM611" s="7"/>
      <c r="CN611" s="7"/>
      <c r="CO611" s="7"/>
      <c r="CP611" s="7"/>
      <c r="CQ611" s="7"/>
      <c r="CR611" s="7"/>
      <c r="CS611" s="7"/>
      <c r="CT611" s="7"/>
      <c r="CU611" s="7"/>
      <c r="CV611" s="7"/>
      <c r="CW611" s="7"/>
      <c r="CX611" s="7"/>
      <c r="CY611" s="7"/>
      <c r="CZ611" s="7"/>
      <c r="DA611" s="7"/>
      <c r="DB611" s="7"/>
      <c r="DC611" s="7"/>
      <c r="DD611" s="7"/>
      <c r="DE611" s="7"/>
      <c r="DF611" s="7"/>
      <c r="DG611" s="7"/>
      <c r="DH611" s="7"/>
      <c r="DI611" s="7"/>
      <c r="DJ611" s="7"/>
      <c r="DK611" s="7"/>
      <c r="DL611" s="7"/>
      <c r="DM611" s="7"/>
      <c r="DN611" s="7"/>
      <c r="DO611" s="7"/>
      <c r="DP611" s="7"/>
      <c r="DQ611" s="7"/>
      <c r="DR611" s="7"/>
      <c r="DS611" s="7"/>
      <c r="DT611" s="7"/>
      <c r="DU611" s="7"/>
      <c r="DV611" s="7"/>
      <c r="DW611" s="7"/>
      <c r="DX611" s="7"/>
      <c r="DY611" s="7"/>
      <c r="DZ611" s="7"/>
      <c r="EA611" s="7"/>
      <c r="EB611" s="7"/>
      <c r="EC611" s="7"/>
      <c r="ED611" s="7"/>
      <c r="EE611" s="7"/>
      <c r="EF611" s="7"/>
      <c r="EG611" s="7"/>
      <c r="EH611" s="7"/>
      <c r="EI611" s="7"/>
      <c r="EJ611" s="7"/>
      <c r="EK611" s="7"/>
      <c r="EL611" s="7"/>
      <c r="EM611" s="7"/>
      <c r="EN611" s="7"/>
      <c r="EO611" s="7"/>
      <c r="EP611" s="7"/>
      <c r="EQ611" s="7"/>
      <c r="ER611" s="7"/>
      <c r="ES611" s="7"/>
      <c r="ET611" s="7"/>
      <c r="EU611" s="7"/>
      <c r="EV611" s="7"/>
      <c r="EW611" s="7"/>
      <c r="EX611" s="7"/>
      <c r="EY611" s="7"/>
      <c r="EZ611" s="7"/>
      <c r="FA611" s="7"/>
      <c r="FB611" s="7"/>
      <c r="FC611" s="7"/>
      <c r="FD611" s="7"/>
      <c r="FE611" s="7"/>
      <c r="FF611" s="7"/>
      <c r="FG611" s="7"/>
      <c r="FH611" s="7"/>
      <c r="FI611" s="7"/>
      <c r="FJ611" s="7"/>
      <c r="FK611" s="7"/>
      <c r="FL611" s="7"/>
      <c r="FM611" s="7"/>
      <c r="FN611" s="7"/>
      <c r="FO611" s="7"/>
      <c r="FP611" s="7"/>
      <c r="FQ611" s="7"/>
      <c r="FR611" s="7"/>
      <c r="FS611" s="7"/>
      <c r="FT611" s="7"/>
      <c r="FU611" s="7"/>
      <c r="FV611" s="7"/>
      <c r="FW611" s="7"/>
      <c r="FX611" s="7"/>
      <c r="FY611" s="7"/>
      <c r="FZ611" s="7"/>
      <c r="GA611" s="7"/>
      <c r="GB611" s="7"/>
      <c r="GC611" s="7"/>
      <c r="GD611" s="7"/>
      <c r="GE611" s="7"/>
      <c r="GF611" s="7"/>
      <c r="GG611" s="7"/>
      <c r="GH611" s="7"/>
      <c r="GI611" s="7"/>
      <c r="GJ611" s="7"/>
      <c r="GK611" s="7"/>
      <c r="GL611" s="7"/>
      <c r="GM611" s="7"/>
      <c r="GN611" s="7"/>
      <c r="GO611" s="7"/>
      <c r="GP611" s="7"/>
      <c r="GQ611" s="7"/>
      <c r="GR611" s="7"/>
      <c r="GS611" s="7"/>
      <c r="GT611" s="7"/>
      <c r="GU611" s="7"/>
      <c r="GV611" s="7"/>
      <c r="GW611" s="7"/>
      <c r="GX611" s="7"/>
      <c r="GY611" s="7"/>
      <c r="GZ611" s="7"/>
      <c r="HA611" s="7"/>
      <c r="HB611" s="7"/>
      <c r="HC611" s="7"/>
      <c r="HD611" s="7"/>
      <c r="HE611" s="7"/>
      <c r="HF611" s="7"/>
      <c r="HG611" s="7"/>
      <c r="HH611" s="7"/>
      <c r="HI611" s="7"/>
      <c r="HJ611" s="7"/>
      <c r="HK611" s="7"/>
      <c r="HL611" s="7"/>
      <c r="HM611" s="7"/>
      <c r="HN611" s="7"/>
      <c r="HO611" s="7"/>
      <c r="HP611" s="7"/>
      <c r="HQ611" s="7"/>
      <c r="HR611" s="7"/>
      <c r="HS611" s="7"/>
      <c r="HT611" s="7"/>
      <c r="HU611" s="7"/>
      <c r="HV611" s="7"/>
      <c r="HW611" s="7"/>
      <c r="HX611" s="7"/>
      <c r="HY611" s="7"/>
      <c r="HZ611" s="7"/>
      <c r="IA611" s="7"/>
      <c r="IB611" s="7"/>
      <c r="IC611" s="7"/>
      <c r="ID611" s="7"/>
      <c r="IE611" s="7"/>
      <c r="IF611" s="7"/>
      <c r="IG611" s="7"/>
      <c r="IH611" s="7"/>
      <c r="II611" s="7"/>
      <c r="IJ611" s="7"/>
      <c r="IK611" s="7"/>
      <c r="IL611" s="7"/>
      <c r="IM611" s="7"/>
      <c r="IN611" s="7"/>
      <c r="IO611" s="7"/>
      <c r="IP611" s="7"/>
      <c r="IQ611" s="7"/>
      <c r="IR611" s="7"/>
      <c r="IS611" s="7"/>
      <c r="IT611" s="7"/>
      <c r="IU611" s="7"/>
      <c r="IV611" s="7"/>
    </row>
    <row r="612" spans="1:256" s="33" customFormat="1">
      <c r="A612" s="104"/>
      <c r="B612" s="1105"/>
      <c r="C612" s="91"/>
      <c r="D612" s="1099"/>
      <c r="E612" s="91"/>
      <c r="F612" s="91"/>
      <c r="G612" s="2"/>
      <c r="H612" s="197"/>
      <c r="I612" s="917"/>
      <c r="J612" s="917"/>
      <c r="K612" s="917"/>
      <c r="L612" s="917"/>
      <c r="M612" s="917"/>
      <c r="N612" s="91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7"/>
      <c r="AD612" s="7"/>
      <c r="AE612" s="7"/>
      <c r="AF612" s="7"/>
      <c r="AG612" s="7"/>
      <c r="AH612" s="7"/>
      <c r="AI612" s="7"/>
      <c r="AJ612" s="7"/>
      <c r="AK612" s="7"/>
      <c r="AL612" s="7"/>
      <c r="AM612" s="7"/>
      <c r="AN612" s="7"/>
      <c r="AO612" s="7"/>
      <c r="AP612" s="7"/>
      <c r="AQ612" s="7"/>
      <c r="AR612" s="7"/>
      <c r="AS612" s="7"/>
      <c r="AT612" s="7"/>
      <c r="AU612" s="7"/>
      <c r="AV612" s="7"/>
      <c r="AW612" s="7"/>
      <c r="AX612" s="7"/>
      <c r="AY612" s="7"/>
      <c r="AZ612" s="7"/>
      <c r="BA612" s="7"/>
      <c r="BB612" s="7"/>
      <c r="BC612" s="7"/>
      <c r="BD612" s="7"/>
      <c r="BE612" s="7"/>
      <c r="BF612" s="7"/>
      <c r="BG612" s="7"/>
      <c r="BH612" s="7"/>
      <c r="BI612" s="7"/>
      <c r="BJ612" s="7"/>
      <c r="BK612" s="7"/>
      <c r="BL612" s="7"/>
      <c r="BM612" s="7"/>
      <c r="BN612" s="7"/>
      <c r="BO612" s="7"/>
      <c r="BP612" s="7"/>
      <c r="BQ612" s="7"/>
      <c r="BR612" s="7"/>
      <c r="BS612" s="7"/>
      <c r="BT612" s="7"/>
      <c r="BU612" s="7"/>
      <c r="BV612" s="7"/>
      <c r="BW612" s="7"/>
      <c r="BX612" s="7"/>
      <c r="BY612" s="7"/>
      <c r="BZ612" s="7"/>
      <c r="CA612" s="7"/>
      <c r="CB612" s="7"/>
      <c r="CC612" s="7"/>
      <c r="CD612" s="7"/>
      <c r="CE612" s="7"/>
      <c r="CF612" s="7"/>
      <c r="CG612" s="7"/>
      <c r="CH612" s="7"/>
      <c r="CI612" s="7"/>
      <c r="CJ612" s="7"/>
      <c r="CK612" s="7"/>
      <c r="CL612" s="7"/>
      <c r="CM612" s="7"/>
      <c r="CN612" s="7"/>
      <c r="CO612" s="7"/>
      <c r="CP612" s="7"/>
      <c r="CQ612" s="7"/>
      <c r="CR612" s="7"/>
      <c r="CS612" s="7"/>
      <c r="CT612" s="7"/>
      <c r="CU612" s="7"/>
      <c r="CV612" s="7"/>
      <c r="CW612" s="7"/>
      <c r="CX612" s="7"/>
      <c r="CY612" s="7"/>
      <c r="CZ612" s="7"/>
      <c r="DA612" s="7"/>
      <c r="DB612" s="7"/>
      <c r="DC612" s="7"/>
      <c r="DD612" s="7"/>
      <c r="DE612" s="7"/>
      <c r="DF612" s="7"/>
      <c r="DG612" s="7"/>
      <c r="DH612" s="7"/>
      <c r="DI612" s="7"/>
      <c r="DJ612" s="7"/>
      <c r="DK612" s="7"/>
      <c r="DL612" s="7"/>
      <c r="DM612" s="7"/>
      <c r="DN612" s="7"/>
      <c r="DO612" s="7"/>
      <c r="DP612" s="7"/>
      <c r="DQ612" s="7"/>
      <c r="DR612" s="7"/>
      <c r="DS612" s="7"/>
      <c r="DT612" s="7"/>
      <c r="DU612" s="7"/>
      <c r="DV612" s="7"/>
      <c r="DW612" s="7"/>
      <c r="DX612" s="7"/>
      <c r="DY612" s="7"/>
      <c r="DZ612" s="7"/>
      <c r="EA612" s="7"/>
      <c r="EB612" s="7"/>
      <c r="EC612" s="7"/>
      <c r="ED612" s="7"/>
      <c r="EE612" s="7"/>
      <c r="EF612" s="7"/>
      <c r="EG612" s="7"/>
      <c r="EH612" s="7"/>
      <c r="EI612" s="7"/>
      <c r="EJ612" s="7"/>
      <c r="EK612" s="7"/>
      <c r="EL612" s="7"/>
      <c r="EM612" s="7"/>
      <c r="EN612" s="7"/>
      <c r="EO612" s="7"/>
      <c r="EP612" s="7"/>
      <c r="EQ612" s="7"/>
      <c r="ER612" s="7"/>
      <c r="ES612" s="7"/>
      <c r="ET612" s="7"/>
      <c r="EU612" s="7"/>
      <c r="EV612" s="7"/>
      <c r="EW612" s="7"/>
      <c r="EX612" s="7"/>
      <c r="EY612" s="7"/>
      <c r="EZ612" s="7"/>
      <c r="FA612" s="7"/>
      <c r="FB612" s="7"/>
      <c r="FC612" s="7"/>
      <c r="FD612" s="7"/>
      <c r="FE612" s="7"/>
      <c r="FF612" s="7"/>
      <c r="FG612" s="7"/>
      <c r="FH612" s="7"/>
      <c r="FI612" s="7"/>
      <c r="FJ612" s="7"/>
      <c r="FK612" s="7"/>
      <c r="FL612" s="7"/>
      <c r="FM612" s="7"/>
      <c r="FN612" s="7"/>
      <c r="FO612" s="7"/>
      <c r="FP612" s="7"/>
      <c r="FQ612" s="7"/>
      <c r="FR612" s="7"/>
      <c r="FS612" s="7"/>
      <c r="FT612" s="7"/>
      <c r="FU612" s="7"/>
      <c r="FV612" s="7"/>
      <c r="FW612" s="7"/>
      <c r="FX612" s="7"/>
      <c r="FY612" s="7"/>
      <c r="FZ612" s="7"/>
      <c r="GA612" s="7"/>
      <c r="GB612" s="7"/>
      <c r="GC612" s="7"/>
      <c r="GD612" s="7"/>
      <c r="GE612" s="7"/>
      <c r="GF612" s="7"/>
      <c r="GG612" s="7"/>
      <c r="GH612" s="7"/>
      <c r="GI612" s="7"/>
      <c r="GJ612" s="7"/>
      <c r="GK612" s="7"/>
      <c r="GL612" s="7"/>
      <c r="GM612" s="7"/>
      <c r="GN612" s="7"/>
      <c r="GO612" s="7"/>
      <c r="GP612" s="7"/>
      <c r="GQ612" s="7"/>
      <c r="GR612" s="7"/>
      <c r="GS612" s="7"/>
      <c r="GT612" s="7"/>
      <c r="GU612" s="7"/>
      <c r="GV612" s="7"/>
      <c r="GW612" s="7"/>
      <c r="GX612" s="7"/>
      <c r="GY612" s="7"/>
      <c r="GZ612" s="7"/>
      <c r="HA612" s="7"/>
      <c r="HB612" s="7"/>
      <c r="HC612" s="7"/>
      <c r="HD612" s="7"/>
      <c r="HE612" s="7"/>
      <c r="HF612" s="7"/>
      <c r="HG612" s="7"/>
      <c r="HH612" s="7"/>
      <c r="HI612" s="7"/>
      <c r="HJ612" s="7"/>
      <c r="HK612" s="7"/>
      <c r="HL612" s="7"/>
      <c r="HM612" s="7"/>
      <c r="HN612" s="7"/>
      <c r="HO612" s="7"/>
      <c r="HP612" s="7"/>
      <c r="HQ612" s="7"/>
      <c r="HR612" s="7"/>
      <c r="HS612" s="7"/>
      <c r="HT612" s="7"/>
      <c r="HU612" s="7"/>
      <c r="HV612" s="7"/>
      <c r="HW612" s="7"/>
      <c r="HX612" s="7"/>
      <c r="HY612" s="7"/>
      <c r="HZ612" s="7"/>
      <c r="IA612" s="7"/>
      <c r="IB612" s="7"/>
      <c r="IC612" s="7"/>
      <c r="ID612" s="7"/>
      <c r="IE612" s="7"/>
      <c r="IF612" s="7"/>
      <c r="IG612" s="7"/>
      <c r="IH612" s="7"/>
      <c r="II612" s="7"/>
      <c r="IJ612" s="7"/>
      <c r="IK612" s="7"/>
      <c r="IL612" s="7"/>
      <c r="IM612" s="7"/>
      <c r="IN612" s="7"/>
      <c r="IO612" s="7"/>
      <c r="IP612" s="7"/>
      <c r="IQ612" s="7"/>
      <c r="IR612" s="7"/>
      <c r="IS612" s="7"/>
      <c r="IT612" s="7"/>
      <c r="IU612" s="7"/>
      <c r="IV612" s="7"/>
    </row>
    <row r="613" spans="1:256" s="33" customFormat="1">
      <c r="A613" s="104"/>
      <c r="B613" s="1105"/>
      <c r="C613" s="91"/>
      <c r="D613" s="1099"/>
      <c r="E613" s="91"/>
      <c r="F613" s="91"/>
      <c r="G613" s="2"/>
      <c r="H613" s="197"/>
      <c r="I613" s="917"/>
      <c r="J613" s="917"/>
      <c r="K613" s="917"/>
      <c r="L613" s="917"/>
      <c r="M613" s="917"/>
      <c r="N613" s="91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  <c r="AD613" s="7"/>
      <c r="AE613" s="7"/>
      <c r="AF613" s="7"/>
      <c r="AG613" s="7"/>
      <c r="AH613" s="7"/>
      <c r="AI613" s="7"/>
      <c r="AJ613" s="7"/>
      <c r="AK613" s="7"/>
      <c r="AL613" s="7"/>
      <c r="AM613" s="7"/>
      <c r="AN613" s="7"/>
      <c r="AO613" s="7"/>
      <c r="AP613" s="7"/>
      <c r="AQ613" s="7"/>
      <c r="AR613" s="7"/>
      <c r="AS613" s="7"/>
      <c r="AT613" s="7"/>
      <c r="AU613" s="7"/>
      <c r="AV613" s="7"/>
      <c r="AW613" s="7"/>
      <c r="AX613" s="7"/>
      <c r="AY613" s="7"/>
      <c r="AZ613" s="7"/>
      <c r="BA613" s="7"/>
      <c r="BB613" s="7"/>
      <c r="BC613" s="7"/>
      <c r="BD613" s="7"/>
      <c r="BE613" s="7"/>
      <c r="BF613" s="7"/>
      <c r="BG613" s="7"/>
      <c r="BH613" s="7"/>
      <c r="BI613" s="7"/>
      <c r="BJ613" s="7"/>
      <c r="BK613" s="7"/>
      <c r="BL613" s="7"/>
      <c r="BM613" s="7"/>
      <c r="BN613" s="7"/>
      <c r="BO613" s="7"/>
      <c r="BP613" s="7"/>
      <c r="BQ613" s="7"/>
      <c r="BR613" s="7"/>
      <c r="BS613" s="7"/>
      <c r="BT613" s="7"/>
      <c r="BU613" s="7"/>
      <c r="BV613" s="7"/>
      <c r="BW613" s="7"/>
      <c r="BX613" s="7"/>
      <c r="BY613" s="7"/>
      <c r="BZ613" s="7"/>
      <c r="CA613" s="7"/>
      <c r="CB613" s="7"/>
      <c r="CC613" s="7"/>
      <c r="CD613" s="7"/>
      <c r="CE613" s="7"/>
      <c r="CF613" s="7"/>
      <c r="CG613" s="7"/>
      <c r="CH613" s="7"/>
      <c r="CI613" s="7"/>
      <c r="CJ613" s="7"/>
      <c r="CK613" s="7"/>
      <c r="CL613" s="7"/>
      <c r="CM613" s="7"/>
      <c r="CN613" s="7"/>
      <c r="CO613" s="7"/>
      <c r="CP613" s="7"/>
      <c r="CQ613" s="7"/>
      <c r="CR613" s="7"/>
      <c r="CS613" s="7"/>
      <c r="CT613" s="7"/>
      <c r="CU613" s="7"/>
      <c r="CV613" s="7"/>
      <c r="CW613" s="7"/>
      <c r="CX613" s="7"/>
      <c r="CY613" s="7"/>
      <c r="CZ613" s="7"/>
      <c r="DA613" s="7"/>
      <c r="DB613" s="7"/>
      <c r="DC613" s="7"/>
      <c r="DD613" s="7"/>
      <c r="DE613" s="7"/>
      <c r="DF613" s="7"/>
      <c r="DG613" s="7"/>
      <c r="DH613" s="7"/>
      <c r="DI613" s="7"/>
      <c r="DJ613" s="7"/>
      <c r="DK613" s="7"/>
      <c r="DL613" s="7"/>
      <c r="DM613" s="7"/>
      <c r="DN613" s="7"/>
      <c r="DO613" s="7"/>
      <c r="DP613" s="7"/>
      <c r="DQ613" s="7"/>
      <c r="DR613" s="7"/>
      <c r="DS613" s="7"/>
      <c r="DT613" s="7"/>
      <c r="DU613" s="7"/>
      <c r="DV613" s="7"/>
      <c r="DW613" s="7"/>
      <c r="DX613" s="7"/>
      <c r="DY613" s="7"/>
      <c r="DZ613" s="7"/>
      <c r="EA613" s="7"/>
      <c r="EB613" s="7"/>
      <c r="EC613" s="7"/>
      <c r="ED613" s="7"/>
      <c r="EE613" s="7"/>
      <c r="EF613" s="7"/>
      <c r="EG613" s="7"/>
      <c r="EH613" s="7"/>
      <c r="EI613" s="7"/>
      <c r="EJ613" s="7"/>
      <c r="EK613" s="7"/>
      <c r="EL613" s="7"/>
      <c r="EM613" s="7"/>
      <c r="EN613" s="7"/>
      <c r="EO613" s="7"/>
      <c r="EP613" s="7"/>
      <c r="EQ613" s="7"/>
      <c r="ER613" s="7"/>
      <c r="ES613" s="7"/>
      <c r="ET613" s="7"/>
      <c r="EU613" s="7"/>
      <c r="EV613" s="7"/>
      <c r="EW613" s="7"/>
      <c r="EX613" s="7"/>
      <c r="EY613" s="7"/>
      <c r="EZ613" s="7"/>
      <c r="FA613" s="7"/>
      <c r="FB613" s="7"/>
      <c r="FC613" s="7"/>
      <c r="FD613" s="7"/>
      <c r="FE613" s="7"/>
      <c r="FF613" s="7"/>
      <c r="FG613" s="7"/>
      <c r="FH613" s="7"/>
      <c r="FI613" s="7"/>
      <c r="FJ613" s="7"/>
      <c r="FK613" s="7"/>
      <c r="FL613" s="7"/>
      <c r="FM613" s="7"/>
      <c r="FN613" s="7"/>
      <c r="FO613" s="7"/>
      <c r="FP613" s="7"/>
      <c r="FQ613" s="7"/>
      <c r="FR613" s="7"/>
      <c r="FS613" s="7"/>
      <c r="FT613" s="7"/>
      <c r="FU613" s="7"/>
      <c r="FV613" s="7"/>
      <c r="FW613" s="7"/>
      <c r="FX613" s="7"/>
      <c r="FY613" s="7"/>
      <c r="FZ613" s="7"/>
      <c r="GA613" s="7"/>
      <c r="GB613" s="7"/>
      <c r="GC613" s="7"/>
      <c r="GD613" s="7"/>
      <c r="GE613" s="7"/>
      <c r="GF613" s="7"/>
      <c r="GG613" s="7"/>
      <c r="GH613" s="7"/>
      <c r="GI613" s="7"/>
      <c r="GJ613" s="7"/>
      <c r="GK613" s="7"/>
      <c r="GL613" s="7"/>
      <c r="GM613" s="7"/>
      <c r="GN613" s="7"/>
      <c r="GO613" s="7"/>
      <c r="GP613" s="7"/>
      <c r="GQ613" s="7"/>
      <c r="GR613" s="7"/>
      <c r="GS613" s="7"/>
      <c r="GT613" s="7"/>
      <c r="GU613" s="7"/>
      <c r="GV613" s="7"/>
      <c r="GW613" s="7"/>
      <c r="GX613" s="7"/>
      <c r="GY613" s="7"/>
      <c r="GZ613" s="7"/>
      <c r="HA613" s="7"/>
      <c r="HB613" s="7"/>
      <c r="HC613" s="7"/>
      <c r="HD613" s="7"/>
      <c r="HE613" s="7"/>
      <c r="HF613" s="7"/>
      <c r="HG613" s="7"/>
      <c r="HH613" s="7"/>
      <c r="HI613" s="7"/>
      <c r="HJ613" s="7"/>
      <c r="HK613" s="7"/>
      <c r="HL613" s="7"/>
      <c r="HM613" s="7"/>
      <c r="HN613" s="7"/>
      <c r="HO613" s="7"/>
      <c r="HP613" s="7"/>
      <c r="HQ613" s="7"/>
      <c r="HR613" s="7"/>
      <c r="HS613" s="7"/>
      <c r="HT613" s="7"/>
      <c r="HU613" s="7"/>
      <c r="HV613" s="7"/>
      <c r="HW613" s="7"/>
      <c r="HX613" s="7"/>
      <c r="HY613" s="7"/>
      <c r="HZ613" s="7"/>
      <c r="IA613" s="7"/>
      <c r="IB613" s="7"/>
      <c r="IC613" s="7"/>
      <c r="ID613" s="7"/>
      <c r="IE613" s="7"/>
      <c r="IF613" s="7"/>
      <c r="IG613" s="7"/>
      <c r="IH613" s="7"/>
      <c r="II613" s="7"/>
      <c r="IJ613" s="7"/>
      <c r="IK613" s="7"/>
      <c r="IL613" s="7"/>
      <c r="IM613" s="7"/>
      <c r="IN613" s="7"/>
      <c r="IO613" s="7"/>
      <c r="IP613" s="7"/>
      <c r="IQ613" s="7"/>
      <c r="IR613" s="7"/>
      <c r="IS613" s="7"/>
      <c r="IT613" s="7"/>
      <c r="IU613" s="7"/>
      <c r="IV613" s="7"/>
    </row>
    <row r="614" spans="1:256" s="33" customFormat="1">
      <c r="A614" s="104"/>
      <c r="B614" s="1105"/>
      <c r="C614" s="91"/>
      <c r="D614" s="1099"/>
      <c r="E614" s="91"/>
      <c r="F614" s="91"/>
      <c r="G614" s="2"/>
      <c r="H614" s="197"/>
      <c r="I614" s="917"/>
      <c r="J614" s="917"/>
      <c r="K614" s="917"/>
      <c r="L614" s="917"/>
      <c r="M614" s="917"/>
      <c r="N614" s="91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  <c r="AD614" s="7"/>
      <c r="AE614" s="7"/>
      <c r="AF614" s="7"/>
      <c r="AG614" s="7"/>
      <c r="AH614" s="7"/>
      <c r="AI614" s="7"/>
      <c r="AJ614" s="7"/>
      <c r="AK614" s="7"/>
      <c r="AL614" s="7"/>
      <c r="AM614" s="7"/>
      <c r="AN614" s="7"/>
      <c r="AO614" s="7"/>
      <c r="AP614" s="7"/>
      <c r="AQ614" s="7"/>
      <c r="AR614" s="7"/>
      <c r="AS614" s="7"/>
      <c r="AT614" s="7"/>
      <c r="AU614" s="7"/>
      <c r="AV614" s="7"/>
      <c r="AW614" s="7"/>
      <c r="AX614" s="7"/>
      <c r="AY614" s="7"/>
      <c r="AZ614" s="7"/>
      <c r="BA614" s="7"/>
      <c r="BB614" s="7"/>
      <c r="BC614" s="7"/>
      <c r="BD614" s="7"/>
      <c r="BE614" s="7"/>
      <c r="BF614" s="7"/>
      <c r="BG614" s="7"/>
      <c r="BH614" s="7"/>
      <c r="BI614" s="7"/>
      <c r="BJ614" s="7"/>
      <c r="BK614" s="7"/>
      <c r="BL614" s="7"/>
      <c r="BM614" s="7"/>
      <c r="BN614" s="7"/>
      <c r="BO614" s="7"/>
      <c r="BP614" s="7"/>
      <c r="BQ614" s="7"/>
      <c r="BR614" s="7"/>
      <c r="BS614" s="7"/>
      <c r="BT614" s="7"/>
      <c r="BU614" s="7"/>
      <c r="BV614" s="7"/>
      <c r="BW614" s="7"/>
      <c r="BX614" s="7"/>
      <c r="BY614" s="7"/>
      <c r="BZ614" s="7"/>
      <c r="CA614" s="7"/>
      <c r="CB614" s="7"/>
      <c r="CC614" s="7"/>
      <c r="CD614" s="7"/>
      <c r="CE614" s="7"/>
      <c r="CF614" s="7"/>
      <c r="CG614" s="7"/>
      <c r="CH614" s="7"/>
      <c r="CI614" s="7"/>
      <c r="CJ614" s="7"/>
      <c r="CK614" s="7"/>
      <c r="CL614" s="7"/>
      <c r="CM614" s="7"/>
      <c r="CN614" s="7"/>
      <c r="CO614" s="7"/>
      <c r="CP614" s="7"/>
      <c r="CQ614" s="7"/>
      <c r="CR614" s="7"/>
      <c r="CS614" s="7"/>
      <c r="CT614" s="7"/>
      <c r="CU614" s="7"/>
      <c r="CV614" s="7"/>
      <c r="CW614" s="7"/>
      <c r="CX614" s="7"/>
      <c r="CY614" s="7"/>
      <c r="CZ614" s="7"/>
      <c r="DA614" s="7"/>
      <c r="DB614" s="7"/>
      <c r="DC614" s="7"/>
      <c r="DD614" s="7"/>
      <c r="DE614" s="7"/>
      <c r="DF614" s="7"/>
      <c r="DG614" s="7"/>
      <c r="DH614" s="7"/>
      <c r="DI614" s="7"/>
      <c r="DJ614" s="7"/>
      <c r="DK614" s="7"/>
      <c r="DL614" s="7"/>
      <c r="DM614" s="7"/>
      <c r="DN614" s="7"/>
      <c r="DO614" s="7"/>
      <c r="DP614" s="7"/>
      <c r="DQ614" s="7"/>
      <c r="DR614" s="7"/>
      <c r="DS614" s="7"/>
      <c r="DT614" s="7"/>
      <c r="DU614" s="7"/>
      <c r="DV614" s="7"/>
      <c r="DW614" s="7"/>
      <c r="DX614" s="7"/>
      <c r="DY614" s="7"/>
      <c r="DZ614" s="7"/>
      <c r="EA614" s="7"/>
      <c r="EB614" s="7"/>
      <c r="EC614" s="7"/>
      <c r="ED614" s="7"/>
      <c r="EE614" s="7"/>
      <c r="EF614" s="7"/>
      <c r="EG614" s="7"/>
      <c r="EH614" s="7"/>
      <c r="EI614" s="7"/>
      <c r="EJ614" s="7"/>
      <c r="EK614" s="7"/>
      <c r="EL614" s="7"/>
      <c r="EM614" s="7"/>
      <c r="EN614" s="7"/>
      <c r="EO614" s="7"/>
      <c r="EP614" s="7"/>
      <c r="EQ614" s="7"/>
      <c r="ER614" s="7"/>
      <c r="ES614" s="7"/>
      <c r="ET614" s="7"/>
      <c r="EU614" s="7"/>
      <c r="EV614" s="7"/>
      <c r="EW614" s="7"/>
      <c r="EX614" s="7"/>
      <c r="EY614" s="7"/>
      <c r="EZ614" s="7"/>
      <c r="FA614" s="7"/>
      <c r="FB614" s="7"/>
      <c r="FC614" s="7"/>
      <c r="FD614" s="7"/>
      <c r="FE614" s="7"/>
      <c r="FF614" s="7"/>
      <c r="FG614" s="7"/>
      <c r="FH614" s="7"/>
      <c r="FI614" s="7"/>
      <c r="FJ614" s="7"/>
      <c r="FK614" s="7"/>
      <c r="FL614" s="7"/>
      <c r="FM614" s="7"/>
      <c r="FN614" s="7"/>
      <c r="FO614" s="7"/>
      <c r="FP614" s="7"/>
      <c r="FQ614" s="7"/>
      <c r="FR614" s="7"/>
      <c r="FS614" s="7"/>
      <c r="FT614" s="7"/>
      <c r="FU614" s="7"/>
      <c r="FV614" s="7"/>
      <c r="FW614" s="7"/>
      <c r="FX614" s="7"/>
      <c r="FY614" s="7"/>
      <c r="FZ614" s="7"/>
      <c r="GA614" s="7"/>
      <c r="GB614" s="7"/>
      <c r="GC614" s="7"/>
      <c r="GD614" s="7"/>
      <c r="GE614" s="7"/>
      <c r="GF614" s="7"/>
      <c r="GG614" s="7"/>
      <c r="GH614" s="7"/>
      <c r="GI614" s="7"/>
      <c r="GJ614" s="7"/>
      <c r="GK614" s="7"/>
      <c r="GL614" s="7"/>
      <c r="GM614" s="7"/>
      <c r="GN614" s="7"/>
      <c r="GO614" s="7"/>
      <c r="GP614" s="7"/>
      <c r="GQ614" s="7"/>
      <c r="GR614" s="7"/>
      <c r="GS614" s="7"/>
      <c r="GT614" s="7"/>
      <c r="GU614" s="7"/>
      <c r="GV614" s="7"/>
      <c r="GW614" s="7"/>
      <c r="GX614" s="7"/>
      <c r="GY614" s="7"/>
      <c r="GZ614" s="7"/>
      <c r="HA614" s="7"/>
      <c r="HB614" s="7"/>
      <c r="HC614" s="7"/>
      <c r="HD614" s="7"/>
      <c r="HE614" s="7"/>
      <c r="HF614" s="7"/>
      <c r="HG614" s="7"/>
      <c r="HH614" s="7"/>
      <c r="HI614" s="7"/>
      <c r="HJ614" s="7"/>
      <c r="HK614" s="7"/>
      <c r="HL614" s="7"/>
      <c r="HM614" s="7"/>
      <c r="HN614" s="7"/>
      <c r="HO614" s="7"/>
      <c r="HP614" s="7"/>
      <c r="HQ614" s="7"/>
      <c r="HR614" s="7"/>
      <c r="HS614" s="7"/>
      <c r="HT614" s="7"/>
      <c r="HU614" s="7"/>
      <c r="HV614" s="7"/>
      <c r="HW614" s="7"/>
      <c r="HX614" s="7"/>
      <c r="HY614" s="7"/>
      <c r="HZ614" s="7"/>
      <c r="IA614" s="7"/>
      <c r="IB614" s="7"/>
      <c r="IC614" s="7"/>
      <c r="ID614" s="7"/>
      <c r="IE614" s="7"/>
      <c r="IF614" s="7"/>
      <c r="IG614" s="7"/>
      <c r="IH614" s="7"/>
      <c r="II614" s="7"/>
      <c r="IJ614" s="7"/>
      <c r="IK614" s="7"/>
      <c r="IL614" s="7"/>
      <c r="IM614" s="7"/>
      <c r="IN614" s="7"/>
      <c r="IO614" s="7"/>
      <c r="IP614" s="7"/>
      <c r="IQ614" s="7"/>
      <c r="IR614" s="7"/>
      <c r="IS614" s="7"/>
      <c r="IT614" s="7"/>
      <c r="IU614" s="7"/>
      <c r="IV614" s="7"/>
    </row>
    <row r="615" spans="1:256" s="33" customFormat="1">
      <c r="A615" s="104"/>
      <c r="B615" s="1105"/>
      <c r="C615" s="91"/>
      <c r="D615" s="1099"/>
      <c r="E615" s="91"/>
      <c r="F615" s="91"/>
      <c r="G615" s="2"/>
      <c r="H615" s="197"/>
      <c r="I615" s="917"/>
      <c r="J615" s="917"/>
      <c r="K615" s="917"/>
      <c r="L615" s="917"/>
      <c r="M615" s="917"/>
      <c r="N615" s="91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7"/>
      <c r="AD615" s="7"/>
      <c r="AE615" s="7"/>
      <c r="AF615" s="7"/>
      <c r="AG615" s="7"/>
      <c r="AH615" s="7"/>
      <c r="AI615" s="7"/>
      <c r="AJ615" s="7"/>
      <c r="AK615" s="7"/>
      <c r="AL615" s="7"/>
      <c r="AM615" s="7"/>
      <c r="AN615" s="7"/>
      <c r="AO615" s="7"/>
      <c r="AP615" s="7"/>
      <c r="AQ615" s="7"/>
      <c r="AR615" s="7"/>
      <c r="AS615" s="7"/>
      <c r="AT615" s="7"/>
      <c r="AU615" s="7"/>
      <c r="AV615" s="7"/>
      <c r="AW615" s="7"/>
      <c r="AX615" s="7"/>
      <c r="AY615" s="7"/>
      <c r="AZ615" s="7"/>
      <c r="BA615" s="7"/>
      <c r="BB615" s="7"/>
      <c r="BC615" s="7"/>
      <c r="BD615" s="7"/>
      <c r="BE615" s="7"/>
      <c r="BF615" s="7"/>
      <c r="BG615" s="7"/>
      <c r="BH615" s="7"/>
      <c r="BI615" s="7"/>
      <c r="BJ615" s="7"/>
      <c r="BK615" s="7"/>
      <c r="BL615" s="7"/>
      <c r="BM615" s="7"/>
      <c r="BN615" s="7"/>
      <c r="BO615" s="7"/>
      <c r="BP615" s="7"/>
      <c r="BQ615" s="7"/>
      <c r="BR615" s="7"/>
      <c r="BS615" s="7"/>
      <c r="BT615" s="7"/>
      <c r="BU615" s="7"/>
      <c r="BV615" s="7"/>
      <c r="BW615" s="7"/>
      <c r="BX615" s="7"/>
      <c r="BY615" s="7"/>
      <c r="BZ615" s="7"/>
      <c r="CA615" s="7"/>
      <c r="CB615" s="7"/>
      <c r="CC615" s="7"/>
      <c r="CD615" s="7"/>
      <c r="CE615" s="7"/>
      <c r="CF615" s="7"/>
      <c r="CG615" s="7"/>
      <c r="CH615" s="7"/>
      <c r="CI615" s="7"/>
      <c r="CJ615" s="7"/>
      <c r="CK615" s="7"/>
      <c r="CL615" s="7"/>
      <c r="CM615" s="7"/>
      <c r="CN615" s="7"/>
      <c r="CO615" s="7"/>
      <c r="CP615" s="7"/>
      <c r="CQ615" s="7"/>
      <c r="CR615" s="7"/>
      <c r="CS615" s="7"/>
      <c r="CT615" s="7"/>
      <c r="CU615" s="7"/>
      <c r="CV615" s="7"/>
      <c r="CW615" s="7"/>
      <c r="CX615" s="7"/>
      <c r="CY615" s="7"/>
      <c r="CZ615" s="7"/>
      <c r="DA615" s="7"/>
      <c r="DB615" s="7"/>
      <c r="DC615" s="7"/>
      <c r="DD615" s="7"/>
      <c r="DE615" s="7"/>
      <c r="DF615" s="7"/>
      <c r="DG615" s="7"/>
      <c r="DH615" s="7"/>
      <c r="DI615" s="7"/>
      <c r="DJ615" s="7"/>
      <c r="DK615" s="7"/>
      <c r="DL615" s="7"/>
      <c r="DM615" s="7"/>
      <c r="DN615" s="7"/>
      <c r="DO615" s="7"/>
      <c r="DP615" s="7"/>
      <c r="DQ615" s="7"/>
      <c r="DR615" s="7"/>
      <c r="DS615" s="7"/>
      <c r="DT615" s="7"/>
      <c r="DU615" s="7"/>
      <c r="DV615" s="7"/>
      <c r="DW615" s="7"/>
      <c r="DX615" s="7"/>
      <c r="DY615" s="7"/>
      <c r="DZ615" s="7"/>
      <c r="EA615" s="7"/>
      <c r="EB615" s="7"/>
      <c r="EC615" s="7"/>
      <c r="ED615" s="7"/>
      <c r="EE615" s="7"/>
      <c r="EF615" s="7"/>
      <c r="EG615" s="7"/>
      <c r="EH615" s="7"/>
      <c r="EI615" s="7"/>
      <c r="EJ615" s="7"/>
      <c r="EK615" s="7"/>
      <c r="EL615" s="7"/>
      <c r="EM615" s="7"/>
      <c r="EN615" s="7"/>
      <c r="EO615" s="7"/>
      <c r="EP615" s="7"/>
      <c r="EQ615" s="7"/>
      <c r="ER615" s="7"/>
      <c r="ES615" s="7"/>
      <c r="ET615" s="7"/>
      <c r="EU615" s="7"/>
      <c r="EV615" s="7"/>
      <c r="EW615" s="7"/>
      <c r="EX615" s="7"/>
      <c r="EY615" s="7"/>
      <c r="EZ615" s="7"/>
      <c r="FA615" s="7"/>
      <c r="FB615" s="7"/>
      <c r="FC615" s="7"/>
      <c r="FD615" s="7"/>
      <c r="FE615" s="7"/>
      <c r="FF615" s="7"/>
      <c r="FG615" s="7"/>
      <c r="FH615" s="7"/>
      <c r="FI615" s="7"/>
      <c r="FJ615" s="7"/>
      <c r="FK615" s="7"/>
      <c r="FL615" s="7"/>
      <c r="FM615" s="7"/>
      <c r="FN615" s="7"/>
      <c r="FO615" s="7"/>
      <c r="FP615" s="7"/>
      <c r="FQ615" s="7"/>
      <c r="FR615" s="7"/>
      <c r="FS615" s="7"/>
      <c r="FT615" s="7"/>
      <c r="FU615" s="7"/>
      <c r="FV615" s="7"/>
      <c r="FW615" s="7"/>
      <c r="FX615" s="7"/>
      <c r="FY615" s="7"/>
      <c r="FZ615" s="7"/>
      <c r="GA615" s="7"/>
      <c r="GB615" s="7"/>
      <c r="GC615" s="7"/>
      <c r="GD615" s="7"/>
      <c r="GE615" s="7"/>
      <c r="GF615" s="7"/>
      <c r="GG615" s="7"/>
      <c r="GH615" s="7"/>
      <c r="GI615" s="7"/>
      <c r="GJ615" s="7"/>
      <c r="GK615" s="7"/>
      <c r="GL615" s="7"/>
      <c r="GM615" s="7"/>
      <c r="GN615" s="7"/>
      <c r="GO615" s="7"/>
      <c r="GP615" s="7"/>
      <c r="GQ615" s="7"/>
      <c r="GR615" s="7"/>
      <c r="GS615" s="7"/>
      <c r="GT615" s="7"/>
      <c r="GU615" s="7"/>
      <c r="GV615" s="7"/>
      <c r="GW615" s="7"/>
      <c r="GX615" s="7"/>
      <c r="GY615" s="7"/>
      <c r="GZ615" s="7"/>
      <c r="HA615" s="7"/>
      <c r="HB615" s="7"/>
      <c r="HC615" s="7"/>
      <c r="HD615" s="7"/>
      <c r="HE615" s="7"/>
      <c r="HF615" s="7"/>
      <c r="HG615" s="7"/>
      <c r="HH615" s="7"/>
      <c r="HI615" s="7"/>
      <c r="HJ615" s="7"/>
      <c r="HK615" s="7"/>
      <c r="HL615" s="7"/>
      <c r="HM615" s="7"/>
      <c r="HN615" s="7"/>
      <c r="HO615" s="7"/>
      <c r="HP615" s="7"/>
      <c r="HQ615" s="7"/>
      <c r="HR615" s="7"/>
      <c r="HS615" s="7"/>
      <c r="HT615" s="7"/>
      <c r="HU615" s="7"/>
      <c r="HV615" s="7"/>
      <c r="HW615" s="7"/>
      <c r="HX615" s="7"/>
      <c r="HY615" s="7"/>
      <c r="HZ615" s="7"/>
      <c r="IA615" s="7"/>
      <c r="IB615" s="7"/>
      <c r="IC615" s="7"/>
      <c r="ID615" s="7"/>
      <c r="IE615" s="7"/>
      <c r="IF615" s="7"/>
      <c r="IG615" s="7"/>
      <c r="IH615" s="7"/>
      <c r="II615" s="7"/>
      <c r="IJ615" s="7"/>
      <c r="IK615" s="7"/>
      <c r="IL615" s="7"/>
      <c r="IM615" s="7"/>
      <c r="IN615" s="7"/>
      <c r="IO615" s="7"/>
      <c r="IP615" s="7"/>
      <c r="IQ615" s="7"/>
      <c r="IR615" s="7"/>
      <c r="IS615" s="7"/>
      <c r="IT615" s="7"/>
      <c r="IU615" s="7"/>
      <c r="IV615" s="7"/>
    </row>
    <row r="616" spans="1:256" s="33" customFormat="1">
      <c r="A616" s="165"/>
      <c r="B616" s="1104"/>
      <c r="C616" s="91"/>
      <c r="D616" s="1099"/>
      <c r="E616" s="91"/>
      <c r="F616" s="91"/>
      <c r="G616" s="2"/>
      <c r="H616" s="197"/>
      <c r="I616" s="917"/>
      <c r="J616" s="917"/>
      <c r="K616" s="917"/>
      <c r="L616" s="917"/>
      <c r="M616" s="917"/>
      <c r="N616" s="91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  <c r="AD616" s="7"/>
      <c r="AE616" s="7"/>
      <c r="AF616" s="7"/>
      <c r="AG616" s="7"/>
      <c r="AH616" s="7"/>
      <c r="AI616" s="7"/>
      <c r="AJ616" s="7"/>
      <c r="AK616" s="7"/>
      <c r="AL616" s="7"/>
      <c r="AM616" s="7"/>
      <c r="AN616" s="7"/>
      <c r="AO616" s="7"/>
      <c r="AP616" s="7"/>
      <c r="AQ616" s="7"/>
      <c r="AR616" s="7"/>
      <c r="AS616" s="7"/>
      <c r="AT616" s="7"/>
      <c r="AU616" s="7"/>
      <c r="AV616" s="7"/>
      <c r="AW616" s="7"/>
      <c r="AX616" s="7"/>
      <c r="AY616" s="7"/>
      <c r="AZ616" s="7"/>
      <c r="BA616" s="7"/>
      <c r="BB616" s="7"/>
      <c r="BC616" s="7"/>
      <c r="BD616" s="7"/>
      <c r="BE616" s="7"/>
      <c r="BF616" s="7"/>
      <c r="BG616" s="7"/>
      <c r="BH616" s="7"/>
      <c r="BI616" s="7"/>
      <c r="BJ616" s="7"/>
      <c r="BK616" s="7"/>
      <c r="BL616" s="7"/>
      <c r="BM616" s="7"/>
      <c r="BN616" s="7"/>
      <c r="BO616" s="7"/>
      <c r="BP616" s="7"/>
      <c r="BQ616" s="7"/>
      <c r="BR616" s="7"/>
      <c r="BS616" s="7"/>
      <c r="BT616" s="7"/>
      <c r="BU616" s="7"/>
      <c r="BV616" s="7"/>
      <c r="BW616" s="7"/>
      <c r="BX616" s="7"/>
      <c r="BY616" s="7"/>
      <c r="BZ616" s="7"/>
      <c r="CA616" s="7"/>
      <c r="CB616" s="7"/>
      <c r="CC616" s="7"/>
      <c r="CD616" s="7"/>
      <c r="CE616" s="7"/>
      <c r="CF616" s="7"/>
      <c r="CG616" s="7"/>
      <c r="CH616" s="7"/>
      <c r="CI616" s="7"/>
      <c r="CJ616" s="7"/>
      <c r="CK616" s="7"/>
      <c r="CL616" s="7"/>
      <c r="CM616" s="7"/>
      <c r="CN616" s="7"/>
      <c r="CO616" s="7"/>
      <c r="CP616" s="7"/>
      <c r="CQ616" s="7"/>
      <c r="CR616" s="7"/>
      <c r="CS616" s="7"/>
      <c r="CT616" s="7"/>
      <c r="CU616" s="7"/>
      <c r="CV616" s="7"/>
      <c r="CW616" s="7"/>
      <c r="CX616" s="7"/>
      <c r="CY616" s="7"/>
      <c r="CZ616" s="7"/>
      <c r="DA616" s="7"/>
      <c r="DB616" s="7"/>
      <c r="DC616" s="7"/>
      <c r="DD616" s="7"/>
      <c r="DE616" s="7"/>
      <c r="DF616" s="7"/>
      <c r="DG616" s="7"/>
      <c r="DH616" s="7"/>
      <c r="DI616" s="7"/>
      <c r="DJ616" s="7"/>
      <c r="DK616" s="7"/>
      <c r="DL616" s="7"/>
      <c r="DM616" s="7"/>
      <c r="DN616" s="7"/>
      <c r="DO616" s="7"/>
      <c r="DP616" s="7"/>
      <c r="DQ616" s="7"/>
      <c r="DR616" s="7"/>
      <c r="DS616" s="7"/>
      <c r="DT616" s="7"/>
      <c r="DU616" s="7"/>
      <c r="DV616" s="7"/>
      <c r="DW616" s="7"/>
      <c r="DX616" s="7"/>
      <c r="DY616" s="7"/>
      <c r="DZ616" s="7"/>
      <c r="EA616" s="7"/>
      <c r="EB616" s="7"/>
      <c r="EC616" s="7"/>
      <c r="ED616" s="7"/>
      <c r="EE616" s="7"/>
      <c r="EF616" s="7"/>
      <c r="EG616" s="7"/>
      <c r="EH616" s="7"/>
      <c r="EI616" s="7"/>
      <c r="EJ616" s="7"/>
      <c r="EK616" s="7"/>
      <c r="EL616" s="7"/>
      <c r="EM616" s="7"/>
      <c r="EN616" s="7"/>
      <c r="EO616" s="7"/>
      <c r="EP616" s="7"/>
      <c r="EQ616" s="7"/>
      <c r="ER616" s="7"/>
      <c r="ES616" s="7"/>
      <c r="ET616" s="7"/>
      <c r="EU616" s="7"/>
      <c r="EV616" s="7"/>
      <c r="EW616" s="7"/>
      <c r="EX616" s="7"/>
      <c r="EY616" s="7"/>
      <c r="EZ616" s="7"/>
      <c r="FA616" s="7"/>
      <c r="FB616" s="7"/>
      <c r="FC616" s="7"/>
      <c r="FD616" s="7"/>
      <c r="FE616" s="7"/>
      <c r="FF616" s="7"/>
      <c r="FG616" s="7"/>
      <c r="FH616" s="7"/>
      <c r="FI616" s="7"/>
      <c r="FJ616" s="7"/>
      <c r="FK616" s="7"/>
      <c r="FL616" s="7"/>
      <c r="FM616" s="7"/>
      <c r="FN616" s="7"/>
      <c r="FO616" s="7"/>
      <c r="FP616" s="7"/>
      <c r="FQ616" s="7"/>
      <c r="FR616" s="7"/>
      <c r="FS616" s="7"/>
      <c r="FT616" s="7"/>
      <c r="FU616" s="7"/>
      <c r="FV616" s="7"/>
      <c r="FW616" s="7"/>
      <c r="FX616" s="7"/>
      <c r="FY616" s="7"/>
      <c r="FZ616" s="7"/>
      <c r="GA616" s="7"/>
      <c r="GB616" s="7"/>
      <c r="GC616" s="7"/>
      <c r="GD616" s="7"/>
      <c r="GE616" s="7"/>
      <c r="GF616" s="7"/>
      <c r="GG616" s="7"/>
      <c r="GH616" s="7"/>
      <c r="GI616" s="7"/>
      <c r="GJ616" s="7"/>
      <c r="GK616" s="7"/>
      <c r="GL616" s="7"/>
      <c r="GM616" s="7"/>
      <c r="GN616" s="7"/>
      <c r="GO616" s="7"/>
      <c r="GP616" s="7"/>
      <c r="GQ616" s="7"/>
      <c r="GR616" s="7"/>
      <c r="GS616" s="7"/>
      <c r="GT616" s="7"/>
      <c r="GU616" s="7"/>
      <c r="GV616" s="7"/>
      <c r="GW616" s="7"/>
      <c r="GX616" s="7"/>
      <c r="GY616" s="7"/>
      <c r="GZ616" s="7"/>
      <c r="HA616" s="7"/>
      <c r="HB616" s="7"/>
      <c r="HC616" s="7"/>
      <c r="HD616" s="7"/>
      <c r="HE616" s="7"/>
      <c r="HF616" s="7"/>
      <c r="HG616" s="7"/>
      <c r="HH616" s="7"/>
      <c r="HI616" s="7"/>
      <c r="HJ616" s="7"/>
      <c r="HK616" s="7"/>
      <c r="HL616" s="7"/>
      <c r="HM616" s="7"/>
      <c r="HN616" s="7"/>
      <c r="HO616" s="7"/>
      <c r="HP616" s="7"/>
      <c r="HQ616" s="7"/>
      <c r="HR616" s="7"/>
      <c r="HS616" s="7"/>
      <c r="HT616" s="7"/>
      <c r="HU616" s="7"/>
      <c r="HV616" s="7"/>
      <c r="HW616" s="7"/>
      <c r="HX616" s="7"/>
      <c r="HY616" s="7"/>
      <c r="HZ616" s="7"/>
      <c r="IA616" s="7"/>
      <c r="IB616" s="7"/>
      <c r="IC616" s="7"/>
      <c r="ID616" s="7"/>
      <c r="IE616" s="7"/>
      <c r="IF616" s="7"/>
      <c r="IG616" s="7"/>
      <c r="IH616" s="7"/>
      <c r="II616" s="7"/>
      <c r="IJ616" s="7"/>
      <c r="IK616" s="7"/>
      <c r="IL616" s="7"/>
      <c r="IM616" s="7"/>
      <c r="IN616" s="7"/>
      <c r="IO616" s="7"/>
      <c r="IP616" s="7"/>
      <c r="IQ616" s="7"/>
      <c r="IR616" s="7"/>
      <c r="IS616" s="7"/>
      <c r="IT616" s="7"/>
      <c r="IU616" s="7"/>
      <c r="IV616" s="7"/>
    </row>
    <row r="617" spans="1:256" s="33" customFormat="1">
      <c r="A617" s="104"/>
      <c r="B617" s="1105"/>
      <c r="C617" s="91"/>
      <c r="D617" s="1099"/>
      <c r="E617" s="91"/>
      <c r="F617" s="91"/>
      <c r="G617" s="2"/>
      <c r="H617" s="197"/>
      <c r="I617" s="917"/>
      <c r="J617" s="917"/>
      <c r="K617" s="917"/>
      <c r="L617" s="917"/>
      <c r="M617" s="917"/>
      <c r="N617" s="91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7"/>
      <c r="AD617" s="7"/>
      <c r="AE617" s="7"/>
      <c r="AF617" s="7"/>
      <c r="AG617" s="7"/>
      <c r="AH617" s="7"/>
      <c r="AI617" s="7"/>
      <c r="AJ617" s="7"/>
      <c r="AK617" s="7"/>
      <c r="AL617" s="7"/>
      <c r="AM617" s="7"/>
      <c r="AN617" s="7"/>
      <c r="AO617" s="7"/>
      <c r="AP617" s="7"/>
      <c r="AQ617" s="7"/>
      <c r="AR617" s="7"/>
      <c r="AS617" s="7"/>
      <c r="AT617" s="7"/>
      <c r="AU617" s="7"/>
      <c r="AV617" s="7"/>
      <c r="AW617" s="7"/>
      <c r="AX617" s="7"/>
      <c r="AY617" s="7"/>
      <c r="AZ617" s="7"/>
      <c r="BA617" s="7"/>
      <c r="BB617" s="7"/>
      <c r="BC617" s="7"/>
      <c r="BD617" s="7"/>
      <c r="BE617" s="7"/>
      <c r="BF617" s="7"/>
      <c r="BG617" s="7"/>
      <c r="BH617" s="7"/>
      <c r="BI617" s="7"/>
      <c r="BJ617" s="7"/>
      <c r="BK617" s="7"/>
      <c r="BL617" s="7"/>
      <c r="BM617" s="7"/>
      <c r="BN617" s="7"/>
      <c r="BO617" s="7"/>
      <c r="BP617" s="7"/>
      <c r="BQ617" s="7"/>
      <c r="BR617" s="7"/>
      <c r="BS617" s="7"/>
      <c r="BT617" s="7"/>
      <c r="BU617" s="7"/>
      <c r="BV617" s="7"/>
      <c r="BW617" s="7"/>
      <c r="BX617" s="7"/>
      <c r="BY617" s="7"/>
      <c r="BZ617" s="7"/>
      <c r="CA617" s="7"/>
      <c r="CB617" s="7"/>
      <c r="CC617" s="7"/>
      <c r="CD617" s="7"/>
      <c r="CE617" s="7"/>
      <c r="CF617" s="7"/>
      <c r="CG617" s="7"/>
      <c r="CH617" s="7"/>
      <c r="CI617" s="7"/>
      <c r="CJ617" s="7"/>
      <c r="CK617" s="7"/>
      <c r="CL617" s="7"/>
      <c r="CM617" s="7"/>
      <c r="CN617" s="7"/>
      <c r="CO617" s="7"/>
      <c r="CP617" s="7"/>
      <c r="CQ617" s="7"/>
      <c r="CR617" s="7"/>
      <c r="CS617" s="7"/>
      <c r="CT617" s="7"/>
      <c r="CU617" s="7"/>
      <c r="CV617" s="7"/>
      <c r="CW617" s="7"/>
      <c r="CX617" s="7"/>
      <c r="CY617" s="7"/>
      <c r="CZ617" s="7"/>
      <c r="DA617" s="7"/>
      <c r="DB617" s="7"/>
      <c r="DC617" s="7"/>
      <c r="DD617" s="7"/>
      <c r="DE617" s="7"/>
      <c r="DF617" s="7"/>
      <c r="DG617" s="7"/>
      <c r="DH617" s="7"/>
      <c r="DI617" s="7"/>
      <c r="DJ617" s="7"/>
      <c r="DK617" s="7"/>
      <c r="DL617" s="7"/>
      <c r="DM617" s="7"/>
      <c r="DN617" s="7"/>
      <c r="DO617" s="7"/>
      <c r="DP617" s="7"/>
      <c r="DQ617" s="7"/>
      <c r="DR617" s="7"/>
      <c r="DS617" s="7"/>
      <c r="DT617" s="7"/>
      <c r="DU617" s="7"/>
      <c r="DV617" s="7"/>
      <c r="DW617" s="7"/>
      <c r="DX617" s="7"/>
      <c r="DY617" s="7"/>
      <c r="DZ617" s="7"/>
      <c r="EA617" s="7"/>
      <c r="EB617" s="7"/>
      <c r="EC617" s="7"/>
      <c r="ED617" s="7"/>
      <c r="EE617" s="7"/>
      <c r="EF617" s="7"/>
      <c r="EG617" s="7"/>
      <c r="EH617" s="7"/>
      <c r="EI617" s="7"/>
      <c r="EJ617" s="7"/>
      <c r="EK617" s="7"/>
      <c r="EL617" s="7"/>
      <c r="EM617" s="7"/>
      <c r="EN617" s="7"/>
      <c r="EO617" s="7"/>
      <c r="EP617" s="7"/>
      <c r="EQ617" s="7"/>
      <c r="ER617" s="7"/>
      <c r="ES617" s="7"/>
      <c r="ET617" s="7"/>
      <c r="EU617" s="7"/>
      <c r="EV617" s="7"/>
      <c r="EW617" s="7"/>
      <c r="EX617" s="7"/>
      <c r="EY617" s="7"/>
      <c r="EZ617" s="7"/>
      <c r="FA617" s="7"/>
      <c r="FB617" s="7"/>
      <c r="FC617" s="7"/>
      <c r="FD617" s="7"/>
      <c r="FE617" s="7"/>
      <c r="FF617" s="7"/>
      <c r="FG617" s="7"/>
      <c r="FH617" s="7"/>
      <c r="FI617" s="7"/>
      <c r="FJ617" s="7"/>
      <c r="FK617" s="7"/>
      <c r="FL617" s="7"/>
      <c r="FM617" s="7"/>
      <c r="FN617" s="7"/>
      <c r="FO617" s="7"/>
      <c r="FP617" s="7"/>
      <c r="FQ617" s="7"/>
      <c r="FR617" s="7"/>
      <c r="FS617" s="7"/>
      <c r="FT617" s="7"/>
      <c r="FU617" s="7"/>
      <c r="FV617" s="7"/>
      <c r="FW617" s="7"/>
      <c r="FX617" s="7"/>
      <c r="FY617" s="7"/>
      <c r="FZ617" s="7"/>
      <c r="GA617" s="7"/>
      <c r="GB617" s="7"/>
      <c r="GC617" s="7"/>
      <c r="GD617" s="7"/>
      <c r="GE617" s="7"/>
      <c r="GF617" s="7"/>
      <c r="GG617" s="7"/>
      <c r="GH617" s="7"/>
      <c r="GI617" s="7"/>
      <c r="GJ617" s="7"/>
      <c r="GK617" s="7"/>
      <c r="GL617" s="7"/>
      <c r="GM617" s="7"/>
      <c r="GN617" s="7"/>
      <c r="GO617" s="7"/>
      <c r="GP617" s="7"/>
      <c r="GQ617" s="7"/>
      <c r="GR617" s="7"/>
      <c r="GS617" s="7"/>
      <c r="GT617" s="7"/>
      <c r="GU617" s="7"/>
      <c r="GV617" s="7"/>
      <c r="GW617" s="7"/>
      <c r="GX617" s="7"/>
      <c r="GY617" s="7"/>
      <c r="GZ617" s="7"/>
      <c r="HA617" s="7"/>
      <c r="HB617" s="7"/>
      <c r="HC617" s="7"/>
      <c r="HD617" s="7"/>
      <c r="HE617" s="7"/>
      <c r="HF617" s="7"/>
      <c r="HG617" s="7"/>
      <c r="HH617" s="7"/>
      <c r="HI617" s="7"/>
      <c r="HJ617" s="7"/>
      <c r="HK617" s="7"/>
      <c r="HL617" s="7"/>
      <c r="HM617" s="7"/>
      <c r="HN617" s="7"/>
      <c r="HO617" s="7"/>
      <c r="HP617" s="7"/>
      <c r="HQ617" s="7"/>
      <c r="HR617" s="7"/>
      <c r="HS617" s="7"/>
      <c r="HT617" s="7"/>
      <c r="HU617" s="7"/>
      <c r="HV617" s="7"/>
      <c r="HW617" s="7"/>
      <c r="HX617" s="7"/>
      <c r="HY617" s="7"/>
      <c r="HZ617" s="7"/>
      <c r="IA617" s="7"/>
      <c r="IB617" s="7"/>
      <c r="IC617" s="7"/>
      <c r="ID617" s="7"/>
      <c r="IE617" s="7"/>
      <c r="IF617" s="7"/>
      <c r="IG617" s="7"/>
      <c r="IH617" s="7"/>
      <c r="II617" s="7"/>
      <c r="IJ617" s="7"/>
      <c r="IK617" s="7"/>
      <c r="IL617" s="7"/>
      <c r="IM617" s="7"/>
      <c r="IN617" s="7"/>
      <c r="IO617" s="7"/>
      <c r="IP617" s="7"/>
      <c r="IQ617" s="7"/>
      <c r="IR617" s="7"/>
      <c r="IS617" s="7"/>
      <c r="IT617" s="7"/>
      <c r="IU617" s="7"/>
      <c r="IV617" s="7"/>
    </row>
    <row r="618" spans="1:256" s="33" customFormat="1">
      <c r="A618" s="104"/>
      <c r="B618" s="1105"/>
      <c r="C618" s="91"/>
      <c r="D618" s="1099"/>
      <c r="E618" s="91"/>
      <c r="F618" s="91"/>
      <c r="G618" s="2"/>
      <c r="H618" s="197"/>
      <c r="I618" s="917"/>
      <c r="J618" s="917"/>
      <c r="K618" s="917"/>
      <c r="L618" s="917"/>
      <c r="M618" s="917"/>
      <c r="N618" s="91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7"/>
      <c r="AD618" s="7"/>
      <c r="AE618" s="7"/>
      <c r="AF618" s="7"/>
      <c r="AG618" s="7"/>
      <c r="AH618" s="7"/>
      <c r="AI618" s="7"/>
      <c r="AJ618" s="7"/>
      <c r="AK618" s="7"/>
      <c r="AL618" s="7"/>
      <c r="AM618" s="7"/>
      <c r="AN618" s="7"/>
      <c r="AO618" s="7"/>
      <c r="AP618" s="7"/>
      <c r="AQ618" s="7"/>
      <c r="AR618" s="7"/>
      <c r="AS618" s="7"/>
      <c r="AT618" s="7"/>
      <c r="AU618" s="7"/>
      <c r="AV618" s="7"/>
      <c r="AW618" s="7"/>
      <c r="AX618" s="7"/>
      <c r="AY618" s="7"/>
      <c r="AZ618" s="7"/>
      <c r="BA618" s="7"/>
      <c r="BB618" s="7"/>
      <c r="BC618" s="7"/>
      <c r="BD618" s="7"/>
      <c r="BE618" s="7"/>
      <c r="BF618" s="7"/>
      <c r="BG618" s="7"/>
      <c r="BH618" s="7"/>
      <c r="BI618" s="7"/>
      <c r="BJ618" s="7"/>
      <c r="BK618" s="7"/>
      <c r="BL618" s="7"/>
      <c r="BM618" s="7"/>
      <c r="BN618" s="7"/>
      <c r="BO618" s="7"/>
      <c r="BP618" s="7"/>
      <c r="BQ618" s="7"/>
      <c r="BR618" s="7"/>
      <c r="BS618" s="7"/>
      <c r="BT618" s="7"/>
      <c r="BU618" s="7"/>
      <c r="BV618" s="7"/>
      <c r="BW618" s="7"/>
      <c r="BX618" s="7"/>
      <c r="BY618" s="7"/>
      <c r="BZ618" s="7"/>
      <c r="CA618" s="7"/>
      <c r="CB618" s="7"/>
      <c r="CC618" s="7"/>
      <c r="CD618" s="7"/>
      <c r="CE618" s="7"/>
      <c r="CF618" s="7"/>
      <c r="CG618" s="7"/>
      <c r="CH618" s="7"/>
      <c r="CI618" s="7"/>
      <c r="CJ618" s="7"/>
      <c r="CK618" s="7"/>
      <c r="CL618" s="7"/>
      <c r="CM618" s="7"/>
      <c r="CN618" s="7"/>
      <c r="CO618" s="7"/>
      <c r="CP618" s="7"/>
      <c r="CQ618" s="7"/>
      <c r="CR618" s="7"/>
      <c r="CS618" s="7"/>
      <c r="CT618" s="7"/>
      <c r="CU618" s="7"/>
      <c r="CV618" s="7"/>
      <c r="CW618" s="7"/>
      <c r="CX618" s="7"/>
      <c r="CY618" s="7"/>
      <c r="CZ618" s="7"/>
      <c r="DA618" s="7"/>
      <c r="DB618" s="7"/>
      <c r="DC618" s="7"/>
      <c r="DD618" s="7"/>
      <c r="DE618" s="7"/>
      <c r="DF618" s="7"/>
      <c r="DG618" s="7"/>
      <c r="DH618" s="7"/>
      <c r="DI618" s="7"/>
      <c r="DJ618" s="7"/>
      <c r="DK618" s="7"/>
      <c r="DL618" s="7"/>
      <c r="DM618" s="7"/>
      <c r="DN618" s="7"/>
      <c r="DO618" s="7"/>
      <c r="DP618" s="7"/>
      <c r="DQ618" s="7"/>
      <c r="DR618" s="7"/>
      <c r="DS618" s="7"/>
      <c r="DT618" s="7"/>
      <c r="DU618" s="7"/>
      <c r="DV618" s="7"/>
      <c r="DW618" s="7"/>
      <c r="DX618" s="7"/>
      <c r="DY618" s="7"/>
      <c r="DZ618" s="7"/>
      <c r="EA618" s="7"/>
      <c r="EB618" s="7"/>
      <c r="EC618" s="7"/>
      <c r="ED618" s="7"/>
      <c r="EE618" s="7"/>
      <c r="EF618" s="7"/>
      <c r="EG618" s="7"/>
      <c r="EH618" s="7"/>
      <c r="EI618" s="7"/>
      <c r="EJ618" s="7"/>
      <c r="EK618" s="7"/>
      <c r="EL618" s="7"/>
      <c r="EM618" s="7"/>
      <c r="EN618" s="7"/>
      <c r="EO618" s="7"/>
      <c r="EP618" s="7"/>
      <c r="EQ618" s="7"/>
      <c r="ER618" s="7"/>
      <c r="ES618" s="7"/>
      <c r="ET618" s="7"/>
      <c r="EU618" s="7"/>
      <c r="EV618" s="7"/>
      <c r="EW618" s="7"/>
      <c r="EX618" s="7"/>
      <c r="EY618" s="7"/>
      <c r="EZ618" s="7"/>
      <c r="FA618" s="7"/>
      <c r="FB618" s="7"/>
      <c r="FC618" s="7"/>
      <c r="FD618" s="7"/>
      <c r="FE618" s="7"/>
      <c r="FF618" s="7"/>
      <c r="FG618" s="7"/>
      <c r="FH618" s="7"/>
      <c r="FI618" s="7"/>
      <c r="FJ618" s="7"/>
      <c r="FK618" s="7"/>
      <c r="FL618" s="7"/>
      <c r="FM618" s="7"/>
      <c r="FN618" s="7"/>
      <c r="FO618" s="7"/>
      <c r="FP618" s="7"/>
      <c r="FQ618" s="7"/>
      <c r="FR618" s="7"/>
      <c r="FS618" s="7"/>
      <c r="FT618" s="7"/>
      <c r="FU618" s="7"/>
      <c r="FV618" s="7"/>
      <c r="FW618" s="7"/>
      <c r="FX618" s="7"/>
      <c r="FY618" s="7"/>
      <c r="FZ618" s="7"/>
      <c r="GA618" s="7"/>
      <c r="GB618" s="7"/>
      <c r="GC618" s="7"/>
      <c r="GD618" s="7"/>
      <c r="GE618" s="7"/>
      <c r="GF618" s="7"/>
      <c r="GG618" s="7"/>
      <c r="GH618" s="7"/>
      <c r="GI618" s="7"/>
      <c r="GJ618" s="7"/>
      <c r="GK618" s="7"/>
      <c r="GL618" s="7"/>
      <c r="GM618" s="7"/>
      <c r="GN618" s="7"/>
      <c r="GO618" s="7"/>
      <c r="GP618" s="7"/>
      <c r="GQ618" s="7"/>
      <c r="GR618" s="7"/>
      <c r="GS618" s="7"/>
      <c r="GT618" s="7"/>
      <c r="GU618" s="7"/>
      <c r="GV618" s="7"/>
      <c r="GW618" s="7"/>
      <c r="GX618" s="7"/>
      <c r="GY618" s="7"/>
      <c r="GZ618" s="7"/>
      <c r="HA618" s="7"/>
      <c r="HB618" s="7"/>
      <c r="HC618" s="7"/>
      <c r="HD618" s="7"/>
      <c r="HE618" s="7"/>
      <c r="HF618" s="7"/>
      <c r="HG618" s="7"/>
      <c r="HH618" s="7"/>
      <c r="HI618" s="7"/>
      <c r="HJ618" s="7"/>
      <c r="HK618" s="7"/>
      <c r="HL618" s="7"/>
      <c r="HM618" s="7"/>
      <c r="HN618" s="7"/>
      <c r="HO618" s="7"/>
      <c r="HP618" s="7"/>
      <c r="HQ618" s="7"/>
      <c r="HR618" s="7"/>
      <c r="HS618" s="7"/>
      <c r="HT618" s="7"/>
      <c r="HU618" s="7"/>
      <c r="HV618" s="7"/>
      <c r="HW618" s="7"/>
      <c r="HX618" s="7"/>
      <c r="HY618" s="7"/>
      <c r="HZ618" s="7"/>
      <c r="IA618" s="7"/>
      <c r="IB618" s="7"/>
      <c r="IC618" s="7"/>
      <c r="ID618" s="7"/>
      <c r="IE618" s="7"/>
      <c r="IF618" s="7"/>
      <c r="IG618" s="7"/>
      <c r="IH618" s="7"/>
      <c r="II618" s="7"/>
      <c r="IJ618" s="7"/>
      <c r="IK618" s="7"/>
      <c r="IL618" s="7"/>
      <c r="IM618" s="7"/>
      <c r="IN618" s="7"/>
      <c r="IO618" s="7"/>
      <c r="IP618" s="7"/>
      <c r="IQ618" s="7"/>
      <c r="IR618" s="7"/>
      <c r="IS618" s="7"/>
      <c r="IT618" s="7"/>
      <c r="IU618" s="7"/>
      <c r="IV618" s="7"/>
    </row>
    <row r="619" spans="1:256" s="33" customFormat="1">
      <c r="A619" s="104"/>
      <c r="B619" s="1105"/>
      <c r="C619" s="91"/>
      <c r="D619" s="1099"/>
      <c r="E619" s="91"/>
      <c r="F619" s="91"/>
      <c r="G619" s="2"/>
      <c r="H619" s="197"/>
      <c r="I619" s="917"/>
      <c r="J619" s="91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7"/>
      <c r="AD619" s="7"/>
      <c r="AE619" s="7"/>
      <c r="AF619" s="7"/>
      <c r="AG619" s="7"/>
      <c r="AH619" s="7"/>
      <c r="AI619" s="7"/>
      <c r="AJ619" s="7"/>
      <c r="AK619" s="7"/>
      <c r="AL619" s="7"/>
      <c r="AM619" s="7"/>
      <c r="AN619" s="7"/>
      <c r="AO619" s="7"/>
      <c r="AP619" s="7"/>
      <c r="AQ619" s="7"/>
      <c r="AR619" s="7"/>
      <c r="AS619" s="7"/>
      <c r="AT619" s="7"/>
      <c r="AU619" s="7"/>
      <c r="AV619" s="7"/>
      <c r="AW619" s="7"/>
      <c r="AX619" s="7"/>
      <c r="AY619" s="7"/>
      <c r="AZ619" s="7"/>
      <c r="BA619" s="7"/>
      <c r="BB619" s="7"/>
      <c r="BC619" s="7"/>
      <c r="BD619" s="7"/>
      <c r="BE619" s="7"/>
      <c r="BF619" s="7"/>
      <c r="BG619" s="7"/>
      <c r="BH619" s="7"/>
      <c r="BI619" s="7"/>
      <c r="BJ619" s="7"/>
      <c r="BK619" s="7"/>
      <c r="BL619" s="7"/>
      <c r="BM619" s="7"/>
      <c r="BN619" s="7"/>
      <c r="BO619" s="7"/>
      <c r="BP619" s="7"/>
      <c r="BQ619" s="7"/>
      <c r="BR619" s="7"/>
      <c r="BS619" s="7"/>
      <c r="BT619" s="7"/>
      <c r="BU619" s="7"/>
      <c r="BV619" s="7"/>
      <c r="BW619" s="7"/>
      <c r="BX619" s="7"/>
      <c r="BY619" s="7"/>
      <c r="BZ619" s="7"/>
      <c r="CA619" s="7"/>
      <c r="CB619" s="7"/>
      <c r="CC619" s="7"/>
      <c r="CD619" s="7"/>
      <c r="CE619" s="7"/>
      <c r="CF619" s="7"/>
      <c r="CG619" s="7"/>
      <c r="CH619" s="7"/>
      <c r="CI619" s="7"/>
      <c r="CJ619" s="7"/>
      <c r="CK619" s="7"/>
      <c r="CL619" s="7"/>
      <c r="CM619" s="7"/>
      <c r="CN619" s="7"/>
      <c r="CO619" s="7"/>
      <c r="CP619" s="7"/>
      <c r="CQ619" s="7"/>
      <c r="CR619" s="7"/>
      <c r="CS619" s="7"/>
      <c r="CT619" s="7"/>
      <c r="CU619" s="7"/>
      <c r="CV619" s="7"/>
      <c r="CW619" s="7"/>
      <c r="CX619" s="7"/>
      <c r="CY619" s="7"/>
      <c r="CZ619" s="7"/>
      <c r="DA619" s="7"/>
      <c r="DB619" s="7"/>
      <c r="DC619" s="7"/>
      <c r="DD619" s="7"/>
      <c r="DE619" s="7"/>
      <c r="DF619" s="7"/>
      <c r="DG619" s="7"/>
      <c r="DH619" s="7"/>
      <c r="DI619" s="7"/>
      <c r="DJ619" s="7"/>
      <c r="DK619" s="7"/>
      <c r="DL619" s="7"/>
      <c r="DM619" s="7"/>
      <c r="DN619" s="7"/>
      <c r="DO619" s="7"/>
      <c r="DP619" s="7"/>
      <c r="DQ619" s="7"/>
      <c r="DR619" s="7"/>
      <c r="DS619" s="7"/>
      <c r="DT619" s="7"/>
      <c r="DU619" s="7"/>
      <c r="DV619" s="7"/>
      <c r="DW619" s="7"/>
      <c r="DX619" s="7"/>
      <c r="DY619" s="7"/>
      <c r="DZ619" s="7"/>
      <c r="EA619" s="7"/>
      <c r="EB619" s="7"/>
      <c r="EC619" s="7"/>
      <c r="ED619" s="7"/>
      <c r="EE619" s="7"/>
      <c r="EF619" s="7"/>
      <c r="EG619" s="7"/>
      <c r="EH619" s="7"/>
      <c r="EI619" s="7"/>
      <c r="EJ619" s="7"/>
      <c r="EK619" s="7"/>
      <c r="EL619" s="7"/>
      <c r="EM619" s="7"/>
      <c r="EN619" s="7"/>
      <c r="EO619" s="7"/>
      <c r="EP619" s="7"/>
      <c r="EQ619" s="7"/>
      <c r="ER619" s="7"/>
      <c r="ES619" s="7"/>
      <c r="ET619" s="7"/>
      <c r="EU619" s="7"/>
      <c r="EV619" s="7"/>
      <c r="EW619" s="7"/>
      <c r="EX619" s="7"/>
      <c r="EY619" s="7"/>
      <c r="EZ619" s="7"/>
      <c r="FA619" s="7"/>
      <c r="FB619" s="7"/>
      <c r="FC619" s="7"/>
      <c r="FD619" s="7"/>
      <c r="FE619" s="7"/>
      <c r="FF619" s="7"/>
      <c r="FG619" s="7"/>
      <c r="FH619" s="7"/>
      <c r="FI619" s="7"/>
      <c r="FJ619" s="7"/>
      <c r="FK619" s="7"/>
      <c r="FL619" s="7"/>
      <c r="FM619" s="7"/>
      <c r="FN619" s="7"/>
      <c r="FO619" s="7"/>
      <c r="FP619" s="7"/>
      <c r="FQ619" s="7"/>
      <c r="FR619" s="7"/>
      <c r="FS619" s="7"/>
      <c r="FT619" s="7"/>
      <c r="FU619" s="7"/>
      <c r="FV619" s="7"/>
      <c r="FW619" s="7"/>
      <c r="FX619" s="7"/>
      <c r="FY619" s="7"/>
      <c r="FZ619" s="7"/>
      <c r="GA619" s="7"/>
      <c r="GB619" s="7"/>
      <c r="GC619" s="7"/>
      <c r="GD619" s="7"/>
      <c r="GE619" s="7"/>
      <c r="GF619" s="7"/>
      <c r="GG619" s="7"/>
      <c r="GH619" s="7"/>
      <c r="GI619" s="7"/>
      <c r="GJ619" s="7"/>
      <c r="GK619" s="7"/>
      <c r="GL619" s="7"/>
      <c r="GM619" s="7"/>
      <c r="GN619" s="7"/>
      <c r="GO619" s="7"/>
      <c r="GP619" s="7"/>
      <c r="GQ619" s="7"/>
      <c r="GR619" s="7"/>
      <c r="GS619" s="7"/>
      <c r="GT619" s="7"/>
      <c r="GU619" s="7"/>
      <c r="GV619" s="7"/>
      <c r="GW619" s="7"/>
      <c r="GX619" s="7"/>
      <c r="GY619" s="7"/>
      <c r="GZ619" s="7"/>
      <c r="HA619" s="7"/>
      <c r="HB619" s="7"/>
      <c r="HC619" s="7"/>
      <c r="HD619" s="7"/>
      <c r="HE619" s="7"/>
      <c r="HF619" s="7"/>
      <c r="HG619" s="7"/>
      <c r="HH619" s="7"/>
      <c r="HI619" s="7"/>
      <c r="HJ619" s="7"/>
      <c r="HK619" s="7"/>
      <c r="HL619" s="7"/>
      <c r="HM619" s="7"/>
      <c r="HN619" s="7"/>
      <c r="HO619" s="7"/>
      <c r="HP619" s="7"/>
      <c r="HQ619" s="7"/>
      <c r="HR619" s="7"/>
      <c r="HS619" s="7"/>
      <c r="HT619" s="7"/>
      <c r="HU619" s="7"/>
      <c r="HV619" s="7"/>
      <c r="HW619" s="7"/>
      <c r="HX619" s="7"/>
      <c r="HY619" s="7"/>
      <c r="HZ619" s="7"/>
      <c r="IA619" s="7"/>
      <c r="IB619" s="7"/>
      <c r="IC619" s="7"/>
      <c r="ID619" s="7"/>
      <c r="IE619" s="7"/>
      <c r="IF619" s="7"/>
      <c r="IG619" s="7"/>
      <c r="IH619" s="7"/>
      <c r="II619" s="7"/>
      <c r="IJ619" s="7"/>
      <c r="IK619" s="7"/>
      <c r="IL619" s="7"/>
      <c r="IM619" s="7"/>
      <c r="IN619" s="7"/>
      <c r="IO619" s="7"/>
      <c r="IP619" s="7"/>
      <c r="IQ619" s="7"/>
      <c r="IR619" s="7"/>
      <c r="IS619" s="7"/>
      <c r="IT619" s="7"/>
      <c r="IU619" s="7"/>
      <c r="IV619" s="7"/>
    </row>
    <row r="620" spans="1:256" s="33" customFormat="1">
      <c r="A620" s="104"/>
      <c r="B620" s="1105"/>
      <c r="C620" s="91"/>
      <c r="D620" s="1099"/>
      <c r="E620" s="91"/>
      <c r="F620" s="91"/>
      <c r="G620" s="2"/>
      <c r="H620" s="197"/>
      <c r="I620" s="917"/>
      <c r="J620" s="91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  <c r="AD620" s="7"/>
      <c r="AE620" s="7"/>
      <c r="AF620" s="7"/>
      <c r="AG620" s="7"/>
      <c r="AH620" s="7"/>
      <c r="AI620" s="7"/>
      <c r="AJ620" s="7"/>
      <c r="AK620" s="7"/>
      <c r="AL620" s="7"/>
      <c r="AM620" s="7"/>
      <c r="AN620" s="7"/>
      <c r="AO620" s="7"/>
      <c r="AP620" s="7"/>
      <c r="AQ620" s="7"/>
      <c r="AR620" s="7"/>
      <c r="AS620" s="7"/>
      <c r="AT620" s="7"/>
      <c r="AU620" s="7"/>
      <c r="AV620" s="7"/>
      <c r="AW620" s="7"/>
      <c r="AX620" s="7"/>
      <c r="AY620" s="7"/>
      <c r="AZ620" s="7"/>
      <c r="BA620" s="7"/>
      <c r="BB620" s="7"/>
      <c r="BC620" s="7"/>
      <c r="BD620" s="7"/>
      <c r="BE620" s="7"/>
      <c r="BF620" s="7"/>
      <c r="BG620" s="7"/>
      <c r="BH620" s="7"/>
      <c r="BI620" s="7"/>
      <c r="BJ620" s="7"/>
      <c r="BK620" s="7"/>
      <c r="BL620" s="7"/>
      <c r="BM620" s="7"/>
      <c r="BN620" s="7"/>
      <c r="BO620" s="7"/>
      <c r="BP620" s="7"/>
      <c r="BQ620" s="7"/>
      <c r="BR620" s="7"/>
      <c r="BS620" s="7"/>
      <c r="BT620" s="7"/>
      <c r="BU620" s="7"/>
      <c r="BV620" s="7"/>
      <c r="BW620" s="7"/>
      <c r="BX620" s="7"/>
      <c r="BY620" s="7"/>
      <c r="BZ620" s="7"/>
      <c r="CA620" s="7"/>
      <c r="CB620" s="7"/>
      <c r="CC620" s="7"/>
      <c r="CD620" s="7"/>
      <c r="CE620" s="7"/>
      <c r="CF620" s="7"/>
      <c r="CG620" s="7"/>
      <c r="CH620" s="7"/>
      <c r="CI620" s="7"/>
      <c r="CJ620" s="7"/>
      <c r="CK620" s="7"/>
      <c r="CL620" s="7"/>
      <c r="CM620" s="7"/>
      <c r="CN620" s="7"/>
      <c r="CO620" s="7"/>
      <c r="CP620" s="7"/>
      <c r="CQ620" s="7"/>
      <c r="CR620" s="7"/>
      <c r="CS620" s="7"/>
      <c r="CT620" s="7"/>
      <c r="CU620" s="7"/>
      <c r="CV620" s="7"/>
      <c r="CW620" s="7"/>
      <c r="CX620" s="7"/>
      <c r="CY620" s="7"/>
      <c r="CZ620" s="7"/>
      <c r="DA620" s="7"/>
      <c r="DB620" s="7"/>
      <c r="DC620" s="7"/>
      <c r="DD620" s="7"/>
      <c r="DE620" s="7"/>
      <c r="DF620" s="7"/>
      <c r="DG620" s="7"/>
      <c r="DH620" s="7"/>
      <c r="DI620" s="7"/>
      <c r="DJ620" s="7"/>
      <c r="DK620" s="7"/>
      <c r="DL620" s="7"/>
      <c r="DM620" s="7"/>
      <c r="DN620" s="7"/>
      <c r="DO620" s="7"/>
      <c r="DP620" s="7"/>
      <c r="DQ620" s="7"/>
      <c r="DR620" s="7"/>
      <c r="DS620" s="7"/>
      <c r="DT620" s="7"/>
      <c r="DU620" s="7"/>
      <c r="DV620" s="7"/>
      <c r="DW620" s="7"/>
      <c r="DX620" s="7"/>
      <c r="DY620" s="7"/>
      <c r="DZ620" s="7"/>
      <c r="EA620" s="7"/>
      <c r="EB620" s="7"/>
      <c r="EC620" s="7"/>
      <c r="ED620" s="7"/>
      <c r="EE620" s="7"/>
      <c r="EF620" s="7"/>
      <c r="EG620" s="7"/>
      <c r="EH620" s="7"/>
      <c r="EI620" s="7"/>
      <c r="EJ620" s="7"/>
      <c r="EK620" s="7"/>
      <c r="EL620" s="7"/>
      <c r="EM620" s="7"/>
      <c r="EN620" s="7"/>
      <c r="EO620" s="7"/>
      <c r="EP620" s="7"/>
      <c r="EQ620" s="7"/>
      <c r="ER620" s="7"/>
      <c r="ES620" s="7"/>
      <c r="ET620" s="7"/>
      <c r="EU620" s="7"/>
      <c r="EV620" s="7"/>
      <c r="EW620" s="7"/>
      <c r="EX620" s="7"/>
      <c r="EY620" s="7"/>
      <c r="EZ620" s="7"/>
      <c r="FA620" s="7"/>
      <c r="FB620" s="7"/>
      <c r="FC620" s="7"/>
      <c r="FD620" s="7"/>
      <c r="FE620" s="7"/>
      <c r="FF620" s="7"/>
      <c r="FG620" s="7"/>
      <c r="FH620" s="7"/>
      <c r="FI620" s="7"/>
      <c r="FJ620" s="7"/>
      <c r="FK620" s="7"/>
      <c r="FL620" s="7"/>
      <c r="FM620" s="7"/>
      <c r="FN620" s="7"/>
      <c r="FO620" s="7"/>
      <c r="FP620" s="7"/>
      <c r="FQ620" s="7"/>
      <c r="FR620" s="7"/>
      <c r="FS620" s="7"/>
      <c r="FT620" s="7"/>
      <c r="FU620" s="7"/>
      <c r="FV620" s="7"/>
      <c r="FW620" s="7"/>
      <c r="FX620" s="7"/>
      <c r="FY620" s="7"/>
      <c r="FZ620" s="7"/>
      <c r="GA620" s="7"/>
      <c r="GB620" s="7"/>
      <c r="GC620" s="7"/>
      <c r="GD620" s="7"/>
      <c r="GE620" s="7"/>
      <c r="GF620" s="7"/>
      <c r="GG620" s="7"/>
      <c r="GH620" s="7"/>
      <c r="GI620" s="7"/>
      <c r="GJ620" s="7"/>
      <c r="GK620" s="7"/>
      <c r="GL620" s="7"/>
      <c r="GM620" s="7"/>
      <c r="GN620" s="7"/>
      <c r="GO620" s="7"/>
      <c r="GP620" s="7"/>
      <c r="GQ620" s="7"/>
      <c r="GR620" s="7"/>
      <c r="GS620" s="7"/>
      <c r="GT620" s="7"/>
      <c r="GU620" s="7"/>
      <c r="GV620" s="7"/>
      <c r="GW620" s="7"/>
      <c r="GX620" s="7"/>
      <c r="GY620" s="7"/>
      <c r="GZ620" s="7"/>
      <c r="HA620" s="7"/>
      <c r="HB620" s="7"/>
      <c r="HC620" s="7"/>
      <c r="HD620" s="7"/>
      <c r="HE620" s="7"/>
      <c r="HF620" s="7"/>
      <c r="HG620" s="7"/>
      <c r="HH620" s="7"/>
      <c r="HI620" s="7"/>
      <c r="HJ620" s="7"/>
      <c r="HK620" s="7"/>
      <c r="HL620" s="7"/>
      <c r="HM620" s="7"/>
      <c r="HN620" s="7"/>
      <c r="HO620" s="7"/>
      <c r="HP620" s="7"/>
      <c r="HQ620" s="7"/>
      <c r="HR620" s="7"/>
      <c r="HS620" s="7"/>
      <c r="HT620" s="7"/>
      <c r="HU620" s="7"/>
      <c r="HV620" s="7"/>
      <c r="HW620" s="7"/>
      <c r="HX620" s="7"/>
      <c r="HY620" s="7"/>
      <c r="HZ620" s="7"/>
      <c r="IA620" s="7"/>
      <c r="IB620" s="7"/>
      <c r="IC620" s="7"/>
      <c r="ID620" s="7"/>
      <c r="IE620" s="7"/>
      <c r="IF620" s="7"/>
      <c r="IG620" s="7"/>
      <c r="IH620" s="7"/>
      <c r="II620" s="7"/>
      <c r="IJ620" s="7"/>
      <c r="IK620" s="7"/>
      <c r="IL620" s="7"/>
      <c r="IM620" s="7"/>
      <c r="IN620" s="7"/>
      <c r="IO620" s="7"/>
      <c r="IP620" s="7"/>
      <c r="IQ620" s="7"/>
      <c r="IR620" s="7"/>
      <c r="IS620" s="7"/>
      <c r="IT620" s="7"/>
      <c r="IU620" s="7"/>
      <c r="IV620" s="7"/>
    </row>
    <row r="621" spans="1:256" s="33" customFormat="1">
      <c r="A621" s="104"/>
      <c r="B621" s="1105"/>
      <c r="C621" s="91"/>
      <c r="D621" s="1099"/>
      <c r="E621" s="91"/>
      <c r="F621" s="91"/>
      <c r="G621" s="2"/>
      <c r="H621" s="197"/>
      <c r="I621" s="917"/>
      <c r="J621" s="91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7"/>
      <c r="AD621" s="7"/>
      <c r="AE621" s="7"/>
      <c r="AF621" s="7"/>
      <c r="AG621" s="7"/>
      <c r="AH621" s="7"/>
      <c r="AI621" s="7"/>
      <c r="AJ621" s="7"/>
      <c r="AK621" s="7"/>
      <c r="AL621" s="7"/>
      <c r="AM621" s="7"/>
      <c r="AN621" s="7"/>
      <c r="AO621" s="7"/>
      <c r="AP621" s="7"/>
      <c r="AQ621" s="7"/>
      <c r="AR621" s="7"/>
      <c r="AS621" s="7"/>
      <c r="AT621" s="7"/>
      <c r="AU621" s="7"/>
      <c r="AV621" s="7"/>
      <c r="AW621" s="7"/>
      <c r="AX621" s="7"/>
      <c r="AY621" s="7"/>
      <c r="AZ621" s="7"/>
      <c r="BA621" s="7"/>
      <c r="BB621" s="7"/>
      <c r="BC621" s="7"/>
      <c r="BD621" s="7"/>
      <c r="BE621" s="7"/>
      <c r="BF621" s="7"/>
      <c r="BG621" s="7"/>
      <c r="BH621" s="7"/>
      <c r="BI621" s="7"/>
      <c r="BJ621" s="7"/>
      <c r="BK621" s="7"/>
      <c r="BL621" s="7"/>
      <c r="BM621" s="7"/>
      <c r="BN621" s="7"/>
      <c r="BO621" s="7"/>
      <c r="BP621" s="7"/>
      <c r="BQ621" s="7"/>
      <c r="BR621" s="7"/>
      <c r="BS621" s="7"/>
      <c r="BT621" s="7"/>
      <c r="BU621" s="7"/>
      <c r="BV621" s="7"/>
      <c r="BW621" s="7"/>
      <c r="BX621" s="7"/>
      <c r="BY621" s="7"/>
      <c r="BZ621" s="7"/>
      <c r="CA621" s="7"/>
      <c r="CB621" s="7"/>
      <c r="CC621" s="7"/>
      <c r="CD621" s="7"/>
      <c r="CE621" s="7"/>
      <c r="CF621" s="7"/>
      <c r="CG621" s="7"/>
      <c r="CH621" s="7"/>
      <c r="CI621" s="7"/>
      <c r="CJ621" s="7"/>
      <c r="CK621" s="7"/>
      <c r="CL621" s="7"/>
      <c r="CM621" s="7"/>
      <c r="CN621" s="7"/>
      <c r="CO621" s="7"/>
      <c r="CP621" s="7"/>
      <c r="CQ621" s="7"/>
      <c r="CR621" s="7"/>
      <c r="CS621" s="7"/>
      <c r="CT621" s="7"/>
      <c r="CU621" s="7"/>
      <c r="CV621" s="7"/>
      <c r="CW621" s="7"/>
      <c r="CX621" s="7"/>
      <c r="CY621" s="7"/>
      <c r="CZ621" s="7"/>
      <c r="DA621" s="7"/>
      <c r="DB621" s="7"/>
      <c r="DC621" s="7"/>
      <c r="DD621" s="7"/>
      <c r="DE621" s="7"/>
      <c r="DF621" s="7"/>
      <c r="DG621" s="7"/>
      <c r="DH621" s="7"/>
      <c r="DI621" s="7"/>
      <c r="DJ621" s="7"/>
      <c r="DK621" s="7"/>
      <c r="DL621" s="7"/>
      <c r="DM621" s="7"/>
      <c r="DN621" s="7"/>
      <c r="DO621" s="7"/>
      <c r="DP621" s="7"/>
      <c r="DQ621" s="7"/>
      <c r="DR621" s="7"/>
      <c r="DS621" s="7"/>
      <c r="DT621" s="7"/>
      <c r="DU621" s="7"/>
      <c r="DV621" s="7"/>
      <c r="DW621" s="7"/>
      <c r="DX621" s="7"/>
      <c r="DY621" s="7"/>
      <c r="DZ621" s="7"/>
      <c r="EA621" s="7"/>
      <c r="EB621" s="7"/>
      <c r="EC621" s="7"/>
      <c r="ED621" s="7"/>
      <c r="EE621" s="7"/>
      <c r="EF621" s="7"/>
      <c r="EG621" s="7"/>
      <c r="EH621" s="7"/>
      <c r="EI621" s="7"/>
      <c r="EJ621" s="7"/>
      <c r="EK621" s="7"/>
      <c r="EL621" s="7"/>
      <c r="EM621" s="7"/>
      <c r="EN621" s="7"/>
      <c r="EO621" s="7"/>
      <c r="EP621" s="7"/>
      <c r="EQ621" s="7"/>
      <c r="ER621" s="7"/>
      <c r="ES621" s="7"/>
      <c r="ET621" s="7"/>
      <c r="EU621" s="7"/>
      <c r="EV621" s="7"/>
      <c r="EW621" s="7"/>
      <c r="EX621" s="7"/>
      <c r="EY621" s="7"/>
      <c r="EZ621" s="7"/>
      <c r="FA621" s="7"/>
      <c r="FB621" s="7"/>
      <c r="FC621" s="7"/>
      <c r="FD621" s="7"/>
      <c r="FE621" s="7"/>
      <c r="FF621" s="7"/>
      <c r="FG621" s="7"/>
      <c r="FH621" s="7"/>
      <c r="FI621" s="7"/>
      <c r="FJ621" s="7"/>
      <c r="FK621" s="7"/>
      <c r="FL621" s="7"/>
      <c r="FM621" s="7"/>
      <c r="FN621" s="7"/>
      <c r="FO621" s="7"/>
      <c r="FP621" s="7"/>
      <c r="FQ621" s="7"/>
      <c r="FR621" s="7"/>
      <c r="FS621" s="7"/>
      <c r="FT621" s="7"/>
      <c r="FU621" s="7"/>
      <c r="FV621" s="7"/>
      <c r="FW621" s="7"/>
      <c r="FX621" s="7"/>
      <c r="FY621" s="7"/>
      <c r="FZ621" s="7"/>
      <c r="GA621" s="7"/>
      <c r="GB621" s="7"/>
      <c r="GC621" s="7"/>
      <c r="GD621" s="7"/>
      <c r="GE621" s="7"/>
      <c r="GF621" s="7"/>
      <c r="GG621" s="7"/>
      <c r="GH621" s="7"/>
      <c r="GI621" s="7"/>
      <c r="GJ621" s="7"/>
      <c r="GK621" s="7"/>
      <c r="GL621" s="7"/>
      <c r="GM621" s="7"/>
      <c r="GN621" s="7"/>
      <c r="GO621" s="7"/>
      <c r="GP621" s="7"/>
      <c r="GQ621" s="7"/>
      <c r="GR621" s="7"/>
      <c r="GS621" s="7"/>
      <c r="GT621" s="7"/>
      <c r="GU621" s="7"/>
      <c r="GV621" s="7"/>
      <c r="GW621" s="7"/>
      <c r="GX621" s="7"/>
      <c r="GY621" s="7"/>
      <c r="GZ621" s="7"/>
      <c r="HA621" s="7"/>
      <c r="HB621" s="7"/>
      <c r="HC621" s="7"/>
      <c r="HD621" s="7"/>
      <c r="HE621" s="7"/>
      <c r="HF621" s="7"/>
      <c r="HG621" s="7"/>
      <c r="HH621" s="7"/>
      <c r="HI621" s="7"/>
      <c r="HJ621" s="7"/>
      <c r="HK621" s="7"/>
      <c r="HL621" s="7"/>
      <c r="HM621" s="7"/>
      <c r="HN621" s="7"/>
      <c r="HO621" s="7"/>
      <c r="HP621" s="7"/>
      <c r="HQ621" s="7"/>
      <c r="HR621" s="7"/>
      <c r="HS621" s="7"/>
      <c r="HT621" s="7"/>
      <c r="HU621" s="7"/>
      <c r="HV621" s="7"/>
      <c r="HW621" s="7"/>
      <c r="HX621" s="7"/>
      <c r="HY621" s="7"/>
      <c r="HZ621" s="7"/>
      <c r="IA621" s="7"/>
      <c r="IB621" s="7"/>
      <c r="IC621" s="7"/>
      <c r="ID621" s="7"/>
      <c r="IE621" s="7"/>
      <c r="IF621" s="7"/>
      <c r="IG621" s="7"/>
      <c r="IH621" s="7"/>
      <c r="II621" s="7"/>
      <c r="IJ621" s="7"/>
      <c r="IK621" s="7"/>
      <c r="IL621" s="7"/>
      <c r="IM621" s="7"/>
      <c r="IN621" s="7"/>
      <c r="IO621" s="7"/>
      <c r="IP621" s="7"/>
      <c r="IQ621" s="7"/>
      <c r="IR621" s="7"/>
      <c r="IS621" s="7"/>
      <c r="IT621" s="7"/>
      <c r="IU621" s="7"/>
      <c r="IV621" s="7"/>
    </row>
    <row r="622" spans="1:256" s="33" customFormat="1">
      <c r="A622" s="104"/>
      <c r="B622" s="1105"/>
      <c r="C622" s="91"/>
      <c r="D622" s="1099"/>
      <c r="E622" s="91"/>
      <c r="F622" s="91"/>
      <c r="G622" s="2"/>
      <c r="H622" s="197"/>
      <c r="I622" s="917"/>
      <c r="J622" s="91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  <c r="AC622" s="7"/>
      <c r="AD622" s="7"/>
      <c r="AE622" s="7"/>
      <c r="AF622" s="7"/>
      <c r="AG622" s="7"/>
      <c r="AH622" s="7"/>
      <c r="AI622" s="7"/>
      <c r="AJ622" s="7"/>
      <c r="AK622" s="7"/>
      <c r="AL622" s="7"/>
      <c r="AM622" s="7"/>
      <c r="AN622" s="7"/>
      <c r="AO622" s="7"/>
      <c r="AP622" s="7"/>
      <c r="AQ622" s="7"/>
      <c r="AR622" s="7"/>
      <c r="AS622" s="7"/>
      <c r="AT622" s="7"/>
      <c r="AU622" s="7"/>
      <c r="AV622" s="7"/>
      <c r="AW622" s="7"/>
      <c r="AX622" s="7"/>
      <c r="AY622" s="7"/>
      <c r="AZ622" s="7"/>
      <c r="BA622" s="7"/>
      <c r="BB622" s="7"/>
      <c r="BC622" s="7"/>
      <c r="BD622" s="7"/>
      <c r="BE622" s="7"/>
      <c r="BF622" s="7"/>
      <c r="BG622" s="7"/>
      <c r="BH622" s="7"/>
      <c r="BI622" s="7"/>
      <c r="BJ622" s="7"/>
      <c r="BK622" s="7"/>
      <c r="BL622" s="7"/>
      <c r="BM622" s="7"/>
      <c r="BN622" s="7"/>
      <c r="BO622" s="7"/>
      <c r="BP622" s="7"/>
      <c r="BQ622" s="7"/>
      <c r="BR622" s="7"/>
      <c r="BS622" s="7"/>
      <c r="BT622" s="7"/>
      <c r="BU622" s="7"/>
      <c r="BV622" s="7"/>
      <c r="BW622" s="7"/>
      <c r="BX622" s="7"/>
      <c r="BY622" s="7"/>
      <c r="BZ622" s="7"/>
      <c r="CA622" s="7"/>
      <c r="CB622" s="7"/>
      <c r="CC622" s="7"/>
      <c r="CD622" s="7"/>
      <c r="CE622" s="7"/>
      <c r="CF622" s="7"/>
      <c r="CG622" s="7"/>
      <c r="CH622" s="7"/>
      <c r="CI622" s="7"/>
      <c r="CJ622" s="7"/>
      <c r="CK622" s="7"/>
      <c r="CL622" s="7"/>
      <c r="CM622" s="7"/>
      <c r="CN622" s="7"/>
      <c r="CO622" s="7"/>
      <c r="CP622" s="7"/>
      <c r="CQ622" s="7"/>
      <c r="CR622" s="7"/>
      <c r="CS622" s="7"/>
      <c r="CT622" s="7"/>
      <c r="CU622" s="7"/>
      <c r="CV622" s="7"/>
      <c r="CW622" s="7"/>
      <c r="CX622" s="7"/>
      <c r="CY622" s="7"/>
      <c r="CZ622" s="7"/>
      <c r="DA622" s="7"/>
      <c r="DB622" s="7"/>
      <c r="DC622" s="7"/>
      <c r="DD622" s="7"/>
      <c r="DE622" s="7"/>
      <c r="DF622" s="7"/>
      <c r="DG622" s="7"/>
      <c r="DH622" s="7"/>
      <c r="DI622" s="7"/>
      <c r="DJ622" s="7"/>
      <c r="DK622" s="7"/>
      <c r="DL622" s="7"/>
      <c r="DM622" s="7"/>
      <c r="DN622" s="7"/>
      <c r="DO622" s="7"/>
      <c r="DP622" s="7"/>
      <c r="DQ622" s="7"/>
      <c r="DR622" s="7"/>
      <c r="DS622" s="7"/>
      <c r="DT622" s="7"/>
      <c r="DU622" s="7"/>
      <c r="DV622" s="7"/>
      <c r="DW622" s="7"/>
      <c r="DX622" s="7"/>
      <c r="DY622" s="7"/>
      <c r="DZ622" s="7"/>
      <c r="EA622" s="7"/>
      <c r="EB622" s="7"/>
      <c r="EC622" s="7"/>
      <c r="ED622" s="7"/>
      <c r="EE622" s="7"/>
      <c r="EF622" s="7"/>
      <c r="EG622" s="7"/>
      <c r="EH622" s="7"/>
      <c r="EI622" s="7"/>
      <c r="EJ622" s="7"/>
      <c r="EK622" s="7"/>
      <c r="EL622" s="7"/>
      <c r="EM622" s="7"/>
      <c r="EN622" s="7"/>
      <c r="EO622" s="7"/>
      <c r="EP622" s="7"/>
      <c r="EQ622" s="7"/>
      <c r="ER622" s="7"/>
      <c r="ES622" s="7"/>
      <c r="ET622" s="7"/>
      <c r="EU622" s="7"/>
      <c r="EV622" s="7"/>
      <c r="EW622" s="7"/>
      <c r="EX622" s="7"/>
      <c r="EY622" s="7"/>
      <c r="EZ622" s="7"/>
      <c r="FA622" s="7"/>
      <c r="FB622" s="7"/>
      <c r="FC622" s="7"/>
      <c r="FD622" s="7"/>
      <c r="FE622" s="7"/>
      <c r="FF622" s="7"/>
      <c r="FG622" s="7"/>
      <c r="FH622" s="7"/>
      <c r="FI622" s="7"/>
      <c r="FJ622" s="7"/>
      <c r="FK622" s="7"/>
      <c r="FL622" s="7"/>
      <c r="FM622" s="7"/>
      <c r="FN622" s="7"/>
      <c r="FO622" s="7"/>
      <c r="FP622" s="7"/>
      <c r="FQ622" s="7"/>
      <c r="FR622" s="7"/>
      <c r="FS622" s="7"/>
      <c r="FT622" s="7"/>
      <c r="FU622" s="7"/>
      <c r="FV622" s="7"/>
      <c r="FW622" s="7"/>
      <c r="FX622" s="7"/>
      <c r="FY622" s="7"/>
      <c r="FZ622" s="7"/>
      <c r="GA622" s="7"/>
      <c r="GB622" s="7"/>
      <c r="GC622" s="7"/>
      <c r="GD622" s="7"/>
      <c r="GE622" s="7"/>
      <c r="GF622" s="7"/>
      <c r="GG622" s="7"/>
      <c r="GH622" s="7"/>
      <c r="GI622" s="7"/>
      <c r="GJ622" s="7"/>
      <c r="GK622" s="7"/>
      <c r="GL622" s="7"/>
      <c r="GM622" s="7"/>
      <c r="GN622" s="7"/>
      <c r="GO622" s="7"/>
      <c r="GP622" s="7"/>
      <c r="GQ622" s="7"/>
      <c r="GR622" s="7"/>
      <c r="GS622" s="7"/>
      <c r="GT622" s="7"/>
      <c r="GU622" s="7"/>
      <c r="GV622" s="7"/>
      <c r="GW622" s="7"/>
      <c r="GX622" s="7"/>
      <c r="GY622" s="7"/>
      <c r="GZ622" s="7"/>
      <c r="HA622" s="7"/>
      <c r="HB622" s="7"/>
      <c r="HC622" s="7"/>
      <c r="HD622" s="7"/>
      <c r="HE622" s="7"/>
      <c r="HF622" s="7"/>
      <c r="HG622" s="7"/>
      <c r="HH622" s="7"/>
      <c r="HI622" s="7"/>
      <c r="HJ622" s="7"/>
      <c r="HK622" s="7"/>
      <c r="HL622" s="7"/>
      <c r="HM622" s="7"/>
      <c r="HN622" s="7"/>
      <c r="HO622" s="7"/>
      <c r="HP622" s="7"/>
      <c r="HQ622" s="7"/>
      <c r="HR622" s="7"/>
      <c r="HS622" s="7"/>
      <c r="HT622" s="7"/>
      <c r="HU622" s="7"/>
      <c r="HV622" s="7"/>
      <c r="HW622" s="7"/>
      <c r="HX622" s="7"/>
      <c r="HY622" s="7"/>
      <c r="HZ622" s="7"/>
      <c r="IA622" s="7"/>
      <c r="IB622" s="7"/>
      <c r="IC622" s="7"/>
      <c r="ID622" s="7"/>
      <c r="IE622" s="7"/>
      <c r="IF622" s="7"/>
      <c r="IG622" s="7"/>
      <c r="IH622" s="7"/>
      <c r="II622" s="7"/>
      <c r="IJ622" s="7"/>
      <c r="IK622" s="7"/>
      <c r="IL622" s="7"/>
      <c r="IM622" s="7"/>
      <c r="IN622" s="7"/>
      <c r="IO622" s="7"/>
      <c r="IP622" s="7"/>
      <c r="IQ622" s="7"/>
      <c r="IR622" s="7"/>
      <c r="IS622" s="7"/>
      <c r="IT622" s="7"/>
      <c r="IU622" s="7"/>
      <c r="IV622" s="7"/>
    </row>
    <row r="623" spans="1:256" s="33" customFormat="1">
      <c r="A623" s="104"/>
      <c r="B623" s="1105"/>
      <c r="C623" s="91"/>
      <c r="D623" s="1099"/>
      <c r="E623" s="91"/>
      <c r="F623" s="91"/>
      <c r="G623" s="2"/>
      <c r="H623" s="197"/>
      <c r="I623" s="917"/>
      <c r="J623" s="91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  <c r="AC623" s="7"/>
      <c r="AD623" s="7"/>
      <c r="AE623" s="7"/>
      <c r="AF623" s="7"/>
      <c r="AG623" s="7"/>
      <c r="AH623" s="7"/>
      <c r="AI623" s="7"/>
      <c r="AJ623" s="7"/>
      <c r="AK623" s="7"/>
      <c r="AL623" s="7"/>
      <c r="AM623" s="7"/>
      <c r="AN623" s="7"/>
      <c r="AO623" s="7"/>
      <c r="AP623" s="7"/>
      <c r="AQ623" s="7"/>
      <c r="AR623" s="7"/>
      <c r="AS623" s="7"/>
      <c r="AT623" s="7"/>
      <c r="AU623" s="7"/>
      <c r="AV623" s="7"/>
      <c r="AW623" s="7"/>
      <c r="AX623" s="7"/>
      <c r="AY623" s="7"/>
      <c r="AZ623" s="7"/>
      <c r="BA623" s="7"/>
      <c r="BB623" s="7"/>
      <c r="BC623" s="7"/>
      <c r="BD623" s="7"/>
      <c r="BE623" s="7"/>
      <c r="BF623" s="7"/>
      <c r="BG623" s="7"/>
      <c r="BH623" s="7"/>
      <c r="BI623" s="7"/>
      <c r="BJ623" s="7"/>
      <c r="BK623" s="7"/>
      <c r="BL623" s="7"/>
      <c r="BM623" s="7"/>
      <c r="BN623" s="7"/>
      <c r="BO623" s="7"/>
      <c r="BP623" s="7"/>
      <c r="BQ623" s="7"/>
      <c r="BR623" s="7"/>
      <c r="BS623" s="7"/>
      <c r="BT623" s="7"/>
      <c r="BU623" s="7"/>
      <c r="BV623" s="7"/>
      <c r="BW623" s="7"/>
      <c r="BX623" s="7"/>
      <c r="BY623" s="7"/>
      <c r="BZ623" s="7"/>
      <c r="CA623" s="7"/>
      <c r="CB623" s="7"/>
      <c r="CC623" s="7"/>
      <c r="CD623" s="7"/>
      <c r="CE623" s="7"/>
      <c r="CF623" s="7"/>
      <c r="CG623" s="7"/>
      <c r="CH623" s="7"/>
      <c r="CI623" s="7"/>
      <c r="CJ623" s="7"/>
      <c r="CK623" s="7"/>
      <c r="CL623" s="7"/>
      <c r="CM623" s="7"/>
      <c r="CN623" s="7"/>
      <c r="CO623" s="7"/>
      <c r="CP623" s="7"/>
      <c r="CQ623" s="7"/>
      <c r="CR623" s="7"/>
      <c r="CS623" s="7"/>
      <c r="CT623" s="7"/>
      <c r="CU623" s="7"/>
      <c r="CV623" s="7"/>
      <c r="CW623" s="7"/>
      <c r="CX623" s="7"/>
      <c r="CY623" s="7"/>
      <c r="CZ623" s="7"/>
      <c r="DA623" s="7"/>
      <c r="DB623" s="7"/>
      <c r="DC623" s="7"/>
      <c r="DD623" s="7"/>
      <c r="DE623" s="7"/>
      <c r="DF623" s="7"/>
      <c r="DG623" s="7"/>
      <c r="DH623" s="7"/>
      <c r="DI623" s="7"/>
      <c r="DJ623" s="7"/>
      <c r="DK623" s="7"/>
      <c r="DL623" s="7"/>
      <c r="DM623" s="7"/>
      <c r="DN623" s="7"/>
      <c r="DO623" s="7"/>
      <c r="DP623" s="7"/>
      <c r="DQ623" s="7"/>
      <c r="DR623" s="7"/>
      <c r="DS623" s="7"/>
      <c r="DT623" s="7"/>
      <c r="DU623" s="7"/>
      <c r="DV623" s="7"/>
      <c r="DW623" s="7"/>
      <c r="DX623" s="7"/>
      <c r="DY623" s="7"/>
      <c r="DZ623" s="7"/>
      <c r="EA623" s="7"/>
      <c r="EB623" s="7"/>
      <c r="EC623" s="7"/>
      <c r="ED623" s="7"/>
      <c r="EE623" s="7"/>
      <c r="EF623" s="7"/>
      <c r="EG623" s="7"/>
      <c r="EH623" s="7"/>
      <c r="EI623" s="7"/>
      <c r="EJ623" s="7"/>
      <c r="EK623" s="7"/>
      <c r="EL623" s="7"/>
      <c r="EM623" s="7"/>
      <c r="EN623" s="7"/>
      <c r="EO623" s="7"/>
      <c r="EP623" s="7"/>
      <c r="EQ623" s="7"/>
      <c r="ER623" s="7"/>
      <c r="ES623" s="7"/>
      <c r="ET623" s="7"/>
      <c r="EU623" s="7"/>
      <c r="EV623" s="7"/>
      <c r="EW623" s="7"/>
      <c r="EX623" s="7"/>
      <c r="EY623" s="7"/>
      <c r="EZ623" s="7"/>
      <c r="FA623" s="7"/>
      <c r="FB623" s="7"/>
      <c r="FC623" s="7"/>
      <c r="FD623" s="7"/>
      <c r="FE623" s="7"/>
      <c r="FF623" s="7"/>
      <c r="FG623" s="7"/>
      <c r="FH623" s="7"/>
      <c r="FI623" s="7"/>
      <c r="FJ623" s="7"/>
      <c r="FK623" s="7"/>
      <c r="FL623" s="7"/>
      <c r="FM623" s="7"/>
      <c r="FN623" s="7"/>
      <c r="FO623" s="7"/>
      <c r="FP623" s="7"/>
      <c r="FQ623" s="7"/>
      <c r="FR623" s="7"/>
      <c r="FS623" s="7"/>
      <c r="FT623" s="7"/>
      <c r="FU623" s="7"/>
      <c r="FV623" s="7"/>
      <c r="FW623" s="7"/>
      <c r="FX623" s="7"/>
      <c r="FY623" s="7"/>
      <c r="FZ623" s="7"/>
      <c r="GA623" s="7"/>
      <c r="GB623" s="7"/>
      <c r="GC623" s="7"/>
      <c r="GD623" s="7"/>
      <c r="GE623" s="7"/>
      <c r="GF623" s="7"/>
      <c r="GG623" s="7"/>
      <c r="GH623" s="7"/>
      <c r="GI623" s="7"/>
      <c r="GJ623" s="7"/>
      <c r="GK623" s="7"/>
      <c r="GL623" s="7"/>
      <c r="GM623" s="7"/>
      <c r="GN623" s="7"/>
      <c r="GO623" s="7"/>
      <c r="GP623" s="7"/>
      <c r="GQ623" s="7"/>
      <c r="GR623" s="7"/>
      <c r="GS623" s="7"/>
      <c r="GT623" s="7"/>
      <c r="GU623" s="7"/>
      <c r="GV623" s="7"/>
      <c r="GW623" s="7"/>
      <c r="GX623" s="7"/>
      <c r="GY623" s="7"/>
      <c r="GZ623" s="7"/>
      <c r="HA623" s="7"/>
      <c r="HB623" s="7"/>
      <c r="HC623" s="7"/>
      <c r="HD623" s="7"/>
      <c r="HE623" s="7"/>
      <c r="HF623" s="7"/>
      <c r="HG623" s="7"/>
      <c r="HH623" s="7"/>
      <c r="HI623" s="7"/>
      <c r="HJ623" s="7"/>
      <c r="HK623" s="7"/>
      <c r="HL623" s="7"/>
      <c r="HM623" s="7"/>
      <c r="HN623" s="7"/>
      <c r="HO623" s="7"/>
      <c r="HP623" s="7"/>
      <c r="HQ623" s="7"/>
      <c r="HR623" s="7"/>
      <c r="HS623" s="7"/>
      <c r="HT623" s="7"/>
      <c r="HU623" s="7"/>
      <c r="HV623" s="7"/>
      <c r="HW623" s="7"/>
      <c r="HX623" s="7"/>
      <c r="HY623" s="7"/>
      <c r="HZ623" s="7"/>
      <c r="IA623" s="7"/>
      <c r="IB623" s="7"/>
      <c r="IC623" s="7"/>
      <c r="ID623" s="7"/>
      <c r="IE623" s="7"/>
      <c r="IF623" s="7"/>
      <c r="IG623" s="7"/>
      <c r="IH623" s="7"/>
      <c r="II623" s="7"/>
      <c r="IJ623" s="7"/>
      <c r="IK623" s="7"/>
      <c r="IL623" s="7"/>
      <c r="IM623" s="7"/>
      <c r="IN623" s="7"/>
      <c r="IO623" s="7"/>
      <c r="IP623" s="7"/>
      <c r="IQ623" s="7"/>
      <c r="IR623" s="7"/>
      <c r="IS623" s="7"/>
      <c r="IT623" s="7"/>
      <c r="IU623" s="7"/>
      <c r="IV623" s="7"/>
    </row>
    <row r="624" spans="1:256" s="33" customFormat="1">
      <c r="A624" s="104"/>
      <c r="B624" s="1105"/>
      <c r="C624" s="91"/>
      <c r="D624" s="1099"/>
      <c r="E624" s="91"/>
      <c r="F624" s="91"/>
      <c r="G624" s="2"/>
      <c r="H624" s="197"/>
      <c r="I624" s="917"/>
      <c r="J624" s="91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  <c r="AD624" s="7"/>
      <c r="AE624" s="7"/>
      <c r="AF624" s="7"/>
      <c r="AG624" s="7"/>
      <c r="AH624" s="7"/>
      <c r="AI624" s="7"/>
      <c r="AJ624" s="7"/>
      <c r="AK624" s="7"/>
      <c r="AL624" s="7"/>
      <c r="AM624" s="7"/>
      <c r="AN624" s="7"/>
      <c r="AO624" s="7"/>
      <c r="AP624" s="7"/>
      <c r="AQ624" s="7"/>
      <c r="AR624" s="7"/>
      <c r="AS624" s="7"/>
      <c r="AT624" s="7"/>
      <c r="AU624" s="7"/>
      <c r="AV624" s="7"/>
      <c r="AW624" s="7"/>
      <c r="AX624" s="7"/>
      <c r="AY624" s="7"/>
      <c r="AZ624" s="7"/>
      <c r="BA624" s="7"/>
      <c r="BB624" s="7"/>
      <c r="BC624" s="7"/>
      <c r="BD624" s="7"/>
      <c r="BE624" s="7"/>
      <c r="BF624" s="7"/>
      <c r="BG624" s="7"/>
      <c r="BH624" s="7"/>
      <c r="BI624" s="7"/>
      <c r="BJ624" s="7"/>
      <c r="BK624" s="7"/>
      <c r="BL624" s="7"/>
      <c r="BM624" s="7"/>
      <c r="BN624" s="7"/>
      <c r="BO624" s="7"/>
      <c r="BP624" s="7"/>
      <c r="BQ624" s="7"/>
      <c r="BR624" s="7"/>
      <c r="BS624" s="7"/>
      <c r="BT624" s="7"/>
      <c r="BU624" s="7"/>
      <c r="BV624" s="7"/>
      <c r="BW624" s="7"/>
      <c r="BX624" s="7"/>
      <c r="BY624" s="7"/>
      <c r="BZ624" s="7"/>
      <c r="CA624" s="7"/>
      <c r="CB624" s="7"/>
      <c r="CC624" s="7"/>
      <c r="CD624" s="7"/>
      <c r="CE624" s="7"/>
      <c r="CF624" s="7"/>
      <c r="CG624" s="7"/>
      <c r="CH624" s="7"/>
      <c r="CI624" s="7"/>
      <c r="CJ624" s="7"/>
      <c r="CK624" s="7"/>
      <c r="CL624" s="7"/>
      <c r="CM624" s="7"/>
      <c r="CN624" s="7"/>
      <c r="CO624" s="7"/>
      <c r="CP624" s="7"/>
      <c r="CQ624" s="7"/>
      <c r="CR624" s="7"/>
      <c r="CS624" s="7"/>
      <c r="CT624" s="7"/>
      <c r="CU624" s="7"/>
      <c r="CV624" s="7"/>
      <c r="CW624" s="7"/>
      <c r="CX624" s="7"/>
      <c r="CY624" s="7"/>
      <c r="CZ624" s="7"/>
      <c r="DA624" s="7"/>
      <c r="DB624" s="7"/>
      <c r="DC624" s="7"/>
      <c r="DD624" s="7"/>
      <c r="DE624" s="7"/>
      <c r="DF624" s="7"/>
      <c r="DG624" s="7"/>
      <c r="DH624" s="7"/>
      <c r="DI624" s="7"/>
      <c r="DJ624" s="7"/>
      <c r="DK624" s="7"/>
      <c r="DL624" s="7"/>
      <c r="DM624" s="7"/>
      <c r="DN624" s="7"/>
      <c r="DO624" s="7"/>
      <c r="DP624" s="7"/>
      <c r="DQ624" s="7"/>
      <c r="DR624" s="7"/>
      <c r="DS624" s="7"/>
      <c r="DT624" s="7"/>
      <c r="DU624" s="7"/>
      <c r="DV624" s="7"/>
      <c r="DW624" s="7"/>
      <c r="DX624" s="7"/>
      <c r="DY624" s="7"/>
      <c r="DZ624" s="7"/>
      <c r="EA624" s="7"/>
      <c r="EB624" s="7"/>
      <c r="EC624" s="7"/>
      <c r="ED624" s="7"/>
      <c r="EE624" s="7"/>
      <c r="EF624" s="7"/>
      <c r="EG624" s="7"/>
      <c r="EH624" s="7"/>
      <c r="EI624" s="7"/>
      <c r="EJ624" s="7"/>
      <c r="EK624" s="7"/>
      <c r="EL624" s="7"/>
      <c r="EM624" s="7"/>
      <c r="EN624" s="7"/>
      <c r="EO624" s="7"/>
      <c r="EP624" s="7"/>
      <c r="EQ624" s="7"/>
      <c r="ER624" s="7"/>
      <c r="ES624" s="7"/>
      <c r="ET624" s="7"/>
      <c r="EU624" s="7"/>
      <c r="EV624" s="7"/>
      <c r="EW624" s="7"/>
      <c r="EX624" s="7"/>
      <c r="EY624" s="7"/>
      <c r="EZ624" s="7"/>
      <c r="FA624" s="7"/>
      <c r="FB624" s="7"/>
      <c r="FC624" s="7"/>
      <c r="FD624" s="7"/>
      <c r="FE624" s="7"/>
      <c r="FF624" s="7"/>
      <c r="FG624" s="7"/>
      <c r="FH624" s="7"/>
      <c r="FI624" s="7"/>
      <c r="FJ624" s="7"/>
      <c r="FK624" s="7"/>
      <c r="FL624" s="7"/>
      <c r="FM624" s="7"/>
      <c r="FN624" s="7"/>
      <c r="FO624" s="7"/>
      <c r="FP624" s="7"/>
      <c r="FQ624" s="7"/>
      <c r="FR624" s="7"/>
      <c r="FS624" s="7"/>
      <c r="FT624" s="7"/>
      <c r="FU624" s="7"/>
      <c r="FV624" s="7"/>
      <c r="FW624" s="7"/>
      <c r="FX624" s="7"/>
      <c r="FY624" s="7"/>
      <c r="FZ624" s="7"/>
      <c r="GA624" s="7"/>
      <c r="GB624" s="7"/>
      <c r="GC624" s="7"/>
      <c r="GD624" s="7"/>
      <c r="GE624" s="7"/>
      <c r="GF624" s="7"/>
      <c r="GG624" s="7"/>
      <c r="GH624" s="7"/>
      <c r="GI624" s="7"/>
      <c r="GJ624" s="7"/>
      <c r="GK624" s="7"/>
      <c r="GL624" s="7"/>
      <c r="GM624" s="7"/>
      <c r="GN624" s="7"/>
      <c r="GO624" s="7"/>
      <c r="GP624" s="7"/>
      <c r="GQ624" s="7"/>
      <c r="GR624" s="7"/>
      <c r="GS624" s="7"/>
      <c r="GT624" s="7"/>
      <c r="GU624" s="7"/>
      <c r="GV624" s="7"/>
      <c r="GW624" s="7"/>
      <c r="GX624" s="7"/>
      <c r="GY624" s="7"/>
      <c r="GZ624" s="7"/>
      <c r="HA624" s="7"/>
      <c r="HB624" s="7"/>
      <c r="HC624" s="7"/>
      <c r="HD624" s="7"/>
      <c r="HE624" s="7"/>
      <c r="HF624" s="7"/>
      <c r="HG624" s="7"/>
      <c r="HH624" s="7"/>
      <c r="HI624" s="7"/>
      <c r="HJ624" s="7"/>
      <c r="HK624" s="7"/>
      <c r="HL624" s="7"/>
      <c r="HM624" s="7"/>
      <c r="HN624" s="7"/>
      <c r="HO624" s="7"/>
      <c r="HP624" s="7"/>
      <c r="HQ624" s="7"/>
      <c r="HR624" s="7"/>
      <c r="HS624" s="7"/>
      <c r="HT624" s="7"/>
      <c r="HU624" s="7"/>
      <c r="HV624" s="7"/>
      <c r="HW624" s="7"/>
      <c r="HX624" s="7"/>
      <c r="HY624" s="7"/>
      <c r="HZ624" s="7"/>
      <c r="IA624" s="7"/>
      <c r="IB624" s="7"/>
      <c r="IC624" s="7"/>
      <c r="ID624" s="7"/>
      <c r="IE624" s="7"/>
      <c r="IF624" s="7"/>
      <c r="IG624" s="7"/>
      <c r="IH624" s="7"/>
      <c r="II624" s="7"/>
      <c r="IJ624" s="7"/>
      <c r="IK624" s="7"/>
      <c r="IL624" s="7"/>
      <c r="IM624" s="7"/>
      <c r="IN624" s="7"/>
      <c r="IO624" s="7"/>
      <c r="IP624" s="7"/>
      <c r="IQ624" s="7"/>
      <c r="IR624" s="7"/>
      <c r="IS624" s="7"/>
      <c r="IT624" s="7"/>
      <c r="IU624" s="7"/>
      <c r="IV624" s="7"/>
    </row>
    <row r="625" spans="1:256" s="33" customFormat="1">
      <c r="A625" s="104"/>
      <c r="B625" s="1105"/>
      <c r="C625" s="91"/>
      <c r="D625" s="1099"/>
      <c r="E625" s="91"/>
      <c r="F625" s="91"/>
      <c r="G625" s="2"/>
      <c r="H625" s="197"/>
      <c r="I625" s="917"/>
      <c r="J625" s="91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  <c r="AC625" s="7"/>
      <c r="AD625" s="7"/>
      <c r="AE625" s="7"/>
      <c r="AF625" s="7"/>
      <c r="AG625" s="7"/>
      <c r="AH625" s="7"/>
      <c r="AI625" s="7"/>
      <c r="AJ625" s="7"/>
      <c r="AK625" s="7"/>
      <c r="AL625" s="7"/>
      <c r="AM625" s="7"/>
      <c r="AN625" s="7"/>
      <c r="AO625" s="7"/>
      <c r="AP625" s="7"/>
      <c r="AQ625" s="7"/>
      <c r="AR625" s="7"/>
      <c r="AS625" s="7"/>
      <c r="AT625" s="7"/>
      <c r="AU625" s="7"/>
      <c r="AV625" s="7"/>
      <c r="AW625" s="7"/>
      <c r="AX625" s="7"/>
      <c r="AY625" s="7"/>
      <c r="AZ625" s="7"/>
      <c r="BA625" s="7"/>
      <c r="BB625" s="7"/>
      <c r="BC625" s="7"/>
      <c r="BD625" s="7"/>
      <c r="BE625" s="7"/>
      <c r="BF625" s="7"/>
      <c r="BG625" s="7"/>
      <c r="BH625" s="7"/>
      <c r="BI625" s="7"/>
      <c r="BJ625" s="7"/>
      <c r="BK625" s="7"/>
      <c r="BL625" s="7"/>
      <c r="BM625" s="7"/>
      <c r="BN625" s="7"/>
      <c r="BO625" s="7"/>
      <c r="BP625" s="7"/>
      <c r="BQ625" s="7"/>
      <c r="BR625" s="7"/>
      <c r="BS625" s="7"/>
      <c r="BT625" s="7"/>
      <c r="BU625" s="7"/>
      <c r="BV625" s="7"/>
      <c r="BW625" s="7"/>
      <c r="BX625" s="7"/>
      <c r="BY625" s="7"/>
      <c r="BZ625" s="7"/>
      <c r="CA625" s="7"/>
      <c r="CB625" s="7"/>
      <c r="CC625" s="7"/>
      <c r="CD625" s="7"/>
      <c r="CE625" s="7"/>
      <c r="CF625" s="7"/>
      <c r="CG625" s="7"/>
      <c r="CH625" s="7"/>
      <c r="CI625" s="7"/>
      <c r="CJ625" s="7"/>
      <c r="CK625" s="7"/>
      <c r="CL625" s="7"/>
      <c r="CM625" s="7"/>
      <c r="CN625" s="7"/>
      <c r="CO625" s="7"/>
      <c r="CP625" s="7"/>
      <c r="CQ625" s="7"/>
      <c r="CR625" s="7"/>
      <c r="CS625" s="7"/>
      <c r="CT625" s="7"/>
      <c r="CU625" s="7"/>
      <c r="CV625" s="7"/>
      <c r="CW625" s="7"/>
      <c r="CX625" s="7"/>
      <c r="CY625" s="7"/>
      <c r="CZ625" s="7"/>
      <c r="DA625" s="7"/>
      <c r="DB625" s="7"/>
      <c r="DC625" s="7"/>
      <c r="DD625" s="7"/>
      <c r="DE625" s="7"/>
      <c r="DF625" s="7"/>
      <c r="DG625" s="7"/>
      <c r="DH625" s="7"/>
      <c r="DI625" s="7"/>
      <c r="DJ625" s="7"/>
      <c r="DK625" s="7"/>
      <c r="DL625" s="7"/>
      <c r="DM625" s="7"/>
      <c r="DN625" s="7"/>
      <c r="DO625" s="7"/>
      <c r="DP625" s="7"/>
      <c r="DQ625" s="7"/>
      <c r="DR625" s="7"/>
      <c r="DS625" s="7"/>
      <c r="DT625" s="7"/>
      <c r="DU625" s="7"/>
      <c r="DV625" s="7"/>
      <c r="DW625" s="7"/>
      <c r="DX625" s="7"/>
      <c r="DY625" s="7"/>
      <c r="DZ625" s="7"/>
      <c r="EA625" s="7"/>
      <c r="EB625" s="7"/>
      <c r="EC625" s="7"/>
      <c r="ED625" s="7"/>
      <c r="EE625" s="7"/>
      <c r="EF625" s="7"/>
      <c r="EG625" s="7"/>
      <c r="EH625" s="7"/>
      <c r="EI625" s="7"/>
      <c r="EJ625" s="7"/>
      <c r="EK625" s="7"/>
      <c r="EL625" s="7"/>
      <c r="EM625" s="7"/>
      <c r="EN625" s="7"/>
      <c r="EO625" s="7"/>
      <c r="EP625" s="7"/>
      <c r="EQ625" s="7"/>
      <c r="ER625" s="7"/>
      <c r="ES625" s="7"/>
      <c r="ET625" s="7"/>
      <c r="EU625" s="7"/>
      <c r="EV625" s="7"/>
      <c r="EW625" s="7"/>
      <c r="EX625" s="7"/>
      <c r="EY625" s="7"/>
      <c r="EZ625" s="7"/>
      <c r="FA625" s="7"/>
      <c r="FB625" s="7"/>
      <c r="FC625" s="7"/>
      <c r="FD625" s="7"/>
      <c r="FE625" s="7"/>
      <c r="FF625" s="7"/>
      <c r="FG625" s="7"/>
      <c r="FH625" s="7"/>
      <c r="FI625" s="7"/>
      <c r="FJ625" s="7"/>
      <c r="FK625" s="7"/>
      <c r="FL625" s="7"/>
      <c r="FM625" s="7"/>
      <c r="FN625" s="7"/>
      <c r="FO625" s="7"/>
      <c r="FP625" s="7"/>
      <c r="FQ625" s="7"/>
      <c r="FR625" s="7"/>
      <c r="FS625" s="7"/>
      <c r="FT625" s="7"/>
      <c r="FU625" s="7"/>
      <c r="FV625" s="7"/>
      <c r="FW625" s="7"/>
      <c r="FX625" s="7"/>
      <c r="FY625" s="7"/>
      <c r="FZ625" s="7"/>
      <c r="GA625" s="7"/>
      <c r="GB625" s="7"/>
      <c r="GC625" s="7"/>
      <c r="GD625" s="7"/>
      <c r="GE625" s="7"/>
      <c r="GF625" s="7"/>
      <c r="GG625" s="7"/>
      <c r="GH625" s="7"/>
      <c r="GI625" s="7"/>
      <c r="GJ625" s="7"/>
      <c r="GK625" s="7"/>
      <c r="GL625" s="7"/>
      <c r="GM625" s="7"/>
      <c r="GN625" s="7"/>
      <c r="GO625" s="7"/>
      <c r="GP625" s="7"/>
      <c r="GQ625" s="7"/>
      <c r="GR625" s="7"/>
      <c r="GS625" s="7"/>
      <c r="GT625" s="7"/>
      <c r="GU625" s="7"/>
      <c r="GV625" s="7"/>
      <c r="GW625" s="7"/>
      <c r="GX625" s="7"/>
      <c r="GY625" s="7"/>
      <c r="GZ625" s="7"/>
      <c r="HA625" s="7"/>
      <c r="HB625" s="7"/>
      <c r="HC625" s="7"/>
      <c r="HD625" s="7"/>
      <c r="HE625" s="7"/>
      <c r="HF625" s="7"/>
      <c r="HG625" s="7"/>
      <c r="HH625" s="7"/>
      <c r="HI625" s="7"/>
      <c r="HJ625" s="7"/>
      <c r="HK625" s="7"/>
      <c r="HL625" s="7"/>
      <c r="HM625" s="7"/>
      <c r="HN625" s="7"/>
      <c r="HO625" s="7"/>
      <c r="HP625" s="7"/>
      <c r="HQ625" s="7"/>
      <c r="HR625" s="7"/>
      <c r="HS625" s="7"/>
      <c r="HT625" s="7"/>
      <c r="HU625" s="7"/>
      <c r="HV625" s="7"/>
      <c r="HW625" s="7"/>
      <c r="HX625" s="7"/>
      <c r="HY625" s="7"/>
      <c r="HZ625" s="7"/>
      <c r="IA625" s="7"/>
      <c r="IB625" s="7"/>
      <c r="IC625" s="7"/>
      <c r="ID625" s="7"/>
      <c r="IE625" s="7"/>
      <c r="IF625" s="7"/>
      <c r="IG625" s="7"/>
      <c r="IH625" s="7"/>
      <c r="II625" s="7"/>
      <c r="IJ625" s="7"/>
      <c r="IK625" s="7"/>
      <c r="IL625" s="7"/>
      <c r="IM625" s="7"/>
      <c r="IN625" s="7"/>
      <c r="IO625" s="7"/>
      <c r="IP625" s="7"/>
      <c r="IQ625" s="7"/>
      <c r="IR625" s="7"/>
      <c r="IS625" s="7"/>
      <c r="IT625" s="7"/>
      <c r="IU625" s="7"/>
      <c r="IV625" s="7"/>
    </row>
    <row r="626" spans="1:256" s="33" customFormat="1">
      <c r="A626" s="104"/>
      <c r="B626" s="1105"/>
      <c r="C626" s="91"/>
      <c r="D626" s="1099"/>
      <c r="E626" s="91"/>
      <c r="F626" s="91"/>
      <c r="G626" s="2"/>
      <c r="H626" s="197"/>
      <c r="I626" s="917"/>
      <c r="J626" s="91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  <c r="AC626" s="7"/>
      <c r="AD626" s="7"/>
      <c r="AE626" s="7"/>
      <c r="AF626" s="7"/>
      <c r="AG626" s="7"/>
      <c r="AH626" s="7"/>
      <c r="AI626" s="7"/>
      <c r="AJ626" s="7"/>
      <c r="AK626" s="7"/>
      <c r="AL626" s="7"/>
      <c r="AM626" s="7"/>
      <c r="AN626" s="7"/>
      <c r="AO626" s="7"/>
      <c r="AP626" s="7"/>
      <c r="AQ626" s="7"/>
      <c r="AR626" s="7"/>
      <c r="AS626" s="7"/>
      <c r="AT626" s="7"/>
      <c r="AU626" s="7"/>
      <c r="AV626" s="7"/>
      <c r="AW626" s="7"/>
      <c r="AX626" s="7"/>
      <c r="AY626" s="7"/>
      <c r="AZ626" s="7"/>
      <c r="BA626" s="7"/>
      <c r="BB626" s="7"/>
      <c r="BC626" s="7"/>
      <c r="BD626" s="7"/>
      <c r="BE626" s="7"/>
      <c r="BF626" s="7"/>
      <c r="BG626" s="7"/>
      <c r="BH626" s="7"/>
      <c r="BI626" s="7"/>
      <c r="BJ626" s="7"/>
      <c r="BK626" s="7"/>
      <c r="BL626" s="7"/>
      <c r="BM626" s="7"/>
      <c r="BN626" s="7"/>
      <c r="BO626" s="7"/>
      <c r="BP626" s="7"/>
      <c r="BQ626" s="7"/>
      <c r="BR626" s="7"/>
      <c r="BS626" s="7"/>
      <c r="BT626" s="7"/>
      <c r="BU626" s="7"/>
      <c r="BV626" s="7"/>
      <c r="BW626" s="7"/>
      <c r="BX626" s="7"/>
      <c r="BY626" s="7"/>
      <c r="BZ626" s="7"/>
      <c r="CA626" s="7"/>
      <c r="CB626" s="7"/>
      <c r="CC626" s="7"/>
      <c r="CD626" s="7"/>
      <c r="CE626" s="7"/>
      <c r="CF626" s="7"/>
      <c r="CG626" s="7"/>
      <c r="CH626" s="7"/>
      <c r="CI626" s="7"/>
      <c r="CJ626" s="7"/>
      <c r="CK626" s="7"/>
      <c r="CL626" s="7"/>
      <c r="CM626" s="7"/>
      <c r="CN626" s="7"/>
      <c r="CO626" s="7"/>
      <c r="CP626" s="7"/>
      <c r="CQ626" s="7"/>
      <c r="CR626" s="7"/>
      <c r="CS626" s="7"/>
      <c r="CT626" s="7"/>
      <c r="CU626" s="7"/>
      <c r="CV626" s="7"/>
      <c r="CW626" s="7"/>
      <c r="CX626" s="7"/>
      <c r="CY626" s="7"/>
      <c r="CZ626" s="7"/>
      <c r="DA626" s="7"/>
      <c r="DB626" s="7"/>
      <c r="DC626" s="7"/>
      <c r="DD626" s="7"/>
      <c r="DE626" s="7"/>
      <c r="DF626" s="7"/>
      <c r="DG626" s="7"/>
      <c r="DH626" s="7"/>
      <c r="DI626" s="7"/>
      <c r="DJ626" s="7"/>
      <c r="DK626" s="7"/>
      <c r="DL626" s="7"/>
      <c r="DM626" s="7"/>
      <c r="DN626" s="7"/>
      <c r="DO626" s="7"/>
      <c r="DP626" s="7"/>
      <c r="DQ626" s="7"/>
      <c r="DR626" s="7"/>
      <c r="DS626" s="7"/>
      <c r="DT626" s="7"/>
      <c r="DU626" s="7"/>
      <c r="DV626" s="7"/>
      <c r="DW626" s="7"/>
      <c r="DX626" s="7"/>
      <c r="DY626" s="7"/>
      <c r="DZ626" s="7"/>
      <c r="EA626" s="7"/>
      <c r="EB626" s="7"/>
      <c r="EC626" s="7"/>
      <c r="ED626" s="7"/>
      <c r="EE626" s="7"/>
      <c r="EF626" s="7"/>
      <c r="EG626" s="7"/>
      <c r="EH626" s="7"/>
      <c r="EI626" s="7"/>
      <c r="EJ626" s="7"/>
      <c r="EK626" s="7"/>
      <c r="EL626" s="7"/>
      <c r="EM626" s="7"/>
      <c r="EN626" s="7"/>
      <c r="EO626" s="7"/>
      <c r="EP626" s="7"/>
      <c r="EQ626" s="7"/>
      <c r="ER626" s="7"/>
      <c r="ES626" s="7"/>
      <c r="ET626" s="7"/>
      <c r="EU626" s="7"/>
      <c r="EV626" s="7"/>
      <c r="EW626" s="7"/>
      <c r="EX626" s="7"/>
      <c r="EY626" s="7"/>
      <c r="EZ626" s="7"/>
      <c r="FA626" s="7"/>
      <c r="FB626" s="7"/>
      <c r="FC626" s="7"/>
      <c r="FD626" s="7"/>
      <c r="FE626" s="7"/>
      <c r="FF626" s="7"/>
      <c r="FG626" s="7"/>
      <c r="FH626" s="7"/>
      <c r="FI626" s="7"/>
      <c r="FJ626" s="7"/>
      <c r="FK626" s="7"/>
      <c r="FL626" s="7"/>
      <c r="FM626" s="7"/>
      <c r="FN626" s="7"/>
      <c r="FO626" s="7"/>
      <c r="FP626" s="7"/>
      <c r="FQ626" s="7"/>
      <c r="FR626" s="7"/>
      <c r="FS626" s="7"/>
      <c r="FT626" s="7"/>
      <c r="FU626" s="7"/>
      <c r="FV626" s="7"/>
      <c r="FW626" s="7"/>
      <c r="FX626" s="7"/>
      <c r="FY626" s="7"/>
      <c r="FZ626" s="7"/>
      <c r="GA626" s="7"/>
      <c r="GB626" s="7"/>
      <c r="GC626" s="7"/>
      <c r="GD626" s="7"/>
      <c r="GE626" s="7"/>
      <c r="GF626" s="7"/>
      <c r="GG626" s="7"/>
      <c r="GH626" s="7"/>
      <c r="GI626" s="7"/>
      <c r="GJ626" s="7"/>
      <c r="GK626" s="7"/>
      <c r="GL626" s="7"/>
      <c r="GM626" s="7"/>
      <c r="GN626" s="7"/>
      <c r="GO626" s="7"/>
      <c r="GP626" s="7"/>
      <c r="GQ626" s="7"/>
      <c r="GR626" s="7"/>
      <c r="GS626" s="7"/>
      <c r="GT626" s="7"/>
      <c r="GU626" s="7"/>
      <c r="GV626" s="7"/>
      <c r="GW626" s="7"/>
      <c r="GX626" s="7"/>
      <c r="GY626" s="7"/>
      <c r="GZ626" s="7"/>
      <c r="HA626" s="7"/>
      <c r="HB626" s="7"/>
      <c r="HC626" s="7"/>
      <c r="HD626" s="7"/>
      <c r="HE626" s="7"/>
      <c r="HF626" s="7"/>
      <c r="HG626" s="7"/>
      <c r="HH626" s="7"/>
      <c r="HI626" s="7"/>
      <c r="HJ626" s="7"/>
      <c r="HK626" s="7"/>
      <c r="HL626" s="7"/>
      <c r="HM626" s="7"/>
      <c r="HN626" s="7"/>
      <c r="HO626" s="7"/>
      <c r="HP626" s="7"/>
      <c r="HQ626" s="7"/>
      <c r="HR626" s="7"/>
      <c r="HS626" s="7"/>
      <c r="HT626" s="7"/>
      <c r="HU626" s="7"/>
      <c r="HV626" s="7"/>
      <c r="HW626" s="7"/>
      <c r="HX626" s="7"/>
      <c r="HY626" s="7"/>
      <c r="HZ626" s="7"/>
      <c r="IA626" s="7"/>
      <c r="IB626" s="7"/>
      <c r="IC626" s="7"/>
      <c r="ID626" s="7"/>
      <c r="IE626" s="7"/>
      <c r="IF626" s="7"/>
      <c r="IG626" s="7"/>
      <c r="IH626" s="7"/>
      <c r="II626" s="7"/>
      <c r="IJ626" s="7"/>
      <c r="IK626" s="7"/>
      <c r="IL626" s="7"/>
      <c r="IM626" s="7"/>
      <c r="IN626" s="7"/>
      <c r="IO626" s="7"/>
      <c r="IP626" s="7"/>
      <c r="IQ626" s="7"/>
      <c r="IR626" s="7"/>
      <c r="IS626" s="7"/>
      <c r="IT626" s="7"/>
      <c r="IU626" s="7"/>
      <c r="IV626" s="7"/>
    </row>
    <row r="627" spans="1:256" s="33" customFormat="1">
      <c r="A627" s="1107"/>
      <c r="B627" s="1105"/>
      <c r="C627" s="91"/>
      <c r="D627" s="1099"/>
      <c r="E627" s="91"/>
      <c r="F627" s="91"/>
      <c r="G627" s="2"/>
      <c r="H627" s="197"/>
      <c r="I627" s="917"/>
      <c r="J627" s="91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7"/>
      <c r="AD627" s="7"/>
      <c r="AE627" s="7"/>
      <c r="AF627" s="7"/>
      <c r="AG627" s="7"/>
      <c r="AH627" s="7"/>
      <c r="AI627" s="7"/>
      <c r="AJ627" s="7"/>
      <c r="AK627" s="7"/>
      <c r="AL627" s="7"/>
      <c r="AM627" s="7"/>
      <c r="AN627" s="7"/>
      <c r="AO627" s="7"/>
      <c r="AP627" s="7"/>
      <c r="AQ627" s="7"/>
      <c r="AR627" s="7"/>
      <c r="AS627" s="7"/>
      <c r="AT627" s="7"/>
      <c r="AU627" s="7"/>
      <c r="AV627" s="7"/>
      <c r="AW627" s="7"/>
      <c r="AX627" s="7"/>
      <c r="AY627" s="7"/>
      <c r="AZ627" s="7"/>
      <c r="BA627" s="7"/>
      <c r="BB627" s="7"/>
      <c r="BC627" s="7"/>
      <c r="BD627" s="7"/>
      <c r="BE627" s="7"/>
      <c r="BF627" s="7"/>
      <c r="BG627" s="7"/>
      <c r="BH627" s="7"/>
      <c r="BI627" s="7"/>
      <c r="BJ627" s="7"/>
      <c r="BK627" s="7"/>
      <c r="BL627" s="7"/>
      <c r="BM627" s="7"/>
      <c r="BN627" s="7"/>
      <c r="BO627" s="7"/>
      <c r="BP627" s="7"/>
      <c r="BQ627" s="7"/>
      <c r="BR627" s="7"/>
      <c r="BS627" s="7"/>
      <c r="BT627" s="7"/>
      <c r="BU627" s="7"/>
      <c r="BV627" s="7"/>
      <c r="BW627" s="7"/>
      <c r="BX627" s="7"/>
      <c r="BY627" s="7"/>
      <c r="BZ627" s="7"/>
      <c r="CA627" s="7"/>
      <c r="CB627" s="7"/>
      <c r="CC627" s="7"/>
      <c r="CD627" s="7"/>
      <c r="CE627" s="7"/>
      <c r="CF627" s="7"/>
      <c r="CG627" s="7"/>
      <c r="CH627" s="7"/>
      <c r="CI627" s="7"/>
      <c r="CJ627" s="7"/>
      <c r="CK627" s="7"/>
      <c r="CL627" s="7"/>
      <c r="CM627" s="7"/>
      <c r="CN627" s="7"/>
      <c r="CO627" s="7"/>
      <c r="CP627" s="7"/>
      <c r="CQ627" s="7"/>
      <c r="CR627" s="7"/>
      <c r="CS627" s="7"/>
      <c r="CT627" s="7"/>
      <c r="CU627" s="7"/>
      <c r="CV627" s="7"/>
      <c r="CW627" s="7"/>
      <c r="CX627" s="7"/>
      <c r="CY627" s="7"/>
      <c r="CZ627" s="7"/>
      <c r="DA627" s="7"/>
      <c r="DB627" s="7"/>
      <c r="DC627" s="7"/>
      <c r="DD627" s="7"/>
      <c r="DE627" s="7"/>
      <c r="DF627" s="7"/>
      <c r="DG627" s="7"/>
      <c r="DH627" s="7"/>
      <c r="DI627" s="7"/>
      <c r="DJ627" s="7"/>
      <c r="DK627" s="7"/>
      <c r="DL627" s="7"/>
      <c r="DM627" s="7"/>
      <c r="DN627" s="7"/>
      <c r="DO627" s="7"/>
      <c r="DP627" s="7"/>
      <c r="DQ627" s="7"/>
      <c r="DR627" s="7"/>
      <c r="DS627" s="7"/>
      <c r="DT627" s="7"/>
      <c r="DU627" s="7"/>
      <c r="DV627" s="7"/>
      <c r="DW627" s="7"/>
      <c r="DX627" s="7"/>
      <c r="DY627" s="7"/>
      <c r="DZ627" s="7"/>
      <c r="EA627" s="7"/>
      <c r="EB627" s="7"/>
      <c r="EC627" s="7"/>
      <c r="ED627" s="7"/>
      <c r="EE627" s="7"/>
      <c r="EF627" s="7"/>
      <c r="EG627" s="7"/>
      <c r="EH627" s="7"/>
      <c r="EI627" s="7"/>
      <c r="EJ627" s="7"/>
      <c r="EK627" s="7"/>
      <c r="EL627" s="7"/>
      <c r="EM627" s="7"/>
      <c r="EN627" s="7"/>
      <c r="EO627" s="7"/>
      <c r="EP627" s="7"/>
      <c r="EQ627" s="7"/>
      <c r="ER627" s="7"/>
      <c r="ES627" s="7"/>
      <c r="ET627" s="7"/>
      <c r="EU627" s="7"/>
      <c r="EV627" s="7"/>
      <c r="EW627" s="7"/>
      <c r="EX627" s="7"/>
      <c r="EY627" s="7"/>
      <c r="EZ627" s="7"/>
      <c r="FA627" s="7"/>
      <c r="FB627" s="7"/>
      <c r="FC627" s="7"/>
      <c r="FD627" s="7"/>
      <c r="FE627" s="7"/>
      <c r="FF627" s="7"/>
      <c r="FG627" s="7"/>
      <c r="FH627" s="7"/>
      <c r="FI627" s="7"/>
      <c r="FJ627" s="7"/>
      <c r="FK627" s="7"/>
      <c r="FL627" s="7"/>
      <c r="FM627" s="7"/>
      <c r="FN627" s="7"/>
      <c r="FO627" s="7"/>
      <c r="FP627" s="7"/>
      <c r="FQ627" s="7"/>
      <c r="FR627" s="7"/>
      <c r="FS627" s="7"/>
      <c r="FT627" s="7"/>
      <c r="FU627" s="7"/>
      <c r="FV627" s="7"/>
      <c r="FW627" s="7"/>
      <c r="FX627" s="7"/>
      <c r="FY627" s="7"/>
      <c r="FZ627" s="7"/>
      <c r="GA627" s="7"/>
      <c r="GB627" s="7"/>
      <c r="GC627" s="7"/>
      <c r="GD627" s="7"/>
      <c r="GE627" s="7"/>
      <c r="GF627" s="7"/>
      <c r="GG627" s="7"/>
      <c r="GH627" s="7"/>
      <c r="GI627" s="7"/>
      <c r="GJ627" s="7"/>
      <c r="GK627" s="7"/>
      <c r="GL627" s="7"/>
      <c r="GM627" s="7"/>
      <c r="GN627" s="7"/>
      <c r="GO627" s="7"/>
      <c r="GP627" s="7"/>
      <c r="GQ627" s="7"/>
      <c r="GR627" s="7"/>
      <c r="GS627" s="7"/>
      <c r="GT627" s="7"/>
      <c r="GU627" s="7"/>
      <c r="GV627" s="7"/>
      <c r="GW627" s="7"/>
      <c r="GX627" s="7"/>
      <c r="GY627" s="7"/>
      <c r="GZ627" s="7"/>
      <c r="HA627" s="7"/>
      <c r="HB627" s="7"/>
      <c r="HC627" s="7"/>
      <c r="HD627" s="7"/>
      <c r="HE627" s="7"/>
      <c r="HF627" s="7"/>
      <c r="HG627" s="7"/>
      <c r="HH627" s="7"/>
      <c r="HI627" s="7"/>
      <c r="HJ627" s="7"/>
      <c r="HK627" s="7"/>
      <c r="HL627" s="7"/>
      <c r="HM627" s="7"/>
      <c r="HN627" s="7"/>
      <c r="HO627" s="7"/>
      <c r="HP627" s="7"/>
      <c r="HQ627" s="7"/>
      <c r="HR627" s="7"/>
      <c r="HS627" s="7"/>
      <c r="HT627" s="7"/>
      <c r="HU627" s="7"/>
      <c r="HV627" s="7"/>
      <c r="HW627" s="7"/>
      <c r="HX627" s="7"/>
      <c r="HY627" s="7"/>
      <c r="HZ627" s="7"/>
      <c r="IA627" s="7"/>
      <c r="IB627" s="7"/>
      <c r="IC627" s="7"/>
      <c r="ID627" s="7"/>
      <c r="IE627" s="7"/>
      <c r="IF627" s="7"/>
      <c r="IG627" s="7"/>
      <c r="IH627" s="7"/>
      <c r="II627" s="7"/>
      <c r="IJ627" s="7"/>
      <c r="IK627" s="7"/>
      <c r="IL627" s="7"/>
      <c r="IM627" s="7"/>
      <c r="IN627" s="7"/>
      <c r="IO627" s="7"/>
      <c r="IP627" s="7"/>
      <c r="IQ627" s="7"/>
      <c r="IR627" s="7"/>
      <c r="IS627" s="7"/>
      <c r="IT627" s="7"/>
      <c r="IU627" s="7"/>
      <c r="IV627" s="7"/>
    </row>
    <row r="628" spans="1:256" s="33" customFormat="1">
      <c r="A628" s="104"/>
      <c r="B628" s="1105"/>
      <c r="C628" s="91"/>
      <c r="D628" s="1099"/>
      <c r="E628" s="91"/>
      <c r="F628" s="91"/>
      <c r="G628" s="2"/>
      <c r="H628" s="197"/>
      <c r="I628" s="917"/>
      <c r="J628" s="91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  <c r="AC628" s="7"/>
      <c r="AD628" s="7"/>
      <c r="AE628" s="7"/>
      <c r="AF628" s="7"/>
      <c r="AG628" s="7"/>
      <c r="AH628" s="7"/>
      <c r="AI628" s="7"/>
      <c r="AJ628" s="7"/>
      <c r="AK628" s="7"/>
      <c r="AL628" s="7"/>
      <c r="AM628" s="7"/>
      <c r="AN628" s="7"/>
      <c r="AO628" s="7"/>
      <c r="AP628" s="7"/>
      <c r="AQ628" s="7"/>
      <c r="AR628" s="7"/>
      <c r="AS628" s="7"/>
      <c r="AT628" s="7"/>
      <c r="AU628" s="7"/>
      <c r="AV628" s="7"/>
      <c r="AW628" s="7"/>
      <c r="AX628" s="7"/>
      <c r="AY628" s="7"/>
      <c r="AZ628" s="7"/>
      <c r="BA628" s="7"/>
      <c r="BB628" s="7"/>
      <c r="BC628" s="7"/>
      <c r="BD628" s="7"/>
      <c r="BE628" s="7"/>
      <c r="BF628" s="7"/>
      <c r="BG628" s="7"/>
      <c r="BH628" s="7"/>
      <c r="BI628" s="7"/>
      <c r="BJ628" s="7"/>
      <c r="BK628" s="7"/>
      <c r="BL628" s="7"/>
      <c r="BM628" s="7"/>
      <c r="BN628" s="7"/>
      <c r="BO628" s="7"/>
      <c r="BP628" s="7"/>
      <c r="BQ628" s="7"/>
      <c r="BR628" s="7"/>
      <c r="BS628" s="7"/>
      <c r="BT628" s="7"/>
      <c r="BU628" s="7"/>
      <c r="BV628" s="7"/>
      <c r="BW628" s="7"/>
      <c r="BX628" s="7"/>
      <c r="BY628" s="7"/>
      <c r="BZ628" s="7"/>
      <c r="CA628" s="7"/>
      <c r="CB628" s="7"/>
      <c r="CC628" s="7"/>
      <c r="CD628" s="7"/>
      <c r="CE628" s="7"/>
      <c r="CF628" s="7"/>
      <c r="CG628" s="7"/>
      <c r="CH628" s="7"/>
      <c r="CI628" s="7"/>
      <c r="CJ628" s="7"/>
      <c r="CK628" s="7"/>
      <c r="CL628" s="7"/>
      <c r="CM628" s="7"/>
      <c r="CN628" s="7"/>
      <c r="CO628" s="7"/>
      <c r="CP628" s="7"/>
      <c r="CQ628" s="7"/>
      <c r="CR628" s="7"/>
      <c r="CS628" s="7"/>
      <c r="CT628" s="7"/>
      <c r="CU628" s="7"/>
      <c r="CV628" s="7"/>
      <c r="CW628" s="7"/>
      <c r="CX628" s="7"/>
      <c r="CY628" s="7"/>
      <c r="CZ628" s="7"/>
      <c r="DA628" s="7"/>
      <c r="DB628" s="7"/>
      <c r="DC628" s="7"/>
      <c r="DD628" s="7"/>
      <c r="DE628" s="7"/>
      <c r="DF628" s="7"/>
      <c r="DG628" s="7"/>
      <c r="DH628" s="7"/>
      <c r="DI628" s="7"/>
      <c r="DJ628" s="7"/>
      <c r="DK628" s="7"/>
      <c r="DL628" s="7"/>
      <c r="DM628" s="7"/>
      <c r="DN628" s="7"/>
      <c r="DO628" s="7"/>
      <c r="DP628" s="7"/>
      <c r="DQ628" s="7"/>
      <c r="DR628" s="7"/>
      <c r="DS628" s="7"/>
      <c r="DT628" s="7"/>
      <c r="DU628" s="7"/>
      <c r="DV628" s="7"/>
      <c r="DW628" s="7"/>
      <c r="DX628" s="7"/>
      <c r="DY628" s="7"/>
      <c r="DZ628" s="7"/>
      <c r="EA628" s="7"/>
      <c r="EB628" s="7"/>
      <c r="EC628" s="7"/>
      <c r="ED628" s="7"/>
      <c r="EE628" s="7"/>
      <c r="EF628" s="7"/>
      <c r="EG628" s="7"/>
      <c r="EH628" s="7"/>
      <c r="EI628" s="7"/>
      <c r="EJ628" s="7"/>
      <c r="EK628" s="7"/>
      <c r="EL628" s="7"/>
      <c r="EM628" s="7"/>
      <c r="EN628" s="7"/>
      <c r="EO628" s="7"/>
      <c r="EP628" s="7"/>
      <c r="EQ628" s="7"/>
      <c r="ER628" s="7"/>
      <c r="ES628" s="7"/>
      <c r="ET628" s="7"/>
      <c r="EU628" s="7"/>
      <c r="EV628" s="7"/>
      <c r="EW628" s="7"/>
      <c r="EX628" s="7"/>
      <c r="EY628" s="7"/>
      <c r="EZ628" s="7"/>
      <c r="FA628" s="7"/>
      <c r="FB628" s="7"/>
      <c r="FC628" s="7"/>
      <c r="FD628" s="7"/>
      <c r="FE628" s="7"/>
      <c r="FF628" s="7"/>
      <c r="FG628" s="7"/>
      <c r="FH628" s="7"/>
      <c r="FI628" s="7"/>
      <c r="FJ628" s="7"/>
      <c r="FK628" s="7"/>
      <c r="FL628" s="7"/>
      <c r="FM628" s="7"/>
      <c r="FN628" s="7"/>
      <c r="FO628" s="7"/>
      <c r="FP628" s="7"/>
      <c r="FQ628" s="7"/>
      <c r="FR628" s="7"/>
      <c r="FS628" s="7"/>
      <c r="FT628" s="7"/>
      <c r="FU628" s="7"/>
      <c r="FV628" s="7"/>
      <c r="FW628" s="7"/>
      <c r="FX628" s="7"/>
      <c r="FY628" s="7"/>
      <c r="FZ628" s="7"/>
      <c r="GA628" s="7"/>
      <c r="GB628" s="7"/>
      <c r="GC628" s="7"/>
      <c r="GD628" s="7"/>
      <c r="GE628" s="7"/>
      <c r="GF628" s="7"/>
      <c r="GG628" s="7"/>
      <c r="GH628" s="7"/>
      <c r="GI628" s="7"/>
      <c r="GJ628" s="7"/>
      <c r="GK628" s="7"/>
      <c r="GL628" s="7"/>
      <c r="GM628" s="7"/>
      <c r="GN628" s="7"/>
      <c r="GO628" s="7"/>
      <c r="GP628" s="7"/>
      <c r="GQ628" s="7"/>
      <c r="GR628" s="7"/>
      <c r="GS628" s="7"/>
      <c r="GT628" s="7"/>
      <c r="GU628" s="7"/>
      <c r="GV628" s="7"/>
      <c r="GW628" s="7"/>
      <c r="GX628" s="7"/>
      <c r="GY628" s="7"/>
      <c r="GZ628" s="7"/>
      <c r="HA628" s="7"/>
      <c r="HB628" s="7"/>
      <c r="HC628" s="7"/>
      <c r="HD628" s="7"/>
      <c r="HE628" s="7"/>
      <c r="HF628" s="7"/>
      <c r="HG628" s="7"/>
      <c r="HH628" s="7"/>
      <c r="HI628" s="7"/>
      <c r="HJ628" s="7"/>
      <c r="HK628" s="7"/>
      <c r="HL628" s="7"/>
      <c r="HM628" s="7"/>
      <c r="HN628" s="7"/>
      <c r="HO628" s="7"/>
      <c r="HP628" s="7"/>
      <c r="HQ628" s="7"/>
      <c r="HR628" s="7"/>
      <c r="HS628" s="7"/>
      <c r="HT628" s="7"/>
      <c r="HU628" s="7"/>
      <c r="HV628" s="7"/>
      <c r="HW628" s="7"/>
      <c r="HX628" s="7"/>
      <c r="HY628" s="7"/>
      <c r="HZ628" s="7"/>
      <c r="IA628" s="7"/>
      <c r="IB628" s="7"/>
      <c r="IC628" s="7"/>
      <c r="ID628" s="7"/>
      <c r="IE628" s="7"/>
      <c r="IF628" s="7"/>
      <c r="IG628" s="7"/>
      <c r="IH628" s="7"/>
      <c r="II628" s="7"/>
      <c r="IJ628" s="7"/>
      <c r="IK628" s="7"/>
      <c r="IL628" s="7"/>
      <c r="IM628" s="7"/>
      <c r="IN628" s="7"/>
      <c r="IO628" s="7"/>
      <c r="IP628" s="7"/>
      <c r="IQ628" s="7"/>
      <c r="IR628" s="7"/>
      <c r="IS628" s="7"/>
      <c r="IT628" s="7"/>
      <c r="IU628" s="7"/>
      <c r="IV628" s="7"/>
    </row>
    <row r="629" spans="1:256" s="33" customFormat="1">
      <c r="A629" s="104"/>
      <c r="B629" s="1105"/>
      <c r="C629" s="91"/>
      <c r="D629" s="1099"/>
      <c r="E629" s="91"/>
      <c r="F629" s="91"/>
      <c r="G629" s="2"/>
      <c r="H629" s="197"/>
      <c r="I629" s="917"/>
      <c r="J629" s="91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  <c r="AC629" s="7"/>
      <c r="AD629" s="7"/>
      <c r="AE629" s="7"/>
      <c r="AF629" s="7"/>
      <c r="AG629" s="7"/>
      <c r="AH629" s="7"/>
      <c r="AI629" s="7"/>
      <c r="AJ629" s="7"/>
      <c r="AK629" s="7"/>
      <c r="AL629" s="7"/>
      <c r="AM629" s="7"/>
      <c r="AN629" s="7"/>
      <c r="AO629" s="7"/>
      <c r="AP629" s="7"/>
      <c r="AQ629" s="7"/>
      <c r="AR629" s="7"/>
      <c r="AS629" s="7"/>
      <c r="AT629" s="7"/>
      <c r="AU629" s="7"/>
      <c r="AV629" s="7"/>
      <c r="AW629" s="7"/>
      <c r="AX629" s="7"/>
      <c r="AY629" s="7"/>
      <c r="AZ629" s="7"/>
      <c r="BA629" s="7"/>
      <c r="BB629" s="7"/>
      <c r="BC629" s="7"/>
      <c r="BD629" s="7"/>
      <c r="BE629" s="7"/>
      <c r="BF629" s="7"/>
      <c r="BG629" s="7"/>
      <c r="BH629" s="7"/>
      <c r="BI629" s="7"/>
      <c r="BJ629" s="7"/>
      <c r="BK629" s="7"/>
      <c r="BL629" s="7"/>
      <c r="BM629" s="7"/>
      <c r="BN629" s="7"/>
      <c r="BO629" s="7"/>
      <c r="BP629" s="7"/>
      <c r="BQ629" s="7"/>
      <c r="BR629" s="7"/>
      <c r="BS629" s="7"/>
      <c r="BT629" s="7"/>
      <c r="BU629" s="7"/>
      <c r="BV629" s="7"/>
      <c r="BW629" s="7"/>
      <c r="BX629" s="7"/>
      <c r="BY629" s="7"/>
      <c r="BZ629" s="7"/>
      <c r="CA629" s="7"/>
      <c r="CB629" s="7"/>
      <c r="CC629" s="7"/>
      <c r="CD629" s="7"/>
      <c r="CE629" s="7"/>
      <c r="CF629" s="7"/>
      <c r="CG629" s="7"/>
      <c r="CH629" s="7"/>
      <c r="CI629" s="7"/>
      <c r="CJ629" s="7"/>
      <c r="CK629" s="7"/>
      <c r="CL629" s="7"/>
      <c r="CM629" s="7"/>
      <c r="CN629" s="7"/>
      <c r="CO629" s="7"/>
      <c r="CP629" s="7"/>
      <c r="CQ629" s="7"/>
      <c r="CR629" s="7"/>
      <c r="CS629" s="7"/>
      <c r="CT629" s="7"/>
      <c r="CU629" s="7"/>
      <c r="CV629" s="7"/>
      <c r="CW629" s="7"/>
      <c r="CX629" s="7"/>
      <c r="CY629" s="7"/>
      <c r="CZ629" s="7"/>
      <c r="DA629" s="7"/>
      <c r="DB629" s="7"/>
      <c r="DC629" s="7"/>
      <c r="DD629" s="7"/>
      <c r="DE629" s="7"/>
      <c r="DF629" s="7"/>
      <c r="DG629" s="7"/>
      <c r="DH629" s="7"/>
      <c r="DI629" s="7"/>
      <c r="DJ629" s="7"/>
      <c r="DK629" s="7"/>
      <c r="DL629" s="7"/>
      <c r="DM629" s="7"/>
      <c r="DN629" s="7"/>
      <c r="DO629" s="7"/>
      <c r="DP629" s="7"/>
      <c r="DQ629" s="7"/>
      <c r="DR629" s="7"/>
      <c r="DS629" s="7"/>
      <c r="DT629" s="7"/>
      <c r="DU629" s="7"/>
      <c r="DV629" s="7"/>
      <c r="DW629" s="7"/>
      <c r="DX629" s="7"/>
      <c r="DY629" s="7"/>
      <c r="DZ629" s="7"/>
      <c r="EA629" s="7"/>
      <c r="EB629" s="7"/>
      <c r="EC629" s="7"/>
      <c r="ED629" s="7"/>
      <c r="EE629" s="7"/>
      <c r="EF629" s="7"/>
      <c r="EG629" s="7"/>
      <c r="EH629" s="7"/>
      <c r="EI629" s="7"/>
      <c r="EJ629" s="7"/>
      <c r="EK629" s="7"/>
      <c r="EL629" s="7"/>
      <c r="EM629" s="7"/>
      <c r="EN629" s="7"/>
      <c r="EO629" s="7"/>
      <c r="EP629" s="7"/>
      <c r="EQ629" s="7"/>
      <c r="ER629" s="7"/>
      <c r="ES629" s="7"/>
      <c r="ET629" s="7"/>
      <c r="EU629" s="7"/>
      <c r="EV629" s="7"/>
      <c r="EW629" s="7"/>
      <c r="EX629" s="7"/>
      <c r="EY629" s="7"/>
      <c r="EZ629" s="7"/>
      <c r="FA629" s="7"/>
      <c r="FB629" s="7"/>
      <c r="FC629" s="7"/>
      <c r="FD629" s="7"/>
      <c r="FE629" s="7"/>
      <c r="FF629" s="7"/>
      <c r="FG629" s="7"/>
      <c r="FH629" s="7"/>
      <c r="FI629" s="7"/>
      <c r="FJ629" s="7"/>
      <c r="FK629" s="7"/>
      <c r="FL629" s="7"/>
      <c r="FM629" s="7"/>
      <c r="FN629" s="7"/>
      <c r="FO629" s="7"/>
      <c r="FP629" s="7"/>
      <c r="FQ629" s="7"/>
      <c r="FR629" s="7"/>
      <c r="FS629" s="7"/>
      <c r="FT629" s="7"/>
      <c r="FU629" s="7"/>
      <c r="FV629" s="7"/>
      <c r="FW629" s="7"/>
      <c r="FX629" s="7"/>
      <c r="FY629" s="7"/>
      <c r="FZ629" s="7"/>
      <c r="GA629" s="7"/>
      <c r="GB629" s="7"/>
      <c r="GC629" s="7"/>
      <c r="GD629" s="7"/>
      <c r="GE629" s="7"/>
      <c r="GF629" s="7"/>
      <c r="GG629" s="7"/>
      <c r="GH629" s="7"/>
      <c r="GI629" s="7"/>
      <c r="GJ629" s="7"/>
      <c r="GK629" s="7"/>
      <c r="GL629" s="7"/>
      <c r="GM629" s="7"/>
      <c r="GN629" s="7"/>
      <c r="GO629" s="7"/>
      <c r="GP629" s="7"/>
      <c r="GQ629" s="7"/>
      <c r="GR629" s="7"/>
      <c r="GS629" s="7"/>
      <c r="GT629" s="7"/>
      <c r="GU629" s="7"/>
      <c r="GV629" s="7"/>
      <c r="GW629" s="7"/>
      <c r="GX629" s="7"/>
      <c r="GY629" s="7"/>
      <c r="GZ629" s="7"/>
      <c r="HA629" s="7"/>
      <c r="HB629" s="7"/>
      <c r="HC629" s="7"/>
      <c r="HD629" s="7"/>
      <c r="HE629" s="7"/>
      <c r="HF629" s="7"/>
      <c r="HG629" s="7"/>
      <c r="HH629" s="7"/>
      <c r="HI629" s="7"/>
      <c r="HJ629" s="7"/>
      <c r="HK629" s="7"/>
      <c r="HL629" s="7"/>
      <c r="HM629" s="7"/>
      <c r="HN629" s="7"/>
      <c r="HO629" s="7"/>
      <c r="HP629" s="7"/>
      <c r="HQ629" s="7"/>
      <c r="HR629" s="7"/>
      <c r="HS629" s="7"/>
      <c r="HT629" s="7"/>
      <c r="HU629" s="7"/>
      <c r="HV629" s="7"/>
      <c r="HW629" s="7"/>
      <c r="HX629" s="7"/>
      <c r="HY629" s="7"/>
      <c r="HZ629" s="7"/>
      <c r="IA629" s="7"/>
      <c r="IB629" s="7"/>
      <c r="IC629" s="7"/>
      <c r="ID629" s="7"/>
      <c r="IE629" s="7"/>
      <c r="IF629" s="7"/>
      <c r="IG629" s="7"/>
      <c r="IH629" s="7"/>
      <c r="II629" s="7"/>
      <c r="IJ629" s="7"/>
      <c r="IK629" s="7"/>
      <c r="IL629" s="7"/>
      <c r="IM629" s="7"/>
      <c r="IN629" s="7"/>
      <c r="IO629" s="7"/>
      <c r="IP629" s="7"/>
      <c r="IQ629" s="7"/>
      <c r="IR629" s="7"/>
      <c r="IS629" s="7"/>
      <c r="IT629" s="7"/>
      <c r="IU629" s="7"/>
      <c r="IV629" s="7"/>
    </row>
    <row r="630" spans="1:256" s="33" customFormat="1">
      <c r="A630" s="104"/>
      <c r="B630" s="1105"/>
      <c r="C630" s="91"/>
      <c r="D630" s="1099"/>
      <c r="E630" s="91"/>
      <c r="F630" s="91"/>
      <c r="G630" s="2"/>
      <c r="H630" s="197"/>
      <c r="I630" s="917"/>
      <c r="J630" s="91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7"/>
      <c r="AD630" s="7"/>
      <c r="AE630" s="7"/>
      <c r="AF630" s="7"/>
      <c r="AG630" s="7"/>
      <c r="AH630" s="7"/>
      <c r="AI630" s="7"/>
      <c r="AJ630" s="7"/>
      <c r="AK630" s="7"/>
      <c r="AL630" s="7"/>
      <c r="AM630" s="7"/>
      <c r="AN630" s="7"/>
      <c r="AO630" s="7"/>
      <c r="AP630" s="7"/>
      <c r="AQ630" s="7"/>
      <c r="AR630" s="7"/>
      <c r="AS630" s="7"/>
      <c r="AT630" s="7"/>
      <c r="AU630" s="7"/>
      <c r="AV630" s="7"/>
      <c r="AW630" s="7"/>
      <c r="AX630" s="7"/>
      <c r="AY630" s="7"/>
      <c r="AZ630" s="7"/>
      <c r="BA630" s="7"/>
      <c r="BB630" s="7"/>
      <c r="BC630" s="7"/>
      <c r="BD630" s="7"/>
      <c r="BE630" s="7"/>
      <c r="BF630" s="7"/>
      <c r="BG630" s="7"/>
      <c r="BH630" s="7"/>
      <c r="BI630" s="7"/>
      <c r="BJ630" s="7"/>
      <c r="BK630" s="7"/>
      <c r="BL630" s="7"/>
      <c r="BM630" s="7"/>
      <c r="BN630" s="7"/>
      <c r="BO630" s="7"/>
      <c r="BP630" s="7"/>
      <c r="BQ630" s="7"/>
      <c r="BR630" s="7"/>
      <c r="BS630" s="7"/>
      <c r="BT630" s="7"/>
      <c r="BU630" s="7"/>
      <c r="BV630" s="7"/>
      <c r="BW630" s="7"/>
      <c r="BX630" s="7"/>
      <c r="BY630" s="7"/>
      <c r="BZ630" s="7"/>
      <c r="CA630" s="7"/>
      <c r="CB630" s="7"/>
      <c r="CC630" s="7"/>
      <c r="CD630" s="7"/>
      <c r="CE630" s="7"/>
      <c r="CF630" s="7"/>
      <c r="CG630" s="7"/>
      <c r="CH630" s="7"/>
      <c r="CI630" s="7"/>
      <c r="CJ630" s="7"/>
      <c r="CK630" s="7"/>
      <c r="CL630" s="7"/>
      <c r="CM630" s="7"/>
      <c r="CN630" s="7"/>
      <c r="CO630" s="7"/>
      <c r="CP630" s="7"/>
      <c r="CQ630" s="7"/>
      <c r="CR630" s="7"/>
      <c r="CS630" s="7"/>
      <c r="CT630" s="7"/>
      <c r="CU630" s="7"/>
      <c r="CV630" s="7"/>
      <c r="CW630" s="7"/>
      <c r="CX630" s="7"/>
      <c r="CY630" s="7"/>
      <c r="CZ630" s="7"/>
      <c r="DA630" s="7"/>
      <c r="DB630" s="7"/>
      <c r="DC630" s="7"/>
      <c r="DD630" s="7"/>
      <c r="DE630" s="7"/>
      <c r="DF630" s="7"/>
      <c r="DG630" s="7"/>
      <c r="DH630" s="7"/>
      <c r="DI630" s="7"/>
      <c r="DJ630" s="7"/>
      <c r="DK630" s="7"/>
      <c r="DL630" s="7"/>
      <c r="DM630" s="7"/>
      <c r="DN630" s="7"/>
      <c r="DO630" s="7"/>
      <c r="DP630" s="7"/>
      <c r="DQ630" s="7"/>
      <c r="DR630" s="7"/>
      <c r="DS630" s="7"/>
      <c r="DT630" s="7"/>
      <c r="DU630" s="7"/>
      <c r="DV630" s="7"/>
      <c r="DW630" s="7"/>
      <c r="DX630" s="7"/>
      <c r="DY630" s="7"/>
      <c r="DZ630" s="7"/>
      <c r="EA630" s="7"/>
      <c r="EB630" s="7"/>
      <c r="EC630" s="7"/>
      <c r="ED630" s="7"/>
      <c r="EE630" s="7"/>
      <c r="EF630" s="7"/>
      <c r="EG630" s="7"/>
      <c r="EH630" s="7"/>
      <c r="EI630" s="7"/>
      <c r="EJ630" s="7"/>
      <c r="EK630" s="7"/>
      <c r="EL630" s="7"/>
      <c r="EM630" s="7"/>
      <c r="EN630" s="7"/>
      <c r="EO630" s="7"/>
      <c r="EP630" s="7"/>
      <c r="EQ630" s="7"/>
      <c r="ER630" s="7"/>
      <c r="ES630" s="7"/>
      <c r="ET630" s="7"/>
      <c r="EU630" s="7"/>
      <c r="EV630" s="7"/>
      <c r="EW630" s="7"/>
      <c r="EX630" s="7"/>
      <c r="EY630" s="7"/>
      <c r="EZ630" s="7"/>
      <c r="FA630" s="7"/>
      <c r="FB630" s="7"/>
      <c r="FC630" s="7"/>
      <c r="FD630" s="7"/>
      <c r="FE630" s="7"/>
      <c r="FF630" s="7"/>
      <c r="FG630" s="7"/>
      <c r="FH630" s="7"/>
      <c r="FI630" s="7"/>
      <c r="FJ630" s="7"/>
      <c r="FK630" s="7"/>
      <c r="FL630" s="7"/>
      <c r="FM630" s="7"/>
      <c r="FN630" s="7"/>
      <c r="FO630" s="7"/>
      <c r="FP630" s="7"/>
      <c r="FQ630" s="7"/>
      <c r="FR630" s="7"/>
      <c r="FS630" s="7"/>
      <c r="FT630" s="7"/>
      <c r="FU630" s="7"/>
      <c r="FV630" s="7"/>
      <c r="FW630" s="7"/>
      <c r="FX630" s="7"/>
      <c r="FY630" s="7"/>
      <c r="FZ630" s="7"/>
      <c r="GA630" s="7"/>
      <c r="GB630" s="7"/>
      <c r="GC630" s="7"/>
      <c r="GD630" s="7"/>
      <c r="GE630" s="7"/>
      <c r="GF630" s="7"/>
      <c r="GG630" s="7"/>
      <c r="GH630" s="7"/>
      <c r="GI630" s="7"/>
      <c r="GJ630" s="7"/>
      <c r="GK630" s="7"/>
      <c r="GL630" s="7"/>
      <c r="GM630" s="7"/>
      <c r="GN630" s="7"/>
      <c r="GO630" s="7"/>
      <c r="GP630" s="7"/>
      <c r="GQ630" s="7"/>
      <c r="GR630" s="7"/>
      <c r="GS630" s="7"/>
      <c r="GT630" s="7"/>
      <c r="GU630" s="7"/>
      <c r="GV630" s="7"/>
      <c r="GW630" s="7"/>
      <c r="GX630" s="7"/>
      <c r="GY630" s="7"/>
      <c r="GZ630" s="7"/>
      <c r="HA630" s="7"/>
      <c r="HB630" s="7"/>
      <c r="HC630" s="7"/>
      <c r="HD630" s="7"/>
      <c r="HE630" s="7"/>
      <c r="HF630" s="7"/>
      <c r="HG630" s="7"/>
      <c r="HH630" s="7"/>
      <c r="HI630" s="7"/>
      <c r="HJ630" s="7"/>
      <c r="HK630" s="7"/>
      <c r="HL630" s="7"/>
      <c r="HM630" s="7"/>
      <c r="HN630" s="7"/>
      <c r="HO630" s="7"/>
      <c r="HP630" s="7"/>
      <c r="HQ630" s="7"/>
      <c r="HR630" s="7"/>
      <c r="HS630" s="7"/>
      <c r="HT630" s="7"/>
      <c r="HU630" s="7"/>
      <c r="HV630" s="7"/>
      <c r="HW630" s="7"/>
      <c r="HX630" s="7"/>
      <c r="HY630" s="7"/>
      <c r="HZ630" s="7"/>
      <c r="IA630" s="7"/>
      <c r="IB630" s="7"/>
      <c r="IC630" s="7"/>
      <c r="ID630" s="7"/>
      <c r="IE630" s="7"/>
      <c r="IF630" s="7"/>
      <c r="IG630" s="7"/>
      <c r="IH630" s="7"/>
      <c r="II630" s="7"/>
      <c r="IJ630" s="7"/>
      <c r="IK630" s="7"/>
      <c r="IL630" s="7"/>
      <c r="IM630" s="7"/>
      <c r="IN630" s="7"/>
      <c r="IO630" s="7"/>
      <c r="IP630" s="7"/>
      <c r="IQ630" s="7"/>
      <c r="IR630" s="7"/>
      <c r="IS630" s="7"/>
      <c r="IT630" s="7"/>
      <c r="IU630" s="7"/>
      <c r="IV630" s="7"/>
    </row>
    <row r="631" spans="1:256" s="33" customFormat="1">
      <c r="A631" s="104"/>
      <c r="B631" s="1105"/>
      <c r="C631" s="91"/>
      <c r="D631" s="1099"/>
      <c r="E631" s="91"/>
      <c r="F631" s="91"/>
      <c r="G631" s="2"/>
      <c r="H631" s="197"/>
      <c r="I631" s="917"/>
      <c r="J631" s="91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  <c r="AD631" s="7"/>
      <c r="AE631" s="7"/>
      <c r="AF631" s="7"/>
      <c r="AG631" s="7"/>
      <c r="AH631" s="7"/>
      <c r="AI631" s="7"/>
      <c r="AJ631" s="7"/>
      <c r="AK631" s="7"/>
      <c r="AL631" s="7"/>
      <c r="AM631" s="7"/>
      <c r="AN631" s="7"/>
      <c r="AO631" s="7"/>
      <c r="AP631" s="7"/>
      <c r="AQ631" s="7"/>
      <c r="AR631" s="7"/>
      <c r="AS631" s="7"/>
      <c r="AT631" s="7"/>
      <c r="AU631" s="7"/>
      <c r="AV631" s="7"/>
      <c r="AW631" s="7"/>
      <c r="AX631" s="7"/>
      <c r="AY631" s="7"/>
      <c r="AZ631" s="7"/>
      <c r="BA631" s="7"/>
      <c r="BB631" s="7"/>
      <c r="BC631" s="7"/>
      <c r="BD631" s="7"/>
      <c r="BE631" s="7"/>
      <c r="BF631" s="7"/>
      <c r="BG631" s="7"/>
      <c r="BH631" s="7"/>
      <c r="BI631" s="7"/>
      <c r="BJ631" s="7"/>
      <c r="BK631" s="7"/>
      <c r="BL631" s="7"/>
      <c r="BM631" s="7"/>
      <c r="BN631" s="7"/>
      <c r="BO631" s="7"/>
      <c r="BP631" s="7"/>
      <c r="BQ631" s="7"/>
      <c r="BR631" s="7"/>
      <c r="BS631" s="7"/>
      <c r="BT631" s="7"/>
      <c r="BU631" s="7"/>
      <c r="BV631" s="7"/>
      <c r="BW631" s="7"/>
      <c r="BX631" s="7"/>
      <c r="BY631" s="7"/>
      <c r="BZ631" s="7"/>
      <c r="CA631" s="7"/>
      <c r="CB631" s="7"/>
      <c r="CC631" s="7"/>
      <c r="CD631" s="7"/>
      <c r="CE631" s="7"/>
      <c r="CF631" s="7"/>
      <c r="CG631" s="7"/>
      <c r="CH631" s="7"/>
      <c r="CI631" s="7"/>
      <c r="CJ631" s="7"/>
      <c r="CK631" s="7"/>
      <c r="CL631" s="7"/>
      <c r="CM631" s="7"/>
      <c r="CN631" s="7"/>
      <c r="CO631" s="7"/>
      <c r="CP631" s="7"/>
      <c r="CQ631" s="7"/>
      <c r="CR631" s="7"/>
      <c r="CS631" s="7"/>
      <c r="CT631" s="7"/>
      <c r="CU631" s="7"/>
      <c r="CV631" s="7"/>
      <c r="CW631" s="7"/>
      <c r="CX631" s="7"/>
      <c r="CY631" s="7"/>
      <c r="CZ631" s="7"/>
      <c r="DA631" s="7"/>
      <c r="DB631" s="7"/>
      <c r="DC631" s="7"/>
      <c r="DD631" s="7"/>
      <c r="DE631" s="7"/>
      <c r="DF631" s="7"/>
      <c r="DG631" s="7"/>
      <c r="DH631" s="7"/>
      <c r="DI631" s="7"/>
      <c r="DJ631" s="7"/>
      <c r="DK631" s="7"/>
      <c r="DL631" s="7"/>
      <c r="DM631" s="7"/>
      <c r="DN631" s="7"/>
      <c r="DO631" s="7"/>
      <c r="DP631" s="7"/>
      <c r="DQ631" s="7"/>
      <c r="DR631" s="7"/>
      <c r="DS631" s="7"/>
      <c r="DT631" s="7"/>
      <c r="DU631" s="7"/>
      <c r="DV631" s="7"/>
      <c r="DW631" s="7"/>
      <c r="DX631" s="7"/>
      <c r="DY631" s="7"/>
      <c r="DZ631" s="7"/>
      <c r="EA631" s="7"/>
      <c r="EB631" s="7"/>
      <c r="EC631" s="7"/>
      <c r="ED631" s="7"/>
      <c r="EE631" s="7"/>
      <c r="EF631" s="7"/>
      <c r="EG631" s="7"/>
      <c r="EH631" s="7"/>
      <c r="EI631" s="7"/>
      <c r="EJ631" s="7"/>
      <c r="EK631" s="7"/>
      <c r="EL631" s="7"/>
      <c r="EM631" s="7"/>
      <c r="EN631" s="7"/>
      <c r="EO631" s="7"/>
      <c r="EP631" s="7"/>
      <c r="EQ631" s="7"/>
      <c r="ER631" s="7"/>
      <c r="ES631" s="7"/>
      <c r="ET631" s="7"/>
      <c r="EU631" s="7"/>
      <c r="EV631" s="7"/>
      <c r="EW631" s="7"/>
      <c r="EX631" s="7"/>
      <c r="EY631" s="7"/>
      <c r="EZ631" s="7"/>
      <c r="FA631" s="7"/>
      <c r="FB631" s="7"/>
      <c r="FC631" s="7"/>
      <c r="FD631" s="7"/>
      <c r="FE631" s="7"/>
      <c r="FF631" s="7"/>
      <c r="FG631" s="7"/>
      <c r="FH631" s="7"/>
      <c r="FI631" s="7"/>
      <c r="FJ631" s="7"/>
      <c r="FK631" s="7"/>
      <c r="FL631" s="7"/>
      <c r="FM631" s="7"/>
      <c r="FN631" s="7"/>
      <c r="FO631" s="7"/>
      <c r="FP631" s="7"/>
      <c r="FQ631" s="7"/>
      <c r="FR631" s="7"/>
      <c r="FS631" s="7"/>
      <c r="FT631" s="7"/>
      <c r="FU631" s="7"/>
      <c r="FV631" s="7"/>
      <c r="FW631" s="7"/>
      <c r="FX631" s="7"/>
      <c r="FY631" s="7"/>
      <c r="FZ631" s="7"/>
      <c r="GA631" s="7"/>
      <c r="GB631" s="7"/>
      <c r="GC631" s="7"/>
      <c r="GD631" s="7"/>
      <c r="GE631" s="7"/>
      <c r="GF631" s="7"/>
      <c r="GG631" s="7"/>
      <c r="GH631" s="7"/>
      <c r="GI631" s="7"/>
      <c r="GJ631" s="7"/>
      <c r="GK631" s="7"/>
      <c r="GL631" s="7"/>
      <c r="GM631" s="7"/>
      <c r="GN631" s="7"/>
      <c r="GO631" s="7"/>
      <c r="GP631" s="7"/>
      <c r="GQ631" s="7"/>
      <c r="GR631" s="7"/>
      <c r="GS631" s="7"/>
      <c r="GT631" s="7"/>
      <c r="GU631" s="7"/>
      <c r="GV631" s="7"/>
      <c r="GW631" s="7"/>
      <c r="GX631" s="7"/>
      <c r="GY631" s="7"/>
      <c r="GZ631" s="7"/>
      <c r="HA631" s="7"/>
      <c r="HB631" s="7"/>
      <c r="HC631" s="7"/>
      <c r="HD631" s="7"/>
      <c r="HE631" s="7"/>
      <c r="HF631" s="7"/>
      <c r="HG631" s="7"/>
      <c r="HH631" s="7"/>
      <c r="HI631" s="7"/>
      <c r="HJ631" s="7"/>
      <c r="HK631" s="7"/>
      <c r="HL631" s="7"/>
      <c r="HM631" s="7"/>
      <c r="HN631" s="7"/>
      <c r="HO631" s="7"/>
      <c r="HP631" s="7"/>
      <c r="HQ631" s="7"/>
      <c r="HR631" s="7"/>
      <c r="HS631" s="7"/>
      <c r="HT631" s="7"/>
      <c r="HU631" s="7"/>
      <c r="HV631" s="7"/>
      <c r="HW631" s="7"/>
      <c r="HX631" s="7"/>
      <c r="HY631" s="7"/>
      <c r="HZ631" s="7"/>
      <c r="IA631" s="7"/>
      <c r="IB631" s="7"/>
      <c r="IC631" s="7"/>
      <c r="ID631" s="7"/>
      <c r="IE631" s="7"/>
      <c r="IF631" s="7"/>
      <c r="IG631" s="7"/>
      <c r="IH631" s="7"/>
      <c r="II631" s="7"/>
      <c r="IJ631" s="7"/>
      <c r="IK631" s="7"/>
      <c r="IL631" s="7"/>
      <c r="IM631" s="7"/>
      <c r="IN631" s="7"/>
      <c r="IO631" s="7"/>
      <c r="IP631" s="7"/>
      <c r="IQ631" s="7"/>
      <c r="IR631" s="7"/>
      <c r="IS631" s="7"/>
      <c r="IT631" s="7"/>
      <c r="IU631" s="7"/>
      <c r="IV631" s="7"/>
    </row>
    <row r="632" spans="1:256" s="33" customFormat="1">
      <c r="A632" s="104"/>
      <c r="B632" s="1105"/>
      <c r="C632" s="91"/>
      <c r="D632" s="1099"/>
      <c r="E632" s="91"/>
      <c r="F632" s="91"/>
      <c r="G632" s="2"/>
      <c r="H632" s="197"/>
      <c r="I632" s="917"/>
      <c r="J632" s="91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7"/>
      <c r="AG632" s="7"/>
      <c r="AH632" s="7"/>
      <c r="AI632" s="7"/>
      <c r="AJ632" s="7"/>
      <c r="AK632" s="7"/>
      <c r="AL632" s="7"/>
      <c r="AM632" s="7"/>
      <c r="AN632" s="7"/>
      <c r="AO632" s="7"/>
      <c r="AP632" s="7"/>
      <c r="AQ632" s="7"/>
      <c r="AR632" s="7"/>
      <c r="AS632" s="7"/>
      <c r="AT632" s="7"/>
      <c r="AU632" s="7"/>
      <c r="AV632" s="7"/>
      <c r="AW632" s="7"/>
      <c r="AX632" s="7"/>
      <c r="AY632" s="7"/>
      <c r="AZ632" s="7"/>
      <c r="BA632" s="7"/>
      <c r="BB632" s="7"/>
      <c r="BC632" s="7"/>
      <c r="BD632" s="7"/>
      <c r="BE632" s="7"/>
      <c r="BF632" s="7"/>
      <c r="BG632" s="7"/>
      <c r="BH632" s="7"/>
      <c r="BI632" s="7"/>
      <c r="BJ632" s="7"/>
      <c r="BK632" s="7"/>
      <c r="BL632" s="7"/>
      <c r="BM632" s="7"/>
      <c r="BN632" s="7"/>
      <c r="BO632" s="7"/>
      <c r="BP632" s="7"/>
      <c r="BQ632" s="7"/>
      <c r="BR632" s="7"/>
      <c r="BS632" s="7"/>
      <c r="BT632" s="7"/>
      <c r="BU632" s="7"/>
      <c r="BV632" s="7"/>
      <c r="BW632" s="7"/>
      <c r="BX632" s="7"/>
      <c r="BY632" s="7"/>
      <c r="BZ632" s="7"/>
      <c r="CA632" s="7"/>
      <c r="CB632" s="7"/>
      <c r="CC632" s="7"/>
      <c r="CD632" s="7"/>
      <c r="CE632" s="7"/>
      <c r="CF632" s="7"/>
      <c r="CG632" s="7"/>
      <c r="CH632" s="7"/>
      <c r="CI632" s="7"/>
      <c r="CJ632" s="7"/>
      <c r="CK632" s="7"/>
      <c r="CL632" s="7"/>
      <c r="CM632" s="7"/>
      <c r="CN632" s="7"/>
      <c r="CO632" s="7"/>
      <c r="CP632" s="7"/>
      <c r="CQ632" s="7"/>
      <c r="CR632" s="7"/>
      <c r="CS632" s="7"/>
      <c r="CT632" s="7"/>
      <c r="CU632" s="7"/>
      <c r="CV632" s="7"/>
      <c r="CW632" s="7"/>
      <c r="CX632" s="7"/>
      <c r="CY632" s="7"/>
      <c r="CZ632" s="7"/>
      <c r="DA632" s="7"/>
      <c r="DB632" s="7"/>
      <c r="DC632" s="7"/>
      <c r="DD632" s="7"/>
      <c r="DE632" s="7"/>
      <c r="DF632" s="7"/>
      <c r="DG632" s="7"/>
      <c r="DH632" s="7"/>
      <c r="DI632" s="7"/>
      <c r="DJ632" s="7"/>
      <c r="DK632" s="7"/>
      <c r="DL632" s="7"/>
      <c r="DM632" s="7"/>
      <c r="DN632" s="7"/>
      <c r="DO632" s="7"/>
      <c r="DP632" s="7"/>
      <c r="DQ632" s="7"/>
      <c r="DR632" s="7"/>
      <c r="DS632" s="7"/>
      <c r="DT632" s="7"/>
      <c r="DU632" s="7"/>
      <c r="DV632" s="7"/>
      <c r="DW632" s="7"/>
      <c r="DX632" s="7"/>
      <c r="DY632" s="7"/>
      <c r="DZ632" s="7"/>
      <c r="EA632" s="7"/>
      <c r="EB632" s="7"/>
      <c r="EC632" s="7"/>
      <c r="ED632" s="7"/>
      <c r="EE632" s="7"/>
      <c r="EF632" s="7"/>
      <c r="EG632" s="7"/>
      <c r="EH632" s="7"/>
      <c r="EI632" s="7"/>
      <c r="EJ632" s="7"/>
      <c r="EK632" s="7"/>
      <c r="EL632" s="7"/>
      <c r="EM632" s="7"/>
      <c r="EN632" s="7"/>
      <c r="EO632" s="7"/>
      <c r="EP632" s="7"/>
      <c r="EQ632" s="7"/>
      <c r="ER632" s="7"/>
      <c r="ES632" s="7"/>
      <c r="ET632" s="7"/>
      <c r="EU632" s="7"/>
      <c r="EV632" s="7"/>
      <c r="EW632" s="7"/>
      <c r="EX632" s="7"/>
      <c r="EY632" s="7"/>
      <c r="EZ632" s="7"/>
      <c r="FA632" s="7"/>
      <c r="FB632" s="7"/>
      <c r="FC632" s="7"/>
      <c r="FD632" s="7"/>
      <c r="FE632" s="7"/>
      <c r="FF632" s="7"/>
      <c r="FG632" s="7"/>
      <c r="FH632" s="7"/>
      <c r="FI632" s="7"/>
      <c r="FJ632" s="7"/>
      <c r="FK632" s="7"/>
      <c r="FL632" s="7"/>
      <c r="FM632" s="7"/>
      <c r="FN632" s="7"/>
      <c r="FO632" s="7"/>
      <c r="FP632" s="7"/>
      <c r="FQ632" s="7"/>
      <c r="FR632" s="7"/>
      <c r="FS632" s="7"/>
      <c r="FT632" s="7"/>
      <c r="FU632" s="7"/>
      <c r="FV632" s="7"/>
      <c r="FW632" s="7"/>
      <c r="FX632" s="7"/>
      <c r="FY632" s="7"/>
      <c r="FZ632" s="7"/>
      <c r="GA632" s="7"/>
      <c r="GB632" s="7"/>
      <c r="GC632" s="7"/>
      <c r="GD632" s="7"/>
      <c r="GE632" s="7"/>
      <c r="GF632" s="7"/>
      <c r="GG632" s="7"/>
      <c r="GH632" s="7"/>
      <c r="GI632" s="7"/>
      <c r="GJ632" s="7"/>
      <c r="GK632" s="7"/>
      <c r="GL632" s="7"/>
      <c r="GM632" s="7"/>
      <c r="GN632" s="7"/>
      <c r="GO632" s="7"/>
      <c r="GP632" s="7"/>
      <c r="GQ632" s="7"/>
      <c r="GR632" s="7"/>
      <c r="GS632" s="7"/>
      <c r="GT632" s="7"/>
      <c r="GU632" s="7"/>
      <c r="GV632" s="7"/>
      <c r="GW632" s="7"/>
      <c r="GX632" s="7"/>
      <c r="GY632" s="7"/>
      <c r="GZ632" s="7"/>
      <c r="HA632" s="7"/>
      <c r="HB632" s="7"/>
      <c r="HC632" s="7"/>
      <c r="HD632" s="7"/>
      <c r="HE632" s="7"/>
      <c r="HF632" s="7"/>
      <c r="HG632" s="7"/>
      <c r="HH632" s="7"/>
      <c r="HI632" s="7"/>
      <c r="HJ632" s="7"/>
      <c r="HK632" s="7"/>
      <c r="HL632" s="7"/>
      <c r="HM632" s="7"/>
      <c r="HN632" s="7"/>
      <c r="HO632" s="7"/>
      <c r="HP632" s="7"/>
      <c r="HQ632" s="7"/>
      <c r="HR632" s="7"/>
      <c r="HS632" s="7"/>
      <c r="HT632" s="7"/>
      <c r="HU632" s="7"/>
      <c r="HV632" s="7"/>
      <c r="HW632" s="7"/>
      <c r="HX632" s="7"/>
      <c r="HY632" s="7"/>
      <c r="HZ632" s="7"/>
      <c r="IA632" s="7"/>
      <c r="IB632" s="7"/>
      <c r="IC632" s="7"/>
      <c r="ID632" s="7"/>
      <c r="IE632" s="7"/>
      <c r="IF632" s="7"/>
      <c r="IG632" s="7"/>
      <c r="IH632" s="7"/>
      <c r="II632" s="7"/>
      <c r="IJ632" s="7"/>
      <c r="IK632" s="7"/>
      <c r="IL632" s="7"/>
      <c r="IM632" s="7"/>
      <c r="IN632" s="7"/>
      <c r="IO632" s="7"/>
      <c r="IP632" s="7"/>
      <c r="IQ632" s="7"/>
      <c r="IR632" s="7"/>
      <c r="IS632" s="7"/>
      <c r="IT632" s="7"/>
      <c r="IU632" s="7"/>
      <c r="IV632" s="7"/>
    </row>
    <row r="633" spans="1:256" s="33" customFormat="1">
      <c r="A633" s="104"/>
      <c r="B633" s="1105"/>
      <c r="C633" s="91"/>
      <c r="D633" s="1099"/>
      <c r="E633" s="91"/>
      <c r="F633" s="91"/>
      <c r="G633" s="2"/>
      <c r="H633" s="197"/>
      <c r="I633" s="917"/>
      <c r="J633" s="91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7"/>
      <c r="AG633" s="7"/>
      <c r="AH633" s="7"/>
      <c r="AI633" s="7"/>
      <c r="AJ633" s="7"/>
      <c r="AK633" s="7"/>
      <c r="AL633" s="7"/>
      <c r="AM633" s="7"/>
      <c r="AN633" s="7"/>
      <c r="AO633" s="7"/>
      <c r="AP633" s="7"/>
      <c r="AQ633" s="7"/>
      <c r="AR633" s="7"/>
      <c r="AS633" s="7"/>
      <c r="AT633" s="7"/>
      <c r="AU633" s="7"/>
      <c r="AV633" s="7"/>
      <c r="AW633" s="7"/>
      <c r="AX633" s="7"/>
      <c r="AY633" s="7"/>
      <c r="AZ633" s="7"/>
      <c r="BA633" s="7"/>
      <c r="BB633" s="7"/>
      <c r="BC633" s="7"/>
      <c r="BD633" s="7"/>
      <c r="BE633" s="7"/>
      <c r="BF633" s="7"/>
      <c r="BG633" s="7"/>
      <c r="BH633" s="7"/>
      <c r="BI633" s="7"/>
      <c r="BJ633" s="7"/>
      <c r="BK633" s="7"/>
      <c r="BL633" s="7"/>
      <c r="BM633" s="7"/>
      <c r="BN633" s="7"/>
      <c r="BO633" s="7"/>
      <c r="BP633" s="7"/>
      <c r="BQ633" s="7"/>
      <c r="BR633" s="7"/>
      <c r="BS633" s="7"/>
      <c r="BT633" s="7"/>
      <c r="BU633" s="7"/>
      <c r="BV633" s="7"/>
      <c r="BW633" s="7"/>
      <c r="BX633" s="7"/>
      <c r="BY633" s="7"/>
      <c r="BZ633" s="7"/>
      <c r="CA633" s="7"/>
      <c r="CB633" s="7"/>
      <c r="CC633" s="7"/>
      <c r="CD633" s="7"/>
      <c r="CE633" s="7"/>
      <c r="CF633" s="7"/>
      <c r="CG633" s="7"/>
      <c r="CH633" s="7"/>
      <c r="CI633" s="7"/>
      <c r="CJ633" s="7"/>
      <c r="CK633" s="7"/>
      <c r="CL633" s="7"/>
      <c r="CM633" s="7"/>
      <c r="CN633" s="7"/>
      <c r="CO633" s="7"/>
      <c r="CP633" s="7"/>
      <c r="CQ633" s="7"/>
      <c r="CR633" s="7"/>
      <c r="CS633" s="7"/>
      <c r="CT633" s="7"/>
      <c r="CU633" s="7"/>
      <c r="CV633" s="7"/>
      <c r="CW633" s="7"/>
      <c r="CX633" s="7"/>
      <c r="CY633" s="7"/>
      <c r="CZ633" s="7"/>
      <c r="DA633" s="7"/>
      <c r="DB633" s="7"/>
      <c r="DC633" s="7"/>
      <c r="DD633" s="7"/>
      <c r="DE633" s="7"/>
      <c r="DF633" s="7"/>
      <c r="DG633" s="7"/>
      <c r="DH633" s="7"/>
      <c r="DI633" s="7"/>
      <c r="DJ633" s="7"/>
      <c r="DK633" s="7"/>
      <c r="DL633" s="7"/>
      <c r="DM633" s="7"/>
      <c r="DN633" s="7"/>
      <c r="DO633" s="7"/>
      <c r="DP633" s="7"/>
      <c r="DQ633" s="7"/>
      <c r="DR633" s="7"/>
      <c r="DS633" s="7"/>
      <c r="DT633" s="7"/>
      <c r="DU633" s="7"/>
      <c r="DV633" s="7"/>
      <c r="DW633" s="7"/>
      <c r="DX633" s="7"/>
      <c r="DY633" s="7"/>
      <c r="DZ633" s="7"/>
      <c r="EA633" s="7"/>
      <c r="EB633" s="7"/>
      <c r="EC633" s="7"/>
      <c r="ED633" s="7"/>
      <c r="EE633" s="7"/>
      <c r="EF633" s="7"/>
      <c r="EG633" s="7"/>
      <c r="EH633" s="7"/>
      <c r="EI633" s="7"/>
      <c r="EJ633" s="7"/>
      <c r="EK633" s="7"/>
      <c r="EL633" s="7"/>
      <c r="EM633" s="7"/>
      <c r="EN633" s="7"/>
      <c r="EO633" s="7"/>
      <c r="EP633" s="7"/>
      <c r="EQ633" s="7"/>
      <c r="ER633" s="7"/>
      <c r="ES633" s="7"/>
      <c r="ET633" s="7"/>
      <c r="EU633" s="7"/>
      <c r="EV633" s="7"/>
      <c r="EW633" s="7"/>
      <c r="EX633" s="7"/>
      <c r="EY633" s="7"/>
      <c r="EZ633" s="7"/>
      <c r="FA633" s="7"/>
      <c r="FB633" s="7"/>
      <c r="FC633" s="7"/>
      <c r="FD633" s="7"/>
      <c r="FE633" s="7"/>
      <c r="FF633" s="7"/>
      <c r="FG633" s="7"/>
      <c r="FH633" s="7"/>
      <c r="FI633" s="7"/>
      <c r="FJ633" s="7"/>
      <c r="FK633" s="7"/>
      <c r="FL633" s="7"/>
      <c r="FM633" s="7"/>
      <c r="FN633" s="7"/>
      <c r="FO633" s="7"/>
      <c r="FP633" s="7"/>
      <c r="FQ633" s="7"/>
      <c r="FR633" s="7"/>
      <c r="FS633" s="7"/>
      <c r="FT633" s="7"/>
      <c r="FU633" s="7"/>
      <c r="FV633" s="7"/>
      <c r="FW633" s="7"/>
      <c r="FX633" s="7"/>
      <c r="FY633" s="7"/>
      <c r="FZ633" s="7"/>
      <c r="GA633" s="7"/>
      <c r="GB633" s="7"/>
      <c r="GC633" s="7"/>
      <c r="GD633" s="7"/>
      <c r="GE633" s="7"/>
      <c r="GF633" s="7"/>
      <c r="GG633" s="7"/>
      <c r="GH633" s="7"/>
      <c r="GI633" s="7"/>
      <c r="GJ633" s="7"/>
      <c r="GK633" s="7"/>
      <c r="GL633" s="7"/>
      <c r="GM633" s="7"/>
      <c r="GN633" s="7"/>
      <c r="GO633" s="7"/>
      <c r="GP633" s="7"/>
      <c r="GQ633" s="7"/>
      <c r="GR633" s="7"/>
      <c r="GS633" s="7"/>
      <c r="GT633" s="7"/>
      <c r="GU633" s="7"/>
      <c r="GV633" s="7"/>
      <c r="GW633" s="7"/>
      <c r="GX633" s="7"/>
      <c r="GY633" s="7"/>
      <c r="GZ633" s="7"/>
      <c r="HA633" s="7"/>
      <c r="HB633" s="7"/>
      <c r="HC633" s="7"/>
      <c r="HD633" s="7"/>
      <c r="HE633" s="7"/>
      <c r="HF633" s="7"/>
      <c r="HG633" s="7"/>
      <c r="HH633" s="7"/>
      <c r="HI633" s="7"/>
      <c r="HJ633" s="7"/>
      <c r="HK633" s="7"/>
      <c r="HL633" s="7"/>
      <c r="HM633" s="7"/>
      <c r="HN633" s="7"/>
      <c r="HO633" s="7"/>
      <c r="HP633" s="7"/>
      <c r="HQ633" s="7"/>
      <c r="HR633" s="7"/>
      <c r="HS633" s="7"/>
      <c r="HT633" s="7"/>
      <c r="HU633" s="7"/>
      <c r="HV633" s="7"/>
      <c r="HW633" s="7"/>
      <c r="HX633" s="7"/>
      <c r="HY633" s="7"/>
      <c r="HZ633" s="7"/>
      <c r="IA633" s="7"/>
      <c r="IB633" s="7"/>
      <c r="IC633" s="7"/>
      <c r="ID633" s="7"/>
      <c r="IE633" s="7"/>
      <c r="IF633" s="7"/>
      <c r="IG633" s="7"/>
      <c r="IH633" s="7"/>
      <c r="II633" s="7"/>
      <c r="IJ633" s="7"/>
      <c r="IK633" s="7"/>
      <c r="IL633" s="7"/>
      <c r="IM633" s="7"/>
      <c r="IN633" s="7"/>
      <c r="IO633" s="7"/>
      <c r="IP633" s="7"/>
      <c r="IQ633" s="7"/>
      <c r="IR633" s="7"/>
      <c r="IS633" s="7"/>
      <c r="IT633" s="7"/>
      <c r="IU633" s="7"/>
      <c r="IV633" s="7"/>
    </row>
    <row r="634" spans="1:256" s="33" customFormat="1">
      <c r="A634" s="104"/>
      <c r="B634" s="1105"/>
      <c r="C634" s="91"/>
      <c r="D634" s="1099"/>
      <c r="E634" s="156"/>
      <c r="F634" s="156"/>
      <c r="G634" s="2"/>
      <c r="H634" s="197"/>
      <c r="I634" s="917"/>
      <c r="J634" s="91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  <c r="AC634" s="7"/>
      <c r="AD634" s="7"/>
      <c r="AE634" s="7"/>
      <c r="AF634" s="7"/>
      <c r="AG634" s="7"/>
      <c r="AH634" s="7"/>
      <c r="AI634" s="7"/>
      <c r="AJ634" s="7"/>
      <c r="AK634" s="7"/>
      <c r="AL634" s="7"/>
      <c r="AM634" s="7"/>
      <c r="AN634" s="7"/>
      <c r="AO634" s="7"/>
      <c r="AP634" s="7"/>
      <c r="AQ634" s="7"/>
      <c r="AR634" s="7"/>
      <c r="AS634" s="7"/>
      <c r="AT634" s="7"/>
      <c r="AU634" s="7"/>
      <c r="AV634" s="7"/>
      <c r="AW634" s="7"/>
      <c r="AX634" s="7"/>
      <c r="AY634" s="7"/>
      <c r="AZ634" s="7"/>
      <c r="BA634" s="7"/>
      <c r="BB634" s="7"/>
      <c r="BC634" s="7"/>
      <c r="BD634" s="7"/>
      <c r="BE634" s="7"/>
      <c r="BF634" s="7"/>
      <c r="BG634" s="7"/>
      <c r="BH634" s="7"/>
      <c r="BI634" s="7"/>
      <c r="BJ634" s="7"/>
      <c r="BK634" s="7"/>
      <c r="BL634" s="7"/>
      <c r="BM634" s="7"/>
      <c r="BN634" s="7"/>
      <c r="BO634" s="7"/>
      <c r="BP634" s="7"/>
      <c r="BQ634" s="7"/>
      <c r="BR634" s="7"/>
      <c r="BS634" s="7"/>
      <c r="BT634" s="7"/>
      <c r="BU634" s="7"/>
      <c r="BV634" s="7"/>
      <c r="BW634" s="7"/>
      <c r="BX634" s="7"/>
      <c r="BY634" s="7"/>
      <c r="BZ634" s="7"/>
      <c r="CA634" s="7"/>
      <c r="CB634" s="7"/>
      <c r="CC634" s="7"/>
      <c r="CD634" s="7"/>
      <c r="CE634" s="7"/>
      <c r="CF634" s="7"/>
      <c r="CG634" s="7"/>
      <c r="CH634" s="7"/>
      <c r="CI634" s="7"/>
      <c r="CJ634" s="7"/>
      <c r="CK634" s="7"/>
      <c r="CL634" s="7"/>
      <c r="CM634" s="7"/>
      <c r="CN634" s="7"/>
      <c r="CO634" s="7"/>
      <c r="CP634" s="7"/>
      <c r="CQ634" s="7"/>
      <c r="CR634" s="7"/>
      <c r="CS634" s="7"/>
      <c r="CT634" s="7"/>
      <c r="CU634" s="7"/>
      <c r="CV634" s="7"/>
      <c r="CW634" s="7"/>
      <c r="CX634" s="7"/>
      <c r="CY634" s="7"/>
      <c r="CZ634" s="7"/>
      <c r="DA634" s="7"/>
      <c r="DB634" s="7"/>
      <c r="DC634" s="7"/>
      <c r="DD634" s="7"/>
      <c r="DE634" s="7"/>
      <c r="DF634" s="7"/>
      <c r="DG634" s="7"/>
      <c r="DH634" s="7"/>
      <c r="DI634" s="7"/>
      <c r="DJ634" s="7"/>
      <c r="DK634" s="7"/>
      <c r="DL634" s="7"/>
      <c r="DM634" s="7"/>
      <c r="DN634" s="7"/>
      <c r="DO634" s="7"/>
      <c r="DP634" s="7"/>
      <c r="DQ634" s="7"/>
      <c r="DR634" s="7"/>
      <c r="DS634" s="7"/>
      <c r="DT634" s="7"/>
      <c r="DU634" s="7"/>
      <c r="DV634" s="7"/>
      <c r="DW634" s="7"/>
      <c r="DX634" s="7"/>
      <c r="DY634" s="7"/>
      <c r="DZ634" s="7"/>
      <c r="EA634" s="7"/>
      <c r="EB634" s="7"/>
      <c r="EC634" s="7"/>
      <c r="ED634" s="7"/>
      <c r="EE634" s="7"/>
      <c r="EF634" s="7"/>
      <c r="EG634" s="7"/>
      <c r="EH634" s="7"/>
      <c r="EI634" s="7"/>
      <c r="EJ634" s="7"/>
      <c r="EK634" s="7"/>
      <c r="EL634" s="7"/>
      <c r="EM634" s="7"/>
      <c r="EN634" s="7"/>
      <c r="EO634" s="7"/>
      <c r="EP634" s="7"/>
      <c r="EQ634" s="7"/>
      <c r="ER634" s="7"/>
      <c r="ES634" s="7"/>
      <c r="ET634" s="7"/>
      <c r="EU634" s="7"/>
      <c r="EV634" s="7"/>
      <c r="EW634" s="7"/>
      <c r="EX634" s="7"/>
      <c r="EY634" s="7"/>
      <c r="EZ634" s="7"/>
      <c r="FA634" s="7"/>
      <c r="FB634" s="7"/>
      <c r="FC634" s="7"/>
      <c r="FD634" s="7"/>
      <c r="FE634" s="7"/>
      <c r="FF634" s="7"/>
      <c r="FG634" s="7"/>
      <c r="FH634" s="7"/>
      <c r="FI634" s="7"/>
      <c r="FJ634" s="7"/>
      <c r="FK634" s="7"/>
      <c r="FL634" s="7"/>
      <c r="FM634" s="7"/>
      <c r="FN634" s="7"/>
      <c r="FO634" s="7"/>
      <c r="FP634" s="7"/>
      <c r="FQ634" s="7"/>
      <c r="FR634" s="7"/>
      <c r="FS634" s="7"/>
      <c r="FT634" s="7"/>
      <c r="FU634" s="7"/>
      <c r="FV634" s="7"/>
      <c r="FW634" s="7"/>
      <c r="FX634" s="7"/>
      <c r="FY634" s="7"/>
      <c r="FZ634" s="7"/>
      <c r="GA634" s="7"/>
      <c r="GB634" s="7"/>
      <c r="GC634" s="7"/>
      <c r="GD634" s="7"/>
      <c r="GE634" s="7"/>
      <c r="GF634" s="7"/>
      <c r="GG634" s="7"/>
      <c r="GH634" s="7"/>
      <c r="GI634" s="7"/>
      <c r="GJ634" s="7"/>
      <c r="GK634" s="7"/>
      <c r="GL634" s="7"/>
      <c r="GM634" s="7"/>
      <c r="GN634" s="7"/>
      <c r="GO634" s="7"/>
      <c r="GP634" s="7"/>
      <c r="GQ634" s="7"/>
      <c r="GR634" s="7"/>
      <c r="GS634" s="7"/>
      <c r="GT634" s="7"/>
      <c r="GU634" s="7"/>
      <c r="GV634" s="7"/>
      <c r="GW634" s="7"/>
      <c r="GX634" s="7"/>
      <c r="GY634" s="7"/>
      <c r="GZ634" s="7"/>
      <c r="HA634" s="7"/>
      <c r="HB634" s="7"/>
      <c r="HC634" s="7"/>
      <c r="HD634" s="7"/>
      <c r="HE634" s="7"/>
      <c r="HF634" s="7"/>
      <c r="HG634" s="7"/>
      <c r="HH634" s="7"/>
      <c r="HI634" s="7"/>
      <c r="HJ634" s="7"/>
      <c r="HK634" s="7"/>
      <c r="HL634" s="7"/>
      <c r="HM634" s="7"/>
      <c r="HN634" s="7"/>
      <c r="HO634" s="7"/>
      <c r="HP634" s="7"/>
      <c r="HQ634" s="7"/>
      <c r="HR634" s="7"/>
      <c r="HS634" s="7"/>
      <c r="HT634" s="7"/>
      <c r="HU634" s="7"/>
      <c r="HV634" s="7"/>
      <c r="HW634" s="7"/>
      <c r="HX634" s="7"/>
      <c r="HY634" s="7"/>
      <c r="HZ634" s="7"/>
      <c r="IA634" s="7"/>
      <c r="IB634" s="7"/>
      <c r="IC634" s="7"/>
      <c r="ID634" s="7"/>
      <c r="IE634" s="7"/>
      <c r="IF634" s="7"/>
      <c r="IG634" s="7"/>
      <c r="IH634" s="7"/>
      <c r="II634" s="7"/>
      <c r="IJ634" s="7"/>
      <c r="IK634" s="7"/>
      <c r="IL634" s="7"/>
      <c r="IM634" s="7"/>
      <c r="IN634" s="7"/>
      <c r="IO634" s="7"/>
      <c r="IP634" s="7"/>
      <c r="IQ634" s="7"/>
      <c r="IR634" s="7"/>
      <c r="IS634" s="7"/>
      <c r="IT634" s="7"/>
      <c r="IU634" s="7"/>
      <c r="IV634" s="7"/>
    </row>
    <row r="635" spans="1:256" s="33" customFormat="1">
      <c r="A635" s="104"/>
      <c r="B635" s="1105"/>
      <c r="C635" s="91"/>
      <c r="D635" s="1099"/>
      <c r="E635" s="91"/>
      <c r="F635" s="960"/>
      <c r="G635" s="2"/>
      <c r="H635" s="197"/>
      <c r="I635" s="917"/>
      <c r="J635" s="91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  <c r="AC635" s="7"/>
      <c r="AD635" s="7"/>
      <c r="AE635" s="7"/>
      <c r="AF635" s="7"/>
      <c r="AG635" s="7"/>
      <c r="AH635" s="7"/>
      <c r="AI635" s="7"/>
      <c r="AJ635" s="7"/>
      <c r="AK635" s="7"/>
      <c r="AL635" s="7"/>
      <c r="AM635" s="7"/>
      <c r="AN635" s="7"/>
      <c r="AO635" s="7"/>
      <c r="AP635" s="7"/>
      <c r="AQ635" s="7"/>
      <c r="AR635" s="7"/>
      <c r="AS635" s="7"/>
      <c r="AT635" s="7"/>
      <c r="AU635" s="7"/>
      <c r="AV635" s="7"/>
      <c r="AW635" s="7"/>
      <c r="AX635" s="7"/>
      <c r="AY635" s="7"/>
      <c r="AZ635" s="7"/>
      <c r="BA635" s="7"/>
      <c r="BB635" s="7"/>
      <c r="BC635" s="7"/>
      <c r="BD635" s="7"/>
      <c r="BE635" s="7"/>
      <c r="BF635" s="7"/>
      <c r="BG635" s="7"/>
      <c r="BH635" s="7"/>
      <c r="BI635" s="7"/>
      <c r="BJ635" s="7"/>
      <c r="BK635" s="7"/>
      <c r="BL635" s="7"/>
      <c r="BM635" s="7"/>
      <c r="BN635" s="7"/>
      <c r="BO635" s="7"/>
      <c r="BP635" s="7"/>
      <c r="BQ635" s="7"/>
      <c r="BR635" s="7"/>
      <c r="BS635" s="7"/>
      <c r="BT635" s="7"/>
      <c r="BU635" s="7"/>
      <c r="BV635" s="7"/>
      <c r="BW635" s="7"/>
      <c r="BX635" s="7"/>
      <c r="BY635" s="7"/>
      <c r="BZ635" s="7"/>
      <c r="CA635" s="7"/>
      <c r="CB635" s="7"/>
      <c r="CC635" s="7"/>
      <c r="CD635" s="7"/>
      <c r="CE635" s="7"/>
      <c r="CF635" s="7"/>
      <c r="CG635" s="7"/>
      <c r="CH635" s="7"/>
      <c r="CI635" s="7"/>
      <c r="CJ635" s="7"/>
      <c r="CK635" s="7"/>
      <c r="CL635" s="7"/>
      <c r="CM635" s="7"/>
      <c r="CN635" s="7"/>
      <c r="CO635" s="7"/>
      <c r="CP635" s="7"/>
      <c r="CQ635" s="7"/>
      <c r="CR635" s="7"/>
      <c r="CS635" s="7"/>
      <c r="CT635" s="7"/>
      <c r="CU635" s="7"/>
      <c r="CV635" s="7"/>
      <c r="CW635" s="7"/>
      <c r="CX635" s="7"/>
      <c r="CY635" s="7"/>
      <c r="CZ635" s="7"/>
      <c r="DA635" s="7"/>
      <c r="DB635" s="7"/>
      <c r="DC635" s="7"/>
      <c r="DD635" s="7"/>
      <c r="DE635" s="7"/>
      <c r="DF635" s="7"/>
      <c r="DG635" s="7"/>
      <c r="DH635" s="7"/>
      <c r="DI635" s="7"/>
      <c r="DJ635" s="7"/>
      <c r="DK635" s="7"/>
      <c r="DL635" s="7"/>
      <c r="DM635" s="7"/>
      <c r="DN635" s="7"/>
      <c r="DO635" s="7"/>
      <c r="DP635" s="7"/>
      <c r="DQ635" s="7"/>
      <c r="DR635" s="7"/>
      <c r="DS635" s="7"/>
      <c r="DT635" s="7"/>
      <c r="DU635" s="7"/>
      <c r="DV635" s="7"/>
      <c r="DW635" s="7"/>
      <c r="DX635" s="7"/>
      <c r="DY635" s="7"/>
      <c r="DZ635" s="7"/>
      <c r="EA635" s="7"/>
      <c r="EB635" s="7"/>
      <c r="EC635" s="7"/>
      <c r="ED635" s="7"/>
      <c r="EE635" s="7"/>
      <c r="EF635" s="7"/>
      <c r="EG635" s="7"/>
      <c r="EH635" s="7"/>
      <c r="EI635" s="7"/>
      <c r="EJ635" s="7"/>
      <c r="EK635" s="7"/>
      <c r="EL635" s="7"/>
      <c r="EM635" s="7"/>
      <c r="EN635" s="7"/>
      <c r="EO635" s="7"/>
      <c r="EP635" s="7"/>
      <c r="EQ635" s="7"/>
      <c r="ER635" s="7"/>
      <c r="ES635" s="7"/>
      <c r="ET635" s="7"/>
      <c r="EU635" s="7"/>
      <c r="EV635" s="7"/>
      <c r="EW635" s="7"/>
      <c r="EX635" s="7"/>
      <c r="EY635" s="7"/>
      <c r="EZ635" s="7"/>
      <c r="FA635" s="7"/>
      <c r="FB635" s="7"/>
      <c r="FC635" s="7"/>
      <c r="FD635" s="7"/>
      <c r="FE635" s="7"/>
      <c r="FF635" s="7"/>
      <c r="FG635" s="7"/>
      <c r="FH635" s="7"/>
      <c r="FI635" s="7"/>
      <c r="FJ635" s="7"/>
      <c r="FK635" s="7"/>
      <c r="FL635" s="7"/>
      <c r="FM635" s="7"/>
      <c r="FN635" s="7"/>
      <c r="FO635" s="7"/>
      <c r="FP635" s="7"/>
      <c r="FQ635" s="7"/>
      <c r="FR635" s="7"/>
      <c r="FS635" s="7"/>
      <c r="FT635" s="7"/>
      <c r="FU635" s="7"/>
      <c r="FV635" s="7"/>
      <c r="FW635" s="7"/>
      <c r="FX635" s="7"/>
      <c r="FY635" s="7"/>
      <c r="FZ635" s="7"/>
      <c r="GA635" s="7"/>
      <c r="GB635" s="7"/>
      <c r="GC635" s="7"/>
      <c r="GD635" s="7"/>
      <c r="GE635" s="7"/>
      <c r="GF635" s="7"/>
      <c r="GG635" s="7"/>
      <c r="GH635" s="7"/>
      <c r="GI635" s="7"/>
      <c r="GJ635" s="7"/>
      <c r="GK635" s="7"/>
      <c r="GL635" s="7"/>
      <c r="GM635" s="7"/>
      <c r="GN635" s="7"/>
      <c r="GO635" s="7"/>
      <c r="GP635" s="7"/>
      <c r="GQ635" s="7"/>
      <c r="GR635" s="7"/>
      <c r="GS635" s="7"/>
      <c r="GT635" s="7"/>
      <c r="GU635" s="7"/>
      <c r="GV635" s="7"/>
      <c r="GW635" s="7"/>
      <c r="GX635" s="7"/>
      <c r="GY635" s="7"/>
      <c r="GZ635" s="7"/>
      <c r="HA635" s="7"/>
      <c r="HB635" s="7"/>
      <c r="HC635" s="7"/>
      <c r="HD635" s="7"/>
      <c r="HE635" s="7"/>
      <c r="HF635" s="7"/>
      <c r="HG635" s="7"/>
      <c r="HH635" s="7"/>
      <c r="HI635" s="7"/>
      <c r="HJ635" s="7"/>
      <c r="HK635" s="7"/>
      <c r="HL635" s="7"/>
      <c r="HM635" s="7"/>
      <c r="HN635" s="7"/>
      <c r="HO635" s="7"/>
      <c r="HP635" s="7"/>
      <c r="HQ635" s="7"/>
      <c r="HR635" s="7"/>
      <c r="HS635" s="7"/>
      <c r="HT635" s="7"/>
      <c r="HU635" s="7"/>
      <c r="HV635" s="7"/>
      <c r="HW635" s="7"/>
      <c r="HX635" s="7"/>
      <c r="HY635" s="7"/>
      <c r="HZ635" s="7"/>
      <c r="IA635" s="7"/>
      <c r="IB635" s="7"/>
      <c r="IC635" s="7"/>
      <c r="ID635" s="7"/>
      <c r="IE635" s="7"/>
      <c r="IF635" s="7"/>
      <c r="IG635" s="7"/>
      <c r="IH635" s="7"/>
      <c r="II635" s="7"/>
      <c r="IJ635" s="7"/>
      <c r="IK635" s="7"/>
      <c r="IL635" s="7"/>
      <c r="IM635" s="7"/>
      <c r="IN635" s="7"/>
      <c r="IO635" s="7"/>
      <c r="IP635" s="7"/>
      <c r="IQ635" s="7"/>
      <c r="IR635" s="7"/>
      <c r="IS635" s="7"/>
      <c r="IT635" s="7"/>
      <c r="IU635" s="7"/>
      <c r="IV635" s="7"/>
    </row>
    <row r="636" spans="1:256" s="33" customFormat="1">
      <c r="A636" s="104"/>
      <c r="B636" s="1105"/>
      <c r="C636" s="91"/>
      <c r="D636" s="1099"/>
      <c r="E636" s="91"/>
      <c r="F636" s="91"/>
      <c r="G636" s="2"/>
      <c r="H636" s="197"/>
      <c r="I636" s="917"/>
      <c r="J636" s="91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  <c r="AC636" s="7"/>
      <c r="AD636" s="7"/>
      <c r="AE636" s="7"/>
      <c r="AF636" s="7"/>
      <c r="AG636" s="7"/>
      <c r="AH636" s="7"/>
      <c r="AI636" s="7"/>
      <c r="AJ636" s="7"/>
      <c r="AK636" s="7"/>
      <c r="AL636" s="7"/>
      <c r="AM636" s="7"/>
      <c r="AN636" s="7"/>
      <c r="AO636" s="7"/>
      <c r="AP636" s="7"/>
      <c r="AQ636" s="7"/>
      <c r="AR636" s="7"/>
      <c r="AS636" s="7"/>
      <c r="AT636" s="7"/>
      <c r="AU636" s="7"/>
      <c r="AV636" s="7"/>
      <c r="AW636" s="7"/>
      <c r="AX636" s="7"/>
      <c r="AY636" s="7"/>
      <c r="AZ636" s="7"/>
      <c r="BA636" s="7"/>
      <c r="BB636" s="7"/>
      <c r="BC636" s="7"/>
      <c r="BD636" s="7"/>
      <c r="BE636" s="7"/>
      <c r="BF636" s="7"/>
      <c r="BG636" s="7"/>
      <c r="BH636" s="7"/>
      <c r="BI636" s="7"/>
      <c r="BJ636" s="7"/>
      <c r="BK636" s="7"/>
      <c r="BL636" s="7"/>
      <c r="BM636" s="7"/>
      <c r="BN636" s="7"/>
      <c r="BO636" s="7"/>
      <c r="BP636" s="7"/>
      <c r="BQ636" s="7"/>
      <c r="BR636" s="7"/>
      <c r="BS636" s="7"/>
      <c r="BT636" s="7"/>
      <c r="BU636" s="7"/>
      <c r="BV636" s="7"/>
      <c r="BW636" s="7"/>
      <c r="BX636" s="7"/>
      <c r="BY636" s="7"/>
      <c r="BZ636" s="7"/>
      <c r="CA636" s="7"/>
      <c r="CB636" s="7"/>
      <c r="CC636" s="7"/>
      <c r="CD636" s="7"/>
      <c r="CE636" s="7"/>
      <c r="CF636" s="7"/>
      <c r="CG636" s="7"/>
      <c r="CH636" s="7"/>
      <c r="CI636" s="7"/>
      <c r="CJ636" s="7"/>
      <c r="CK636" s="7"/>
      <c r="CL636" s="7"/>
      <c r="CM636" s="7"/>
      <c r="CN636" s="7"/>
      <c r="CO636" s="7"/>
      <c r="CP636" s="7"/>
      <c r="CQ636" s="7"/>
      <c r="CR636" s="7"/>
      <c r="CS636" s="7"/>
      <c r="CT636" s="7"/>
      <c r="CU636" s="7"/>
      <c r="CV636" s="7"/>
      <c r="CW636" s="7"/>
      <c r="CX636" s="7"/>
      <c r="CY636" s="7"/>
      <c r="CZ636" s="7"/>
      <c r="DA636" s="7"/>
      <c r="DB636" s="7"/>
      <c r="DC636" s="7"/>
      <c r="DD636" s="7"/>
      <c r="DE636" s="7"/>
      <c r="DF636" s="7"/>
      <c r="DG636" s="7"/>
      <c r="DH636" s="7"/>
      <c r="DI636" s="7"/>
      <c r="DJ636" s="7"/>
      <c r="DK636" s="7"/>
      <c r="DL636" s="7"/>
      <c r="DM636" s="7"/>
      <c r="DN636" s="7"/>
      <c r="DO636" s="7"/>
      <c r="DP636" s="7"/>
      <c r="DQ636" s="7"/>
      <c r="DR636" s="7"/>
      <c r="DS636" s="7"/>
      <c r="DT636" s="7"/>
      <c r="DU636" s="7"/>
      <c r="DV636" s="7"/>
      <c r="DW636" s="7"/>
      <c r="DX636" s="7"/>
      <c r="DY636" s="7"/>
      <c r="DZ636" s="7"/>
      <c r="EA636" s="7"/>
      <c r="EB636" s="7"/>
      <c r="EC636" s="7"/>
      <c r="ED636" s="7"/>
      <c r="EE636" s="7"/>
      <c r="EF636" s="7"/>
      <c r="EG636" s="7"/>
      <c r="EH636" s="7"/>
      <c r="EI636" s="7"/>
      <c r="EJ636" s="7"/>
      <c r="EK636" s="7"/>
      <c r="EL636" s="7"/>
      <c r="EM636" s="7"/>
      <c r="EN636" s="7"/>
      <c r="EO636" s="7"/>
      <c r="EP636" s="7"/>
      <c r="EQ636" s="7"/>
      <c r="ER636" s="7"/>
      <c r="ES636" s="7"/>
      <c r="ET636" s="7"/>
      <c r="EU636" s="7"/>
      <c r="EV636" s="7"/>
      <c r="EW636" s="7"/>
      <c r="EX636" s="7"/>
      <c r="EY636" s="7"/>
      <c r="EZ636" s="7"/>
      <c r="FA636" s="7"/>
      <c r="FB636" s="7"/>
      <c r="FC636" s="7"/>
      <c r="FD636" s="7"/>
      <c r="FE636" s="7"/>
      <c r="FF636" s="7"/>
      <c r="FG636" s="7"/>
      <c r="FH636" s="7"/>
      <c r="FI636" s="7"/>
      <c r="FJ636" s="7"/>
      <c r="FK636" s="7"/>
      <c r="FL636" s="7"/>
      <c r="FM636" s="7"/>
      <c r="FN636" s="7"/>
      <c r="FO636" s="7"/>
      <c r="FP636" s="7"/>
      <c r="FQ636" s="7"/>
      <c r="FR636" s="7"/>
      <c r="FS636" s="7"/>
      <c r="FT636" s="7"/>
      <c r="FU636" s="7"/>
      <c r="FV636" s="7"/>
      <c r="FW636" s="7"/>
      <c r="FX636" s="7"/>
      <c r="FY636" s="7"/>
      <c r="FZ636" s="7"/>
      <c r="GA636" s="7"/>
      <c r="GB636" s="7"/>
      <c r="GC636" s="7"/>
      <c r="GD636" s="7"/>
      <c r="GE636" s="7"/>
      <c r="GF636" s="7"/>
      <c r="GG636" s="7"/>
      <c r="GH636" s="7"/>
      <c r="GI636" s="7"/>
      <c r="GJ636" s="7"/>
      <c r="GK636" s="7"/>
      <c r="GL636" s="7"/>
      <c r="GM636" s="7"/>
      <c r="GN636" s="7"/>
      <c r="GO636" s="7"/>
      <c r="GP636" s="7"/>
      <c r="GQ636" s="7"/>
      <c r="GR636" s="7"/>
      <c r="GS636" s="7"/>
      <c r="GT636" s="7"/>
      <c r="GU636" s="7"/>
      <c r="GV636" s="7"/>
      <c r="GW636" s="7"/>
      <c r="GX636" s="7"/>
      <c r="GY636" s="7"/>
      <c r="GZ636" s="7"/>
      <c r="HA636" s="7"/>
      <c r="HB636" s="7"/>
      <c r="HC636" s="7"/>
      <c r="HD636" s="7"/>
      <c r="HE636" s="7"/>
      <c r="HF636" s="7"/>
      <c r="HG636" s="7"/>
      <c r="HH636" s="7"/>
      <c r="HI636" s="7"/>
      <c r="HJ636" s="7"/>
      <c r="HK636" s="7"/>
      <c r="HL636" s="7"/>
      <c r="HM636" s="7"/>
      <c r="HN636" s="7"/>
      <c r="HO636" s="7"/>
      <c r="HP636" s="7"/>
      <c r="HQ636" s="7"/>
      <c r="HR636" s="7"/>
      <c r="HS636" s="7"/>
      <c r="HT636" s="7"/>
      <c r="HU636" s="7"/>
      <c r="HV636" s="7"/>
      <c r="HW636" s="7"/>
      <c r="HX636" s="7"/>
      <c r="HY636" s="7"/>
      <c r="HZ636" s="7"/>
      <c r="IA636" s="7"/>
      <c r="IB636" s="7"/>
      <c r="IC636" s="7"/>
      <c r="ID636" s="7"/>
      <c r="IE636" s="7"/>
      <c r="IF636" s="7"/>
      <c r="IG636" s="7"/>
      <c r="IH636" s="7"/>
      <c r="II636" s="7"/>
      <c r="IJ636" s="7"/>
      <c r="IK636" s="7"/>
      <c r="IL636" s="7"/>
      <c r="IM636" s="7"/>
      <c r="IN636" s="7"/>
      <c r="IO636" s="7"/>
      <c r="IP636" s="7"/>
      <c r="IQ636" s="7"/>
      <c r="IR636" s="7"/>
      <c r="IS636" s="7"/>
      <c r="IT636" s="7"/>
      <c r="IU636" s="7"/>
      <c r="IV636" s="7"/>
    </row>
    <row r="637" spans="1:256" s="33" customFormat="1">
      <c r="A637" s="1103"/>
      <c r="B637" s="1105"/>
      <c r="C637" s="91"/>
      <c r="D637" s="1099"/>
      <c r="E637" s="91"/>
      <c r="F637" s="91"/>
      <c r="G637" s="2"/>
      <c r="H637" s="197"/>
      <c r="I637" s="917"/>
      <c r="J637" s="91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  <c r="AC637" s="7"/>
      <c r="AD637" s="7"/>
      <c r="AE637" s="7"/>
      <c r="AF637" s="7"/>
      <c r="AG637" s="7"/>
      <c r="AH637" s="7"/>
      <c r="AI637" s="7"/>
      <c r="AJ637" s="7"/>
      <c r="AK637" s="7"/>
      <c r="AL637" s="7"/>
      <c r="AM637" s="7"/>
      <c r="AN637" s="7"/>
      <c r="AO637" s="7"/>
      <c r="AP637" s="7"/>
      <c r="AQ637" s="7"/>
      <c r="AR637" s="7"/>
      <c r="AS637" s="7"/>
      <c r="AT637" s="7"/>
      <c r="AU637" s="7"/>
      <c r="AV637" s="7"/>
      <c r="AW637" s="7"/>
      <c r="AX637" s="7"/>
      <c r="AY637" s="7"/>
      <c r="AZ637" s="7"/>
      <c r="BA637" s="7"/>
      <c r="BB637" s="7"/>
      <c r="BC637" s="7"/>
      <c r="BD637" s="7"/>
      <c r="BE637" s="7"/>
      <c r="BF637" s="7"/>
      <c r="BG637" s="7"/>
      <c r="BH637" s="7"/>
      <c r="BI637" s="7"/>
      <c r="BJ637" s="7"/>
      <c r="BK637" s="7"/>
      <c r="BL637" s="7"/>
      <c r="BM637" s="7"/>
      <c r="BN637" s="7"/>
      <c r="BO637" s="7"/>
      <c r="BP637" s="7"/>
      <c r="BQ637" s="7"/>
      <c r="BR637" s="7"/>
      <c r="BS637" s="7"/>
      <c r="BT637" s="7"/>
      <c r="BU637" s="7"/>
      <c r="BV637" s="7"/>
      <c r="BW637" s="7"/>
      <c r="BX637" s="7"/>
      <c r="BY637" s="7"/>
      <c r="BZ637" s="7"/>
      <c r="CA637" s="7"/>
      <c r="CB637" s="7"/>
      <c r="CC637" s="7"/>
      <c r="CD637" s="7"/>
      <c r="CE637" s="7"/>
      <c r="CF637" s="7"/>
      <c r="CG637" s="7"/>
      <c r="CH637" s="7"/>
      <c r="CI637" s="7"/>
      <c r="CJ637" s="7"/>
      <c r="CK637" s="7"/>
      <c r="CL637" s="7"/>
      <c r="CM637" s="7"/>
      <c r="CN637" s="7"/>
      <c r="CO637" s="7"/>
      <c r="CP637" s="7"/>
      <c r="CQ637" s="7"/>
      <c r="CR637" s="7"/>
      <c r="CS637" s="7"/>
      <c r="CT637" s="7"/>
      <c r="CU637" s="7"/>
      <c r="CV637" s="7"/>
      <c r="CW637" s="7"/>
      <c r="CX637" s="7"/>
      <c r="CY637" s="7"/>
      <c r="CZ637" s="7"/>
      <c r="DA637" s="7"/>
      <c r="DB637" s="7"/>
      <c r="DC637" s="7"/>
      <c r="DD637" s="7"/>
      <c r="DE637" s="7"/>
      <c r="DF637" s="7"/>
      <c r="DG637" s="7"/>
      <c r="DH637" s="7"/>
      <c r="DI637" s="7"/>
      <c r="DJ637" s="7"/>
      <c r="DK637" s="7"/>
      <c r="DL637" s="7"/>
      <c r="DM637" s="7"/>
      <c r="DN637" s="7"/>
      <c r="DO637" s="7"/>
      <c r="DP637" s="7"/>
      <c r="DQ637" s="7"/>
      <c r="DR637" s="7"/>
      <c r="DS637" s="7"/>
      <c r="DT637" s="7"/>
      <c r="DU637" s="7"/>
      <c r="DV637" s="7"/>
      <c r="DW637" s="7"/>
      <c r="DX637" s="7"/>
      <c r="DY637" s="7"/>
      <c r="DZ637" s="7"/>
      <c r="EA637" s="7"/>
      <c r="EB637" s="7"/>
      <c r="EC637" s="7"/>
      <c r="ED637" s="7"/>
      <c r="EE637" s="7"/>
      <c r="EF637" s="7"/>
      <c r="EG637" s="7"/>
      <c r="EH637" s="7"/>
      <c r="EI637" s="7"/>
      <c r="EJ637" s="7"/>
      <c r="EK637" s="7"/>
      <c r="EL637" s="7"/>
      <c r="EM637" s="7"/>
      <c r="EN637" s="7"/>
      <c r="EO637" s="7"/>
      <c r="EP637" s="7"/>
      <c r="EQ637" s="7"/>
      <c r="ER637" s="7"/>
      <c r="ES637" s="7"/>
      <c r="ET637" s="7"/>
      <c r="EU637" s="7"/>
      <c r="EV637" s="7"/>
      <c r="EW637" s="7"/>
      <c r="EX637" s="7"/>
      <c r="EY637" s="7"/>
      <c r="EZ637" s="7"/>
      <c r="FA637" s="7"/>
      <c r="FB637" s="7"/>
      <c r="FC637" s="7"/>
      <c r="FD637" s="7"/>
      <c r="FE637" s="7"/>
      <c r="FF637" s="7"/>
      <c r="FG637" s="7"/>
      <c r="FH637" s="7"/>
      <c r="FI637" s="7"/>
      <c r="FJ637" s="7"/>
      <c r="FK637" s="7"/>
      <c r="FL637" s="7"/>
      <c r="FM637" s="7"/>
      <c r="FN637" s="7"/>
      <c r="FO637" s="7"/>
      <c r="FP637" s="7"/>
      <c r="FQ637" s="7"/>
      <c r="FR637" s="7"/>
      <c r="FS637" s="7"/>
      <c r="FT637" s="7"/>
      <c r="FU637" s="7"/>
      <c r="FV637" s="7"/>
      <c r="FW637" s="7"/>
      <c r="FX637" s="7"/>
      <c r="FY637" s="7"/>
      <c r="FZ637" s="7"/>
      <c r="GA637" s="7"/>
      <c r="GB637" s="7"/>
      <c r="GC637" s="7"/>
      <c r="GD637" s="7"/>
      <c r="GE637" s="7"/>
      <c r="GF637" s="7"/>
      <c r="GG637" s="7"/>
      <c r="GH637" s="7"/>
      <c r="GI637" s="7"/>
      <c r="GJ637" s="7"/>
      <c r="GK637" s="7"/>
      <c r="GL637" s="7"/>
      <c r="GM637" s="7"/>
      <c r="GN637" s="7"/>
      <c r="GO637" s="7"/>
      <c r="GP637" s="7"/>
      <c r="GQ637" s="7"/>
      <c r="GR637" s="7"/>
      <c r="GS637" s="7"/>
      <c r="GT637" s="7"/>
      <c r="GU637" s="7"/>
      <c r="GV637" s="7"/>
      <c r="GW637" s="7"/>
      <c r="GX637" s="7"/>
      <c r="GY637" s="7"/>
      <c r="GZ637" s="7"/>
      <c r="HA637" s="7"/>
      <c r="HB637" s="7"/>
      <c r="HC637" s="7"/>
      <c r="HD637" s="7"/>
      <c r="HE637" s="7"/>
      <c r="HF637" s="7"/>
      <c r="HG637" s="7"/>
      <c r="HH637" s="7"/>
      <c r="HI637" s="7"/>
      <c r="HJ637" s="7"/>
      <c r="HK637" s="7"/>
      <c r="HL637" s="7"/>
      <c r="HM637" s="7"/>
      <c r="HN637" s="7"/>
      <c r="HO637" s="7"/>
      <c r="HP637" s="7"/>
      <c r="HQ637" s="7"/>
      <c r="HR637" s="7"/>
      <c r="HS637" s="7"/>
      <c r="HT637" s="7"/>
      <c r="HU637" s="7"/>
      <c r="HV637" s="7"/>
      <c r="HW637" s="7"/>
      <c r="HX637" s="7"/>
      <c r="HY637" s="7"/>
      <c r="HZ637" s="7"/>
      <c r="IA637" s="7"/>
      <c r="IB637" s="7"/>
      <c r="IC637" s="7"/>
      <c r="ID637" s="7"/>
      <c r="IE637" s="7"/>
      <c r="IF637" s="7"/>
      <c r="IG637" s="7"/>
      <c r="IH637" s="7"/>
      <c r="II637" s="7"/>
      <c r="IJ637" s="7"/>
      <c r="IK637" s="7"/>
      <c r="IL637" s="7"/>
      <c r="IM637" s="7"/>
      <c r="IN637" s="7"/>
      <c r="IO637" s="7"/>
      <c r="IP637" s="7"/>
      <c r="IQ637" s="7"/>
      <c r="IR637" s="7"/>
      <c r="IS637" s="7"/>
      <c r="IT637" s="7"/>
      <c r="IU637" s="7"/>
      <c r="IV637" s="7"/>
    </row>
    <row r="638" spans="1:256" s="33" customFormat="1">
      <c r="A638" s="1103"/>
      <c r="B638" s="1105"/>
      <c r="C638" s="91"/>
      <c r="D638" s="1099"/>
      <c r="E638" s="91"/>
      <c r="F638" s="91"/>
      <c r="G638" s="2"/>
      <c r="H638" s="197"/>
      <c r="I638" s="917"/>
      <c r="J638" s="91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  <c r="AC638" s="7"/>
      <c r="AD638" s="7"/>
      <c r="AE638" s="7"/>
      <c r="AF638" s="7"/>
      <c r="AG638" s="7"/>
      <c r="AH638" s="7"/>
      <c r="AI638" s="7"/>
      <c r="AJ638" s="7"/>
      <c r="AK638" s="7"/>
      <c r="AL638" s="7"/>
      <c r="AM638" s="7"/>
      <c r="AN638" s="7"/>
      <c r="AO638" s="7"/>
      <c r="AP638" s="7"/>
      <c r="AQ638" s="7"/>
      <c r="AR638" s="7"/>
      <c r="AS638" s="7"/>
      <c r="AT638" s="7"/>
      <c r="AU638" s="7"/>
      <c r="AV638" s="7"/>
      <c r="AW638" s="7"/>
      <c r="AX638" s="7"/>
      <c r="AY638" s="7"/>
      <c r="AZ638" s="7"/>
      <c r="BA638" s="7"/>
      <c r="BB638" s="7"/>
      <c r="BC638" s="7"/>
      <c r="BD638" s="7"/>
      <c r="BE638" s="7"/>
      <c r="BF638" s="7"/>
      <c r="BG638" s="7"/>
      <c r="BH638" s="7"/>
      <c r="BI638" s="7"/>
      <c r="BJ638" s="7"/>
      <c r="BK638" s="7"/>
      <c r="BL638" s="7"/>
      <c r="BM638" s="7"/>
      <c r="BN638" s="7"/>
      <c r="BO638" s="7"/>
      <c r="BP638" s="7"/>
      <c r="BQ638" s="7"/>
      <c r="BR638" s="7"/>
      <c r="BS638" s="7"/>
      <c r="BT638" s="7"/>
      <c r="BU638" s="7"/>
      <c r="BV638" s="7"/>
      <c r="BW638" s="7"/>
      <c r="BX638" s="7"/>
      <c r="BY638" s="7"/>
      <c r="BZ638" s="7"/>
      <c r="CA638" s="7"/>
      <c r="CB638" s="7"/>
      <c r="CC638" s="7"/>
      <c r="CD638" s="7"/>
      <c r="CE638" s="7"/>
      <c r="CF638" s="7"/>
      <c r="CG638" s="7"/>
      <c r="CH638" s="7"/>
      <c r="CI638" s="7"/>
      <c r="CJ638" s="7"/>
      <c r="CK638" s="7"/>
      <c r="CL638" s="7"/>
      <c r="CM638" s="7"/>
      <c r="CN638" s="7"/>
      <c r="CO638" s="7"/>
      <c r="CP638" s="7"/>
      <c r="CQ638" s="7"/>
      <c r="CR638" s="7"/>
      <c r="CS638" s="7"/>
      <c r="CT638" s="7"/>
      <c r="CU638" s="7"/>
      <c r="CV638" s="7"/>
      <c r="CW638" s="7"/>
      <c r="CX638" s="7"/>
      <c r="CY638" s="7"/>
      <c r="CZ638" s="7"/>
      <c r="DA638" s="7"/>
      <c r="DB638" s="7"/>
      <c r="DC638" s="7"/>
      <c r="DD638" s="7"/>
      <c r="DE638" s="7"/>
      <c r="DF638" s="7"/>
      <c r="DG638" s="7"/>
      <c r="DH638" s="7"/>
      <c r="DI638" s="7"/>
      <c r="DJ638" s="7"/>
      <c r="DK638" s="7"/>
      <c r="DL638" s="7"/>
      <c r="DM638" s="7"/>
      <c r="DN638" s="7"/>
      <c r="DO638" s="7"/>
      <c r="DP638" s="7"/>
      <c r="DQ638" s="7"/>
      <c r="DR638" s="7"/>
      <c r="DS638" s="7"/>
      <c r="DT638" s="7"/>
      <c r="DU638" s="7"/>
      <c r="DV638" s="7"/>
      <c r="DW638" s="7"/>
      <c r="DX638" s="7"/>
      <c r="DY638" s="7"/>
      <c r="DZ638" s="7"/>
      <c r="EA638" s="7"/>
      <c r="EB638" s="7"/>
      <c r="EC638" s="7"/>
      <c r="ED638" s="7"/>
      <c r="EE638" s="7"/>
      <c r="EF638" s="7"/>
      <c r="EG638" s="7"/>
      <c r="EH638" s="7"/>
      <c r="EI638" s="7"/>
      <c r="EJ638" s="7"/>
      <c r="EK638" s="7"/>
      <c r="EL638" s="7"/>
      <c r="EM638" s="7"/>
      <c r="EN638" s="7"/>
      <c r="EO638" s="7"/>
      <c r="EP638" s="7"/>
      <c r="EQ638" s="7"/>
      <c r="ER638" s="7"/>
      <c r="ES638" s="7"/>
      <c r="ET638" s="7"/>
      <c r="EU638" s="7"/>
      <c r="EV638" s="7"/>
      <c r="EW638" s="7"/>
      <c r="EX638" s="7"/>
      <c r="EY638" s="7"/>
      <c r="EZ638" s="7"/>
      <c r="FA638" s="7"/>
      <c r="FB638" s="7"/>
      <c r="FC638" s="7"/>
      <c r="FD638" s="7"/>
      <c r="FE638" s="7"/>
      <c r="FF638" s="7"/>
      <c r="FG638" s="7"/>
      <c r="FH638" s="7"/>
      <c r="FI638" s="7"/>
      <c r="FJ638" s="7"/>
      <c r="FK638" s="7"/>
      <c r="FL638" s="7"/>
      <c r="FM638" s="7"/>
      <c r="FN638" s="7"/>
      <c r="FO638" s="7"/>
      <c r="FP638" s="7"/>
      <c r="FQ638" s="7"/>
      <c r="FR638" s="7"/>
      <c r="FS638" s="7"/>
      <c r="FT638" s="7"/>
      <c r="FU638" s="7"/>
      <c r="FV638" s="7"/>
      <c r="FW638" s="7"/>
      <c r="FX638" s="7"/>
      <c r="FY638" s="7"/>
      <c r="FZ638" s="7"/>
      <c r="GA638" s="7"/>
      <c r="GB638" s="7"/>
      <c r="GC638" s="7"/>
      <c r="GD638" s="7"/>
      <c r="GE638" s="7"/>
      <c r="GF638" s="7"/>
      <c r="GG638" s="7"/>
      <c r="GH638" s="7"/>
      <c r="GI638" s="7"/>
      <c r="GJ638" s="7"/>
      <c r="GK638" s="7"/>
      <c r="GL638" s="7"/>
      <c r="GM638" s="7"/>
      <c r="GN638" s="7"/>
      <c r="GO638" s="7"/>
      <c r="GP638" s="7"/>
      <c r="GQ638" s="7"/>
      <c r="GR638" s="7"/>
      <c r="GS638" s="7"/>
      <c r="GT638" s="7"/>
      <c r="GU638" s="7"/>
      <c r="GV638" s="7"/>
      <c r="GW638" s="7"/>
      <c r="GX638" s="7"/>
      <c r="GY638" s="7"/>
      <c r="GZ638" s="7"/>
      <c r="HA638" s="7"/>
      <c r="HB638" s="7"/>
      <c r="HC638" s="7"/>
      <c r="HD638" s="7"/>
      <c r="HE638" s="7"/>
      <c r="HF638" s="7"/>
      <c r="HG638" s="7"/>
      <c r="HH638" s="7"/>
      <c r="HI638" s="7"/>
      <c r="HJ638" s="7"/>
      <c r="HK638" s="7"/>
      <c r="HL638" s="7"/>
      <c r="HM638" s="7"/>
      <c r="HN638" s="7"/>
      <c r="HO638" s="7"/>
      <c r="HP638" s="7"/>
      <c r="HQ638" s="7"/>
      <c r="HR638" s="7"/>
      <c r="HS638" s="7"/>
      <c r="HT638" s="7"/>
      <c r="HU638" s="7"/>
      <c r="HV638" s="7"/>
      <c r="HW638" s="7"/>
      <c r="HX638" s="7"/>
      <c r="HY638" s="7"/>
      <c r="HZ638" s="7"/>
      <c r="IA638" s="7"/>
      <c r="IB638" s="7"/>
      <c r="IC638" s="7"/>
      <c r="ID638" s="7"/>
      <c r="IE638" s="7"/>
      <c r="IF638" s="7"/>
      <c r="IG638" s="7"/>
      <c r="IH638" s="7"/>
      <c r="II638" s="7"/>
      <c r="IJ638" s="7"/>
      <c r="IK638" s="7"/>
      <c r="IL638" s="7"/>
      <c r="IM638" s="7"/>
      <c r="IN638" s="7"/>
      <c r="IO638" s="7"/>
      <c r="IP638" s="7"/>
      <c r="IQ638" s="7"/>
      <c r="IR638" s="7"/>
      <c r="IS638" s="7"/>
      <c r="IT638" s="7"/>
      <c r="IU638" s="7"/>
      <c r="IV638" s="7"/>
    </row>
    <row r="639" spans="1:256" s="33" customFormat="1">
      <c r="A639" s="1106"/>
      <c r="B639" s="1105"/>
      <c r="C639" s="91"/>
      <c r="D639" s="1099"/>
      <c r="E639" s="91"/>
      <c r="F639" s="91"/>
      <c r="G639" s="2"/>
      <c r="H639" s="197"/>
      <c r="I639" s="917"/>
      <c r="J639" s="91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  <c r="AC639" s="7"/>
      <c r="AD639" s="7"/>
      <c r="AE639" s="7"/>
      <c r="AF639" s="7"/>
      <c r="AG639" s="7"/>
      <c r="AH639" s="7"/>
      <c r="AI639" s="7"/>
      <c r="AJ639" s="7"/>
      <c r="AK639" s="7"/>
      <c r="AL639" s="7"/>
      <c r="AM639" s="7"/>
      <c r="AN639" s="7"/>
      <c r="AO639" s="7"/>
      <c r="AP639" s="7"/>
      <c r="AQ639" s="7"/>
      <c r="AR639" s="7"/>
      <c r="AS639" s="7"/>
      <c r="AT639" s="7"/>
      <c r="AU639" s="7"/>
      <c r="AV639" s="7"/>
      <c r="AW639" s="7"/>
      <c r="AX639" s="7"/>
      <c r="AY639" s="7"/>
      <c r="AZ639" s="7"/>
      <c r="BA639" s="7"/>
      <c r="BB639" s="7"/>
      <c r="BC639" s="7"/>
      <c r="BD639" s="7"/>
      <c r="BE639" s="7"/>
      <c r="BF639" s="7"/>
      <c r="BG639" s="7"/>
      <c r="BH639" s="7"/>
      <c r="BI639" s="7"/>
      <c r="BJ639" s="7"/>
      <c r="BK639" s="7"/>
      <c r="BL639" s="7"/>
      <c r="BM639" s="7"/>
      <c r="BN639" s="7"/>
      <c r="BO639" s="7"/>
      <c r="BP639" s="7"/>
      <c r="BQ639" s="7"/>
      <c r="BR639" s="7"/>
      <c r="BS639" s="7"/>
      <c r="BT639" s="7"/>
      <c r="BU639" s="7"/>
      <c r="BV639" s="7"/>
      <c r="BW639" s="7"/>
      <c r="BX639" s="7"/>
      <c r="BY639" s="7"/>
      <c r="BZ639" s="7"/>
      <c r="CA639" s="7"/>
      <c r="CB639" s="7"/>
      <c r="CC639" s="7"/>
      <c r="CD639" s="7"/>
      <c r="CE639" s="7"/>
      <c r="CF639" s="7"/>
      <c r="CG639" s="7"/>
      <c r="CH639" s="7"/>
      <c r="CI639" s="7"/>
      <c r="CJ639" s="7"/>
      <c r="CK639" s="7"/>
      <c r="CL639" s="7"/>
      <c r="CM639" s="7"/>
      <c r="CN639" s="7"/>
      <c r="CO639" s="7"/>
      <c r="CP639" s="7"/>
      <c r="CQ639" s="7"/>
      <c r="CR639" s="7"/>
      <c r="CS639" s="7"/>
      <c r="CT639" s="7"/>
      <c r="CU639" s="7"/>
      <c r="CV639" s="7"/>
      <c r="CW639" s="7"/>
      <c r="CX639" s="7"/>
      <c r="CY639" s="7"/>
      <c r="CZ639" s="7"/>
      <c r="DA639" s="7"/>
      <c r="DB639" s="7"/>
      <c r="DC639" s="7"/>
      <c r="DD639" s="7"/>
      <c r="DE639" s="7"/>
      <c r="DF639" s="7"/>
      <c r="DG639" s="7"/>
      <c r="DH639" s="7"/>
      <c r="DI639" s="7"/>
      <c r="DJ639" s="7"/>
      <c r="DK639" s="7"/>
      <c r="DL639" s="7"/>
      <c r="DM639" s="7"/>
      <c r="DN639" s="7"/>
      <c r="DO639" s="7"/>
      <c r="DP639" s="7"/>
      <c r="DQ639" s="7"/>
      <c r="DR639" s="7"/>
      <c r="DS639" s="7"/>
      <c r="DT639" s="7"/>
      <c r="DU639" s="7"/>
      <c r="DV639" s="7"/>
      <c r="DW639" s="7"/>
      <c r="DX639" s="7"/>
      <c r="DY639" s="7"/>
      <c r="DZ639" s="7"/>
      <c r="EA639" s="7"/>
      <c r="EB639" s="7"/>
      <c r="EC639" s="7"/>
      <c r="ED639" s="7"/>
      <c r="EE639" s="7"/>
      <c r="EF639" s="7"/>
      <c r="EG639" s="7"/>
      <c r="EH639" s="7"/>
      <c r="EI639" s="7"/>
      <c r="EJ639" s="7"/>
      <c r="EK639" s="7"/>
      <c r="EL639" s="7"/>
      <c r="EM639" s="7"/>
      <c r="EN639" s="7"/>
      <c r="EO639" s="7"/>
      <c r="EP639" s="7"/>
      <c r="EQ639" s="7"/>
      <c r="ER639" s="7"/>
      <c r="ES639" s="7"/>
      <c r="ET639" s="7"/>
      <c r="EU639" s="7"/>
      <c r="EV639" s="7"/>
      <c r="EW639" s="7"/>
      <c r="EX639" s="7"/>
      <c r="EY639" s="7"/>
      <c r="EZ639" s="7"/>
      <c r="FA639" s="7"/>
      <c r="FB639" s="7"/>
      <c r="FC639" s="7"/>
      <c r="FD639" s="7"/>
      <c r="FE639" s="7"/>
      <c r="FF639" s="7"/>
      <c r="FG639" s="7"/>
      <c r="FH639" s="7"/>
      <c r="FI639" s="7"/>
      <c r="FJ639" s="7"/>
      <c r="FK639" s="7"/>
      <c r="FL639" s="7"/>
      <c r="FM639" s="7"/>
      <c r="FN639" s="7"/>
      <c r="FO639" s="7"/>
      <c r="FP639" s="7"/>
      <c r="FQ639" s="7"/>
      <c r="FR639" s="7"/>
      <c r="FS639" s="7"/>
      <c r="FT639" s="7"/>
      <c r="FU639" s="7"/>
      <c r="FV639" s="7"/>
      <c r="FW639" s="7"/>
      <c r="FX639" s="7"/>
      <c r="FY639" s="7"/>
      <c r="FZ639" s="7"/>
      <c r="GA639" s="7"/>
      <c r="GB639" s="7"/>
      <c r="GC639" s="7"/>
      <c r="GD639" s="7"/>
      <c r="GE639" s="7"/>
      <c r="GF639" s="7"/>
      <c r="GG639" s="7"/>
      <c r="GH639" s="7"/>
      <c r="GI639" s="7"/>
      <c r="GJ639" s="7"/>
      <c r="GK639" s="7"/>
      <c r="GL639" s="7"/>
      <c r="GM639" s="7"/>
      <c r="GN639" s="7"/>
      <c r="GO639" s="7"/>
      <c r="GP639" s="7"/>
      <c r="GQ639" s="7"/>
      <c r="GR639" s="7"/>
      <c r="GS639" s="7"/>
      <c r="GT639" s="7"/>
      <c r="GU639" s="7"/>
      <c r="GV639" s="7"/>
      <c r="GW639" s="7"/>
      <c r="GX639" s="7"/>
      <c r="GY639" s="7"/>
      <c r="GZ639" s="7"/>
      <c r="HA639" s="7"/>
      <c r="HB639" s="7"/>
      <c r="HC639" s="7"/>
      <c r="HD639" s="7"/>
      <c r="HE639" s="7"/>
      <c r="HF639" s="7"/>
      <c r="HG639" s="7"/>
      <c r="HH639" s="7"/>
      <c r="HI639" s="7"/>
      <c r="HJ639" s="7"/>
      <c r="HK639" s="7"/>
      <c r="HL639" s="7"/>
      <c r="HM639" s="7"/>
      <c r="HN639" s="7"/>
      <c r="HO639" s="7"/>
      <c r="HP639" s="7"/>
      <c r="HQ639" s="7"/>
      <c r="HR639" s="7"/>
      <c r="HS639" s="7"/>
      <c r="HT639" s="7"/>
      <c r="HU639" s="7"/>
      <c r="HV639" s="7"/>
      <c r="HW639" s="7"/>
      <c r="HX639" s="7"/>
      <c r="HY639" s="7"/>
      <c r="HZ639" s="7"/>
      <c r="IA639" s="7"/>
      <c r="IB639" s="7"/>
      <c r="IC639" s="7"/>
      <c r="ID639" s="7"/>
      <c r="IE639" s="7"/>
      <c r="IF639" s="7"/>
      <c r="IG639" s="7"/>
      <c r="IH639" s="7"/>
      <c r="II639" s="7"/>
      <c r="IJ639" s="7"/>
      <c r="IK639" s="7"/>
      <c r="IL639" s="7"/>
      <c r="IM639" s="7"/>
      <c r="IN639" s="7"/>
      <c r="IO639" s="7"/>
      <c r="IP639" s="7"/>
      <c r="IQ639" s="7"/>
      <c r="IR639" s="7"/>
      <c r="IS639" s="7"/>
      <c r="IT639" s="7"/>
      <c r="IU639" s="7"/>
      <c r="IV639" s="7"/>
    </row>
    <row r="640" spans="1:256" s="33" customFormat="1">
      <c r="A640" s="1106"/>
      <c r="B640" s="1105"/>
      <c r="C640" s="91"/>
      <c r="D640" s="1099"/>
      <c r="E640" s="156"/>
      <c r="F640" s="156"/>
      <c r="G640" s="2"/>
      <c r="H640" s="197"/>
      <c r="I640" s="917"/>
      <c r="J640" s="91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  <c r="AC640" s="7"/>
      <c r="AD640" s="7"/>
      <c r="AE640" s="7"/>
      <c r="AF640" s="7"/>
      <c r="AG640" s="7"/>
      <c r="AH640" s="7"/>
      <c r="AI640" s="7"/>
      <c r="AJ640" s="7"/>
      <c r="AK640" s="7"/>
      <c r="AL640" s="7"/>
      <c r="AM640" s="7"/>
      <c r="AN640" s="7"/>
      <c r="AO640" s="7"/>
      <c r="AP640" s="7"/>
      <c r="AQ640" s="7"/>
      <c r="AR640" s="7"/>
      <c r="AS640" s="7"/>
      <c r="AT640" s="7"/>
      <c r="AU640" s="7"/>
      <c r="AV640" s="7"/>
      <c r="AW640" s="7"/>
      <c r="AX640" s="7"/>
      <c r="AY640" s="7"/>
      <c r="AZ640" s="7"/>
      <c r="BA640" s="7"/>
      <c r="BB640" s="7"/>
      <c r="BC640" s="7"/>
      <c r="BD640" s="7"/>
      <c r="BE640" s="7"/>
      <c r="BF640" s="7"/>
      <c r="BG640" s="7"/>
      <c r="BH640" s="7"/>
      <c r="BI640" s="7"/>
      <c r="BJ640" s="7"/>
      <c r="BK640" s="7"/>
      <c r="BL640" s="7"/>
      <c r="BM640" s="7"/>
      <c r="BN640" s="7"/>
      <c r="BO640" s="7"/>
      <c r="BP640" s="7"/>
      <c r="BQ640" s="7"/>
      <c r="BR640" s="7"/>
      <c r="BS640" s="7"/>
      <c r="BT640" s="7"/>
      <c r="BU640" s="7"/>
      <c r="BV640" s="7"/>
      <c r="BW640" s="7"/>
      <c r="BX640" s="7"/>
      <c r="BY640" s="7"/>
      <c r="BZ640" s="7"/>
      <c r="CA640" s="7"/>
      <c r="CB640" s="7"/>
      <c r="CC640" s="7"/>
      <c r="CD640" s="7"/>
      <c r="CE640" s="7"/>
      <c r="CF640" s="7"/>
      <c r="CG640" s="7"/>
      <c r="CH640" s="7"/>
      <c r="CI640" s="7"/>
      <c r="CJ640" s="7"/>
      <c r="CK640" s="7"/>
      <c r="CL640" s="7"/>
      <c r="CM640" s="7"/>
      <c r="CN640" s="7"/>
      <c r="CO640" s="7"/>
      <c r="CP640" s="7"/>
      <c r="CQ640" s="7"/>
      <c r="CR640" s="7"/>
      <c r="CS640" s="7"/>
      <c r="CT640" s="7"/>
      <c r="CU640" s="7"/>
      <c r="CV640" s="7"/>
      <c r="CW640" s="7"/>
      <c r="CX640" s="7"/>
      <c r="CY640" s="7"/>
      <c r="CZ640" s="7"/>
      <c r="DA640" s="7"/>
      <c r="DB640" s="7"/>
      <c r="DC640" s="7"/>
      <c r="DD640" s="7"/>
      <c r="DE640" s="7"/>
      <c r="DF640" s="7"/>
      <c r="DG640" s="7"/>
      <c r="DH640" s="7"/>
      <c r="DI640" s="7"/>
      <c r="DJ640" s="7"/>
      <c r="DK640" s="7"/>
      <c r="DL640" s="7"/>
      <c r="DM640" s="7"/>
      <c r="DN640" s="7"/>
      <c r="DO640" s="7"/>
      <c r="DP640" s="7"/>
      <c r="DQ640" s="7"/>
      <c r="DR640" s="7"/>
      <c r="DS640" s="7"/>
      <c r="DT640" s="7"/>
      <c r="DU640" s="7"/>
      <c r="DV640" s="7"/>
      <c r="DW640" s="7"/>
      <c r="DX640" s="7"/>
      <c r="DY640" s="7"/>
      <c r="DZ640" s="7"/>
      <c r="EA640" s="7"/>
      <c r="EB640" s="7"/>
      <c r="EC640" s="7"/>
      <c r="ED640" s="7"/>
      <c r="EE640" s="7"/>
      <c r="EF640" s="7"/>
      <c r="EG640" s="7"/>
      <c r="EH640" s="7"/>
      <c r="EI640" s="7"/>
      <c r="EJ640" s="7"/>
      <c r="EK640" s="7"/>
      <c r="EL640" s="7"/>
      <c r="EM640" s="7"/>
      <c r="EN640" s="7"/>
      <c r="EO640" s="7"/>
      <c r="EP640" s="7"/>
      <c r="EQ640" s="7"/>
      <c r="ER640" s="7"/>
      <c r="ES640" s="7"/>
      <c r="ET640" s="7"/>
      <c r="EU640" s="7"/>
      <c r="EV640" s="7"/>
      <c r="EW640" s="7"/>
      <c r="EX640" s="7"/>
      <c r="EY640" s="7"/>
      <c r="EZ640" s="7"/>
      <c r="FA640" s="7"/>
      <c r="FB640" s="7"/>
      <c r="FC640" s="7"/>
      <c r="FD640" s="7"/>
      <c r="FE640" s="7"/>
      <c r="FF640" s="7"/>
      <c r="FG640" s="7"/>
      <c r="FH640" s="7"/>
      <c r="FI640" s="7"/>
      <c r="FJ640" s="7"/>
      <c r="FK640" s="7"/>
      <c r="FL640" s="7"/>
      <c r="FM640" s="7"/>
      <c r="FN640" s="7"/>
      <c r="FO640" s="7"/>
      <c r="FP640" s="7"/>
      <c r="FQ640" s="7"/>
      <c r="FR640" s="7"/>
      <c r="FS640" s="7"/>
      <c r="FT640" s="7"/>
      <c r="FU640" s="7"/>
      <c r="FV640" s="7"/>
      <c r="FW640" s="7"/>
      <c r="FX640" s="7"/>
      <c r="FY640" s="7"/>
      <c r="FZ640" s="7"/>
      <c r="GA640" s="7"/>
      <c r="GB640" s="7"/>
      <c r="GC640" s="7"/>
      <c r="GD640" s="7"/>
      <c r="GE640" s="7"/>
      <c r="GF640" s="7"/>
      <c r="GG640" s="7"/>
      <c r="GH640" s="7"/>
      <c r="GI640" s="7"/>
      <c r="GJ640" s="7"/>
      <c r="GK640" s="7"/>
      <c r="GL640" s="7"/>
      <c r="GM640" s="7"/>
      <c r="GN640" s="7"/>
      <c r="GO640" s="7"/>
      <c r="GP640" s="7"/>
      <c r="GQ640" s="7"/>
      <c r="GR640" s="7"/>
      <c r="GS640" s="7"/>
      <c r="GT640" s="7"/>
      <c r="GU640" s="7"/>
      <c r="GV640" s="7"/>
      <c r="GW640" s="7"/>
      <c r="GX640" s="7"/>
      <c r="GY640" s="7"/>
      <c r="GZ640" s="7"/>
      <c r="HA640" s="7"/>
      <c r="HB640" s="7"/>
      <c r="HC640" s="7"/>
      <c r="HD640" s="7"/>
      <c r="HE640" s="7"/>
      <c r="HF640" s="7"/>
      <c r="HG640" s="7"/>
      <c r="HH640" s="7"/>
      <c r="HI640" s="7"/>
      <c r="HJ640" s="7"/>
      <c r="HK640" s="7"/>
      <c r="HL640" s="7"/>
      <c r="HM640" s="7"/>
      <c r="HN640" s="7"/>
      <c r="HO640" s="7"/>
      <c r="HP640" s="7"/>
      <c r="HQ640" s="7"/>
      <c r="HR640" s="7"/>
      <c r="HS640" s="7"/>
      <c r="HT640" s="7"/>
      <c r="HU640" s="7"/>
      <c r="HV640" s="7"/>
      <c r="HW640" s="7"/>
      <c r="HX640" s="7"/>
      <c r="HY640" s="7"/>
      <c r="HZ640" s="7"/>
      <c r="IA640" s="7"/>
      <c r="IB640" s="7"/>
      <c r="IC640" s="7"/>
      <c r="ID640" s="7"/>
      <c r="IE640" s="7"/>
      <c r="IF640" s="7"/>
      <c r="IG640" s="7"/>
      <c r="IH640" s="7"/>
      <c r="II640" s="7"/>
      <c r="IJ640" s="7"/>
      <c r="IK640" s="7"/>
      <c r="IL640" s="7"/>
      <c r="IM640" s="7"/>
      <c r="IN640" s="7"/>
      <c r="IO640" s="7"/>
      <c r="IP640" s="7"/>
      <c r="IQ640" s="7"/>
      <c r="IR640" s="7"/>
      <c r="IS640" s="7"/>
      <c r="IT640" s="7"/>
      <c r="IU640" s="7"/>
      <c r="IV640" s="7"/>
    </row>
    <row r="641" spans="1:256" s="33" customFormat="1">
      <c r="A641" s="1098"/>
      <c r="B641" s="1104"/>
      <c r="C641" s="91"/>
      <c r="D641" s="1099"/>
      <c r="E641" s="91"/>
      <c r="F641" s="91"/>
      <c r="G641" s="2"/>
      <c r="H641" s="197"/>
      <c r="I641" s="917"/>
      <c r="J641" s="91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  <c r="AC641" s="7"/>
      <c r="AD641" s="7"/>
      <c r="AE641" s="7"/>
      <c r="AF641" s="7"/>
      <c r="AG641" s="7"/>
      <c r="AH641" s="7"/>
      <c r="AI641" s="7"/>
      <c r="AJ641" s="7"/>
      <c r="AK641" s="7"/>
      <c r="AL641" s="7"/>
      <c r="AM641" s="7"/>
      <c r="AN641" s="7"/>
      <c r="AO641" s="7"/>
      <c r="AP641" s="7"/>
      <c r="AQ641" s="7"/>
      <c r="AR641" s="7"/>
      <c r="AS641" s="7"/>
      <c r="AT641" s="7"/>
      <c r="AU641" s="7"/>
      <c r="AV641" s="7"/>
      <c r="AW641" s="7"/>
      <c r="AX641" s="7"/>
      <c r="AY641" s="7"/>
      <c r="AZ641" s="7"/>
      <c r="BA641" s="7"/>
      <c r="BB641" s="7"/>
      <c r="BC641" s="7"/>
      <c r="BD641" s="7"/>
      <c r="BE641" s="7"/>
      <c r="BF641" s="7"/>
      <c r="BG641" s="7"/>
      <c r="BH641" s="7"/>
      <c r="BI641" s="7"/>
      <c r="BJ641" s="7"/>
      <c r="BK641" s="7"/>
      <c r="BL641" s="7"/>
      <c r="BM641" s="7"/>
      <c r="BN641" s="7"/>
      <c r="BO641" s="7"/>
      <c r="BP641" s="7"/>
      <c r="BQ641" s="7"/>
      <c r="BR641" s="7"/>
      <c r="BS641" s="7"/>
      <c r="BT641" s="7"/>
      <c r="BU641" s="7"/>
      <c r="BV641" s="7"/>
      <c r="BW641" s="7"/>
      <c r="BX641" s="7"/>
      <c r="BY641" s="7"/>
      <c r="BZ641" s="7"/>
      <c r="CA641" s="7"/>
      <c r="CB641" s="7"/>
      <c r="CC641" s="7"/>
      <c r="CD641" s="7"/>
      <c r="CE641" s="7"/>
      <c r="CF641" s="7"/>
      <c r="CG641" s="7"/>
      <c r="CH641" s="7"/>
      <c r="CI641" s="7"/>
      <c r="CJ641" s="7"/>
      <c r="CK641" s="7"/>
      <c r="CL641" s="7"/>
      <c r="CM641" s="7"/>
      <c r="CN641" s="7"/>
      <c r="CO641" s="7"/>
      <c r="CP641" s="7"/>
      <c r="CQ641" s="7"/>
      <c r="CR641" s="7"/>
      <c r="CS641" s="7"/>
      <c r="CT641" s="7"/>
      <c r="CU641" s="7"/>
      <c r="CV641" s="7"/>
      <c r="CW641" s="7"/>
      <c r="CX641" s="7"/>
      <c r="CY641" s="7"/>
      <c r="CZ641" s="7"/>
      <c r="DA641" s="7"/>
      <c r="DB641" s="7"/>
      <c r="DC641" s="7"/>
      <c r="DD641" s="7"/>
      <c r="DE641" s="7"/>
      <c r="DF641" s="7"/>
      <c r="DG641" s="7"/>
      <c r="DH641" s="7"/>
      <c r="DI641" s="7"/>
      <c r="DJ641" s="7"/>
      <c r="DK641" s="7"/>
      <c r="DL641" s="7"/>
      <c r="DM641" s="7"/>
      <c r="DN641" s="7"/>
      <c r="DO641" s="7"/>
      <c r="DP641" s="7"/>
      <c r="DQ641" s="7"/>
      <c r="DR641" s="7"/>
      <c r="DS641" s="7"/>
      <c r="DT641" s="7"/>
      <c r="DU641" s="7"/>
      <c r="DV641" s="7"/>
      <c r="DW641" s="7"/>
      <c r="DX641" s="7"/>
      <c r="DY641" s="7"/>
      <c r="DZ641" s="7"/>
      <c r="EA641" s="7"/>
      <c r="EB641" s="7"/>
      <c r="EC641" s="7"/>
      <c r="ED641" s="7"/>
      <c r="EE641" s="7"/>
      <c r="EF641" s="7"/>
      <c r="EG641" s="7"/>
      <c r="EH641" s="7"/>
      <c r="EI641" s="7"/>
      <c r="EJ641" s="7"/>
      <c r="EK641" s="7"/>
      <c r="EL641" s="7"/>
      <c r="EM641" s="7"/>
      <c r="EN641" s="7"/>
      <c r="EO641" s="7"/>
      <c r="EP641" s="7"/>
      <c r="EQ641" s="7"/>
      <c r="ER641" s="7"/>
      <c r="ES641" s="7"/>
      <c r="ET641" s="7"/>
      <c r="EU641" s="7"/>
      <c r="EV641" s="7"/>
      <c r="EW641" s="7"/>
      <c r="EX641" s="7"/>
      <c r="EY641" s="7"/>
      <c r="EZ641" s="7"/>
      <c r="FA641" s="7"/>
      <c r="FB641" s="7"/>
      <c r="FC641" s="7"/>
      <c r="FD641" s="7"/>
      <c r="FE641" s="7"/>
      <c r="FF641" s="7"/>
      <c r="FG641" s="7"/>
      <c r="FH641" s="7"/>
      <c r="FI641" s="7"/>
      <c r="FJ641" s="7"/>
      <c r="FK641" s="7"/>
      <c r="FL641" s="7"/>
      <c r="FM641" s="7"/>
      <c r="FN641" s="7"/>
      <c r="FO641" s="7"/>
      <c r="FP641" s="7"/>
      <c r="FQ641" s="7"/>
      <c r="FR641" s="7"/>
      <c r="FS641" s="7"/>
      <c r="FT641" s="7"/>
      <c r="FU641" s="7"/>
      <c r="FV641" s="7"/>
      <c r="FW641" s="7"/>
      <c r="FX641" s="7"/>
      <c r="FY641" s="7"/>
      <c r="FZ641" s="7"/>
      <c r="GA641" s="7"/>
      <c r="GB641" s="7"/>
      <c r="GC641" s="7"/>
      <c r="GD641" s="7"/>
      <c r="GE641" s="7"/>
      <c r="GF641" s="7"/>
      <c r="GG641" s="7"/>
      <c r="GH641" s="7"/>
      <c r="GI641" s="7"/>
      <c r="GJ641" s="7"/>
      <c r="GK641" s="7"/>
      <c r="GL641" s="7"/>
      <c r="GM641" s="7"/>
      <c r="GN641" s="7"/>
      <c r="GO641" s="7"/>
      <c r="GP641" s="7"/>
      <c r="GQ641" s="7"/>
      <c r="GR641" s="7"/>
      <c r="GS641" s="7"/>
      <c r="GT641" s="7"/>
      <c r="GU641" s="7"/>
      <c r="GV641" s="7"/>
      <c r="GW641" s="7"/>
      <c r="GX641" s="7"/>
      <c r="GY641" s="7"/>
      <c r="GZ641" s="7"/>
      <c r="HA641" s="7"/>
      <c r="HB641" s="7"/>
      <c r="HC641" s="7"/>
      <c r="HD641" s="7"/>
      <c r="HE641" s="7"/>
      <c r="HF641" s="7"/>
      <c r="HG641" s="7"/>
      <c r="HH641" s="7"/>
      <c r="HI641" s="7"/>
      <c r="HJ641" s="7"/>
      <c r="HK641" s="7"/>
      <c r="HL641" s="7"/>
      <c r="HM641" s="7"/>
      <c r="HN641" s="7"/>
      <c r="HO641" s="7"/>
      <c r="HP641" s="7"/>
      <c r="HQ641" s="7"/>
      <c r="HR641" s="7"/>
      <c r="HS641" s="7"/>
      <c r="HT641" s="7"/>
      <c r="HU641" s="7"/>
      <c r="HV641" s="7"/>
      <c r="HW641" s="7"/>
      <c r="HX641" s="7"/>
      <c r="HY641" s="7"/>
      <c r="HZ641" s="7"/>
      <c r="IA641" s="7"/>
      <c r="IB641" s="7"/>
      <c r="IC641" s="7"/>
      <c r="ID641" s="7"/>
      <c r="IE641" s="7"/>
      <c r="IF641" s="7"/>
      <c r="IG641" s="7"/>
      <c r="IH641" s="7"/>
      <c r="II641" s="7"/>
      <c r="IJ641" s="7"/>
      <c r="IK641" s="7"/>
      <c r="IL641" s="7"/>
      <c r="IM641" s="7"/>
      <c r="IN641" s="7"/>
      <c r="IO641" s="7"/>
      <c r="IP641" s="7"/>
      <c r="IQ641" s="7"/>
      <c r="IR641" s="7"/>
      <c r="IS641" s="7"/>
      <c r="IT641" s="7"/>
      <c r="IU641" s="7"/>
      <c r="IV641" s="7"/>
    </row>
    <row r="642" spans="1:256" s="33" customFormat="1">
      <c r="A642" s="1108"/>
      <c r="B642" s="1105"/>
      <c r="C642" s="91"/>
      <c r="D642" s="1099"/>
      <c r="E642" s="91"/>
      <c r="F642" s="91"/>
      <c r="G642" s="2"/>
      <c r="H642" s="197"/>
      <c r="I642" s="917"/>
      <c r="J642" s="91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  <c r="AD642" s="7"/>
      <c r="AE642" s="7"/>
      <c r="AF642" s="7"/>
      <c r="AG642" s="7"/>
      <c r="AH642" s="7"/>
      <c r="AI642" s="7"/>
      <c r="AJ642" s="7"/>
      <c r="AK642" s="7"/>
      <c r="AL642" s="7"/>
      <c r="AM642" s="7"/>
      <c r="AN642" s="7"/>
      <c r="AO642" s="7"/>
      <c r="AP642" s="7"/>
      <c r="AQ642" s="7"/>
      <c r="AR642" s="7"/>
      <c r="AS642" s="7"/>
      <c r="AT642" s="7"/>
      <c r="AU642" s="7"/>
      <c r="AV642" s="7"/>
      <c r="AW642" s="7"/>
      <c r="AX642" s="7"/>
      <c r="AY642" s="7"/>
      <c r="AZ642" s="7"/>
      <c r="BA642" s="7"/>
      <c r="BB642" s="7"/>
      <c r="BC642" s="7"/>
      <c r="BD642" s="7"/>
      <c r="BE642" s="7"/>
      <c r="BF642" s="7"/>
      <c r="BG642" s="7"/>
      <c r="BH642" s="7"/>
      <c r="BI642" s="7"/>
      <c r="BJ642" s="7"/>
      <c r="BK642" s="7"/>
      <c r="BL642" s="7"/>
      <c r="BM642" s="7"/>
      <c r="BN642" s="7"/>
      <c r="BO642" s="7"/>
      <c r="BP642" s="7"/>
      <c r="BQ642" s="7"/>
      <c r="BR642" s="7"/>
      <c r="BS642" s="7"/>
      <c r="BT642" s="7"/>
      <c r="BU642" s="7"/>
      <c r="BV642" s="7"/>
      <c r="BW642" s="7"/>
      <c r="BX642" s="7"/>
      <c r="BY642" s="7"/>
      <c r="BZ642" s="7"/>
      <c r="CA642" s="7"/>
      <c r="CB642" s="7"/>
      <c r="CC642" s="7"/>
      <c r="CD642" s="7"/>
      <c r="CE642" s="7"/>
      <c r="CF642" s="7"/>
      <c r="CG642" s="7"/>
      <c r="CH642" s="7"/>
      <c r="CI642" s="7"/>
      <c r="CJ642" s="7"/>
      <c r="CK642" s="7"/>
      <c r="CL642" s="7"/>
      <c r="CM642" s="7"/>
      <c r="CN642" s="7"/>
      <c r="CO642" s="7"/>
      <c r="CP642" s="7"/>
      <c r="CQ642" s="7"/>
      <c r="CR642" s="7"/>
      <c r="CS642" s="7"/>
      <c r="CT642" s="7"/>
      <c r="CU642" s="7"/>
      <c r="CV642" s="7"/>
      <c r="CW642" s="7"/>
      <c r="CX642" s="7"/>
      <c r="CY642" s="7"/>
      <c r="CZ642" s="7"/>
      <c r="DA642" s="7"/>
      <c r="DB642" s="7"/>
      <c r="DC642" s="7"/>
      <c r="DD642" s="7"/>
      <c r="DE642" s="7"/>
      <c r="DF642" s="7"/>
      <c r="DG642" s="7"/>
      <c r="DH642" s="7"/>
      <c r="DI642" s="7"/>
      <c r="DJ642" s="7"/>
      <c r="DK642" s="7"/>
      <c r="DL642" s="7"/>
      <c r="DM642" s="7"/>
      <c r="DN642" s="7"/>
      <c r="DO642" s="7"/>
      <c r="DP642" s="7"/>
      <c r="DQ642" s="7"/>
      <c r="DR642" s="7"/>
      <c r="DS642" s="7"/>
      <c r="DT642" s="7"/>
      <c r="DU642" s="7"/>
      <c r="DV642" s="7"/>
      <c r="DW642" s="7"/>
      <c r="DX642" s="7"/>
      <c r="DY642" s="7"/>
      <c r="DZ642" s="7"/>
      <c r="EA642" s="7"/>
      <c r="EB642" s="7"/>
      <c r="EC642" s="7"/>
      <c r="ED642" s="7"/>
      <c r="EE642" s="7"/>
      <c r="EF642" s="7"/>
      <c r="EG642" s="7"/>
      <c r="EH642" s="7"/>
      <c r="EI642" s="7"/>
      <c r="EJ642" s="7"/>
      <c r="EK642" s="7"/>
      <c r="EL642" s="7"/>
      <c r="EM642" s="7"/>
      <c r="EN642" s="7"/>
      <c r="EO642" s="7"/>
      <c r="EP642" s="7"/>
      <c r="EQ642" s="7"/>
      <c r="ER642" s="7"/>
      <c r="ES642" s="7"/>
      <c r="ET642" s="7"/>
      <c r="EU642" s="7"/>
      <c r="EV642" s="7"/>
      <c r="EW642" s="7"/>
      <c r="EX642" s="7"/>
      <c r="EY642" s="7"/>
      <c r="EZ642" s="7"/>
      <c r="FA642" s="7"/>
      <c r="FB642" s="7"/>
      <c r="FC642" s="7"/>
      <c r="FD642" s="7"/>
      <c r="FE642" s="7"/>
      <c r="FF642" s="7"/>
      <c r="FG642" s="7"/>
      <c r="FH642" s="7"/>
      <c r="FI642" s="7"/>
      <c r="FJ642" s="7"/>
      <c r="FK642" s="7"/>
      <c r="FL642" s="7"/>
      <c r="FM642" s="7"/>
      <c r="FN642" s="7"/>
      <c r="FO642" s="7"/>
      <c r="FP642" s="7"/>
      <c r="FQ642" s="7"/>
      <c r="FR642" s="7"/>
      <c r="FS642" s="7"/>
      <c r="FT642" s="7"/>
      <c r="FU642" s="7"/>
      <c r="FV642" s="7"/>
      <c r="FW642" s="7"/>
      <c r="FX642" s="7"/>
      <c r="FY642" s="7"/>
      <c r="FZ642" s="7"/>
      <c r="GA642" s="7"/>
      <c r="GB642" s="7"/>
      <c r="GC642" s="7"/>
      <c r="GD642" s="7"/>
      <c r="GE642" s="7"/>
      <c r="GF642" s="7"/>
      <c r="GG642" s="7"/>
      <c r="GH642" s="7"/>
      <c r="GI642" s="7"/>
      <c r="GJ642" s="7"/>
      <c r="GK642" s="7"/>
      <c r="GL642" s="7"/>
      <c r="GM642" s="7"/>
      <c r="GN642" s="7"/>
      <c r="GO642" s="7"/>
      <c r="GP642" s="7"/>
      <c r="GQ642" s="7"/>
      <c r="GR642" s="7"/>
      <c r="GS642" s="7"/>
      <c r="GT642" s="7"/>
      <c r="GU642" s="7"/>
      <c r="GV642" s="7"/>
      <c r="GW642" s="7"/>
      <c r="GX642" s="7"/>
      <c r="GY642" s="7"/>
      <c r="GZ642" s="7"/>
      <c r="HA642" s="7"/>
      <c r="HB642" s="7"/>
      <c r="HC642" s="7"/>
      <c r="HD642" s="7"/>
      <c r="HE642" s="7"/>
      <c r="HF642" s="7"/>
      <c r="HG642" s="7"/>
      <c r="HH642" s="7"/>
      <c r="HI642" s="7"/>
      <c r="HJ642" s="7"/>
      <c r="HK642" s="7"/>
      <c r="HL642" s="7"/>
      <c r="HM642" s="7"/>
      <c r="HN642" s="7"/>
      <c r="HO642" s="7"/>
      <c r="HP642" s="7"/>
      <c r="HQ642" s="7"/>
      <c r="HR642" s="7"/>
      <c r="HS642" s="7"/>
      <c r="HT642" s="7"/>
      <c r="HU642" s="7"/>
      <c r="HV642" s="7"/>
      <c r="HW642" s="7"/>
      <c r="HX642" s="7"/>
      <c r="HY642" s="7"/>
      <c r="HZ642" s="7"/>
      <c r="IA642" s="7"/>
      <c r="IB642" s="7"/>
      <c r="IC642" s="7"/>
      <c r="ID642" s="7"/>
      <c r="IE642" s="7"/>
      <c r="IF642" s="7"/>
      <c r="IG642" s="7"/>
      <c r="IH642" s="7"/>
      <c r="II642" s="7"/>
      <c r="IJ642" s="7"/>
      <c r="IK642" s="7"/>
      <c r="IL642" s="7"/>
      <c r="IM642" s="7"/>
      <c r="IN642" s="7"/>
      <c r="IO642" s="7"/>
      <c r="IP642" s="7"/>
      <c r="IQ642" s="7"/>
      <c r="IR642" s="7"/>
      <c r="IS642" s="7"/>
      <c r="IT642" s="7"/>
      <c r="IU642" s="7"/>
      <c r="IV642" s="7"/>
    </row>
    <row r="643" spans="1:256" s="33" customFormat="1">
      <c r="A643" s="104"/>
      <c r="B643" s="1105"/>
      <c r="C643" s="91"/>
      <c r="D643" s="1099"/>
      <c r="E643" s="91"/>
      <c r="F643" s="91"/>
      <c r="G643" s="2"/>
      <c r="H643" s="197"/>
      <c r="I643" s="917"/>
      <c r="J643" s="91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  <c r="AC643" s="7"/>
      <c r="AD643" s="7"/>
      <c r="AE643" s="7"/>
      <c r="AF643" s="7"/>
      <c r="AG643" s="7"/>
      <c r="AH643" s="7"/>
      <c r="AI643" s="7"/>
      <c r="AJ643" s="7"/>
      <c r="AK643" s="7"/>
      <c r="AL643" s="7"/>
      <c r="AM643" s="7"/>
      <c r="AN643" s="7"/>
      <c r="AO643" s="7"/>
      <c r="AP643" s="7"/>
      <c r="AQ643" s="7"/>
      <c r="AR643" s="7"/>
      <c r="AS643" s="7"/>
      <c r="AT643" s="7"/>
      <c r="AU643" s="7"/>
      <c r="AV643" s="7"/>
      <c r="AW643" s="7"/>
      <c r="AX643" s="7"/>
      <c r="AY643" s="7"/>
      <c r="AZ643" s="7"/>
      <c r="BA643" s="7"/>
      <c r="BB643" s="7"/>
      <c r="BC643" s="7"/>
      <c r="BD643" s="7"/>
      <c r="BE643" s="7"/>
      <c r="BF643" s="7"/>
      <c r="BG643" s="7"/>
      <c r="BH643" s="7"/>
      <c r="BI643" s="7"/>
      <c r="BJ643" s="7"/>
      <c r="BK643" s="7"/>
      <c r="BL643" s="7"/>
      <c r="BM643" s="7"/>
      <c r="BN643" s="7"/>
      <c r="BO643" s="7"/>
      <c r="BP643" s="7"/>
      <c r="BQ643" s="7"/>
      <c r="BR643" s="7"/>
      <c r="BS643" s="7"/>
      <c r="BT643" s="7"/>
      <c r="BU643" s="7"/>
      <c r="BV643" s="7"/>
      <c r="BW643" s="7"/>
      <c r="BX643" s="7"/>
      <c r="BY643" s="7"/>
      <c r="BZ643" s="7"/>
      <c r="CA643" s="7"/>
      <c r="CB643" s="7"/>
      <c r="CC643" s="7"/>
      <c r="CD643" s="7"/>
      <c r="CE643" s="7"/>
      <c r="CF643" s="7"/>
      <c r="CG643" s="7"/>
      <c r="CH643" s="7"/>
      <c r="CI643" s="7"/>
      <c r="CJ643" s="7"/>
      <c r="CK643" s="7"/>
      <c r="CL643" s="7"/>
      <c r="CM643" s="7"/>
      <c r="CN643" s="7"/>
      <c r="CO643" s="7"/>
      <c r="CP643" s="7"/>
      <c r="CQ643" s="7"/>
      <c r="CR643" s="7"/>
      <c r="CS643" s="7"/>
      <c r="CT643" s="7"/>
      <c r="CU643" s="7"/>
      <c r="CV643" s="7"/>
      <c r="CW643" s="7"/>
      <c r="CX643" s="7"/>
      <c r="CY643" s="7"/>
      <c r="CZ643" s="7"/>
      <c r="DA643" s="7"/>
      <c r="DB643" s="7"/>
      <c r="DC643" s="7"/>
      <c r="DD643" s="7"/>
      <c r="DE643" s="7"/>
      <c r="DF643" s="7"/>
      <c r="DG643" s="7"/>
      <c r="DH643" s="7"/>
      <c r="DI643" s="7"/>
      <c r="DJ643" s="7"/>
      <c r="DK643" s="7"/>
      <c r="DL643" s="7"/>
      <c r="DM643" s="7"/>
      <c r="DN643" s="7"/>
      <c r="DO643" s="7"/>
      <c r="DP643" s="7"/>
      <c r="DQ643" s="7"/>
      <c r="DR643" s="7"/>
      <c r="DS643" s="7"/>
      <c r="DT643" s="7"/>
      <c r="DU643" s="7"/>
      <c r="DV643" s="7"/>
      <c r="DW643" s="7"/>
      <c r="DX643" s="7"/>
      <c r="DY643" s="7"/>
      <c r="DZ643" s="7"/>
      <c r="EA643" s="7"/>
      <c r="EB643" s="7"/>
      <c r="EC643" s="7"/>
      <c r="ED643" s="7"/>
      <c r="EE643" s="7"/>
      <c r="EF643" s="7"/>
      <c r="EG643" s="7"/>
      <c r="EH643" s="7"/>
      <c r="EI643" s="7"/>
      <c r="EJ643" s="7"/>
      <c r="EK643" s="7"/>
      <c r="EL643" s="7"/>
      <c r="EM643" s="7"/>
      <c r="EN643" s="7"/>
      <c r="EO643" s="7"/>
      <c r="EP643" s="7"/>
      <c r="EQ643" s="7"/>
      <c r="ER643" s="7"/>
      <c r="ES643" s="7"/>
      <c r="ET643" s="7"/>
      <c r="EU643" s="7"/>
      <c r="EV643" s="7"/>
      <c r="EW643" s="7"/>
      <c r="EX643" s="7"/>
      <c r="EY643" s="7"/>
      <c r="EZ643" s="7"/>
      <c r="FA643" s="7"/>
      <c r="FB643" s="7"/>
      <c r="FC643" s="7"/>
      <c r="FD643" s="7"/>
      <c r="FE643" s="7"/>
      <c r="FF643" s="7"/>
      <c r="FG643" s="7"/>
      <c r="FH643" s="7"/>
      <c r="FI643" s="7"/>
      <c r="FJ643" s="7"/>
      <c r="FK643" s="7"/>
      <c r="FL643" s="7"/>
      <c r="FM643" s="7"/>
      <c r="FN643" s="7"/>
      <c r="FO643" s="7"/>
      <c r="FP643" s="7"/>
      <c r="FQ643" s="7"/>
      <c r="FR643" s="7"/>
      <c r="FS643" s="7"/>
      <c r="FT643" s="7"/>
      <c r="FU643" s="7"/>
      <c r="FV643" s="7"/>
      <c r="FW643" s="7"/>
      <c r="FX643" s="7"/>
      <c r="FY643" s="7"/>
      <c r="FZ643" s="7"/>
      <c r="GA643" s="7"/>
      <c r="GB643" s="7"/>
      <c r="GC643" s="7"/>
      <c r="GD643" s="7"/>
      <c r="GE643" s="7"/>
      <c r="GF643" s="7"/>
      <c r="GG643" s="7"/>
      <c r="GH643" s="7"/>
      <c r="GI643" s="7"/>
      <c r="GJ643" s="7"/>
      <c r="GK643" s="7"/>
      <c r="GL643" s="7"/>
      <c r="GM643" s="7"/>
      <c r="GN643" s="7"/>
      <c r="GO643" s="7"/>
      <c r="GP643" s="7"/>
      <c r="GQ643" s="7"/>
      <c r="GR643" s="7"/>
      <c r="GS643" s="7"/>
      <c r="GT643" s="7"/>
      <c r="GU643" s="7"/>
      <c r="GV643" s="7"/>
      <c r="GW643" s="7"/>
      <c r="GX643" s="7"/>
      <c r="GY643" s="7"/>
      <c r="GZ643" s="7"/>
      <c r="HA643" s="7"/>
      <c r="HB643" s="7"/>
      <c r="HC643" s="7"/>
      <c r="HD643" s="7"/>
      <c r="HE643" s="7"/>
      <c r="HF643" s="7"/>
      <c r="HG643" s="7"/>
      <c r="HH643" s="7"/>
      <c r="HI643" s="7"/>
      <c r="HJ643" s="7"/>
      <c r="HK643" s="7"/>
      <c r="HL643" s="7"/>
      <c r="HM643" s="7"/>
      <c r="HN643" s="7"/>
      <c r="HO643" s="7"/>
      <c r="HP643" s="7"/>
      <c r="HQ643" s="7"/>
      <c r="HR643" s="7"/>
      <c r="HS643" s="7"/>
      <c r="HT643" s="7"/>
      <c r="HU643" s="7"/>
      <c r="HV643" s="7"/>
      <c r="HW643" s="7"/>
      <c r="HX643" s="7"/>
      <c r="HY643" s="7"/>
      <c r="HZ643" s="7"/>
      <c r="IA643" s="7"/>
      <c r="IB643" s="7"/>
      <c r="IC643" s="7"/>
      <c r="ID643" s="7"/>
      <c r="IE643" s="7"/>
      <c r="IF643" s="7"/>
      <c r="IG643" s="7"/>
      <c r="IH643" s="7"/>
      <c r="II643" s="7"/>
      <c r="IJ643" s="7"/>
      <c r="IK643" s="7"/>
      <c r="IL643" s="7"/>
      <c r="IM643" s="7"/>
      <c r="IN643" s="7"/>
      <c r="IO643" s="7"/>
      <c r="IP643" s="7"/>
      <c r="IQ643" s="7"/>
      <c r="IR643" s="7"/>
      <c r="IS643" s="7"/>
      <c r="IT643" s="7"/>
      <c r="IU643" s="7"/>
      <c r="IV643" s="7"/>
    </row>
    <row r="644" spans="1:256" s="33" customFormat="1">
      <c r="A644" s="104"/>
      <c r="B644" s="1105"/>
      <c r="C644" s="91"/>
      <c r="D644" s="1099"/>
      <c r="E644" s="91"/>
      <c r="F644" s="91"/>
      <c r="G644" s="2"/>
      <c r="H644" s="197"/>
      <c r="I644" s="917"/>
      <c r="J644" s="91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  <c r="AC644" s="7"/>
      <c r="AD644" s="7"/>
      <c r="AE644" s="7"/>
      <c r="AF644" s="7"/>
      <c r="AG644" s="7"/>
      <c r="AH644" s="7"/>
      <c r="AI644" s="7"/>
      <c r="AJ644" s="7"/>
      <c r="AK644" s="7"/>
      <c r="AL644" s="7"/>
      <c r="AM644" s="7"/>
      <c r="AN644" s="7"/>
      <c r="AO644" s="7"/>
      <c r="AP644" s="7"/>
      <c r="AQ644" s="7"/>
      <c r="AR644" s="7"/>
      <c r="AS644" s="7"/>
      <c r="AT644" s="7"/>
      <c r="AU644" s="7"/>
      <c r="AV644" s="7"/>
      <c r="AW644" s="7"/>
      <c r="AX644" s="7"/>
      <c r="AY644" s="7"/>
      <c r="AZ644" s="7"/>
      <c r="BA644" s="7"/>
      <c r="BB644" s="7"/>
      <c r="BC644" s="7"/>
      <c r="BD644" s="7"/>
      <c r="BE644" s="7"/>
      <c r="BF644" s="7"/>
      <c r="BG644" s="7"/>
      <c r="BH644" s="7"/>
      <c r="BI644" s="7"/>
      <c r="BJ644" s="7"/>
      <c r="BK644" s="7"/>
      <c r="BL644" s="7"/>
      <c r="BM644" s="7"/>
      <c r="BN644" s="7"/>
      <c r="BO644" s="7"/>
      <c r="BP644" s="7"/>
      <c r="BQ644" s="7"/>
      <c r="BR644" s="7"/>
      <c r="BS644" s="7"/>
      <c r="BT644" s="7"/>
      <c r="BU644" s="7"/>
      <c r="BV644" s="7"/>
      <c r="BW644" s="7"/>
      <c r="BX644" s="7"/>
      <c r="BY644" s="7"/>
      <c r="BZ644" s="7"/>
      <c r="CA644" s="7"/>
      <c r="CB644" s="7"/>
      <c r="CC644" s="7"/>
      <c r="CD644" s="7"/>
      <c r="CE644" s="7"/>
      <c r="CF644" s="7"/>
      <c r="CG644" s="7"/>
      <c r="CH644" s="7"/>
      <c r="CI644" s="7"/>
      <c r="CJ644" s="7"/>
      <c r="CK644" s="7"/>
      <c r="CL644" s="7"/>
      <c r="CM644" s="7"/>
      <c r="CN644" s="7"/>
      <c r="CO644" s="7"/>
      <c r="CP644" s="7"/>
      <c r="CQ644" s="7"/>
      <c r="CR644" s="7"/>
      <c r="CS644" s="7"/>
      <c r="CT644" s="7"/>
      <c r="CU644" s="7"/>
      <c r="CV644" s="7"/>
      <c r="CW644" s="7"/>
      <c r="CX644" s="7"/>
      <c r="CY644" s="7"/>
      <c r="CZ644" s="7"/>
      <c r="DA644" s="7"/>
      <c r="DB644" s="7"/>
      <c r="DC644" s="7"/>
      <c r="DD644" s="7"/>
      <c r="DE644" s="7"/>
      <c r="DF644" s="7"/>
      <c r="DG644" s="7"/>
      <c r="DH644" s="7"/>
      <c r="DI644" s="7"/>
      <c r="DJ644" s="7"/>
      <c r="DK644" s="7"/>
      <c r="DL644" s="7"/>
      <c r="DM644" s="7"/>
      <c r="DN644" s="7"/>
      <c r="DO644" s="7"/>
      <c r="DP644" s="7"/>
      <c r="DQ644" s="7"/>
      <c r="DR644" s="7"/>
      <c r="DS644" s="7"/>
      <c r="DT644" s="7"/>
      <c r="DU644" s="7"/>
      <c r="DV644" s="7"/>
      <c r="DW644" s="7"/>
      <c r="DX644" s="7"/>
      <c r="DY644" s="7"/>
      <c r="DZ644" s="7"/>
      <c r="EA644" s="7"/>
      <c r="EB644" s="7"/>
      <c r="EC644" s="7"/>
      <c r="ED644" s="7"/>
      <c r="EE644" s="7"/>
      <c r="EF644" s="7"/>
      <c r="EG644" s="7"/>
      <c r="EH644" s="7"/>
      <c r="EI644" s="7"/>
      <c r="EJ644" s="7"/>
      <c r="EK644" s="7"/>
      <c r="EL644" s="7"/>
      <c r="EM644" s="7"/>
      <c r="EN644" s="7"/>
      <c r="EO644" s="7"/>
      <c r="EP644" s="7"/>
      <c r="EQ644" s="7"/>
      <c r="ER644" s="7"/>
      <c r="ES644" s="7"/>
      <c r="ET644" s="7"/>
      <c r="EU644" s="7"/>
      <c r="EV644" s="7"/>
      <c r="EW644" s="7"/>
      <c r="EX644" s="7"/>
      <c r="EY644" s="7"/>
      <c r="EZ644" s="7"/>
      <c r="FA644" s="7"/>
      <c r="FB644" s="7"/>
      <c r="FC644" s="7"/>
      <c r="FD644" s="7"/>
      <c r="FE644" s="7"/>
      <c r="FF644" s="7"/>
      <c r="FG644" s="7"/>
      <c r="FH644" s="7"/>
      <c r="FI644" s="7"/>
      <c r="FJ644" s="7"/>
      <c r="FK644" s="7"/>
      <c r="FL644" s="7"/>
      <c r="FM644" s="7"/>
      <c r="FN644" s="7"/>
      <c r="FO644" s="7"/>
      <c r="FP644" s="7"/>
      <c r="FQ644" s="7"/>
      <c r="FR644" s="7"/>
      <c r="FS644" s="7"/>
      <c r="FT644" s="7"/>
      <c r="FU644" s="7"/>
      <c r="FV644" s="7"/>
      <c r="FW644" s="7"/>
      <c r="FX644" s="7"/>
      <c r="FY644" s="7"/>
      <c r="FZ644" s="7"/>
      <c r="GA644" s="7"/>
      <c r="GB644" s="7"/>
      <c r="GC644" s="7"/>
      <c r="GD644" s="7"/>
      <c r="GE644" s="7"/>
      <c r="GF644" s="7"/>
      <c r="GG644" s="7"/>
      <c r="GH644" s="7"/>
      <c r="GI644" s="7"/>
      <c r="GJ644" s="7"/>
      <c r="GK644" s="7"/>
      <c r="GL644" s="7"/>
      <c r="GM644" s="7"/>
      <c r="GN644" s="7"/>
      <c r="GO644" s="7"/>
      <c r="GP644" s="7"/>
      <c r="GQ644" s="7"/>
      <c r="GR644" s="7"/>
      <c r="GS644" s="7"/>
      <c r="GT644" s="7"/>
      <c r="GU644" s="7"/>
      <c r="GV644" s="7"/>
      <c r="GW644" s="7"/>
      <c r="GX644" s="7"/>
      <c r="GY644" s="7"/>
      <c r="GZ644" s="7"/>
      <c r="HA644" s="7"/>
      <c r="HB644" s="7"/>
      <c r="HC644" s="7"/>
      <c r="HD644" s="7"/>
      <c r="HE644" s="7"/>
      <c r="HF644" s="7"/>
      <c r="HG644" s="7"/>
      <c r="HH644" s="7"/>
      <c r="HI644" s="7"/>
      <c r="HJ644" s="7"/>
      <c r="HK644" s="7"/>
      <c r="HL644" s="7"/>
      <c r="HM644" s="7"/>
      <c r="HN644" s="7"/>
      <c r="HO644" s="7"/>
      <c r="HP644" s="7"/>
      <c r="HQ644" s="7"/>
      <c r="HR644" s="7"/>
      <c r="HS644" s="7"/>
      <c r="HT644" s="7"/>
      <c r="HU644" s="7"/>
      <c r="HV644" s="7"/>
      <c r="HW644" s="7"/>
      <c r="HX644" s="7"/>
      <c r="HY644" s="7"/>
      <c r="HZ644" s="7"/>
      <c r="IA644" s="7"/>
      <c r="IB644" s="7"/>
      <c r="IC644" s="7"/>
      <c r="ID644" s="7"/>
      <c r="IE644" s="7"/>
      <c r="IF644" s="7"/>
      <c r="IG644" s="7"/>
      <c r="IH644" s="7"/>
      <c r="II644" s="7"/>
      <c r="IJ644" s="7"/>
      <c r="IK644" s="7"/>
      <c r="IL644" s="7"/>
      <c r="IM644" s="7"/>
      <c r="IN644" s="7"/>
      <c r="IO644" s="7"/>
      <c r="IP644" s="7"/>
      <c r="IQ644" s="7"/>
      <c r="IR644" s="7"/>
      <c r="IS644" s="7"/>
      <c r="IT644" s="7"/>
      <c r="IU644" s="7"/>
      <c r="IV644" s="7"/>
    </row>
    <row r="645" spans="1:256" s="33" customFormat="1">
      <c r="A645" s="104"/>
      <c r="B645" s="1105"/>
      <c r="C645" s="91"/>
      <c r="D645" s="1099"/>
      <c r="E645" s="91"/>
      <c r="F645" s="91"/>
      <c r="G645" s="2"/>
      <c r="H645" s="197"/>
      <c r="I645" s="917"/>
      <c r="J645" s="91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  <c r="AC645" s="7"/>
      <c r="AD645" s="7"/>
      <c r="AE645" s="7"/>
      <c r="AF645" s="7"/>
      <c r="AG645" s="7"/>
      <c r="AH645" s="7"/>
      <c r="AI645" s="7"/>
      <c r="AJ645" s="7"/>
      <c r="AK645" s="7"/>
      <c r="AL645" s="7"/>
      <c r="AM645" s="7"/>
      <c r="AN645" s="7"/>
      <c r="AO645" s="7"/>
      <c r="AP645" s="7"/>
      <c r="AQ645" s="7"/>
      <c r="AR645" s="7"/>
      <c r="AS645" s="7"/>
      <c r="AT645" s="7"/>
      <c r="AU645" s="7"/>
      <c r="AV645" s="7"/>
      <c r="AW645" s="7"/>
      <c r="AX645" s="7"/>
      <c r="AY645" s="7"/>
      <c r="AZ645" s="7"/>
      <c r="BA645" s="7"/>
      <c r="BB645" s="7"/>
      <c r="BC645" s="7"/>
      <c r="BD645" s="7"/>
      <c r="BE645" s="7"/>
      <c r="BF645" s="7"/>
      <c r="BG645" s="7"/>
      <c r="BH645" s="7"/>
      <c r="BI645" s="7"/>
      <c r="BJ645" s="7"/>
      <c r="BK645" s="7"/>
      <c r="BL645" s="7"/>
      <c r="BM645" s="7"/>
      <c r="BN645" s="7"/>
      <c r="BO645" s="7"/>
      <c r="BP645" s="7"/>
      <c r="BQ645" s="7"/>
      <c r="BR645" s="7"/>
      <c r="BS645" s="7"/>
      <c r="BT645" s="7"/>
      <c r="BU645" s="7"/>
      <c r="BV645" s="7"/>
      <c r="BW645" s="7"/>
      <c r="BX645" s="7"/>
      <c r="BY645" s="7"/>
      <c r="BZ645" s="7"/>
      <c r="CA645" s="7"/>
      <c r="CB645" s="7"/>
      <c r="CC645" s="7"/>
      <c r="CD645" s="7"/>
      <c r="CE645" s="7"/>
      <c r="CF645" s="7"/>
      <c r="CG645" s="7"/>
      <c r="CH645" s="7"/>
      <c r="CI645" s="7"/>
      <c r="CJ645" s="7"/>
      <c r="CK645" s="7"/>
      <c r="CL645" s="7"/>
      <c r="CM645" s="7"/>
      <c r="CN645" s="7"/>
      <c r="CO645" s="7"/>
      <c r="CP645" s="7"/>
      <c r="CQ645" s="7"/>
      <c r="CR645" s="7"/>
      <c r="CS645" s="7"/>
      <c r="CT645" s="7"/>
      <c r="CU645" s="7"/>
      <c r="CV645" s="7"/>
      <c r="CW645" s="7"/>
      <c r="CX645" s="7"/>
      <c r="CY645" s="7"/>
      <c r="CZ645" s="7"/>
      <c r="DA645" s="7"/>
      <c r="DB645" s="7"/>
      <c r="DC645" s="7"/>
      <c r="DD645" s="7"/>
      <c r="DE645" s="7"/>
      <c r="DF645" s="7"/>
      <c r="DG645" s="7"/>
      <c r="DH645" s="7"/>
      <c r="DI645" s="7"/>
      <c r="DJ645" s="7"/>
      <c r="DK645" s="7"/>
      <c r="DL645" s="7"/>
      <c r="DM645" s="7"/>
      <c r="DN645" s="7"/>
      <c r="DO645" s="7"/>
      <c r="DP645" s="7"/>
      <c r="DQ645" s="7"/>
      <c r="DR645" s="7"/>
      <c r="DS645" s="7"/>
      <c r="DT645" s="7"/>
      <c r="DU645" s="7"/>
      <c r="DV645" s="7"/>
      <c r="DW645" s="7"/>
      <c r="DX645" s="7"/>
      <c r="DY645" s="7"/>
      <c r="DZ645" s="7"/>
      <c r="EA645" s="7"/>
      <c r="EB645" s="7"/>
      <c r="EC645" s="7"/>
      <c r="ED645" s="7"/>
      <c r="EE645" s="7"/>
      <c r="EF645" s="7"/>
      <c r="EG645" s="7"/>
      <c r="EH645" s="7"/>
      <c r="EI645" s="7"/>
      <c r="EJ645" s="7"/>
      <c r="EK645" s="7"/>
      <c r="EL645" s="7"/>
      <c r="EM645" s="7"/>
      <c r="EN645" s="7"/>
      <c r="EO645" s="7"/>
      <c r="EP645" s="7"/>
      <c r="EQ645" s="7"/>
      <c r="ER645" s="7"/>
      <c r="ES645" s="7"/>
      <c r="ET645" s="7"/>
      <c r="EU645" s="7"/>
      <c r="EV645" s="7"/>
      <c r="EW645" s="7"/>
      <c r="EX645" s="7"/>
      <c r="EY645" s="7"/>
      <c r="EZ645" s="7"/>
      <c r="FA645" s="7"/>
      <c r="FB645" s="7"/>
      <c r="FC645" s="7"/>
      <c r="FD645" s="7"/>
      <c r="FE645" s="7"/>
      <c r="FF645" s="7"/>
      <c r="FG645" s="7"/>
      <c r="FH645" s="7"/>
      <c r="FI645" s="7"/>
      <c r="FJ645" s="7"/>
      <c r="FK645" s="7"/>
      <c r="FL645" s="7"/>
      <c r="FM645" s="7"/>
      <c r="FN645" s="7"/>
      <c r="FO645" s="7"/>
      <c r="FP645" s="7"/>
      <c r="FQ645" s="7"/>
      <c r="FR645" s="7"/>
      <c r="FS645" s="7"/>
      <c r="FT645" s="7"/>
      <c r="FU645" s="7"/>
      <c r="FV645" s="7"/>
      <c r="FW645" s="7"/>
      <c r="FX645" s="7"/>
      <c r="FY645" s="7"/>
      <c r="FZ645" s="7"/>
      <c r="GA645" s="7"/>
      <c r="GB645" s="7"/>
      <c r="GC645" s="7"/>
      <c r="GD645" s="7"/>
      <c r="GE645" s="7"/>
      <c r="GF645" s="7"/>
      <c r="GG645" s="7"/>
      <c r="GH645" s="7"/>
      <c r="GI645" s="7"/>
      <c r="GJ645" s="7"/>
      <c r="GK645" s="7"/>
      <c r="GL645" s="7"/>
      <c r="GM645" s="7"/>
      <c r="GN645" s="7"/>
      <c r="GO645" s="7"/>
      <c r="GP645" s="7"/>
      <c r="GQ645" s="7"/>
      <c r="GR645" s="7"/>
      <c r="GS645" s="7"/>
      <c r="GT645" s="7"/>
      <c r="GU645" s="7"/>
      <c r="GV645" s="7"/>
      <c r="GW645" s="7"/>
      <c r="GX645" s="7"/>
      <c r="GY645" s="7"/>
      <c r="GZ645" s="7"/>
      <c r="HA645" s="7"/>
      <c r="HB645" s="7"/>
      <c r="HC645" s="7"/>
      <c r="HD645" s="7"/>
      <c r="HE645" s="7"/>
      <c r="HF645" s="7"/>
      <c r="HG645" s="7"/>
      <c r="HH645" s="7"/>
      <c r="HI645" s="7"/>
      <c r="HJ645" s="7"/>
      <c r="HK645" s="7"/>
      <c r="HL645" s="7"/>
      <c r="HM645" s="7"/>
      <c r="HN645" s="7"/>
      <c r="HO645" s="7"/>
      <c r="HP645" s="7"/>
      <c r="HQ645" s="7"/>
      <c r="HR645" s="7"/>
      <c r="HS645" s="7"/>
      <c r="HT645" s="7"/>
      <c r="HU645" s="7"/>
      <c r="HV645" s="7"/>
      <c r="HW645" s="7"/>
      <c r="HX645" s="7"/>
      <c r="HY645" s="7"/>
      <c r="HZ645" s="7"/>
      <c r="IA645" s="7"/>
      <c r="IB645" s="7"/>
      <c r="IC645" s="7"/>
      <c r="ID645" s="7"/>
      <c r="IE645" s="7"/>
      <c r="IF645" s="7"/>
      <c r="IG645" s="7"/>
      <c r="IH645" s="7"/>
      <c r="II645" s="7"/>
      <c r="IJ645" s="7"/>
      <c r="IK645" s="7"/>
      <c r="IL645" s="7"/>
      <c r="IM645" s="7"/>
      <c r="IN645" s="7"/>
      <c r="IO645" s="7"/>
      <c r="IP645" s="7"/>
      <c r="IQ645" s="7"/>
      <c r="IR645" s="7"/>
      <c r="IS645" s="7"/>
      <c r="IT645" s="7"/>
      <c r="IU645" s="7"/>
      <c r="IV645" s="7"/>
    </row>
    <row r="646" spans="1:256" s="33" customFormat="1">
      <c r="A646" s="104"/>
      <c r="B646" s="1105"/>
      <c r="C646" s="91"/>
      <c r="D646" s="1099"/>
      <c r="E646" s="91"/>
      <c r="F646" s="91"/>
      <c r="G646" s="2"/>
      <c r="H646" s="197"/>
      <c r="I646" s="917"/>
      <c r="J646" s="91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  <c r="AC646" s="7"/>
      <c r="AD646" s="7"/>
      <c r="AE646" s="7"/>
      <c r="AF646" s="7"/>
      <c r="AG646" s="7"/>
      <c r="AH646" s="7"/>
      <c r="AI646" s="7"/>
      <c r="AJ646" s="7"/>
      <c r="AK646" s="7"/>
      <c r="AL646" s="7"/>
      <c r="AM646" s="7"/>
      <c r="AN646" s="7"/>
      <c r="AO646" s="7"/>
      <c r="AP646" s="7"/>
      <c r="AQ646" s="7"/>
      <c r="AR646" s="7"/>
      <c r="AS646" s="7"/>
      <c r="AT646" s="7"/>
      <c r="AU646" s="7"/>
      <c r="AV646" s="7"/>
      <c r="AW646" s="7"/>
      <c r="AX646" s="7"/>
      <c r="AY646" s="7"/>
      <c r="AZ646" s="7"/>
      <c r="BA646" s="7"/>
      <c r="BB646" s="7"/>
      <c r="BC646" s="7"/>
      <c r="BD646" s="7"/>
      <c r="BE646" s="7"/>
      <c r="BF646" s="7"/>
      <c r="BG646" s="7"/>
      <c r="BH646" s="7"/>
      <c r="BI646" s="7"/>
      <c r="BJ646" s="7"/>
      <c r="BK646" s="7"/>
      <c r="BL646" s="7"/>
      <c r="BM646" s="7"/>
      <c r="BN646" s="7"/>
      <c r="BO646" s="7"/>
      <c r="BP646" s="7"/>
      <c r="BQ646" s="7"/>
      <c r="BR646" s="7"/>
      <c r="BS646" s="7"/>
      <c r="BT646" s="7"/>
      <c r="BU646" s="7"/>
      <c r="BV646" s="7"/>
      <c r="BW646" s="7"/>
      <c r="BX646" s="7"/>
      <c r="BY646" s="7"/>
      <c r="BZ646" s="7"/>
      <c r="CA646" s="7"/>
      <c r="CB646" s="7"/>
      <c r="CC646" s="7"/>
      <c r="CD646" s="7"/>
      <c r="CE646" s="7"/>
      <c r="CF646" s="7"/>
      <c r="CG646" s="7"/>
      <c r="CH646" s="7"/>
      <c r="CI646" s="7"/>
      <c r="CJ646" s="7"/>
      <c r="CK646" s="7"/>
      <c r="CL646" s="7"/>
      <c r="CM646" s="7"/>
      <c r="CN646" s="7"/>
      <c r="CO646" s="7"/>
      <c r="CP646" s="7"/>
      <c r="CQ646" s="7"/>
      <c r="CR646" s="7"/>
      <c r="CS646" s="7"/>
      <c r="CT646" s="7"/>
      <c r="CU646" s="7"/>
      <c r="CV646" s="7"/>
      <c r="CW646" s="7"/>
      <c r="CX646" s="7"/>
      <c r="CY646" s="7"/>
      <c r="CZ646" s="7"/>
      <c r="DA646" s="7"/>
      <c r="DB646" s="7"/>
      <c r="DC646" s="7"/>
      <c r="DD646" s="7"/>
      <c r="DE646" s="7"/>
      <c r="DF646" s="7"/>
      <c r="DG646" s="7"/>
      <c r="DH646" s="7"/>
      <c r="DI646" s="7"/>
      <c r="DJ646" s="7"/>
      <c r="DK646" s="7"/>
      <c r="DL646" s="7"/>
      <c r="DM646" s="7"/>
      <c r="DN646" s="7"/>
      <c r="DO646" s="7"/>
      <c r="DP646" s="7"/>
      <c r="DQ646" s="7"/>
      <c r="DR646" s="7"/>
      <c r="DS646" s="7"/>
      <c r="DT646" s="7"/>
      <c r="DU646" s="7"/>
      <c r="DV646" s="7"/>
      <c r="DW646" s="7"/>
      <c r="DX646" s="7"/>
      <c r="DY646" s="7"/>
      <c r="DZ646" s="7"/>
      <c r="EA646" s="7"/>
      <c r="EB646" s="7"/>
      <c r="EC646" s="7"/>
      <c r="ED646" s="7"/>
      <c r="EE646" s="7"/>
      <c r="EF646" s="7"/>
      <c r="EG646" s="7"/>
      <c r="EH646" s="7"/>
      <c r="EI646" s="7"/>
      <c r="EJ646" s="7"/>
      <c r="EK646" s="7"/>
      <c r="EL646" s="7"/>
      <c r="EM646" s="7"/>
      <c r="EN646" s="7"/>
      <c r="EO646" s="7"/>
      <c r="EP646" s="7"/>
      <c r="EQ646" s="7"/>
      <c r="ER646" s="7"/>
      <c r="ES646" s="7"/>
      <c r="ET646" s="7"/>
      <c r="EU646" s="7"/>
      <c r="EV646" s="7"/>
      <c r="EW646" s="7"/>
      <c r="EX646" s="7"/>
      <c r="EY646" s="7"/>
      <c r="EZ646" s="7"/>
      <c r="FA646" s="7"/>
      <c r="FB646" s="7"/>
      <c r="FC646" s="7"/>
      <c r="FD646" s="7"/>
      <c r="FE646" s="7"/>
      <c r="FF646" s="7"/>
      <c r="FG646" s="7"/>
      <c r="FH646" s="7"/>
      <c r="FI646" s="7"/>
      <c r="FJ646" s="7"/>
      <c r="FK646" s="7"/>
      <c r="FL646" s="7"/>
      <c r="FM646" s="7"/>
      <c r="FN646" s="7"/>
      <c r="FO646" s="7"/>
      <c r="FP646" s="7"/>
      <c r="FQ646" s="7"/>
      <c r="FR646" s="7"/>
      <c r="FS646" s="7"/>
      <c r="FT646" s="7"/>
      <c r="FU646" s="7"/>
      <c r="FV646" s="7"/>
      <c r="FW646" s="7"/>
      <c r="FX646" s="7"/>
      <c r="FY646" s="7"/>
      <c r="FZ646" s="7"/>
      <c r="GA646" s="7"/>
      <c r="GB646" s="7"/>
      <c r="GC646" s="7"/>
      <c r="GD646" s="7"/>
      <c r="GE646" s="7"/>
      <c r="GF646" s="7"/>
      <c r="GG646" s="7"/>
      <c r="GH646" s="7"/>
      <c r="GI646" s="7"/>
      <c r="GJ646" s="7"/>
      <c r="GK646" s="7"/>
      <c r="GL646" s="7"/>
      <c r="GM646" s="7"/>
      <c r="GN646" s="7"/>
      <c r="GO646" s="7"/>
      <c r="GP646" s="7"/>
      <c r="GQ646" s="7"/>
      <c r="GR646" s="7"/>
      <c r="GS646" s="7"/>
      <c r="GT646" s="7"/>
      <c r="GU646" s="7"/>
      <c r="GV646" s="7"/>
      <c r="GW646" s="7"/>
      <c r="GX646" s="7"/>
      <c r="GY646" s="7"/>
      <c r="GZ646" s="7"/>
      <c r="HA646" s="7"/>
      <c r="HB646" s="7"/>
      <c r="HC646" s="7"/>
      <c r="HD646" s="7"/>
      <c r="HE646" s="7"/>
      <c r="HF646" s="7"/>
      <c r="HG646" s="7"/>
      <c r="HH646" s="7"/>
      <c r="HI646" s="7"/>
      <c r="HJ646" s="7"/>
      <c r="HK646" s="7"/>
      <c r="HL646" s="7"/>
      <c r="HM646" s="7"/>
      <c r="HN646" s="7"/>
      <c r="HO646" s="7"/>
      <c r="HP646" s="7"/>
      <c r="HQ646" s="7"/>
      <c r="HR646" s="7"/>
      <c r="HS646" s="7"/>
      <c r="HT646" s="7"/>
      <c r="HU646" s="7"/>
      <c r="HV646" s="7"/>
      <c r="HW646" s="7"/>
      <c r="HX646" s="7"/>
      <c r="HY646" s="7"/>
      <c r="HZ646" s="7"/>
      <c r="IA646" s="7"/>
      <c r="IB646" s="7"/>
      <c r="IC646" s="7"/>
      <c r="ID646" s="7"/>
      <c r="IE646" s="7"/>
      <c r="IF646" s="7"/>
      <c r="IG646" s="7"/>
      <c r="IH646" s="7"/>
      <c r="II646" s="7"/>
      <c r="IJ646" s="7"/>
      <c r="IK646" s="7"/>
      <c r="IL646" s="7"/>
      <c r="IM646" s="7"/>
      <c r="IN646" s="7"/>
      <c r="IO646" s="7"/>
      <c r="IP646" s="7"/>
      <c r="IQ646" s="7"/>
      <c r="IR646" s="7"/>
      <c r="IS646" s="7"/>
      <c r="IT646" s="7"/>
      <c r="IU646" s="7"/>
      <c r="IV646" s="7"/>
    </row>
    <row r="647" spans="1:256" s="33" customFormat="1">
      <c r="A647" s="104"/>
      <c r="B647" s="1105"/>
      <c r="C647" s="91"/>
      <c r="D647" s="1099"/>
      <c r="E647" s="91"/>
      <c r="F647" s="91"/>
      <c r="G647" s="2"/>
      <c r="H647" s="197"/>
      <c r="I647" s="917"/>
      <c r="J647" s="91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7"/>
      <c r="AD647" s="7"/>
      <c r="AE647" s="7"/>
      <c r="AF647" s="7"/>
      <c r="AG647" s="7"/>
      <c r="AH647" s="7"/>
      <c r="AI647" s="7"/>
      <c r="AJ647" s="7"/>
      <c r="AK647" s="7"/>
      <c r="AL647" s="7"/>
      <c r="AM647" s="7"/>
      <c r="AN647" s="7"/>
      <c r="AO647" s="7"/>
      <c r="AP647" s="7"/>
      <c r="AQ647" s="7"/>
      <c r="AR647" s="7"/>
      <c r="AS647" s="7"/>
      <c r="AT647" s="7"/>
      <c r="AU647" s="7"/>
      <c r="AV647" s="7"/>
      <c r="AW647" s="7"/>
      <c r="AX647" s="7"/>
      <c r="AY647" s="7"/>
      <c r="AZ647" s="7"/>
      <c r="BA647" s="7"/>
      <c r="BB647" s="7"/>
      <c r="BC647" s="7"/>
      <c r="BD647" s="7"/>
      <c r="BE647" s="7"/>
      <c r="BF647" s="7"/>
      <c r="BG647" s="7"/>
      <c r="BH647" s="7"/>
      <c r="BI647" s="7"/>
      <c r="BJ647" s="7"/>
      <c r="BK647" s="7"/>
      <c r="BL647" s="7"/>
      <c r="BM647" s="7"/>
      <c r="BN647" s="7"/>
      <c r="BO647" s="7"/>
      <c r="BP647" s="7"/>
      <c r="BQ647" s="7"/>
      <c r="BR647" s="7"/>
      <c r="BS647" s="7"/>
      <c r="BT647" s="7"/>
      <c r="BU647" s="7"/>
      <c r="BV647" s="7"/>
      <c r="BW647" s="7"/>
      <c r="BX647" s="7"/>
      <c r="BY647" s="7"/>
      <c r="BZ647" s="7"/>
      <c r="CA647" s="7"/>
      <c r="CB647" s="7"/>
      <c r="CC647" s="7"/>
      <c r="CD647" s="7"/>
      <c r="CE647" s="7"/>
      <c r="CF647" s="7"/>
      <c r="CG647" s="7"/>
      <c r="CH647" s="7"/>
      <c r="CI647" s="7"/>
      <c r="CJ647" s="7"/>
      <c r="CK647" s="7"/>
      <c r="CL647" s="7"/>
      <c r="CM647" s="7"/>
      <c r="CN647" s="7"/>
      <c r="CO647" s="7"/>
      <c r="CP647" s="7"/>
      <c r="CQ647" s="7"/>
      <c r="CR647" s="7"/>
      <c r="CS647" s="7"/>
      <c r="CT647" s="7"/>
      <c r="CU647" s="7"/>
      <c r="CV647" s="7"/>
      <c r="CW647" s="7"/>
      <c r="CX647" s="7"/>
      <c r="CY647" s="7"/>
      <c r="CZ647" s="7"/>
      <c r="DA647" s="7"/>
      <c r="DB647" s="7"/>
      <c r="DC647" s="7"/>
      <c r="DD647" s="7"/>
      <c r="DE647" s="7"/>
      <c r="DF647" s="7"/>
      <c r="DG647" s="7"/>
      <c r="DH647" s="7"/>
      <c r="DI647" s="7"/>
      <c r="DJ647" s="7"/>
      <c r="DK647" s="7"/>
      <c r="DL647" s="7"/>
      <c r="DM647" s="7"/>
      <c r="DN647" s="7"/>
      <c r="DO647" s="7"/>
      <c r="DP647" s="7"/>
      <c r="DQ647" s="7"/>
      <c r="DR647" s="7"/>
      <c r="DS647" s="7"/>
      <c r="DT647" s="7"/>
      <c r="DU647" s="7"/>
      <c r="DV647" s="7"/>
      <c r="DW647" s="7"/>
      <c r="DX647" s="7"/>
      <c r="DY647" s="7"/>
      <c r="DZ647" s="7"/>
      <c r="EA647" s="7"/>
      <c r="EB647" s="7"/>
      <c r="EC647" s="7"/>
      <c r="ED647" s="7"/>
      <c r="EE647" s="7"/>
      <c r="EF647" s="7"/>
      <c r="EG647" s="7"/>
      <c r="EH647" s="7"/>
      <c r="EI647" s="7"/>
      <c r="EJ647" s="7"/>
      <c r="EK647" s="7"/>
      <c r="EL647" s="7"/>
      <c r="EM647" s="7"/>
      <c r="EN647" s="7"/>
      <c r="EO647" s="7"/>
      <c r="EP647" s="7"/>
      <c r="EQ647" s="7"/>
      <c r="ER647" s="7"/>
      <c r="ES647" s="7"/>
      <c r="ET647" s="7"/>
      <c r="EU647" s="7"/>
      <c r="EV647" s="7"/>
      <c r="EW647" s="7"/>
      <c r="EX647" s="7"/>
      <c r="EY647" s="7"/>
      <c r="EZ647" s="7"/>
      <c r="FA647" s="7"/>
      <c r="FB647" s="7"/>
      <c r="FC647" s="7"/>
      <c r="FD647" s="7"/>
      <c r="FE647" s="7"/>
      <c r="FF647" s="7"/>
      <c r="FG647" s="7"/>
      <c r="FH647" s="7"/>
      <c r="FI647" s="7"/>
      <c r="FJ647" s="7"/>
      <c r="FK647" s="7"/>
      <c r="FL647" s="7"/>
      <c r="FM647" s="7"/>
      <c r="FN647" s="7"/>
      <c r="FO647" s="7"/>
      <c r="FP647" s="7"/>
      <c r="FQ647" s="7"/>
      <c r="FR647" s="7"/>
      <c r="FS647" s="7"/>
      <c r="FT647" s="7"/>
      <c r="FU647" s="7"/>
      <c r="FV647" s="7"/>
      <c r="FW647" s="7"/>
      <c r="FX647" s="7"/>
      <c r="FY647" s="7"/>
      <c r="FZ647" s="7"/>
      <c r="GA647" s="7"/>
      <c r="GB647" s="7"/>
      <c r="GC647" s="7"/>
      <c r="GD647" s="7"/>
      <c r="GE647" s="7"/>
      <c r="GF647" s="7"/>
      <c r="GG647" s="7"/>
      <c r="GH647" s="7"/>
      <c r="GI647" s="7"/>
      <c r="GJ647" s="7"/>
      <c r="GK647" s="7"/>
      <c r="GL647" s="7"/>
      <c r="GM647" s="7"/>
      <c r="GN647" s="7"/>
      <c r="GO647" s="7"/>
      <c r="GP647" s="7"/>
      <c r="GQ647" s="7"/>
      <c r="GR647" s="7"/>
      <c r="GS647" s="7"/>
      <c r="GT647" s="7"/>
      <c r="GU647" s="7"/>
      <c r="GV647" s="7"/>
      <c r="GW647" s="7"/>
      <c r="GX647" s="7"/>
      <c r="GY647" s="7"/>
      <c r="GZ647" s="7"/>
      <c r="HA647" s="7"/>
      <c r="HB647" s="7"/>
      <c r="HC647" s="7"/>
      <c r="HD647" s="7"/>
      <c r="HE647" s="7"/>
      <c r="HF647" s="7"/>
      <c r="HG647" s="7"/>
      <c r="HH647" s="7"/>
      <c r="HI647" s="7"/>
      <c r="HJ647" s="7"/>
      <c r="HK647" s="7"/>
      <c r="HL647" s="7"/>
      <c r="HM647" s="7"/>
      <c r="HN647" s="7"/>
      <c r="HO647" s="7"/>
      <c r="HP647" s="7"/>
      <c r="HQ647" s="7"/>
      <c r="HR647" s="7"/>
      <c r="HS647" s="7"/>
      <c r="HT647" s="7"/>
      <c r="HU647" s="7"/>
      <c r="HV647" s="7"/>
      <c r="HW647" s="7"/>
      <c r="HX647" s="7"/>
      <c r="HY647" s="7"/>
      <c r="HZ647" s="7"/>
      <c r="IA647" s="7"/>
      <c r="IB647" s="7"/>
      <c r="IC647" s="7"/>
      <c r="ID647" s="7"/>
      <c r="IE647" s="7"/>
      <c r="IF647" s="7"/>
      <c r="IG647" s="7"/>
      <c r="IH647" s="7"/>
      <c r="II647" s="7"/>
      <c r="IJ647" s="7"/>
      <c r="IK647" s="7"/>
      <c r="IL647" s="7"/>
      <c r="IM647" s="7"/>
      <c r="IN647" s="7"/>
      <c r="IO647" s="7"/>
      <c r="IP647" s="7"/>
      <c r="IQ647" s="7"/>
      <c r="IR647" s="7"/>
      <c r="IS647" s="7"/>
      <c r="IT647" s="7"/>
      <c r="IU647" s="7"/>
      <c r="IV647" s="7"/>
    </row>
    <row r="648" spans="1:256" s="33" customFormat="1">
      <c r="A648" s="104"/>
      <c r="B648" s="1105"/>
      <c r="C648" s="91"/>
      <c r="D648" s="1099"/>
      <c r="E648" s="91"/>
      <c r="F648" s="91"/>
      <c r="G648" s="2"/>
      <c r="H648" s="197"/>
      <c r="I648" s="917"/>
      <c r="J648" s="91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7"/>
      <c r="AD648" s="7"/>
      <c r="AE648" s="7"/>
      <c r="AF648" s="7"/>
      <c r="AG648" s="7"/>
      <c r="AH648" s="7"/>
      <c r="AI648" s="7"/>
      <c r="AJ648" s="7"/>
      <c r="AK648" s="7"/>
      <c r="AL648" s="7"/>
      <c r="AM648" s="7"/>
      <c r="AN648" s="7"/>
      <c r="AO648" s="7"/>
      <c r="AP648" s="7"/>
      <c r="AQ648" s="7"/>
      <c r="AR648" s="7"/>
      <c r="AS648" s="7"/>
      <c r="AT648" s="7"/>
      <c r="AU648" s="7"/>
      <c r="AV648" s="7"/>
      <c r="AW648" s="7"/>
      <c r="AX648" s="7"/>
      <c r="AY648" s="7"/>
      <c r="AZ648" s="7"/>
      <c r="BA648" s="7"/>
      <c r="BB648" s="7"/>
      <c r="BC648" s="7"/>
      <c r="BD648" s="7"/>
      <c r="BE648" s="7"/>
      <c r="BF648" s="7"/>
      <c r="BG648" s="7"/>
      <c r="BH648" s="7"/>
      <c r="BI648" s="7"/>
      <c r="BJ648" s="7"/>
      <c r="BK648" s="7"/>
      <c r="BL648" s="7"/>
      <c r="BM648" s="7"/>
      <c r="BN648" s="7"/>
      <c r="BO648" s="7"/>
      <c r="BP648" s="7"/>
      <c r="BQ648" s="7"/>
      <c r="BR648" s="7"/>
      <c r="BS648" s="7"/>
      <c r="BT648" s="7"/>
      <c r="BU648" s="7"/>
      <c r="BV648" s="7"/>
      <c r="BW648" s="7"/>
      <c r="BX648" s="7"/>
      <c r="BY648" s="7"/>
      <c r="BZ648" s="7"/>
      <c r="CA648" s="7"/>
      <c r="CB648" s="7"/>
      <c r="CC648" s="7"/>
      <c r="CD648" s="7"/>
      <c r="CE648" s="7"/>
      <c r="CF648" s="7"/>
      <c r="CG648" s="7"/>
      <c r="CH648" s="7"/>
      <c r="CI648" s="7"/>
      <c r="CJ648" s="7"/>
      <c r="CK648" s="7"/>
      <c r="CL648" s="7"/>
      <c r="CM648" s="7"/>
      <c r="CN648" s="7"/>
      <c r="CO648" s="7"/>
      <c r="CP648" s="7"/>
      <c r="CQ648" s="7"/>
      <c r="CR648" s="7"/>
      <c r="CS648" s="7"/>
      <c r="CT648" s="7"/>
      <c r="CU648" s="7"/>
      <c r="CV648" s="7"/>
      <c r="CW648" s="7"/>
      <c r="CX648" s="7"/>
      <c r="CY648" s="7"/>
      <c r="CZ648" s="7"/>
      <c r="DA648" s="7"/>
      <c r="DB648" s="7"/>
      <c r="DC648" s="7"/>
      <c r="DD648" s="7"/>
      <c r="DE648" s="7"/>
      <c r="DF648" s="7"/>
      <c r="DG648" s="7"/>
      <c r="DH648" s="7"/>
      <c r="DI648" s="7"/>
      <c r="DJ648" s="7"/>
      <c r="DK648" s="7"/>
      <c r="DL648" s="7"/>
      <c r="DM648" s="7"/>
      <c r="DN648" s="7"/>
      <c r="DO648" s="7"/>
      <c r="DP648" s="7"/>
      <c r="DQ648" s="7"/>
      <c r="DR648" s="7"/>
      <c r="DS648" s="7"/>
      <c r="DT648" s="7"/>
      <c r="DU648" s="7"/>
      <c r="DV648" s="7"/>
      <c r="DW648" s="7"/>
      <c r="DX648" s="7"/>
      <c r="DY648" s="7"/>
      <c r="DZ648" s="7"/>
      <c r="EA648" s="7"/>
      <c r="EB648" s="7"/>
      <c r="EC648" s="7"/>
      <c r="ED648" s="7"/>
      <c r="EE648" s="7"/>
      <c r="EF648" s="7"/>
      <c r="EG648" s="7"/>
      <c r="EH648" s="7"/>
      <c r="EI648" s="7"/>
      <c r="EJ648" s="7"/>
      <c r="EK648" s="7"/>
      <c r="EL648" s="7"/>
      <c r="EM648" s="7"/>
      <c r="EN648" s="7"/>
      <c r="EO648" s="7"/>
      <c r="EP648" s="7"/>
      <c r="EQ648" s="7"/>
      <c r="ER648" s="7"/>
      <c r="ES648" s="7"/>
      <c r="ET648" s="7"/>
      <c r="EU648" s="7"/>
      <c r="EV648" s="7"/>
      <c r="EW648" s="7"/>
      <c r="EX648" s="7"/>
      <c r="EY648" s="7"/>
      <c r="EZ648" s="7"/>
      <c r="FA648" s="7"/>
      <c r="FB648" s="7"/>
      <c r="FC648" s="7"/>
      <c r="FD648" s="7"/>
      <c r="FE648" s="7"/>
      <c r="FF648" s="7"/>
      <c r="FG648" s="7"/>
      <c r="FH648" s="7"/>
      <c r="FI648" s="7"/>
      <c r="FJ648" s="7"/>
      <c r="FK648" s="7"/>
      <c r="FL648" s="7"/>
      <c r="FM648" s="7"/>
      <c r="FN648" s="7"/>
      <c r="FO648" s="7"/>
      <c r="FP648" s="7"/>
      <c r="FQ648" s="7"/>
      <c r="FR648" s="7"/>
      <c r="FS648" s="7"/>
      <c r="FT648" s="7"/>
      <c r="FU648" s="7"/>
      <c r="FV648" s="7"/>
      <c r="FW648" s="7"/>
      <c r="FX648" s="7"/>
      <c r="FY648" s="7"/>
      <c r="FZ648" s="7"/>
      <c r="GA648" s="7"/>
      <c r="GB648" s="7"/>
      <c r="GC648" s="7"/>
      <c r="GD648" s="7"/>
      <c r="GE648" s="7"/>
      <c r="GF648" s="7"/>
      <c r="GG648" s="7"/>
      <c r="GH648" s="7"/>
      <c r="GI648" s="7"/>
      <c r="GJ648" s="7"/>
      <c r="GK648" s="7"/>
      <c r="GL648" s="7"/>
      <c r="GM648" s="7"/>
      <c r="GN648" s="7"/>
      <c r="GO648" s="7"/>
      <c r="GP648" s="7"/>
      <c r="GQ648" s="7"/>
      <c r="GR648" s="7"/>
      <c r="GS648" s="7"/>
      <c r="GT648" s="7"/>
      <c r="GU648" s="7"/>
      <c r="GV648" s="7"/>
      <c r="GW648" s="7"/>
      <c r="GX648" s="7"/>
      <c r="GY648" s="7"/>
      <c r="GZ648" s="7"/>
      <c r="HA648" s="7"/>
      <c r="HB648" s="7"/>
      <c r="HC648" s="7"/>
      <c r="HD648" s="7"/>
      <c r="HE648" s="7"/>
      <c r="HF648" s="7"/>
      <c r="HG648" s="7"/>
      <c r="HH648" s="7"/>
      <c r="HI648" s="7"/>
      <c r="HJ648" s="7"/>
      <c r="HK648" s="7"/>
      <c r="HL648" s="7"/>
      <c r="HM648" s="7"/>
      <c r="HN648" s="7"/>
      <c r="HO648" s="7"/>
      <c r="HP648" s="7"/>
      <c r="HQ648" s="7"/>
      <c r="HR648" s="7"/>
      <c r="HS648" s="7"/>
      <c r="HT648" s="7"/>
      <c r="HU648" s="7"/>
      <c r="HV648" s="7"/>
      <c r="HW648" s="7"/>
      <c r="HX648" s="7"/>
      <c r="HY648" s="7"/>
      <c r="HZ648" s="7"/>
      <c r="IA648" s="7"/>
      <c r="IB648" s="7"/>
      <c r="IC648" s="7"/>
      <c r="ID648" s="7"/>
      <c r="IE648" s="7"/>
      <c r="IF648" s="7"/>
      <c r="IG648" s="7"/>
      <c r="IH648" s="7"/>
      <c r="II648" s="7"/>
      <c r="IJ648" s="7"/>
      <c r="IK648" s="7"/>
      <c r="IL648" s="7"/>
      <c r="IM648" s="7"/>
      <c r="IN648" s="7"/>
      <c r="IO648" s="7"/>
      <c r="IP648" s="7"/>
      <c r="IQ648" s="7"/>
      <c r="IR648" s="7"/>
      <c r="IS648" s="7"/>
      <c r="IT648" s="7"/>
      <c r="IU648" s="7"/>
      <c r="IV648" s="7"/>
    </row>
    <row r="649" spans="1:256" s="33" customFormat="1">
      <c r="A649" s="104"/>
      <c r="B649" s="1105"/>
      <c r="C649" s="91"/>
      <c r="D649" s="1099"/>
      <c r="E649" s="91"/>
      <c r="F649" s="91"/>
      <c r="G649" s="2"/>
      <c r="H649" s="197"/>
      <c r="I649" s="917"/>
      <c r="J649" s="91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7"/>
      <c r="AD649" s="7"/>
      <c r="AE649" s="7"/>
      <c r="AF649" s="7"/>
      <c r="AG649" s="7"/>
      <c r="AH649" s="7"/>
      <c r="AI649" s="7"/>
      <c r="AJ649" s="7"/>
      <c r="AK649" s="7"/>
      <c r="AL649" s="7"/>
      <c r="AM649" s="7"/>
      <c r="AN649" s="7"/>
      <c r="AO649" s="7"/>
      <c r="AP649" s="7"/>
      <c r="AQ649" s="7"/>
      <c r="AR649" s="7"/>
      <c r="AS649" s="7"/>
      <c r="AT649" s="7"/>
      <c r="AU649" s="7"/>
      <c r="AV649" s="7"/>
      <c r="AW649" s="7"/>
      <c r="AX649" s="7"/>
      <c r="AY649" s="7"/>
      <c r="AZ649" s="7"/>
      <c r="BA649" s="7"/>
      <c r="BB649" s="7"/>
      <c r="BC649" s="7"/>
      <c r="BD649" s="7"/>
      <c r="BE649" s="7"/>
      <c r="BF649" s="7"/>
      <c r="BG649" s="7"/>
      <c r="BH649" s="7"/>
      <c r="BI649" s="7"/>
      <c r="BJ649" s="7"/>
      <c r="BK649" s="7"/>
      <c r="BL649" s="7"/>
      <c r="BM649" s="7"/>
      <c r="BN649" s="7"/>
      <c r="BO649" s="7"/>
      <c r="BP649" s="7"/>
      <c r="BQ649" s="7"/>
      <c r="BR649" s="7"/>
      <c r="BS649" s="7"/>
      <c r="BT649" s="7"/>
      <c r="BU649" s="7"/>
      <c r="BV649" s="7"/>
      <c r="BW649" s="7"/>
      <c r="BX649" s="7"/>
      <c r="BY649" s="7"/>
      <c r="BZ649" s="7"/>
      <c r="CA649" s="7"/>
      <c r="CB649" s="7"/>
      <c r="CC649" s="7"/>
      <c r="CD649" s="7"/>
      <c r="CE649" s="7"/>
      <c r="CF649" s="7"/>
      <c r="CG649" s="7"/>
      <c r="CH649" s="7"/>
      <c r="CI649" s="7"/>
      <c r="CJ649" s="7"/>
      <c r="CK649" s="7"/>
      <c r="CL649" s="7"/>
      <c r="CM649" s="7"/>
      <c r="CN649" s="7"/>
      <c r="CO649" s="7"/>
      <c r="CP649" s="7"/>
      <c r="CQ649" s="7"/>
      <c r="CR649" s="7"/>
      <c r="CS649" s="7"/>
      <c r="CT649" s="7"/>
      <c r="CU649" s="7"/>
      <c r="CV649" s="7"/>
      <c r="CW649" s="7"/>
      <c r="CX649" s="7"/>
      <c r="CY649" s="7"/>
      <c r="CZ649" s="7"/>
      <c r="DA649" s="7"/>
      <c r="DB649" s="7"/>
      <c r="DC649" s="7"/>
      <c r="DD649" s="7"/>
      <c r="DE649" s="7"/>
      <c r="DF649" s="7"/>
      <c r="DG649" s="7"/>
      <c r="DH649" s="7"/>
      <c r="DI649" s="7"/>
      <c r="DJ649" s="7"/>
      <c r="DK649" s="7"/>
      <c r="DL649" s="7"/>
      <c r="DM649" s="7"/>
      <c r="DN649" s="7"/>
      <c r="DO649" s="7"/>
      <c r="DP649" s="7"/>
      <c r="DQ649" s="7"/>
      <c r="DR649" s="7"/>
      <c r="DS649" s="7"/>
      <c r="DT649" s="7"/>
      <c r="DU649" s="7"/>
      <c r="DV649" s="7"/>
      <c r="DW649" s="7"/>
      <c r="DX649" s="7"/>
      <c r="DY649" s="7"/>
      <c r="DZ649" s="7"/>
      <c r="EA649" s="7"/>
      <c r="EB649" s="7"/>
      <c r="EC649" s="7"/>
      <c r="ED649" s="7"/>
      <c r="EE649" s="7"/>
      <c r="EF649" s="7"/>
      <c r="EG649" s="7"/>
      <c r="EH649" s="7"/>
      <c r="EI649" s="7"/>
      <c r="EJ649" s="7"/>
      <c r="EK649" s="7"/>
      <c r="EL649" s="7"/>
      <c r="EM649" s="7"/>
      <c r="EN649" s="7"/>
      <c r="EO649" s="7"/>
      <c r="EP649" s="7"/>
      <c r="EQ649" s="7"/>
      <c r="ER649" s="7"/>
      <c r="ES649" s="7"/>
      <c r="ET649" s="7"/>
      <c r="EU649" s="7"/>
      <c r="EV649" s="7"/>
      <c r="EW649" s="7"/>
      <c r="EX649" s="7"/>
      <c r="EY649" s="7"/>
      <c r="EZ649" s="7"/>
      <c r="FA649" s="7"/>
      <c r="FB649" s="7"/>
      <c r="FC649" s="7"/>
      <c r="FD649" s="7"/>
      <c r="FE649" s="7"/>
      <c r="FF649" s="7"/>
      <c r="FG649" s="7"/>
      <c r="FH649" s="7"/>
      <c r="FI649" s="7"/>
      <c r="FJ649" s="7"/>
      <c r="FK649" s="7"/>
      <c r="FL649" s="7"/>
      <c r="FM649" s="7"/>
      <c r="FN649" s="7"/>
      <c r="FO649" s="7"/>
      <c r="FP649" s="7"/>
      <c r="FQ649" s="7"/>
      <c r="FR649" s="7"/>
      <c r="FS649" s="7"/>
      <c r="FT649" s="7"/>
      <c r="FU649" s="7"/>
      <c r="FV649" s="7"/>
      <c r="FW649" s="7"/>
      <c r="FX649" s="7"/>
      <c r="FY649" s="7"/>
      <c r="FZ649" s="7"/>
      <c r="GA649" s="7"/>
      <c r="GB649" s="7"/>
      <c r="GC649" s="7"/>
      <c r="GD649" s="7"/>
      <c r="GE649" s="7"/>
      <c r="GF649" s="7"/>
      <c r="GG649" s="7"/>
      <c r="GH649" s="7"/>
      <c r="GI649" s="7"/>
      <c r="GJ649" s="7"/>
      <c r="GK649" s="7"/>
      <c r="GL649" s="7"/>
      <c r="GM649" s="7"/>
      <c r="GN649" s="7"/>
      <c r="GO649" s="7"/>
      <c r="GP649" s="7"/>
      <c r="GQ649" s="7"/>
      <c r="GR649" s="7"/>
      <c r="GS649" s="7"/>
      <c r="GT649" s="7"/>
      <c r="GU649" s="7"/>
      <c r="GV649" s="7"/>
      <c r="GW649" s="7"/>
      <c r="GX649" s="7"/>
      <c r="GY649" s="7"/>
      <c r="GZ649" s="7"/>
      <c r="HA649" s="7"/>
      <c r="HB649" s="7"/>
      <c r="HC649" s="7"/>
      <c r="HD649" s="7"/>
      <c r="HE649" s="7"/>
      <c r="HF649" s="7"/>
      <c r="HG649" s="7"/>
      <c r="HH649" s="7"/>
      <c r="HI649" s="7"/>
      <c r="HJ649" s="7"/>
      <c r="HK649" s="7"/>
      <c r="HL649" s="7"/>
      <c r="HM649" s="7"/>
      <c r="HN649" s="7"/>
      <c r="HO649" s="7"/>
      <c r="HP649" s="7"/>
      <c r="HQ649" s="7"/>
      <c r="HR649" s="7"/>
      <c r="HS649" s="7"/>
      <c r="HT649" s="7"/>
      <c r="HU649" s="7"/>
      <c r="HV649" s="7"/>
      <c r="HW649" s="7"/>
      <c r="HX649" s="7"/>
      <c r="HY649" s="7"/>
      <c r="HZ649" s="7"/>
      <c r="IA649" s="7"/>
      <c r="IB649" s="7"/>
      <c r="IC649" s="7"/>
      <c r="ID649" s="7"/>
      <c r="IE649" s="7"/>
      <c r="IF649" s="7"/>
      <c r="IG649" s="7"/>
      <c r="IH649" s="7"/>
      <c r="II649" s="7"/>
      <c r="IJ649" s="7"/>
      <c r="IK649" s="7"/>
      <c r="IL649" s="7"/>
      <c r="IM649" s="7"/>
      <c r="IN649" s="7"/>
      <c r="IO649" s="7"/>
      <c r="IP649" s="7"/>
      <c r="IQ649" s="7"/>
      <c r="IR649" s="7"/>
      <c r="IS649" s="7"/>
      <c r="IT649" s="7"/>
      <c r="IU649" s="7"/>
      <c r="IV649" s="7"/>
    </row>
    <row r="650" spans="1:256" s="33" customFormat="1">
      <c r="A650" s="1106"/>
      <c r="B650" s="1105"/>
      <c r="C650" s="91"/>
      <c r="D650" s="1099"/>
      <c r="E650" s="92"/>
      <c r="F650" s="92"/>
      <c r="G650" s="2"/>
      <c r="H650" s="197"/>
      <c r="I650" s="917"/>
      <c r="J650" s="91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  <c r="AC650" s="7"/>
      <c r="AD650" s="7"/>
      <c r="AE650" s="7"/>
      <c r="AF650" s="7"/>
      <c r="AG650" s="7"/>
      <c r="AH650" s="7"/>
      <c r="AI650" s="7"/>
      <c r="AJ650" s="7"/>
      <c r="AK650" s="7"/>
      <c r="AL650" s="7"/>
      <c r="AM650" s="7"/>
      <c r="AN650" s="7"/>
      <c r="AO650" s="7"/>
      <c r="AP650" s="7"/>
      <c r="AQ650" s="7"/>
      <c r="AR650" s="7"/>
      <c r="AS650" s="7"/>
      <c r="AT650" s="7"/>
      <c r="AU650" s="7"/>
      <c r="AV650" s="7"/>
      <c r="AW650" s="7"/>
      <c r="AX650" s="7"/>
      <c r="AY650" s="7"/>
      <c r="AZ650" s="7"/>
      <c r="BA650" s="7"/>
      <c r="BB650" s="7"/>
      <c r="BC650" s="7"/>
      <c r="BD650" s="7"/>
      <c r="BE650" s="7"/>
      <c r="BF650" s="7"/>
      <c r="BG650" s="7"/>
      <c r="BH650" s="7"/>
      <c r="BI650" s="7"/>
      <c r="BJ650" s="7"/>
      <c r="BK650" s="7"/>
      <c r="BL650" s="7"/>
      <c r="BM650" s="7"/>
      <c r="BN650" s="7"/>
      <c r="BO650" s="7"/>
      <c r="BP650" s="7"/>
      <c r="BQ650" s="7"/>
      <c r="BR650" s="7"/>
      <c r="BS650" s="7"/>
      <c r="BT650" s="7"/>
      <c r="BU650" s="7"/>
      <c r="BV650" s="7"/>
      <c r="BW650" s="7"/>
      <c r="BX650" s="7"/>
      <c r="BY650" s="7"/>
      <c r="BZ650" s="7"/>
      <c r="CA650" s="7"/>
      <c r="CB650" s="7"/>
      <c r="CC650" s="7"/>
      <c r="CD650" s="7"/>
      <c r="CE650" s="7"/>
      <c r="CF650" s="7"/>
      <c r="CG650" s="7"/>
      <c r="CH650" s="7"/>
      <c r="CI650" s="7"/>
      <c r="CJ650" s="7"/>
      <c r="CK650" s="7"/>
      <c r="CL650" s="7"/>
      <c r="CM650" s="7"/>
      <c r="CN650" s="7"/>
      <c r="CO650" s="7"/>
      <c r="CP650" s="7"/>
      <c r="CQ650" s="7"/>
      <c r="CR650" s="7"/>
      <c r="CS650" s="7"/>
      <c r="CT650" s="7"/>
      <c r="CU650" s="7"/>
      <c r="CV650" s="7"/>
      <c r="CW650" s="7"/>
      <c r="CX650" s="7"/>
      <c r="CY650" s="7"/>
      <c r="CZ650" s="7"/>
      <c r="DA650" s="7"/>
      <c r="DB650" s="7"/>
      <c r="DC650" s="7"/>
      <c r="DD650" s="7"/>
      <c r="DE650" s="7"/>
      <c r="DF650" s="7"/>
      <c r="DG650" s="7"/>
      <c r="DH650" s="7"/>
      <c r="DI650" s="7"/>
      <c r="DJ650" s="7"/>
      <c r="DK650" s="7"/>
      <c r="DL650" s="7"/>
      <c r="DM650" s="7"/>
      <c r="DN650" s="7"/>
      <c r="DO650" s="7"/>
      <c r="DP650" s="7"/>
      <c r="DQ650" s="7"/>
      <c r="DR650" s="7"/>
      <c r="DS650" s="7"/>
      <c r="DT650" s="7"/>
      <c r="DU650" s="7"/>
      <c r="DV650" s="7"/>
      <c r="DW650" s="7"/>
      <c r="DX650" s="7"/>
      <c r="DY650" s="7"/>
      <c r="DZ650" s="7"/>
      <c r="EA650" s="7"/>
      <c r="EB650" s="7"/>
      <c r="EC650" s="7"/>
      <c r="ED650" s="7"/>
      <c r="EE650" s="7"/>
      <c r="EF650" s="7"/>
      <c r="EG650" s="7"/>
      <c r="EH650" s="7"/>
      <c r="EI650" s="7"/>
      <c r="EJ650" s="7"/>
      <c r="EK650" s="7"/>
      <c r="EL650" s="7"/>
      <c r="EM650" s="7"/>
      <c r="EN650" s="7"/>
      <c r="EO650" s="7"/>
      <c r="EP650" s="7"/>
      <c r="EQ650" s="7"/>
      <c r="ER650" s="7"/>
      <c r="ES650" s="7"/>
      <c r="ET650" s="7"/>
      <c r="EU650" s="7"/>
      <c r="EV650" s="7"/>
      <c r="EW650" s="7"/>
      <c r="EX650" s="7"/>
      <c r="EY650" s="7"/>
      <c r="EZ650" s="7"/>
      <c r="FA650" s="7"/>
      <c r="FB650" s="7"/>
      <c r="FC650" s="7"/>
      <c r="FD650" s="7"/>
      <c r="FE650" s="7"/>
      <c r="FF650" s="7"/>
      <c r="FG650" s="7"/>
      <c r="FH650" s="7"/>
      <c r="FI650" s="7"/>
      <c r="FJ650" s="7"/>
      <c r="FK650" s="7"/>
      <c r="FL650" s="7"/>
      <c r="FM650" s="7"/>
      <c r="FN650" s="7"/>
      <c r="FO650" s="7"/>
      <c r="FP650" s="7"/>
      <c r="FQ650" s="7"/>
      <c r="FR650" s="7"/>
      <c r="FS650" s="7"/>
      <c r="FT650" s="7"/>
      <c r="FU650" s="7"/>
      <c r="FV650" s="7"/>
      <c r="FW650" s="7"/>
      <c r="FX650" s="7"/>
      <c r="FY650" s="7"/>
      <c r="FZ650" s="7"/>
      <c r="GA650" s="7"/>
      <c r="GB650" s="7"/>
      <c r="GC650" s="7"/>
      <c r="GD650" s="7"/>
      <c r="GE650" s="7"/>
      <c r="GF650" s="7"/>
      <c r="GG650" s="7"/>
      <c r="GH650" s="7"/>
      <c r="GI650" s="7"/>
      <c r="GJ650" s="7"/>
      <c r="GK650" s="7"/>
      <c r="GL650" s="7"/>
      <c r="GM650" s="7"/>
      <c r="GN650" s="7"/>
      <c r="GO650" s="7"/>
      <c r="GP650" s="7"/>
      <c r="GQ650" s="7"/>
      <c r="GR650" s="7"/>
      <c r="GS650" s="7"/>
      <c r="GT650" s="7"/>
      <c r="GU650" s="7"/>
      <c r="GV650" s="7"/>
      <c r="GW650" s="7"/>
      <c r="GX650" s="7"/>
      <c r="GY650" s="7"/>
      <c r="GZ650" s="7"/>
      <c r="HA650" s="7"/>
      <c r="HB650" s="7"/>
      <c r="HC650" s="7"/>
      <c r="HD650" s="7"/>
      <c r="HE650" s="7"/>
      <c r="HF650" s="7"/>
      <c r="HG650" s="7"/>
      <c r="HH650" s="7"/>
      <c r="HI650" s="7"/>
      <c r="HJ650" s="7"/>
      <c r="HK650" s="7"/>
      <c r="HL650" s="7"/>
      <c r="HM650" s="7"/>
      <c r="HN650" s="7"/>
      <c r="HO650" s="7"/>
      <c r="HP650" s="7"/>
      <c r="HQ650" s="7"/>
      <c r="HR650" s="7"/>
      <c r="HS650" s="7"/>
      <c r="HT650" s="7"/>
      <c r="HU650" s="7"/>
      <c r="HV650" s="7"/>
      <c r="HW650" s="7"/>
      <c r="HX650" s="7"/>
      <c r="HY650" s="7"/>
      <c r="HZ650" s="7"/>
      <c r="IA650" s="7"/>
      <c r="IB650" s="7"/>
      <c r="IC650" s="7"/>
      <c r="ID650" s="7"/>
      <c r="IE650" s="7"/>
      <c r="IF650" s="7"/>
      <c r="IG650" s="7"/>
      <c r="IH650" s="7"/>
      <c r="II650" s="7"/>
      <c r="IJ650" s="7"/>
      <c r="IK650" s="7"/>
      <c r="IL650" s="7"/>
      <c r="IM650" s="7"/>
      <c r="IN650" s="7"/>
      <c r="IO650" s="7"/>
      <c r="IP650" s="7"/>
      <c r="IQ650" s="7"/>
      <c r="IR650" s="7"/>
      <c r="IS650" s="7"/>
      <c r="IT650" s="7"/>
      <c r="IU650" s="7"/>
      <c r="IV650" s="7"/>
    </row>
    <row r="651" spans="1:256" s="33" customFormat="1">
      <c r="A651" s="108"/>
      <c r="B651" s="1109"/>
      <c r="C651" s="156"/>
      <c r="D651" s="1110"/>
      <c r="E651" s="156"/>
      <c r="F651" s="156"/>
      <c r="G651" s="2"/>
      <c r="H651" s="197"/>
      <c r="I651" s="917"/>
      <c r="J651" s="91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7"/>
      <c r="AD651" s="7"/>
      <c r="AE651" s="7"/>
      <c r="AF651" s="7"/>
      <c r="AG651" s="7"/>
      <c r="AH651" s="7"/>
      <c r="AI651" s="7"/>
      <c r="AJ651" s="7"/>
      <c r="AK651" s="7"/>
      <c r="AL651" s="7"/>
      <c r="AM651" s="7"/>
      <c r="AN651" s="7"/>
      <c r="AO651" s="7"/>
      <c r="AP651" s="7"/>
      <c r="AQ651" s="7"/>
      <c r="AR651" s="7"/>
      <c r="AS651" s="7"/>
      <c r="AT651" s="7"/>
      <c r="AU651" s="7"/>
      <c r="AV651" s="7"/>
      <c r="AW651" s="7"/>
      <c r="AX651" s="7"/>
      <c r="AY651" s="7"/>
      <c r="AZ651" s="7"/>
      <c r="BA651" s="7"/>
      <c r="BB651" s="7"/>
      <c r="BC651" s="7"/>
      <c r="BD651" s="7"/>
      <c r="BE651" s="7"/>
      <c r="BF651" s="7"/>
      <c r="BG651" s="7"/>
      <c r="BH651" s="7"/>
      <c r="BI651" s="7"/>
      <c r="BJ651" s="7"/>
      <c r="BK651" s="7"/>
      <c r="BL651" s="7"/>
      <c r="BM651" s="7"/>
      <c r="BN651" s="7"/>
      <c r="BO651" s="7"/>
      <c r="BP651" s="7"/>
      <c r="BQ651" s="7"/>
      <c r="BR651" s="7"/>
      <c r="BS651" s="7"/>
      <c r="BT651" s="7"/>
      <c r="BU651" s="7"/>
      <c r="BV651" s="7"/>
      <c r="BW651" s="7"/>
      <c r="BX651" s="7"/>
      <c r="BY651" s="7"/>
      <c r="BZ651" s="7"/>
      <c r="CA651" s="7"/>
      <c r="CB651" s="7"/>
      <c r="CC651" s="7"/>
      <c r="CD651" s="7"/>
      <c r="CE651" s="7"/>
      <c r="CF651" s="7"/>
      <c r="CG651" s="7"/>
      <c r="CH651" s="7"/>
      <c r="CI651" s="7"/>
      <c r="CJ651" s="7"/>
      <c r="CK651" s="7"/>
      <c r="CL651" s="7"/>
      <c r="CM651" s="7"/>
      <c r="CN651" s="7"/>
      <c r="CO651" s="7"/>
      <c r="CP651" s="7"/>
      <c r="CQ651" s="7"/>
      <c r="CR651" s="7"/>
      <c r="CS651" s="7"/>
      <c r="CT651" s="7"/>
      <c r="CU651" s="7"/>
      <c r="CV651" s="7"/>
      <c r="CW651" s="7"/>
      <c r="CX651" s="7"/>
      <c r="CY651" s="7"/>
      <c r="CZ651" s="7"/>
      <c r="DA651" s="7"/>
      <c r="DB651" s="7"/>
      <c r="DC651" s="7"/>
      <c r="DD651" s="7"/>
      <c r="DE651" s="7"/>
      <c r="DF651" s="7"/>
      <c r="DG651" s="7"/>
      <c r="DH651" s="7"/>
      <c r="DI651" s="7"/>
      <c r="DJ651" s="7"/>
      <c r="DK651" s="7"/>
      <c r="DL651" s="7"/>
      <c r="DM651" s="7"/>
      <c r="DN651" s="7"/>
      <c r="DO651" s="7"/>
      <c r="DP651" s="7"/>
      <c r="DQ651" s="7"/>
      <c r="DR651" s="7"/>
      <c r="DS651" s="7"/>
      <c r="DT651" s="7"/>
      <c r="DU651" s="7"/>
      <c r="DV651" s="7"/>
      <c r="DW651" s="7"/>
      <c r="DX651" s="7"/>
      <c r="DY651" s="7"/>
      <c r="DZ651" s="7"/>
      <c r="EA651" s="7"/>
      <c r="EB651" s="7"/>
      <c r="EC651" s="7"/>
      <c r="ED651" s="7"/>
      <c r="EE651" s="7"/>
      <c r="EF651" s="7"/>
      <c r="EG651" s="7"/>
      <c r="EH651" s="7"/>
      <c r="EI651" s="7"/>
      <c r="EJ651" s="7"/>
      <c r="EK651" s="7"/>
      <c r="EL651" s="7"/>
      <c r="EM651" s="7"/>
      <c r="EN651" s="7"/>
      <c r="EO651" s="7"/>
      <c r="EP651" s="7"/>
      <c r="EQ651" s="7"/>
      <c r="ER651" s="7"/>
      <c r="ES651" s="7"/>
      <c r="ET651" s="7"/>
      <c r="EU651" s="7"/>
      <c r="EV651" s="7"/>
      <c r="EW651" s="7"/>
      <c r="EX651" s="7"/>
      <c r="EY651" s="7"/>
      <c r="EZ651" s="7"/>
      <c r="FA651" s="7"/>
      <c r="FB651" s="7"/>
      <c r="FC651" s="7"/>
      <c r="FD651" s="7"/>
      <c r="FE651" s="7"/>
      <c r="FF651" s="7"/>
      <c r="FG651" s="7"/>
      <c r="FH651" s="7"/>
      <c r="FI651" s="7"/>
      <c r="FJ651" s="7"/>
      <c r="FK651" s="7"/>
      <c r="FL651" s="7"/>
      <c r="FM651" s="7"/>
      <c r="FN651" s="7"/>
      <c r="FO651" s="7"/>
      <c r="FP651" s="7"/>
      <c r="FQ651" s="7"/>
      <c r="FR651" s="7"/>
      <c r="FS651" s="7"/>
      <c r="FT651" s="7"/>
      <c r="FU651" s="7"/>
      <c r="FV651" s="7"/>
      <c r="FW651" s="7"/>
      <c r="FX651" s="7"/>
      <c r="FY651" s="7"/>
      <c r="FZ651" s="7"/>
      <c r="GA651" s="7"/>
      <c r="GB651" s="7"/>
      <c r="GC651" s="7"/>
      <c r="GD651" s="7"/>
      <c r="GE651" s="7"/>
      <c r="GF651" s="7"/>
      <c r="GG651" s="7"/>
      <c r="GH651" s="7"/>
      <c r="GI651" s="7"/>
      <c r="GJ651" s="7"/>
      <c r="GK651" s="7"/>
      <c r="GL651" s="7"/>
      <c r="GM651" s="7"/>
      <c r="GN651" s="7"/>
      <c r="GO651" s="7"/>
      <c r="GP651" s="7"/>
      <c r="GQ651" s="7"/>
      <c r="GR651" s="7"/>
      <c r="GS651" s="7"/>
      <c r="GT651" s="7"/>
      <c r="GU651" s="7"/>
      <c r="GV651" s="7"/>
      <c r="GW651" s="7"/>
      <c r="GX651" s="7"/>
      <c r="GY651" s="7"/>
      <c r="GZ651" s="7"/>
      <c r="HA651" s="7"/>
      <c r="HB651" s="7"/>
      <c r="HC651" s="7"/>
      <c r="HD651" s="7"/>
      <c r="HE651" s="7"/>
      <c r="HF651" s="7"/>
      <c r="HG651" s="7"/>
      <c r="HH651" s="7"/>
      <c r="HI651" s="7"/>
      <c r="HJ651" s="7"/>
      <c r="HK651" s="7"/>
      <c r="HL651" s="7"/>
      <c r="HM651" s="7"/>
      <c r="HN651" s="7"/>
      <c r="HO651" s="7"/>
      <c r="HP651" s="7"/>
      <c r="HQ651" s="7"/>
      <c r="HR651" s="7"/>
      <c r="HS651" s="7"/>
      <c r="HT651" s="7"/>
      <c r="HU651" s="7"/>
      <c r="HV651" s="7"/>
      <c r="HW651" s="7"/>
      <c r="HX651" s="7"/>
      <c r="HY651" s="7"/>
      <c r="HZ651" s="7"/>
      <c r="IA651" s="7"/>
      <c r="IB651" s="7"/>
      <c r="IC651" s="7"/>
      <c r="ID651" s="7"/>
      <c r="IE651" s="7"/>
      <c r="IF651" s="7"/>
      <c r="IG651" s="7"/>
      <c r="IH651" s="7"/>
      <c r="II651" s="7"/>
      <c r="IJ651" s="7"/>
      <c r="IK651" s="7"/>
      <c r="IL651" s="7"/>
      <c r="IM651" s="7"/>
      <c r="IN651" s="7"/>
      <c r="IO651" s="7"/>
      <c r="IP651" s="7"/>
      <c r="IQ651" s="7"/>
      <c r="IR651" s="7"/>
      <c r="IS651" s="7"/>
      <c r="IT651" s="7"/>
      <c r="IU651" s="7"/>
      <c r="IV651" s="7"/>
    </row>
    <row r="652" spans="1:256" s="33" customFormat="1">
      <c r="A652" s="1111"/>
      <c r="B652" s="1104"/>
      <c r="C652" s="91"/>
      <c r="D652" s="1099"/>
      <c r="E652" s="91"/>
      <c r="F652" s="91"/>
      <c r="G652" s="2"/>
      <c r="H652" s="197"/>
      <c r="I652" s="917"/>
      <c r="J652" s="91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  <c r="AC652" s="7"/>
      <c r="AD652" s="7"/>
      <c r="AE652" s="7"/>
      <c r="AF652" s="7"/>
      <c r="AG652" s="7"/>
      <c r="AH652" s="7"/>
      <c r="AI652" s="7"/>
      <c r="AJ652" s="7"/>
      <c r="AK652" s="7"/>
      <c r="AL652" s="7"/>
      <c r="AM652" s="7"/>
      <c r="AN652" s="7"/>
      <c r="AO652" s="7"/>
      <c r="AP652" s="7"/>
      <c r="AQ652" s="7"/>
      <c r="AR652" s="7"/>
      <c r="AS652" s="7"/>
      <c r="AT652" s="7"/>
      <c r="AU652" s="7"/>
      <c r="AV652" s="7"/>
      <c r="AW652" s="7"/>
      <c r="AX652" s="7"/>
      <c r="AY652" s="7"/>
      <c r="AZ652" s="7"/>
      <c r="BA652" s="7"/>
      <c r="BB652" s="7"/>
      <c r="BC652" s="7"/>
      <c r="BD652" s="7"/>
      <c r="BE652" s="7"/>
      <c r="BF652" s="7"/>
      <c r="BG652" s="7"/>
      <c r="BH652" s="7"/>
      <c r="BI652" s="7"/>
      <c r="BJ652" s="7"/>
      <c r="BK652" s="7"/>
      <c r="BL652" s="7"/>
      <c r="BM652" s="7"/>
      <c r="BN652" s="7"/>
      <c r="BO652" s="7"/>
      <c r="BP652" s="7"/>
      <c r="BQ652" s="7"/>
      <c r="BR652" s="7"/>
      <c r="BS652" s="7"/>
      <c r="BT652" s="7"/>
      <c r="BU652" s="7"/>
      <c r="BV652" s="7"/>
      <c r="BW652" s="7"/>
      <c r="BX652" s="7"/>
      <c r="BY652" s="7"/>
      <c r="BZ652" s="7"/>
      <c r="CA652" s="7"/>
      <c r="CB652" s="7"/>
      <c r="CC652" s="7"/>
      <c r="CD652" s="7"/>
      <c r="CE652" s="7"/>
      <c r="CF652" s="7"/>
      <c r="CG652" s="7"/>
      <c r="CH652" s="7"/>
      <c r="CI652" s="7"/>
      <c r="CJ652" s="7"/>
      <c r="CK652" s="7"/>
      <c r="CL652" s="7"/>
      <c r="CM652" s="7"/>
      <c r="CN652" s="7"/>
      <c r="CO652" s="7"/>
      <c r="CP652" s="7"/>
      <c r="CQ652" s="7"/>
      <c r="CR652" s="7"/>
      <c r="CS652" s="7"/>
      <c r="CT652" s="7"/>
      <c r="CU652" s="7"/>
      <c r="CV652" s="7"/>
      <c r="CW652" s="7"/>
      <c r="CX652" s="7"/>
      <c r="CY652" s="7"/>
      <c r="CZ652" s="7"/>
      <c r="DA652" s="7"/>
      <c r="DB652" s="7"/>
      <c r="DC652" s="7"/>
      <c r="DD652" s="7"/>
      <c r="DE652" s="7"/>
      <c r="DF652" s="7"/>
      <c r="DG652" s="7"/>
      <c r="DH652" s="7"/>
      <c r="DI652" s="7"/>
      <c r="DJ652" s="7"/>
      <c r="DK652" s="7"/>
      <c r="DL652" s="7"/>
      <c r="DM652" s="7"/>
      <c r="DN652" s="7"/>
      <c r="DO652" s="7"/>
      <c r="DP652" s="7"/>
      <c r="DQ652" s="7"/>
      <c r="DR652" s="7"/>
      <c r="DS652" s="7"/>
      <c r="DT652" s="7"/>
      <c r="DU652" s="7"/>
      <c r="DV652" s="7"/>
      <c r="DW652" s="7"/>
      <c r="DX652" s="7"/>
      <c r="DY652" s="7"/>
      <c r="DZ652" s="7"/>
      <c r="EA652" s="7"/>
      <c r="EB652" s="7"/>
      <c r="EC652" s="7"/>
      <c r="ED652" s="7"/>
      <c r="EE652" s="7"/>
      <c r="EF652" s="7"/>
      <c r="EG652" s="7"/>
      <c r="EH652" s="7"/>
      <c r="EI652" s="7"/>
      <c r="EJ652" s="7"/>
      <c r="EK652" s="7"/>
      <c r="EL652" s="7"/>
      <c r="EM652" s="7"/>
      <c r="EN652" s="7"/>
      <c r="EO652" s="7"/>
      <c r="EP652" s="7"/>
      <c r="EQ652" s="7"/>
      <c r="ER652" s="7"/>
      <c r="ES652" s="7"/>
      <c r="ET652" s="7"/>
      <c r="EU652" s="7"/>
      <c r="EV652" s="7"/>
      <c r="EW652" s="7"/>
      <c r="EX652" s="7"/>
      <c r="EY652" s="7"/>
      <c r="EZ652" s="7"/>
      <c r="FA652" s="7"/>
      <c r="FB652" s="7"/>
      <c r="FC652" s="7"/>
      <c r="FD652" s="7"/>
      <c r="FE652" s="7"/>
      <c r="FF652" s="7"/>
      <c r="FG652" s="7"/>
      <c r="FH652" s="7"/>
      <c r="FI652" s="7"/>
      <c r="FJ652" s="7"/>
      <c r="FK652" s="7"/>
      <c r="FL652" s="7"/>
      <c r="FM652" s="7"/>
      <c r="FN652" s="7"/>
      <c r="FO652" s="7"/>
      <c r="FP652" s="7"/>
      <c r="FQ652" s="7"/>
      <c r="FR652" s="7"/>
      <c r="FS652" s="7"/>
      <c r="FT652" s="7"/>
      <c r="FU652" s="7"/>
      <c r="FV652" s="7"/>
      <c r="FW652" s="7"/>
      <c r="FX652" s="7"/>
      <c r="FY652" s="7"/>
      <c r="FZ652" s="7"/>
      <c r="GA652" s="7"/>
      <c r="GB652" s="7"/>
      <c r="GC652" s="7"/>
      <c r="GD652" s="7"/>
      <c r="GE652" s="7"/>
      <c r="GF652" s="7"/>
      <c r="GG652" s="7"/>
      <c r="GH652" s="7"/>
      <c r="GI652" s="7"/>
      <c r="GJ652" s="7"/>
      <c r="GK652" s="7"/>
      <c r="GL652" s="7"/>
      <c r="GM652" s="7"/>
      <c r="GN652" s="7"/>
      <c r="GO652" s="7"/>
      <c r="GP652" s="7"/>
      <c r="GQ652" s="7"/>
      <c r="GR652" s="7"/>
      <c r="GS652" s="7"/>
      <c r="GT652" s="7"/>
      <c r="GU652" s="7"/>
      <c r="GV652" s="7"/>
      <c r="GW652" s="7"/>
      <c r="GX652" s="7"/>
      <c r="GY652" s="7"/>
      <c r="GZ652" s="7"/>
      <c r="HA652" s="7"/>
      <c r="HB652" s="7"/>
      <c r="HC652" s="7"/>
      <c r="HD652" s="7"/>
      <c r="HE652" s="7"/>
      <c r="HF652" s="7"/>
      <c r="HG652" s="7"/>
      <c r="HH652" s="7"/>
      <c r="HI652" s="7"/>
      <c r="HJ652" s="7"/>
      <c r="HK652" s="7"/>
      <c r="HL652" s="7"/>
      <c r="HM652" s="7"/>
      <c r="HN652" s="7"/>
      <c r="HO652" s="7"/>
      <c r="HP652" s="7"/>
      <c r="HQ652" s="7"/>
      <c r="HR652" s="7"/>
      <c r="HS652" s="7"/>
      <c r="HT652" s="7"/>
      <c r="HU652" s="7"/>
      <c r="HV652" s="7"/>
      <c r="HW652" s="7"/>
      <c r="HX652" s="7"/>
      <c r="HY652" s="7"/>
      <c r="HZ652" s="7"/>
      <c r="IA652" s="7"/>
      <c r="IB652" s="7"/>
      <c r="IC652" s="7"/>
      <c r="ID652" s="7"/>
      <c r="IE652" s="7"/>
      <c r="IF652" s="7"/>
      <c r="IG652" s="7"/>
      <c r="IH652" s="7"/>
      <c r="II652" s="7"/>
      <c r="IJ652" s="7"/>
      <c r="IK652" s="7"/>
      <c r="IL652" s="7"/>
      <c r="IM652" s="7"/>
      <c r="IN652" s="7"/>
      <c r="IO652" s="7"/>
      <c r="IP652" s="7"/>
      <c r="IQ652" s="7"/>
      <c r="IR652" s="7"/>
      <c r="IS652" s="7"/>
      <c r="IT652" s="7"/>
      <c r="IU652" s="7"/>
      <c r="IV652" s="7"/>
    </row>
    <row r="653" spans="1:256" s="33" customFormat="1">
      <c r="A653" s="1103"/>
      <c r="B653" s="1105"/>
      <c r="C653" s="91"/>
      <c r="D653" s="1099"/>
      <c r="E653" s="91"/>
      <c r="F653" s="91"/>
      <c r="G653" s="2"/>
      <c r="H653" s="197"/>
      <c r="I653" s="917"/>
      <c r="J653" s="91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  <c r="AD653" s="7"/>
      <c r="AE653" s="7"/>
      <c r="AF653" s="7"/>
      <c r="AG653" s="7"/>
      <c r="AH653" s="7"/>
      <c r="AI653" s="7"/>
      <c r="AJ653" s="7"/>
      <c r="AK653" s="7"/>
      <c r="AL653" s="7"/>
      <c r="AM653" s="7"/>
      <c r="AN653" s="7"/>
      <c r="AO653" s="7"/>
      <c r="AP653" s="7"/>
      <c r="AQ653" s="7"/>
      <c r="AR653" s="7"/>
      <c r="AS653" s="7"/>
      <c r="AT653" s="7"/>
      <c r="AU653" s="7"/>
      <c r="AV653" s="7"/>
      <c r="AW653" s="7"/>
      <c r="AX653" s="7"/>
      <c r="AY653" s="7"/>
      <c r="AZ653" s="7"/>
      <c r="BA653" s="7"/>
      <c r="BB653" s="7"/>
      <c r="BC653" s="7"/>
      <c r="BD653" s="7"/>
      <c r="BE653" s="7"/>
      <c r="BF653" s="7"/>
      <c r="BG653" s="7"/>
      <c r="BH653" s="7"/>
      <c r="BI653" s="7"/>
      <c r="BJ653" s="7"/>
      <c r="BK653" s="7"/>
      <c r="BL653" s="7"/>
      <c r="BM653" s="7"/>
      <c r="BN653" s="7"/>
      <c r="BO653" s="7"/>
      <c r="BP653" s="7"/>
      <c r="BQ653" s="7"/>
      <c r="BR653" s="7"/>
      <c r="BS653" s="7"/>
      <c r="BT653" s="7"/>
      <c r="BU653" s="7"/>
      <c r="BV653" s="7"/>
      <c r="BW653" s="7"/>
      <c r="BX653" s="7"/>
      <c r="BY653" s="7"/>
      <c r="BZ653" s="7"/>
      <c r="CA653" s="7"/>
      <c r="CB653" s="7"/>
      <c r="CC653" s="7"/>
      <c r="CD653" s="7"/>
      <c r="CE653" s="7"/>
      <c r="CF653" s="7"/>
      <c r="CG653" s="7"/>
      <c r="CH653" s="7"/>
      <c r="CI653" s="7"/>
      <c r="CJ653" s="7"/>
      <c r="CK653" s="7"/>
      <c r="CL653" s="7"/>
      <c r="CM653" s="7"/>
      <c r="CN653" s="7"/>
      <c r="CO653" s="7"/>
      <c r="CP653" s="7"/>
      <c r="CQ653" s="7"/>
      <c r="CR653" s="7"/>
      <c r="CS653" s="7"/>
      <c r="CT653" s="7"/>
      <c r="CU653" s="7"/>
      <c r="CV653" s="7"/>
      <c r="CW653" s="7"/>
      <c r="CX653" s="7"/>
      <c r="CY653" s="7"/>
      <c r="CZ653" s="7"/>
      <c r="DA653" s="7"/>
      <c r="DB653" s="7"/>
      <c r="DC653" s="7"/>
      <c r="DD653" s="7"/>
      <c r="DE653" s="7"/>
      <c r="DF653" s="7"/>
      <c r="DG653" s="7"/>
      <c r="DH653" s="7"/>
      <c r="DI653" s="7"/>
      <c r="DJ653" s="7"/>
      <c r="DK653" s="7"/>
      <c r="DL653" s="7"/>
      <c r="DM653" s="7"/>
      <c r="DN653" s="7"/>
      <c r="DO653" s="7"/>
      <c r="DP653" s="7"/>
      <c r="DQ653" s="7"/>
      <c r="DR653" s="7"/>
      <c r="DS653" s="7"/>
      <c r="DT653" s="7"/>
      <c r="DU653" s="7"/>
      <c r="DV653" s="7"/>
      <c r="DW653" s="7"/>
      <c r="DX653" s="7"/>
      <c r="DY653" s="7"/>
      <c r="DZ653" s="7"/>
      <c r="EA653" s="7"/>
      <c r="EB653" s="7"/>
      <c r="EC653" s="7"/>
      <c r="ED653" s="7"/>
      <c r="EE653" s="7"/>
      <c r="EF653" s="7"/>
      <c r="EG653" s="7"/>
      <c r="EH653" s="7"/>
      <c r="EI653" s="7"/>
      <c r="EJ653" s="7"/>
      <c r="EK653" s="7"/>
      <c r="EL653" s="7"/>
      <c r="EM653" s="7"/>
      <c r="EN653" s="7"/>
      <c r="EO653" s="7"/>
      <c r="EP653" s="7"/>
      <c r="EQ653" s="7"/>
      <c r="ER653" s="7"/>
      <c r="ES653" s="7"/>
      <c r="ET653" s="7"/>
      <c r="EU653" s="7"/>
      <c r="EV653" s="7"/>
      <c r="EW653" s="7"/>
      <c r="EX653" s="7"/>
      <c r="EY653" s="7"/>
      <c r="EZ653" s="7"/>
      <c r="FA653" s="7"/>
      <c r="FB653" s="7"/>
      <c r="FC653" s="7"/>
      <c r="FD653" s="7"/>
      <c r="FE653" s="7"/>
      <c r="FF653" s="7"/>
      <c r="FG653" s="7"/>
      <c r="FH653" s="7"/>
      <c r="FI653" s="7"/>
      <c r="FJ653" s="7"/>
      <c r="FK653" s="7"/>
      <c r="FL653" s="7"/>
      <c r="FM653" s="7"/>
      <c r="FN653" s="7"/>
      <c r="FO653" s="7"/>
      <c r="FP653" s="7"/>
      <c r="FQ653" s="7"/>
      <c r="FR653" s="7"/>
      <c r="FS653" s="7"/>
      <c r="FT653" s="7"/>
      <c r="FU653" s="7"/>
      <c r="FV653" s="7"/>
      <c r="FW653" s="7"/>
      <c r="FX653" s="7"/>
      <c r="FY653" s="7"/>
      <c r="FZ653" s="7"/>
      <c r="GA653" s="7"/>
      <c r="GB653" s="7"/>
      <c r="GC653" s="7"/>
      <c r="GD653" s="7"/>
      <c r="GE653" s="7"/>
      <c r="GF653" s="7"/>
      <c r="GG653" s="7"/>
      <c r="GH653" s="7"/>
      <c r="GI653" s="7"/>
      <c r="GJ653" s="7"/>
      <c r="GK653" s="7"/>
      <c r="GL653" s="7"/>
      <c r="GM653" s="7"/>
      <c r="GN653" s="7"/>
      <c r="GO653" s="7"/>
      <c r="GP653" s="7"/>
      <c r="GQ653" s="7"/>
      <c r="GR653" s="7"/>
      <c r="GS653" s="7"/>
      <c r="GT653" s="7"/>
      <c r="GU653" s="7"/>
      <c r="GV653" s="7"/>
      <c r="GW653" s="7"/>
      <c r="GX653" s="7"/>
      <c r="GY653" s="7"/>
      <c r="GZ653" s="7"/>
      <c r="HA653" s="7"/>
      <c r="HB653" s="7"/>
      <c r="HC653" s="7"/>
      <c r="HD653" s="7"/>
      <c r="HE653" s="7"/>
      <c r="HF653" s="7"/>
      <c r="HG653" s="7"/>
      <c r="HH653" s="7"/>
      <c r="HI653" s="7"/>
      <c r="HJ653" s="7"/>
      <c r="HK653" s="7"/>
      <c r="HL653" s="7"/>
      <c r="HM653" s="7"/>
      <c r="HN653" s="7"/>
      <c r="HO653" s="7"/>
      <c r="HP653" s="7"/>
      <c r="HQ653" s="7"/>
      <c r="HR653" s="7"/>
      <c r="HS653" s="7"/>
      <c r="HT653" s="7"/>
      <c r="HU653" s="7"/>
      <c r="HV653" s="7"/>
      <c r="HW653" s="7"/>
      <c r="HX653" s="7"/>
      <c r="HY653" s="7"/>
      <c r="HZ653" s="7"/>
      <c r="IA653" s="7"/>
      <c r="IB653" s="7"/>
      <c r="IC653" s="7"/>
      <c r="ID653" s="7"/>
      <c r="IE653" s="7"/>
      <c r="IF653" s="7"/>
      <c r="IG653" s="7"/>
      <c r="IH653" s="7"/>
      <c r="II653" s="7"/>
      <c r="IJ653" s="7"/>
      <c r="IK653" s="7"/>
      <c r="IL653" s="7"/>
      <c r="IM653" s="7"/>
      <c r="IN653" s="7"/>
      <c r="IO653" s="7"/>
      <c r="IP653" s="7"/>
      <c r="IQ653" s="7"/>
      <c r="IR653" s="7"/>
      <c r="IS653" s="7"/>
      <c r="IT653" s="7"/>
      <c r="IU653" s="7"/>
      <c r="IV653" s="7"/>
    </row>
    <row r="654" spans="1:256" s="33" customFormat="1">
      <c r="A654" s="1103"/>
      <c r="B654" s="1105"/>
      <c r="C654" s="91"/>
      <c r="D654" s="1099"/>
      <c r="E654" s="91"/>
      <c r="F654" s="91"/>
      <c r="G654" s="2"/>
      <c r="H654" s="197"/>
      <c r="I654" s="917"/>
      <c r="J654" s="91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7"/>
      <c r="AD654" s="7"/>
      <c r="AE654" s="7"/>
      <c r="AF654" s="7"/>
      <c r="AG654" s="7"/>
      <c r="AH654" s="7"/>
      <c r="AI654" s="7"/>
      <c r="AJ654" s="7"/>
      <c r="AK654" s="7"/>
      <c r="AL654" s="7"/>
      <c r="AM654" s="7"/>
      <c r="AN654" s="7"/>
      <c r="AO654" s="7"/>
      <c r="AP654" s="7"/>
      <c r="AQ654" s="7"/>
      <c r="AR654" s="7"/>
      <c r="AS654" s="7"/>
      <c r="AT654" s="7"/>
      <c r="AU654" s="7"/>
      <c r="AV654" s="7"/>
      <c r="AW654" s="7"/>
      <c r="AX654" s="7"/>
      <c r="AY654" s="7"/>
      <c r="AZ654" s="7"/>
      <c r="BA654" s="7"/>
      <c r="BB654" s="7"/>
      <c r="BC654" s="7"/>
      <c r="BD654" s="7"/>
      <c r="BE654" s="7"/>
      <c r="BF654" s="7"/>
      <c r="BG654" s="7"/>
      <c r="BH654" s="7"/>
      <c r="BI654" s="7"/>
      <c r="BJ654" s="7"/>
      <c r="BK654" s="7"/>
      <c r="BL654" s="7"/>
      <c r="BM654" s="7"/>
      <c r="BN654" s="7"/>
      <c r="BO654" s="7"/>
      <c r="BP654" s="7"/>
      <c r="BQ654" s="7"/>
      <c r="BR654" s="7"/>
      <c r="BS654" s="7"/>
      <c r="BT654" s="7"/>
      <c r="BU654" s="7"/>
      <c r="BV654" s="7"/>
      <c r="BW654" s="7"/>
      <c r="BX654" s="7"/>
      <c r="BY654" s="7"/>
      <c r="BZ654" s="7"/>
      <c r="CA654" s="7"/>
      <c r="CB654" s="7"/>
      <c r="CC654" s="7"/>
      <c r="CD654" s="7"/>
      <c r="CE654" s="7"/>
      <c r="CF654" s="7"/>
      <c r="CG654" s="7"/>
      <c r="CH654" s="7"/>
      <c r="CI654" s="7"/>
      <c r="CJ654" s="7"/>
      <c r="CK654" s="7"/>
      <c r="CL654" s="7"/>
      <c r="CM654" s="7"/>
      <c r="CN654" s="7"/>
      <c r="CO654" s="7"/>
      <c r="CP654" s="7"/>
      <c r="CQ654" s="7"/>
      <c r="CR654" s="7"/>
      <c r="CS654" s="7"/>
      <c r="CT654" s="7"/>
      <c r="CU654" s="7"/>
      <c r="CV654" s="7"/>
      <c r="CW654" s="7"/>
      <c r="CX654" s="7"/>
      <c r="CY654" s="7"/>
      <c r="CZ654" s="7"/>
      <c r="DA654" s="7"/>
      <c r="DB654" s="7"/>
      <c r="DC654" s="7"/>
      <c r="DD654" s="7"/>
      <c r="DE654" s="7"/>
      <c r="DF654" s="7"/>
      <c r="DG654" s="7"/>
      <c r="DH654" s="7"/>
      <c r="DI654" s="7"/>
      <c r="DJ654" s="7"/>
      <c r="DK654" s="7"/>
      <c r="DL654" s="7"/>
      <c r="DM654" s="7"/>
      <c r="DN654" s="7"/>
      <c r="DO654" s="7"/>
      <c r="DP654" s="7"/>
      <c r="DQ654" s="7"/>
      <c r="DR654" s="7"/>
      <c r="DS654" s="7"/>
      <c r="DT654" s="7"/>
      <c r="DU654" s="7"/>
      <c r="DV654" s="7"/>
      <c r="DW654" s="7"/>
      <c r="DX654" s="7"/>
      <c r="DY654" s="7"/>
      <c r="DZ654" s="7"/>
      <c r="EA654" s="7"/>
      <c r="EB654" s="7"/>
      <c r="EC654" s="7"/>
      <c r="ED654" s="7"/>
      <c r="EE654" s="7"/>
      <c r="EF654" s="7"/>
      <c r="EG654" s="7"/>
      <c r="EH654" s="7"/>
      <c r="EI654" s="7"/>
      <c r="EJ654" s="7"/>
      <c r="EK654" s="7"/>
      <c r="EL654" s="7"/>
      <c r="EM654" s="7"/>
      <c r="EN654" s="7"/>
      <c r="EO654" s="7"/>
      <c r="EP654" s="7"/>
      <c r="EQ654" s="7"/>
      <c r="ER654" s="7"/>
      <c r="ES654" s="7"/>
      <c r="ET654" s="7"/>
      <c r="EU654" s="7"/>
      <c r="EV654" s="7"/>
      <c r="EW654" s="7"/>
      <c r="EX654" s="7"/>
      <c r="EY654" s="7"/>
      <c r="EZ654" s="7"/>
      <c r="FA654" s="7"/>
      <c r="FB654" s="7"/>
      <c r="FC654" s="7"/>
      <c r="FD654" s="7"/>
      <c r="FE654" s="7"/>
      <c r="FF654" s="7"/>
      <c r="FG654" s="7"/>
      <c r="FH654" s="7"/>
      <c r="FI654" s="7"/>
      <c r="FJ654" s="7"/>
      <c r="FK654" s="7"/>
      <c r="FL654" s="7"/>
      <c r="FM654" s="7"/>
      <c r="FN654" s="7"/>
      <c r="FO654" s="7"/>
      <c r="FP654" s="7"/>
      <c r="FQ654" s="7"/>
      <c r="FR654" s="7"/>
      <c r="FS654" s="7"/>
      <c r="FT654" s="7"/>
      <c r="FU654" s="7"/>
      <c r="FV654" s="7"/>
      <c r="FW654" s="7"/>
      <c r="FX654" s="7"/>
      <c r="FY654" s="7"/>
      <c r="FZ654" s="7"/>
      <c r="GA654" s="7"/>
      <c r="GB654" s="7"/>
      <c r="GC654" s="7"/>
      <c r="GD654" s="7"/>
      <c r="GE654" s="7"/>
      <c r="GF654" s="7"/>
      <c r="GG654" s="7"/>
      <c r="GH654" s="7"/>
      <c r="GI654" s="7"/>
      <c r="GJ654" s="7"/>
      <c r="GK654" s="7"/>
      <c r="GL654" s="7"/>
      <c r="GM654" s="7"/>
      <c r="GN654" s="7"/>
      <c r="GO654" s="7"/>
      <c r="GP654" s="7"/>
      <c r="GQ654" s="7"/>
      <c r="GR654" s="7"/>
      <c r="GS654" s="7"/>
      <c r="GT654" s="7"/>
      <c r="GU654" s="7"/>
      <c r="GV654" s="7"/>
      <c r="GW654" s="7"/>
      <c r="GX654" s="7"/>
      <c r="GY654" s="7"/>
      <c r="GZ654" s="7"/>
      <c r="HA654" s="7"/>
      <c r="HB654" s="7"/>
      <c r="HC654" s="7"/>
      <c r="HD654" s="7"/>
      <c r="HE654" s="7"/>
      <c r="HF654" s="7"/>
      <c r="HG654" s="7"/>
      <c r="HH654" s="7"/>
      <c r="HI654" s="7"/>
      <c r="HJ654" s="7"/>
      <c r="HK654" s="7"/>
      <c r="HL654" s="7"/>
      <c r="HM654" s="7"/>
      <c r="HN654" s="7"/>
      <c r="HO654" s="7"/>
      <c r="HP654" s="7"/>
      <c r="HQ654" s="7"/>
      <c r="HR654" s="7"/>
      <c r="HS654" s="7"/>
      <c r="HT654" s="7"/>
      <c r="HU654" s="7"/>
      <c r="HV654" s="7"/>
      <c r="HW654" s="7"/>
      <c r="HX654" s="7"/>
      <c r="HY654" s="7"/>
      <c r="HZ654" s="7"/>
      <c r="IA654" s="7"/>
      <c r="IB654" s="7"/>
      <c r="IC654" s="7"/>
      <c r="ID654" s="7"/>
      <c r="IE654" s="7"/>
      <c r="IF654" s="7"/>
      <c r="IG654" s="7"/>
      <c r="IH654" s="7"/>
      <c r="II654" s="7"/>
      <c r="IJ654" s="7"/>
      <c r="IK654" s="7"/>
      <c r="IL654" s="7"/>
      <c r="IM654" s="7"/>
      <c r="IN654" s="7"/>
      <c r="IO654" s="7"/>
      <c r="IP654" s="7"/>
      <c r="IQ654" s="7"/>
      <c r="IR654" s="7"/>
      <c r="IS654" s="7"/>
      <c r="IT654" s="7"/>
      <c r="IU654" s="7"/>
      <c r="IV654" s="7"/>
    </row>
    <row r="655" spans="1:256" s="33" customFormat="1">
      <c r="A655" s="104"/>
      <c r="B655" s="1105"/>
      <c r="C655" s="91"/>
      <c r="D655" s="1099"/>
      <c r="E655" s="91"/>
      <c r="F655" s="91"/>
      <c r="G655" s="2"/>
      <c r="H655" s="197"/>
      <c r="I655" s="917"/>
      <c r="J655" s="91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7"/>
      <c r="AD655" s="7"/>
      <c r="AE655" s="7"/>
      <c r="AF655" s="7"/>
      <c r="AG655" s="7"/>
      <c r="AH655" s="7"/>
      <c r="AI655" s="7"/>
      <c r="AJ655" s="7"/>
      <c r="AK655" s="7"/>
      <c r="AL655" s="7"/>
      <c r="AM655" s="7"/>
      <c r="AN655" s="7"/>
      <c r="AO655" s="7"/>
      <c r="AP655" s="7"/>
      <c r="AQ655" s="7"/>
      <c r="AR655" s="7"/>
      <c r="AS655" s="7"/>
      <c r="AT655" s="7"/>
      <c r="AU655" s="7"/>
      <c r="AV655" s="7"/>
      <c r="AW655" s="7"/>
      <c r="AX655" s="7"/>
      <c r="AY655" s="7"/>
      <c r="AZ655" s="7"/>
      <c r="BA655" s="7"/>
      <c r="BB655" s="7"/>
      <c r="BC655" s="7"/>
      <c r="BD655" s="7"/>
      <c r="BE655" s="7"/>
      <c r="BF655" s="7"/>
      <c r="BG655" s="7"/>
      <c r="BH655" s="7"/>
      <c r="BI655" s="7"/>
      <c r="BJ655" s="7"/>
      <c r="BK655" s="7"/>
      <c r="BL655" s="7"/>
      <c r="BM655" s="7"/>
      <c r="BN655" s="7"/>
      <c r="BO655" s="7"/>
      <c r="BP655" s="7"/>
      <c r="BQ655" s="7"/>
      <c r="BR655" s="7"/>
      <c r="BS655" s="7"/>
      <c r="BT655" s="7"/>
      <c r="BU655" s="7"/>
      <c r="BV655" s="7"/>
      <c r="BW655" s="7"/>
      <c r="BX655" s="7"/>
      <c r="BY655" s="7"/>
      <c r="BZ655" s="7"/>
      <c r="CA655" s="7"/>
      <c r="CB655" s="7"/>
      <c r="CC655" s="7"/>
      <c r="CD655" s="7"/>
      <c r="CE655" s="7"/>
      <c r="CF655" s="7"/>
      <c r="CG655" s="7"/>
      <c r="CH655" s="7"/>
      <c r="CI655" s="7"/>
      <c r="CJ655" s="7"/>
      <c r="CK655" s="7"/>
      <c r="CL655" s="7"/>
      <c r="CM655" s="7"/>
      <c r="CN655" s="7"/>
      <c r="CO655" s="7"/>
      <c r="CP655" s="7"/>
      <c r="CQ655" s="7"/>
      <c r="CR655" s="7"/>
      <c r="CS655" s="7"/>
      <c r="CT655" s="7"/>
      <c r="CU655" s="7"/>
      <c r="CV655" s="7"/>
      <c r="CW655" s="7"/>
      <c r="CX655" s="7"/>
      <c r="CY655" s="7"/>
      <c r="CZ655" s="7"/>
      <c r="DA655" s="7"/>
      <c r="DB655" s="7"/>
      <c r="DC655" s="7"/>
      <c r="DD655" s="7"/>
      <c r="DE655" s="7"/>
      <c r="DF655" s="7"/>
      <c r="DG655" s="7"/>
      <c r="DH655" s="7"/>
      <c r="DI655" s="7"/>
      <c r="DJ655" s="7"/>
      <c r="DK655" s="7"/>
      <c r="DL655" s="7"/>
      <c r="DM655" s="7"/>
      <c r="DN655" s="7"/>
      <c r="DO655" s="7"/>
      <c r="DP655" s="7"/>
      <c r="DQ655" s="7"/>
      <c r="DR655" s="7"/>
      <c r="DS655" s="7"/>
      <c r="DT655" s="7"/>
      <c r="DU655" s="7"/>
      <c r="DV655" s="7"/>
      <c r="DW655" s="7"/>
      <c r="DX655" s="7"/>
      <c r="DY655" s="7"/>
      <c r="DZ655" s="7"/>
      <c r="EA655" s="7"/>
      <c r="EB655" s="7"/>
      <c r="EC655" s="7"/>
      <c r="ED655" s="7"/>
      <c r="EE655" s="7"/>
      <c r="EF655" s="7"/>
      <c r="EG655" s="7"/>
      <c r="EH655" s="7"/>
      <c r="EI655" s="7"/>
      <c r="EJ655" s="7"/>
      <c r="EK655" s="7"/>
      <c r="EL655" s="7"/>
      <c r="EM655" s="7"/>
      <c r="EN655" s="7"/>
      <c r="EO655" s="7"/>
      <c r="EP655" s="7"/>
      <c r="EQ655" s="7"/>
      <c r="ER655" s="7"/>
      <c r="ES655" s="7"/>
      <c r="ET655" s="7"/>
      <c r="EU655" s="7"/>
      <c r="EV655" s="7"/>
      <c r="EW655" s="7"/>
      <c r="EX655" s="7"/>
      <c r="EY655" s="7"/>
      <c r="EZ655" s="7"/>
      <c r="FA655" s="7"/>
      <c r="FB655" s="7"/>
      <c r="FC655" s="7"/>
      <c r="FD655" s="7"/>
      <c r="FE655" s="7"/>
      <c r="FF655" s="7"/>
      <c r="FG655" s="7"/>
      <c r="FH655" s="7"/>
      <c r="FI655" s="7"/>
      <c r="FJ655" s="7"/>
      <c r="FK655" s="7"/>
      <c r="FL655" s="7"/>
      <c r="FM655" s="7"/>
      <c r="FN655" s="7"/>
      <c r="FO655" s="7"/>
      <c r="FP655" s="7"/>
      <c r="FQ655" s="7"/>
      <c r="FR655" s="7"/>
      <c r="FS655" s="7"/>
      <c r="FT655" s="7"/>
      <c r="FU655" s="7"/>
      <c r="FV655" s="7"/>
      <c r="FW655" s="7"/>
      <c r="FX655" s="7"/>
      <c r="FY655" s="7"/>
      <c r="FZ655" s="7"/>
      <c r="GA655" s="7"/>
      <c r="GB655" s="7"/>
      <c r="GC655" s="7"/>
      <c r="GD655" s="7"/>
      <c r="GE655" s="7"/>
      <c r="GF655" s="7"/>
      <c r="GG655" s="7"/>
      <c r="GH655" s="7"/>
      <c r="GI655" s="7"/>
      <c r="GJ655" s="7"/>
      <c r="GK655" s="7"/>
      <c r="GL655" s="7"/>
      <c r="GM655" s="7"/>
      <c r="GN655" s="7"/>
      <c r="GO655" s="7"/>
      <c r="GP655" s="7"/>
      <c r="GQ655" s="7"/>
      <c r="GR655" s="7"/>
      <c r="GS655" s="7"/>
      <c r="GT655" s="7"/>
      <c r="GU655" s="7"/>
      <c r="GV655" s="7"/>
      <c r="GW655" s="7"/>
      <c r="GX655" s="7"/>
      <c r="GY655" s="7"/>
      <c r="GZ655" s="7"/>
      <c r="HA655" s="7"/>
      <c r="HB655" s="7"/>
      <c r="HC655" s="7"/>
      <c r="HD655" s="7"/>
      <c r="HE655" s="7"/>
      <c r="HF655" s="7"/>
      <c r="HG655" s="7"/>
      <c r="HH655" s="7"/>
      <c r="HI655" s="7"/>
      <c r="HJ655" s="7"/>
      <c r="HK655" s="7"/>
      <c r="HL655" s="7"/>
      <c r="HM655" s="7"/>
      <c r="HN655" s="7"/>
      <c r="HO655" s="7"/>
      <c r="HP655" s="7"/>
      <c r="HQ655" s="7"/>
      <c r="HR655" s="7"/>
      <c r="HS655" s="7"/>
      <c r="HT655" s="7"/>
      <c r="HU655" s="7"/>
      <c r="HV655" s="7"/>
      <c r="HW655" s="7"/>
      <c r="HX655" s="7"/>
      <c r="HY655" s="7"/>
      <c r="HZ655" s="7"/>
      <c r="IA655" s="7"/>
      <c r="IB655" s="7"/>
      <c r="IC655" s="7"/>
      <c r="ID655" s="7"/>
      <c r="IE655" s="7"/>
      <c r="IF655" s="7"/>
      <c r="IG655" s="7"/>
      <c r="IH655" s="7"/>
      <c r="II655" s="7"/>
      <c r="IJ655" s="7"/>
      <c r="IK655" s="7"/>
      <c r="IL655" s="7"/>
      <c r="IM655" s="7"/>
      <c r="IN655" s="7"/>
      <c r="IO655" s="7"/>
      <c r="IP655" s="7"/>
      <c r="IQ655" s="7"/>
      <c r="IR655" s="7"/>
      <c r="IS655" s="7"/>
      <c r="IT655" s="7"/>
      <c r="IU655" s="7"/>
      <c r="IV655" s="7"/>
    </row>
    <row r="656" spans="1:256" s="33" customFormat="1">
      <c r="A656" s="104"/>
      <c r="B656" s="1105"/>
      <c r="C656" s="91"/>
      <c r="D656" s="1099"/>
      <c r="E656" s="91"/>
      <c r="F656" s="91"/>
      <c r="G656" s="2"/>
      <c r="H656" s="197"/>
      <c r="I656" s="917"/>
      <c r="J656" s="91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7"/>
      <c r="AD656" s="7"/>
      <c r="AE656" s="7"/>
      <c r="AF656" s="7"/>
      <c r="AG656" s="7"/>
      <c r="AH656" s="7"/>
      <c r="AI656" s="7"/>
      <c r="AJ656" s="7"/>
      <c r="AK656" s="7"/>
      <c r="AL656" s="7"/>
      <c r="AM656" s="7"/>
      <c r="AN656" s="7"/>
      <c r="AO656" s="7"/>
      <c r="AP656" s="7"/>
      <c r="AQ656" s="7"/>
      <c r="AR656" s="7"/>
      <c r="AS656" s="7"/>
      <c r="AT656" s="7"/>
      <c r="AU656" s="7"/>
      <c r="AV656" s="7"/>
      <c r="AW656" s="7"/>
      <c r="AX656" s="7"/>
      <c r="AY656" s="7"/>
      <c r="AZ656" s="7"/>
      <c r="BA656" s="7"/>
      <c r="BB656" s="7"/>
      <c r="BC656" s="7"/>
      <c r="BD656" s="7"/>
      <c r="BE656" s="7"/>
      <c r="BF656" s="7"/>
      <c r="BG656" s="7"/>
      <c r="BH656" s="7"/>
      <c r="BI656" s="7"/>
      <c r="BJ656" s="7"/>
      <c r="BK656" s="7"/>
      <c r="BL656" s="7"/>
      <c r="BM656" s="7"/>
      <c r="BN656" s="7"/>
      <c r="BO656" s="7"/>
      <c r="BP656" s="7"/>
      <c r="BQ656" s="7"/>
      <c r="BR656" s="7"/>
      <c r="BS656" s="7"/>
      <c r="BT656" s="7"/>
      <c r="BU656" s="7"/>
      <c r="BV656" s="7"/>
      <c r="BW656" s="7"/>
      <c r="BX656" s="7"/>
      <c r="BY656" s="7"/>
      <c r="BZ656" s="7"/>
      <c r="CA656" s="7"/>
      <c r="CB656" s="7"/>
      <c r="CC656" s="7"/>
      <c r="CD656" s="7"/>
      <c r="CE656" s="7"/>
      <c r="CF656" s="7"/>
      <c r="CG656" s="7"/>
      <c r="CH656" s="7"/>
      <c r="CI656" s="7"/>
      <c r="CJ656" s="7"/>
      <c r="CK656" s="7"/>
      <c r="CL656" s="7"/>
      <c r="CM656" s="7"/>
      <c r="CN656" s="7"/>
      <c r="CO656" s="7"/>
      <c r="CP656" s="7"/>
      <c r="CQ656" s="7"/>
      <c r="CR656" s="7"/>
      <c r="CS656" s="7"/>
      <c r="CT656" s="7"/>
      <c r="CU656" s="7"/>
      <c r="CV656" s="7"/>
      <c r="CW656" s="7"/>
      <c r="CX656" s="7"/>
      <c r="CY656" s="7"/>
      <c r="CZ656" s="7"/>
      <c r="DA656" s="7"/>
      <c r="DB656" s="7"/>
      <c r="DC656" s="7"/>
      <c r="DD656" s="7"/>
      <c r="DE656" s="7"/>
      <c r="DF656" s="7"/>
      <c r="DG656" s="7"/>
      <c r="DH656" s="7"/>
      <c r="DI656" s="7"/>
      <c r="DJ656" s="7"/>
      <c r="DK656" s="7"/>
      <c r="DL656" s="7"/>
      <c r="DM656" s="7"/>
      <c r="DN656" s="7"/>
      <c r="DO656" s="7"/>
      <c r="DP656" s="7"/>
      <c r="DQ656" s="7"/>
      <c r="DR656" s="7"/>
      <c r="DS656" s="7"/>
      <c r="DT656" s="7"/>
      <c r="DU656" s="7"/>
      <c r="DV656" s="7"/>
      <c r="DW656" s="7"/>
      <c r="DX656" s="7"/>
      <c r="DY656" s="7"/>
      <c r="DZ656" s="7"/>
      <c r="EA656" s="7"/>
      <c r="EB656" s="7"/>
      <c r="EC656" s="7"/>
      <c r="ED656" s="7"/>
      <c r="EE656" s="7"/>
      <c r="EF656" s="7"/>
      <c r="EG656" s="7"/>
      <c r="EH656" s="7"/>
      <c r="EI656" s="7"/>
      <c r="EJ656" s="7"/>
      <c r="EK656" s="7"/>
      <c r="EL656" s="7"/>
      <c r="EM656" s="7"/>
      <c r="EN656" s="7"/>
      <c r="EO656" s="7"/>
      <c r="EP656" s="7"/>
      <c r="EQ656" s="7"/>
      <c r="ER656" s="7"/>
      <c r="ES656" s="7"/>
      <c r="ET656" s="7"/>
      <c r="EU656" s="7"/>
      <c r="EV656" s="7"/>
      <c r="EW656" s="7"/>
      <c r="EX656" s="7"/>
      <c r="EY656" s="7"/>
      <c r="EZ656" s="7"/>
      <c r="FA656" s="7"/>
      <c r="FB656" s="7"/>
      <c r="FC656" s="7"/>
      <c r="FD656" s="7"/>
      <c r="FE656" s="7"/>
      <c r="FF656" s="7"/>
      <c r="FG656" s="7"/>
      <c r="FH656" s="7"/>
      <c r="FI656" s="7"/>
      <c r="FJ656" s="7"/>
      <c r="FK656" s="7"/>
      <c r="FL656" s="7"/>
      <c r="FM656" s="7"/>
      <c r="FN656" s="7"/>
      <c r="FO656" s="7"/>
      <c r="FP656" s="7"/>
      <c r="FQ656" s="7"/>
      <c r="FR656" s="7"/>
      <c r="FS656" s="7"/>
      <c r="FT656" s="7"/>
      <c r="FU656" s="7"/>
      <c r="FV656" s="7"/>
      <c r="FW656" s="7"/>
      <c r="FX656" s="7"/>
      <c r="FY656" s="7"/>
      <c r="FZ656" s="7"/>
      <c r="GA656" s="7"/>
      <c r="GB656" s="7"/>
      <c r="GC656" s="7"/>
      <c r="GD656" s="7"/>
      <c r="GE656" s="7"/>
      <c r="GF656" s="7"/>
      <c r="GG656" s="7"/>
      <c r="GH656" s="7"/>
      <c r="GI656" s="7"/>
      <c r="GJ656" s="7"/>
      <c r="GK656" s="7"/>
      <c r="GL656" s="7"/>
      <c r="GM656" s="7"/>
      <c r="GN656" s="7"/>
      <c r="GO656" s="7"/>
      <c r="GP656" s="7"/>
      <c r="GQ656" s="7"/>
      <c r="GR656" s="7"/>
      <c r="GS656" s="7"/>
      <c r="GT656" s="7"/>
      <c r="GU656" s="7"/>
      <c r="GV656" s="7"/>
      <c r="GW656" s="7"/>
      <c r="GX656" s="7"/>
      <c r="GY656" s="7"/>
      <c r="GZ656" s="7"/>
      <c r="HA656" s="7"/>
      <c r="HB656" s="7"/>
      <c r="HC656" s="7"/>
      <c r="HD656" s="7"/>
      <c r="HE656" s="7"/>
      <c r="HF656" s="7"/>
      <c r="HG656" s="7"/>
      <c r="HH656" s="7"/>
      <c r="HI656" s="7"/>
      <c r="HJ656" s="7"/>
      <c r="HK656" s="7"/>
      <c r="HL656" s="7"/>
      <c r="HM656" s="7"/>
      <c r="HN656" s="7"/>
      <c r="HO656" s="7"/>
      <c r="HP656" s="7"/>
      <c r="HQ656" s="7"/>
      <c r="HR656" s="7"/>
      <c r="HS656" s="7"/>
      <c r="HT656" s="7"/>
      <c r="HU656" s="7"/>
      <c r="HV656" s="7"/>
      <c r="HW656" s="7"/>
      <c r="HX656" s="7"/>
      <c r="HY656" s="7"/>
      <c r="HZ656" s="7"/>
      <c r="IA656" s="7"/>
      <c r="IB656" s="7"/>
      <c r="IC656" s="7"/>
      <c r="ID656" s="7"/>
      <c r="IE656" s="7"/>
      <c r="IF656" s="7"/>
      <c r="IG656" s="7"/>
      <c r="IH656" s="7"/>
      <c r="II656" s="7"/>
      <c r="IJ656" s="7"/>
      <c r="IK656" s="7"/>
      <c r="IL656" s="7"/>
      <c r="IM656" s="7"/>
      <c r="IN656" s="7"/>
      <c r="IO656" s="7"/>
      <c r="IP656" s="7"/>
      <c r="IQ656" s="7"/>
      <c r="IR656" s="7"/>
      <c r="IS656" s="7"/>
      <c r="IT656" s="7"/>
      <c r="IU656" s="7"/>
      <c r="IV656" s="7"/>
    </row>
    <row r="657" spans="1:256" s="33" customFormat="1">
      <c r="A657" s="314"/>
      <c r="B657" s="1112"/>
      <c r="C657" s="334"/>
      <c r="D657" s="1113"/>
      <c r="E657" s="334"/>
      <c r="F657" s="84"/>
      <c r="G657" s="2"/>
      <c r="H657" s="197"/>
      <c r="I657" s="917"/>
      <c r="J657" s="91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  <c r="AD657" s="7"/>
      <c r="AE657" s="7"/>
      <c r="AF657" s="7"/>
      <c r="AG657" s="7"/>
      <c r="AH657" s="7"/>
      <c r="AI657" s="7"/>
      <c r="AJ657" s="7"/>
      <c r="AK657" s="7"/>
      <c r="AL657" s="7"/>
      <c r="AM657" s="7"/>
      <c r="AN657" s="7"/>
      <c r="AO657" s="7"/>
      <c r="AP657" s="7"/>
      <c r="AQ657" s="7"/>
      <c r="AR657" s="7"/>
      <c r="AS657" s="7"/>
      <c r="AT657" s="7"/>
      <c r="AU657" s="7"/>
      <c r="AV657" s="7"/>
      <c r="AW657" s="7"/>
      <c r="AX657" s="7"/>
      <c r="AY657" s="7"/>
      <c r="AZ657" s="7"/>
      <c r="BA657" s="7"/>
      <c r="BB657" s="7"/>
      <c r="BC657" s="7"/>
      <c r="BD657" s="7"/>
      <c r="BE657" s="7"/>
      <c r="BF657" s="7"/>
      <c r="BG657" s="7"/>
      <c r="BH657" s="7"/>
      <c r="BI657" s="7"/>
      <c r="BJ657" s="7"/>
      <c r="BK657" s="7"/>
      <c r="BL657" s="7"/>
      <c r="BM657" s="7"/>
      <c r="BN657" s="7"/>
      <c r="BO657" s="7"/>
      <c r="BP657" s="7"/>
      <c r="BQ657" s="7"/>
      <c r="BR657" s="7"/>
      <c r="BS657" s="7"/>
      <c r="BT657" s="7"/>
      <c r="BU657" s="7"/>
      <c r="BV657" s="7"/>
      <c r="BW657" s="7"/>
      <c r="BX657" s="7"/>
      <c r="BY657" s="7"/>
      <c r="BZ657" s="7"/>
      <c r="CA657" s="7"/>
      <c r="CB657" s="7"/>
      <c r="CC657" s="7"/>
      <c r="CD657" s="7"/>
      <c r="CE657" s="7"/>
      <c r="CF657" s="7"/>
      <c r="CG657" s="7"/>
      <c r="CH657" s="7"/>
      <c r="CI657" s="7"/>
      <c r="CJ657" s="7"/>
      <c r="CK657" s="7"/>
      <c r="CL657" s="7"/>
      <c r="CM657" s="7"/>
      <c r="CN657" s="7"/>
      <c r="CO657" s="7"/>
      <c r="CP657" s="7"/>
      <c r="CQ657" s="7"/>
      <c r="CR657" s="7"/>
      <c r="CS657" s="7"/>
      <c r="CT657" s="7"/>
      <c r="CU657" s="7"/>
      <c r="CV657" s="7"/>
      <c r="CW657" s="7"/>
      <c r="CX657" s="7"/>
      <c r="CY657" s="7"/>
      <c r="CZ657" s="7"/>
      <c r="DA657" s="7"/>
      <c r="DB657" s="7"/>
      <c r="DC657" s="7"/>
      <c r="DD657" s="7"/>
      <c r="DE657" s="7"/>
      <c r="DF657" s="7"/>
      <c r="DG657" s="7"/>
      <c r="DH657" s="7"/>
      <c r="DI657" s="7"/>
      <c r="DJ657" s="7"/>
      <c r="DK657" s="7"/>
      <c r="DL657" s="7"/>
      <c r="DM657" s="7"/>
      <c r="DN657" s="7"/>
      <c r="DO657" s="7"/>
      <c r="DP657" s="7"/>
      <c r="DQ657" s="7"/>
      <c r="DR657" s="7"/>
      <c r="DS657" s="7"/>
      <c r="DT657" s="7"/>
      <c r="DU657" s="7"/>
      <c r="DV657" s="7"/>
      <c r="DW657" s="7"/>
      <c r="DX657" s="7"/>
      <c r="DY657" s="7"/>
      <c r="DZ657" s="7"/>
      <c r="EA657" s="7"/>
      <c r="EB657" s="7"/>
      <c r="EC657" s="7"/>
      <c r="ED657" s="7"/>
      <c r="EE657" s="7"/>
      <c r="EF657" s="7"/>
      <c r="EG657" s="7"/>
      <c r="EH657" s="7"/>
      <c r="EI657" s="7"/>
      <c r="EJ657" s="7"/>
      <c r="EK657" s="7"/>
      <c r="EL657" s="7"/>
      <c r="EM657" s="7"/>
      <c r="EN657" s="7"/>
      <c r="EO657" s="7"/>
      <c r="EP657" s="7"/>
      <c r="EQ657" s="7"/>
      <c r="ER657" s="7"/>
      <c r="ES657" s="7"/>
      <c r="ET657" s="7"/>
      <c r="EU657" s="7"/>
      <c r="EV657" s="7"/>
      <c r="EW657" s="7"/>
      <c r="EX657" s="7"/>
      <c r="EY657" s="7"/>
      <c r="EZ657" s="7"/>
      <c r="FA657" s="7"/>
      <c r="FB657" s="7"/>
      <c r="FC657" s="7"/>
      <c r="FD657" s="7"/>
      <c r="FE657" s="7"/>
      <c r="FF657" s="7"/>
      <c r="FG657" s="7"/>
      <c r="FH657" s="7"/>
      <c r="FI657" s="7"/>
      <c r="FJ657" s="7"/>
      <c r="FK657" s="7"/>
      <c r="FL657" s="7"/>
      <c r="FM657" s="7"/>
      <c r="FN657" s="7"/>
      <c r="FO657" s="7"/>
      <c r="FP657" s="7"/>
      <c r="FQ657" s="7"/>
      <c r="FR657" s="7"/>
      <c r="FS657" s="7"/>
      <c r="FT657" s="7"/>
      <c r="FU657" s="7"/>
      <c r="FV657" s="7"/>
      <c r="FW657" s="7"/>
      <c r="FX657" s="7"/>
      <c r="FY657" s="7"/>
      <c r="FZ657" s="7"/>
      <c r="GA657" s="7"/>
      <c r="GB657" s="7"/>
      <c r="GC657" s="7"/>
      <c r="GD657" s="7"/>
      <c r="GE657" s="7"/>
      <c r="GF657" s="7"/>
      <c r="GG657" s="7"/>
      <c r="GH657" s="7"/>
      <c r="GI657" s="7"/>
      <c r="GJ657" s="7"/>
      <c r="GK657" s="7"/>
      <c r="GL657" s="7"/>
      <c r="GM657" s="7"/>
      <c r="GN657" s="7"/>
      <c r="GO657" s="7"/>
      <c r="GP657" s="7"/>
      <c r="GQ657" s="7"/>
      <c r="GR657" s="7"/>
      <c r="GS657" s="7"/>
      <c r="GT657" s="7"/>
      <c r="GU657" s="7"/>
      <c r="GV657" s="7"/>
      <c r="GW657" s="7"/>
      <c r="GX657" s="7"/>
      <c r="GY657" s="7"/>
      <c r="GZ657" s="7"/>
      <c r="HA657" s="7"/>
      <c r="HB657" s="7"/>
      <c r="HC657" s="7"/>
      <c r="HD657" s="7"/>
      <c r="HE657" s="7"/>
      <c r="HF657" s="7"/>
      <c r="HG657" s="7"/>
      <c r="HH657" s="7"/>
      <c r="HI657" s="7"/>
      <c r="HJ657" s="7"/>
      <c r="HK657" s="7"/>
      <c r="HL657" s="7"/>
      <c r="HM657" s="7"/>
      <c r="HN657" s="7"/>
      <c r="HO657" s="7"/>
      <c r="HP657" s="7"/>
      <c r="HQ657" s="7"/>
      <c r="HR657" s="7"/>
      <c r="HS657" s="7"/>
      <c r="HT657" s="7"/>
      <c r="HU657" s="7"/>
      <c r="HV657" s="7"/>
      <c r="HW657" s="7"/>
      <c r="HX657" s="7"/>
      <c r="HY657" s="7"/>
      <c r="HZ657" s="7"/>
      <c r="IA657" s="7"/>
      <c r="IB657" s="7"/>
      <c r="IC657" s="7"/>
      <c r="ID657" s="7"/>
      <c r="IE657" s="7"/>
      <c r="IF657" s="7"/>
      <c r="IG657" s="7"/>
      <c r="IH657" s="7"/>
      <c r="II657" s="7"/>
      <c r="IJ657" s="7"/>
      <c r="IK657" s="7"/>
      <c r="IL657" s="7"/>
      <c r="IM657" s="7"/>
      <c r="IN657" s="7"/>
      <c r="IO657" s="7"/>
      <c r="IP657" s="7"/>
      <c r="IQ657" s="7"/>
      <c r="IR657" s="7"/>
      <c r="IS657" s="7"/>
      <c r="IT657" s="7"/>
      <c r="IU657" s="7"/>
      <c r="IV657" s="7"/>
    </row>
    <row r="658" spans="1:256">
      <c r="A658" s="367"/>
      <c r="B658" s="917"/>
      <c r="C658" s="1"/>
      <c r="D658" s="30"/>
      <c r="E658" s="1"/>
      <c r="F658" s="2"/>
      <c r="G658" s="2"/>
      <c r="H658" s="197"/>
      <c r="I658" s="917"/>
      <c r="J658" s="917"/>
    </row>
    <row r="659" spans="1:256">
      <c r="A659" s="367"/>
      <c r="B659" s="917"/>
      <c r="C659" s="1"/>
      <c r="D659" s="30"/>
      <c r="E659" s="1"/>
      <c r="F659" s="2"/>
      <c r="G659" s="2"/>
      <c r="H659" s="197"/>
      <c r="I659" s="917"/>
      <c r="J659" s="917"/>
    </row>
    <row r="660" spans="1:256">
      <c r="A660" s="367"/>
      <c r="B660" s="917"/>
      <c r="C660" s="1"/>
      <c r="D660" s="30"/>
      <c r="E660" s="1"/>
      <c r="F660" s="2"/>
      <c r="G660" s="2"/>
      <c r="H660" s="197"/>
      <c r="I660" s="917"/>
      <c r="J660" s="917"/>
    </row>
    <row r="661" spans="1:256">
      <c r="A661" s="367"/>
      <c r="B661" s="917"/>
      <c r="C661" s="1"/>
      <c r="D661" s="30"/>
      <c r="E661" s="1"/>
      <c r="F661" s="2"/>
      <c r="G661" s="2"/>
      <c r="H661" s="197"/>
      <c r="I661" s="917"/>
      <c r="J661" s="917"/>
    </row>
    <row r="662" spans="1:256" s="33" customFormat="1">
      <c r="A662" s="1114"/>
      <c r="B662" s="1115"/>
      <c r="C662" s="1116"/>
      <c r="D662" s="1117"/>
      <c r="E662" s="1116"/>
      <c r="F662" s="166"/>
      <c r="G662" s="2"/>
      <c r="H662" s="197"/>
      <c r="I662" s="917"/>
      <c r="J662" s="91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7"/>
      <c r="AD662" s="7"/>
      <c r="AE662" s="7"/>
      <c r="AF662" s="7"/>
      <c r="AG662" s="7"/>
      <c r="AH662" s="7"/>
      <c r="AI662" s="7"/>
      <c r="AJ662" s="7"/>
      <c r="AK662" s="7"/>
      <c r="AL662" s="7"/>
      <c r="AM662" s="7"/>
      <c r="AN662" s="7"/>
      <c r="AO662" s="7"/>
      <c r="AP662" s="7"/>
      <c r="AQ662" s="7"/>
      <c r="AR662" s="7"/>
      <c r="AS662" s="7"/>
      <c r="AT662" s="7"/>
      <c r="AU662" s="7"/>
      <c r="AV662" s="7"/>
      <c r="AW662" s="7"/>
      <c r="AX662" s="7"/>
      <c r="AY662" s="7"/>
      <c r="AZ662" s="7"/>
      <c r="BA662" s="7"/>
      <c r="BB662" s="7"/>
      <c r="BC662" s="7"/>
      <c r="BD662" s="7"/>
      <c r="BE662" s="7"/>
      <c r="BF662" s="7"/>
      <c r="BG662" s="7"/>
      <c r="BH662" s="7"/>
      <c r="BI662" s="7"/>
      <c r="BJ662" s="7"/>
      <c r="BK662" s="7"/>
      <c r="BL662" s="7"/>
      <c r="BM662" s="7"/>
      <c r="BN662" s="7"/>
      <c r="BO662" s="7"/>
      <c r="BP662" s="7"/>
      <c r="BQ662" s="7"/>
      <c r="BR662" s="7"/>
      <c r="BS662" s="7"/>
      <c r="BT662" s="7"/>
      <c r="BU662" s="7"/>
      <c r="BV662" s="7"/>
      <c r="BW662" s="7"/>
      <c r="BX662" s="7"/>
      <c r="BY662" s="7"/>
      <c r="BZ662" s="7"/>
      <c r="CA662" s="7"/>
      <c r="CB662" s="7"/>
      <c r="CC662" s="7"/>
      <c r="CD662" s="7"/>
      <c r="CE662" s="7"/>
      <c r="CF662" s="7"/>
      <c r="CG662" s="7"/>
      <c r="CH662" s="7"/>
      <c r="CI662" s="7"/>
      <c r="CJ662" s="7"/>
      <c r="CK662" s="7"/>
      <c r="CL662" s="7"/>
      <c r="CM662" s="7"/>
      <c r="CN662" s="7"/>
      <c r="CO662" s="7"/>
      <c r="CP662" s="7"/>
      <c r="CQ662" s="7"/>
      <c r="CR662" s="7"/>
      <c r="CS662" s="7"/>
      <c r="CT662" s="7"/>
      <c r="CU662" s="7"/>
      <c r="CV662" s="7"/>
      <c r="CW662" s="7"/>
      <c r="CX662" s="7"/>
      <c r="CY662" s="7"/>
      <c r="CZ662" s="7"/>
      <c r="DA662" s="7"/>
      <c r="DB662" s="7"/>
      <c r="DC662" s="7"/>
      <c r="DD662" s="7"/>
      <c r="DE662" s="7"/>
      <c r="DF662" s="7"/>
      <c r="DG662" s="7"/>
      <c r="DH662" s="7"/>
      <c r="DI662" s="7"/>
      <c r="DJ662" s="7"/>
      <c r="DK662" s="7"/>
      <c r="DL662" s="7"/>
      <c r="DM662" s="7"/>
      <c r="DN662" s="7"/>
      <c r="DO662" s="7"/>
      <c r="DP662" s="7"/>
      <c r="DQ662" s="7"/>
      <c r="DR662" s="7"/>
      <c r="DS662" s="7"/>
      <c r="DT662" s="7"/>
      <c r="DU662" s="7"/>
      <c r="DV662" s="7"/>
      <c r="DW662" s="7"/>
      <c r="DX662" s="7"/>
      <c r="DY662" s="7"/>
      <c r="DZ662" s="7"/>
      <c r="EA662" s="7"/>
      <c r="EB662" s="7"/>
      <c r="EC662" s="7"/>
      <c r="ED662" s="7"/>
      <c r="EE662" s="7"/>
      <c r="EF662" s="7"/>
      <c r="EG662" s="7"/>
      <c r="EH662" s="7"/>
      <c r="EI662" s="7"/>
      <c r="EJ662" s="7"/>
      <c r="EK662" s="7"/>
      <c r="EL662" s="7"/>
      <c r="EM662" s="7"/>
      <c r="EN662" s="7"/>
      <c r="EO662" s="7"/>
      <c r="EP662" s="7"/>
      <c r="EQ662" s="7"/>
      <c r="ER662" s="7"/>
      <c r="ES662" s="7"/>
      <c r="ET662" s="7"/>
      <c r="EU662" s="7"/>
      <c r="EV662" s="7"/>
      <c r="EW662" s="7"/>
      <c r="EX662" s="7"/>
      <c r="EY662" s="7"/>
      <c r="EZ662" s="7"/>
      <c r="FA662" s="7"/>
      <c r="FB662" s="7"/>
      <c r="FC662" s="7"/>
      <c r="FD662" s="7"/>
      <c r="FE662" s="7"/>
      <c r="FF662" s="7"/>
      <c r="FG662" s="7"/>
      <c r="FH662" s="7"/>
      <c r="FI662" s="7"/>
      <c r="FJ662" s="7"/>
      <c r="FK662" s="7"/>
      <c r="FL662" s="7"/>
      <c r="FM662" s="7"/>
      <c r="FN662" s="7"/>
      <c r="FO662" s="7"/>
      <c r="FP662" s="7"/>
      <c r="FQ662" s="7"/>
      <c r="FR662" s="7"/>
      <c r="FS662" s="7"/>
      <c r="FT662" s="7"/>
      <c r="FU662" s="7"/>
      <c r="FV662" s="7"/>
      <c r="FW662" s="7"/>
      <c r="FX662" s="7"/>
      <c r="FY662" s="7"/>
      <c r="FZ662" s="7"/>
      <c r="GA662" s="7"/>
      <c r="GB662" s="7"/>
      <c r="GC662" s="7"/>
      <c r="GD662" s="7"/>
      <c r="GE662" s="7"/>
      <c r="GF662" s="7"/>
      <c r="GG662" s="7"/>
      <c r="GH662" s="7"/>
      <c r="GI662" s="7"/>
      <c r="GJ662" s="7"/>
      <c r="GK662" s="7"/>
      <c r="GL662" s="7"/>
      <c r="GM662" s="7"/>
      <c r="GN662" s="7"/>
      <c r="GO662" s="7"/>
      <c r="GP662" s="7"/>
      <c r="GQ662" s="7"/>
      <c r="GR662" s="7"/>
      <c r="GS662" s="7"/>
      <c r="GT662" s="7"/>
      <c r="GU662" s="7"/>
      <c r="GV662" s="7"/>
      <c r="GW662" s="7"/>
      <c r="GX662" s="7"/>
      <c r="GY662" s="7"/>
      <c r="GZ662" s="7"/>
      <c r="HA662" s="7"/>
      <c r="HB662" s="7"/>
      <c r="HC662" s="7"/>
      <c r="HD662" s="7"/>
      <c r="HE662" s="7"/>
      <c r="HF662" s="7"/>
      <c r="HG662" s="7"/>
      <c r="HH662" s="7"/>
      <c r="HI662" s="7"/>
      <c r="HJ662" s="7"/>
      <c r="HK662" s="7"/>
      <c r="HL662" s="7"/>
      <c r="HM662" s="7"/>
      <c r="HN662" s="7"/>
      <c r="HO662" s="7"/>
      <c r="HP662" s="7"/>
      <c r="HQ662" s="7"/>
      <c r="HR662" s="7"/>
      <c r="HS662" s="7"/>
      <c r="HT662" s="7"/>
      <c r="HU662" s="7"/>
      <c r="HV662" s="7"/>
      <c r="HW662" s="7"/>
      <c r="HX662" s="7"/>
      <c r="HY662" s="7"/>
      <c r="HZ662" s="7"/>
      <c r="IA662" s="7"/>
      <c r="IB662" s="7"/>
      <c r="IC662" s="7"/>
      <c r="ID662" s="7"/>
      <c r="IE662" s="7"/>
      <c r="IF662" s="7"/>
      <c r="IG662" s="7"/>
      <c r="IH662" s="7"/>
      <c r="II662" s="7"/>
      <c r="IJ662" s="7"/>
      <c r="IK662" s="7"/>
      <c r="IL662" s="7"/>
      <c r="IM662" s="7"/>
      <c r="IN662" s="7"/>
      <c r="IO662" s="7"/>
      <c r="IP662" s="7"/>
      <c r="IQ662" s="7"/>
      <c r="IR662" s="7"/>
      <c r="IS662" s="7"/>
      <c r="IT662" s="7"/>
      <c r="IU662" s="7"/>
      <c r="IV662" s="7"/>
    </row>
    <row r="663" spans="1:256" s="33" customFormat="1">
      <c r="A663" s="1118"/>
      <c r="B663" s="1094"/>
      <c r="C663" s="156"/>
      <c r="D663" s="1110"/>
      <c r="E663" s="167"/>
      <c r="F663" s="167"/>
      <c r="G663" s="2"/>
      <c r="H663" s="197"/>
      <c r="I663" s="917"/>
      <c r="J663" s="91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7"/>
      <c r="AD663" s="7"/>
      <c r="AE663" s="7"/>
      <c r="AF663" s="7"/>
      <c r="AG663" s="7"/>
      <c r="AH663" s="7"/>
      <c r="AI663" s="7"/>
      <c r="AJ663" s="7"/>
      <c r="AK663" s="7"/>
      <c r="AL663" s="7"/>
      <c r="AM663" s="7"/>
      <c r="AN663" s="7"/>
      <c r="AO663" s="7"/>
      <c r="AP663" s="7"/>
      <c r="AQ663" s="7"/>
      <c r="AR663" s="7"/>
      <c r="AS663" s="7"/>
      <c r="AT663" s="7"/>
      <c r="AU663" s="7"/>
      <c r="AV663" s="7"/>
      <c r="AW663" s="7"/>
      <c r="AX663" s="7"/>
      <c r="AY663" s="7"/>
      <c r="AZ663" s="7"/>
      <c r="BA663" s="7"/>
      <c r="BB663" s="7"/>
      <c r="BC663" s="7"/>
      <c r="BD663" s="7"/>
      <c r="BE663" s="7"/>
      <c r="BF663" s="7"/>
      <c r="BG663" s="7"/>
      <c r="BH663" s="7"/>
      <c r="BI663" s="7"/>
      <c r="BJ663" s="7"/>
      <c r="BK663" s="7"/>
      <c r="BL663" s="7"/>
      <c r="BM663" s="7"/>
      <c r="BN663" s="7"/>
      <c r="BO663" s="7"/>
      <c r="BP663" s="7"/>
      <c r="BQ663" s="7"/>
      <c r="BR663" s="7"/>
      <c r="BS663" s="7"/>
      <c r="BT663" s="7"/>
      <c r="BU663" s="7"/>
      <c r="BV663" s="7"/>
      <c r="BW663" s="7"/>
      <c r="BX663" s="7"/>
      <c r="BY663" s="7"/>
      <c r="BZ663" s="7"/>
      <c r="CA663" s="7"/>
      <c r="CB663" s="7"/>
      <c r="CC663" s="7"/>
      <c r="CD663" s="7"/>
      <c r="CE663" s="7"/>
      <c r="CF663" s="7"/>
      <c r="CG663" s="7"/>
      <c r="CH663" s="7"/>
      <c r="CI663" s="7"/>
      <c r="CJ663" s="7"/>
      <c r="CK663" s="7"/>
      <c r="CL663" s="7"/>
      <c r="CM663" s="7"/>
      <c r="CN663" s="7"/>
      <c r="CO663" s="7"/>
      <c r="CP663" s="7"/>
      <c r="CQ663" s="7"/>
      <c r="CR663" s="7"/>
      <c r="CS663" s="7"/>
      <c r="CT663" s="7"/>
      <c r="CU663" s="7"/>
      <c r="CV663" s="7"/>
      <c r="CW663" s="7"/>
      <c r="CX663" s="7"/>
      <c r="CY663" s="7"/>
      <c r="CZ663" s="7"/>
      <c r="DA663" s="7"/>
      <c r="DB663" s="7"/>
      <c r="DC663" s="7"/>
      <c r="DD663" s="7"/>
      <c r="DE663" s="7"/>
      <c r="DF663" s="7"/>
      <c r="DG663" s="7"/>
      <c r="DH663" s="7"/>
      <c r="DI663" s="7"/>
      <c r="DJ663" s="7"/>
      <c r="DK663" s="7"/>
      <c r="DL663" s="7"/>
      <c r="DM663" s="7"/>
      <c r="DN663" s="7"/>
      <c r="DO663" s="7"/>
      <c r="DP663" s="7"/>
      <c r="DQ663" s="7"/>
      <c r="DR663" s="7"/>
      <c r="DS663" s="7"/>
      <c r="DT663" s="7"/>
      <c r="DU663" s="7"/>
      <c r="DV663" s="7"/>
      <c r="DW663" s="7"/>
      <c r="DX663" s="7"/>
      <c r="DY663" s="7"/>
      <c r="DZ663" s="7"/>
      <c r="EA663" s="7"/>
      <c r="EB663" s="7"/>
      <c r="EC663" s="7"/>
      <c r="ED663" s="7"/>
      <c r="EE663" s="7"/>
      <c r="EF663" s="7"/>
      <c r="EG663" s="7"/>
      <c r="EH663" s="7"/>
      <c r="EI663" s="7"/>
      <c r="EJ663" s="7"/>
      <c r="EK663" s="7"/>
      <c r="EL663" s="7"/>
      <c r="EM663" s="7"/>
      <c r="EN663" s="7"/>
      <c r="EO663" s="7"/>
      <c r="EP663" s="7"/>
      <c r="EQ663" s="7"/>
      <c r="ER663" s="7"/>
      <c r="ES663" s="7"/>
      <c r="ET663" s="7"/>
      <c r="EU663" s="7"/>
      <c r="EV663" s="7"/>
      <c r="EW663" s="7"/>
      <c r="EX663" s="7"/>
      <c r="EY663" s="7"/>
      <c r="EZ663" s="7"/>
      <c r="FA663" s="7"/>
      <c r="FB663" s="7"/>
      <c r="FC663" s="7"/>
      <c r="FD663" s="7"/>
      <c r="FE663" s="7"/>
      <c r="FF663" s="7"/>
      <c r="FG663" s="7"/>
      <c r="FH663" s="7"/>
      <c r="FI663" s="7"/>
      <c r="FJ663" s="7"/>
      <c r="FK663" s="7"/>
      <c r="FL663" s="7"/>
      <c r="FM663" s="7"/>
      <c r="FN663" s="7"/>
      <c r="FO663" s="7"/>
      <c r="FP663" s="7"/>
      <c r="FQ663" s="7"/>
      <c r="FR663" s="7"/>
      <c r="FS663" s="7"/>
      <c r="FT663" s="7"/>
      <c r="FU663" s="7"/>
      <c r="FV663" s="7"/>
      <c r="FW663" s="7"/>
      <c r="FX663" s="7"/>
      <c r="FY663" s="7"/>
      <c r="FZ663" s="7"/>
      <c r="GA663" s="7"/>
      <c r="GB663" s="7"/>
      <c r="GC663" s="7"/>
      <c r="GD663" s="7"/>
      <c r="GE663" s="7"/>
      <c r="GF663" s="7"/>
      <c r="GG663" s="7"/>
      <c r="GH663" s="7"/>
      <c r="GI663" s="7"/>
      <c r="GJ663" s="7"/>
      <c r="GK663" s="7"/>
      <c r="GL663" s="7"/>
      <c r="GM663" s="7"/>
      <c r="GN663" s="7"/>
      <c r="GO663" s="7"/>
      <c r="GP663" s="7"/>
      <c r="GQ663" s="7"/>
      <c r="GR663" s="7"/>
      <c r="GS663" s="7"/>
      <c r="GT663" s="7"/>
      <c r="GU663" s="7"/>
      <c r="GV663" s="7"/>
      <c r="GW663" s="7"/>
      <c r="GX663" s="7"/>
      <c r="GY663" s="7"/>
      <c r="GZ663" s="7"/>
      <c r="HA663" s="7"/>
      <c r="HB663" s="7"/>
      <c r="HC663" s="7"/>
      <c r="HD663" s="7"/>
      <c r="HE663" s="7"/>
      <c r="HF663" s="7"/>
      <c r="HG663" s="7"/>
      <c r="HH663" s="7"/>
      <c r="HI663" s="7"/>
      <c r="HJ663" s="7"/>
      <c r="HK663" s="7"/>
      <c r="HL663" s="7"/>
      <c r="HM663" s="7"/>
      <c r="HN663" s="7"/>
      <c r="HO663" s="7"/>
      <c r="HP663" s="7"/>
      <c r="HQ663" s="7"/>
      <c r="HR663" s="7"/>
      <c r="HS663" s="7"/>
      <c r="HT663" s="7"/>
      <c r="HU663" s="7"/>
      <c r="HV663" s="7"/>
      <c r="HW663" s="7"/>
      <c r="HX663" s="7"/>
      <c r="HY663" s="7"/>
      <c r="HZ663" s="7"/>
      <c r="IA663" s="7"/>
      <c r="IB663" s="7"/>
      <c r="IC663" s="7"/>
      <c r="ID663" s="7"/>
      <c r="IE663" s="7"/>
      <c r="IF663" s="7"/>
      <c r="IG663" s="7"/>
      <c r="IH663" s="7"/>
      <c r="II663" s="7"/>
      <c r="IJ663" s="7"/>
      <c r="IK663" s="7"/>
      <c r="IL663" s="7"/>
      <c r="IM663" s="7"/>
      <c r="IN663" s="7"/>
      <c r="IO663" s="7"/>
      <c r="IP663" s="7"/>
      <c r="IQ663" s="7"/>
      <c r="IR663" s="7"/>
      <c r="IS663" s="7"/>
      <c r="IT663" s="7"/>
      <c r="IU663" s="7"/>
      <c r="IV663" s="7"/>
    </row>
    <row r="664" spans="1:256" s="33" customFormat="1">
      <c r="A664" s="1119"/>
      <c r="B664" s="1094"/>
      <c r="C664" s="156"/>
      <c r="D664" s="1110"/>
      <c r="E664" s="167"/>
      <c r="F664" s="167"/>
      <c r="G664" s="2"/>
      <c r="H664" s="197"/>
      <c r="I664" s="917"/>
      <c r="J664" s="91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  <c r="AD664" s="7"/>
      <c r="AE664" s="7"/>
      <c r="AF664" s="7"/>
      <c r="AG664" s="7"/>
      <c r="AH664" s="7"/>
      <c r="AI664" s="7"/>
      <c r="AJ664" s="7"/>
      <c r="AK664" s="7"/>
      <c r="AL664" s="7"/>
      <c r="AM664" s="7"/>
      <c r="AN664" s="7"/>
      <c r="AO664" s="7"/>
      <c r="AP664" s="7"/>
      <c r="AQ664" s="7"/>
      <c r="AR664" s="7"/>
      <c r="AS664" s="7"/>
      <c r="AT664" s="7"/>
      <c r="AU664" s="7"/>
      <c r="AV664" s="7"/>
      <c r="AW664" s="7"/>
      <c r="AX664" s="7"/>
      <c r="AY664" s="7"/>
      <c r="AZ664" s="7"/>
      <c r="BA664" s="7"/>
      <c r="BB664" s="7"/>
      <c r="BC664" s="7"/>
      <c r="BD664" s="7"/>
      <c r="BE664" s="7"/>
      <c r="BF664" s="7"/>
      <c r="BG664" s="7"/>
      <c r="BH664" s="7"/>
      <c r="BI664" s="7"/>
      <c r="BJ664" s="7"/>
      <c r="BK664" s="7"/>
      <c r="BL664" s="7"/>
      <c r="BM664" s="7"/>
      <c r="BN664" s="7"/>
      <c r="BO664" s="7"/>
      <c r="BP664" s="7"/>
      <c r="BQ664" s="7"/>
      <c r="BR664" s="7"/>
      <c r="BS664" s="7"/>
      <c r="BT664" s="7"/>
      <c r="BU664" s="7"/>
      <c r="BV664" s="7"/>
      <c r="BW664" s="7"/>
      <c r="BX664" s="7"/>
      <c r="BY664" s="7"/>
      <c r="BZ664" s="7"/>
      <c r="CA664" s="7"/>
      <c r="CB664" s="7"/>
      <c r="CC664" s="7"/>
      <c r="CD664" s="7"/>
      <c r="CE664" s="7"/>
      <c r="CF664" s="7"/>
      <c r="CG664" s="7"/>
      <c r="CH664" s="7"/>
      <c r="CI664" s="7"/>
      <c r="CJ664" s="7"/>
      <c r="CK664" s="7"/>
      <c r="CL664" s="7"/>
      <c r="CM664" s="7"/>
      <c r="CN664" s="7"/>
      <c r="CO664" s="7"/>
      <c r="CP664" s="7"/>
      <c r="CQ664" s="7"/>
      <c r="CR664" s="7"/>
      <c r="CS664" s="7"/>
      <c r="CT664" s="7"/>
      <c r="CU664" s="7"/>
      <c r="CV664" s="7"/>
      <c r="CW664" s="7"/>
      <c r="CX664" s="7"/>
      <c r="CY664" s="7"/>
      <c r="CZ664" s="7"/>
      <c r="DA664" s="7"/>
      <c r="DB664" s="7"/>
      <c r="DC664" s="7"/>
      <c r="DD664" s="7"/>
      <c r="DE664" s="7"/>
      <c r="DF664" s="7"/>
      <c r="DG664" s="7"/>
      <c r="DH664" s="7"/>
      <c r="DI664" s="7"/>
      <c r="DJ664" s="7"/>
      <c r="DK664" s="7"/>
      <c r="DL664" s="7"/>
      <c r="DM664" s="7"/>
      <c r="DN664" s="7"/>
      <c r="DO664" s="7"/>
      <c r="DP664" s="7"/>
      <c r="DQ664" s="7"/>
      <c r="DR664" s="7"/>
      <c r="DS664" s="7"/>
      <c r="DT664" s="7"/>
      <c r="DU664" s="7"/>
      <c r="DV664" s="7"/>
      <c r="DW664" s="7"/>
      <c r="DX664" s="7"/>
      <c r="DY664" s="7"/>
      <c r="DZ664" s="7"/>
      <c r="EA664" s="7"/>
      <c r="EB664" s="7"/>
      <c r="EC664" s="7"/>
      <c r="ED664" s="7"/>
      <c r="EE664" s="7"/>
      <c r="EF664" s="7"/>
      <c r="EG664" s="7"/>
      <c r="EH664" s="7"/>
      <c r="EI664" s="7"/>
      <c r="EJ664" s="7"/>
      <c r="EK664" s="7"/>
      <c r="EL664" s="7"/>
      <c r="EM664" s="7"/>
      <c r="EN664" s="7"/>
      <c r="EO664" s="7"/>
      <c r="EP664" s="7"/>
      <c r="EQ664" s="7"/>
      <c r="ER664" s="7"/>
      <c r="ES664" s="7"/>
      <c r="ET664" s="7"/>
      <c r="EU664" s="7"/>
      <c r="EV664" s="7"/>
      <c r="EW664" s="7"/>
      <c r="EX664" s="7"/>
      <c r="EY664" s="7"/>
      <c r="EZ664" s="7"/>
      <c r="FA664" s="7"/>
      <c r="FB664" s="7"/>
      <c r="FC664" s="7"/>
      <c r="FD664" s="7"/>
      <c r="FE664" s="7"/>
      <c r="FF664" s="7"/>
      <c r="FG664" s="7"/>
      <c r="FH664" s="7"/>
      <c r="FI664" s="7"/>
      <c r="FJ664" s="7"/>
      <c r="FK664" s="7"/>
      <c r="FL664" s="7"/>
      <c r="FM664" s="7"/>
      <c r="FN664" s="7"/>
      <c r="FO664" s="7"/>
      <c r="FP664" s="7"/>
      <c r="FQ664" s="7"/>
      <c r="FR664" s="7"/>
      <c r="FS664" s="7"/>
      <c r="FT664" s="7"/>
      <c r="FU664" s="7"/>
      <c r="FV664" s="7"/>
      <c r="FW664" s="7"/>
      <c r="FX664" s="7"/>
      <c r="FY664" s="7"/>
      <c r="FZ664" s="7"/>
      <c r="GA664" s="7"/>
      <c r="GB664" s="7"/>
      <c r="GC664" s="7"/>
      <c r="GD664" s="7"/>
      <c r="GE664" s="7"/>
      <c r="GF664" s="7"/>
      <c r="GG664" s="7"/>
      <c r="GH664" s="7"/>
      <c r="GI664" s="7"/>
      <c r="GJ664" s="7"/>
      <c r="GK664" s="7"/>
      <c r="GL664" s="7"/>
      <c r="GM664" s="7"/>
      <c r="GN664" s="7"/>
      <c r="GO664" s="7"/>
      <c r="GP664" s="7"/>
      <c r="GQ664" s="7"/>
      <c r="GR664" s="7"/>
      <c r="GS664" s="7"/>
      <c r="GT664" s="7"/>
      <c r="GU664" s="7"/>
      <c r="GV664" s="7"/>
      <c r="GW664" s="7"/>
      <c r="GX664" s="7"/>
      <c r="GY664" s="7"/>
      <c r="GZ664" s="7"/>
      <c r="HA664" s="7"/>
      <c r="HB664" s="7"/>
      <c r="HC664" s="7"/>
      <c r="HD664" s="7"/>
      <c r="HE664" s="7"/>
      <c r="HF664" s="7"/>
      <c r="HG664" s="7"/>
      <c r="HH664" s="7"/>
      <c r="HI664" s="7"/>
      <c r="HJ664" s="7"/>
      <c r="HK664" s="7"/>
      <c r="HL664" s="7"/>
      <c r="HM664" s="7"/>
      <c r="HN664" s="7"/>
      <c r="HO664" s="7"/>
      <c r="HP664" s="7"/>
      <c r="HQ664" s="7"/>
      <c r="HR664" s="7"/>
      <c r="HS664" s="7"/>
      <c r="HT664" s="7"/>
      <c r="HU664" s="7"/>
      <c r="HV664" s="7"/>
      <c r="HW664" s="7"/>
      <c r="HX664" s="7"/>
      <c r="HY664" s="7"/>
      <c r="HZ664" s="7"/>
      <c r="IA664" s="7"/>
      <c r="IB664" s="7"/>
      <c r="IC664" s="7"/>
      <c r="ID664" s="7"/>
      <c r="IE664" s="7"/>
      <c r="IF664" s="7"/>
      <c r="IG664" s="7"/>
      <c r="IH664" s="7"/>
      <c r="II664" s="7"/>
      <c r="IJ664" s="7"/>
      <c r="IK664" s="7"/>
      <c r="IL664" s="7"/>
      <c r="IM664" s="7"/>
      <c r="IN664" s="7"/>
      <c r="IO664" s="7"/>
      <c r="IP664" s="7"/>
      <c r="IQ664" s="7"/>
      <c r="IR664" s="7"/>
      <c r="IS664" s="7"/>
      <c r="IT664" s="7"/>
      <c r="IU664" s="7"/>
      <c r="IV664" s="7"/>
    </row>
    <row r="665" spans="1:256" s="33" customFormat="1">
      <c r="A665" s="1120"/>
      <c r="B665" s="1121"/>
      <c r="C665" s="156"/>
      <c r="D665" s="1110"/>
      <c r="E665" s="156"/>
      <c r="F665" s="156"/>
      <c r="G665" s="2"/>
      <c r="H665" s="197"/>
      <c r="I665" s="917"/>
      <c r="J665" s="91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  <c r="AC665" s="7"/>
      <c r="AD665" s="7"/>
      <c r="AE665" s="7"/>
      <c r="AF665" s="7"/>
      <c r="AG665" s="7"/>
      <c r="AH665" s="7"/>
      <c r="AI665" s="7"/>
      <c r="AJ665" s="7"/>
      <c r="AK665" s="7"/>
      <c r="AL665" s="7"/>
      <c r="AM665" s="7"/>
      <c r="AN665" s="7"/>
      <c r="AO665" s="7"/>
      <c r="AP665" s="7"/>
      <c r="AQ665" s="7"/>
      <c r="AR665" s="7"/>
      <c r="AS665" s="7"/>
      <c r="AT665" s="7"/>
      <c r="AU665" s="7"/>
      <c r="AV665" s="7"/>
      <c r="AW665" s="7"/>
      <c r="AX665" s="7"/>
      <c r="AY665" s="7"/>
      <c r="AZ665" s="7"/>
      <c r="BA665" s="7"/>
      <c r="BB665" s="7"/>
      <c r="BC665" s="7"/>
      <c r="BD665" s="7"/>
      <c r="BE665" s="7"/>
      <c r="BF665" s="7"/>
      <c r="BG665" s="7"/>
      <c r="BH665" s="7"/>
      <c r="BI665" s="7"/>
      <c r="BJ665" s="7"/>
      <c r="BK665" s="7"/>
      <c r="BL665" s="7"/>
      <c r="BM665" s="7"/>
      <c r="BN665" s="7"/>
      <c r="BO665" s="7"/>
      <c r="BP665" s="7"/>
      <c r="BQ665" s="7"/>
      <c r="BR665" s="7"/>
      <c r="BS665" s="7"/>
      <c r="BT665" s="7"/>
      <c r="BU665" s="7"/>
      <c r="BV665" s="7"/>
      <c r="BW665" s="7"/>
      <c r="BX665" s="7"/>
      <c r="BY665" s="7"/>
      <c r="BZ665" s="7"/>
      <c r="CA665" s="7"/>
      <c r="CB665" s="7"/>
      <c r="CC665" s="7"/>
      <c r="CD665" s="7"/>
      <c r="CE665" s="7"/>
      <c r="CF665" s="7"/>
      <c r="CG665" s="7"/>
      <c r="CH665" s="7"/>
      <c r="CI665" s="7"/>
      <c r="CJ665" s="7"/>
      <c r="CK665" s="7"/>
      <c r="CL665" s="7"/>
      <c r="CM665" s="7"/>
      <c r="CN665" s="7"/>
      <c r="CO665" s="7"/>
      <c r="CP665" s="7"/>
      <c r="CQ665" s="7"/>
      <c r="CR665" s="7"/>
      <c r="CS665" s="7"/>
      <c r="CT665" s="7"/>
      <c r="CU665" s="7"/>
      <c r="CV665" s="7"/>
      <c r="CW665" s="7"/>
      <c r="CX665" s="7"/>
      <c r="CY665" s="7"/>
      <c r="CZ665" s="7"/>
      <c r="DA665" s="7"/>
      <c r="DB665" s="7"/>
      <c r="DC665" s="7"/>
      <c r="DD665" s="7"/>
      <c r="DE665" s="7"/>
      <c r="DF665" s="7"/>
      <c r="DG665" s="7"/>
      <c r="DH665" s="7"/>
      <c r="DI665" s="7"/>
      <c r="DJ665" s="7"/>
      <c r="DK665" s="7"/>
      <c r="DL665" s="7"/>
      <c r="DM665" s="7"/>
      <c r="DN665" s="7"/>
      <c r="DO665" s="7"/>
      <c r="DP665" s="7"/>
      <c r="DQ665" s="7"/>
      <c r="DR665" s="7"/>
      <c r="DS665" s="7"/>
      <c r="DT665" s="7"/>
      <c r="DU665" s="7"/>
      <c r="DV665" s="7"/>
      <c r="DW665" s="7"/>
      <c r="DX665" s="7"/>
      <c r="DY665" s="7"/>
      <c r="DZ665" s="7"/>
      <c r="EA665" s="7"/>
      <c r="EB665" s="7"/>
      <c r="EC665" s="7"/>
      <c r="ED665" s="7"/>
      <c r="EE665" s="7"/>
      <c r="EF665" s="7"/>
      <c r="EG665" s="7"/>
      <c r="EH665" s="7"/>
      <c r="EI665" s="7"/>
      <c r="EJ665" s="7"/>
      <c r="EK665" s="7"/>
      <c r="EL665" s="7"/>
      <c r="EM665" s="7"/>
      <c r="EN665" s="7"/>
      <c r="EO665" s="7"/>
      <c r="EP665" s="7"/>
      <c r="EQ665" s="7"/>
      <c r="ER665" s="7"/>
      <c r="ES665" s="7"/>
      <c r="ET665" s="7"/>
      <c r="EU665" s="7"/>
      <c r="EV665" s="7"/>
      <c r="EW665" s="7"/>
      <c r="EX665" s="7"/>
      <c r="EY665" s="7"/>
      <c r="EZ665" s="7"/>
      <c r="FA665" s="7"/>
      <c r="FB665" s="7"/>
      <c r="FC665" s="7"/>
      <c r="FD665" s="7"/>
      <c r="FE665" s="7"/>
      <c r="FF665" s="7"/>
      <c r="FG665" s="7"/>
      <c r="FH665" s="7"/>
      <c r="FI665" s="7"/>
      <c r="FJ665" s="7"/>
      <c r="FK665" s="7"/>
      <c r="FL665" s="7"/>
      <c r="FM665" s="7"/>
      <c r="FN665" s="7"/>
      <c r="FO665" s="7"/>
      <c r="FP665" s="7"/>
      <c r="FQ665" s="7"/>
      <c r="FR665" s="7"/>
      <c r="FS665" s="7"/>
      <c r="FT665" s="7"/>
      <c r="FU665" s="7"/>
      <c r="FV665" s="7"/>
      <c r="FW665" s="7"/>
      <c r="FX665" s="7"/>
      <c r="FY665" s="7"/>
      <c r="FZ665" s="7"/>
      <c r="GA665" s="7"/>
      <c r="GB665" s="7"/>
      <c r="GC665" s="7"/>
      <c r="GD665" s="7"/>
      <c r="GE665" s="7"/>
      <c r="GF665" s="7"/>
      <c r="GG665" s="7"/>
      <c r="GH665" s="7"/>
      <c r="GI665" s="7"/>
      <c r="GJ665" s="7"/>
      <c r="GK665" s="7"/>
      <c r="GL665" s="7"/>
      <c r="GM665" s="7"/>
      <c r="GN665" s="7"/>
      <c r="GO665" s="7"/>
      <c r="GP665" s="7"/>
      <c r="GQ665" s="7"/>
      <c r="GR665" s="7"/>
      <c r="GS665" s="7"/>
      <c r="GT665" s="7"/>
      <c r="GU665" s="7"/>
      <c r="GV665" s="7"/>
      <c r="GW665" s="7"/>
      <c r="GX665" s="7"/>
      <c r="GY665" s="7"/>
      <c r="GZ665" s="7"/>
      <c r="HA665" s="7"/>
      <c r="HB665" s="7"/>
      <c r="HC665" s="7"/>
      <c r="HD665" s="7"/>
      <c r="HE665" s="7"/>
      <c r="HF665" s="7"/>
      <c r="HG665" s="7"/>
      <c r="HH665" s="7"/>
      <c r="HI665" s="7"/>
      <c r="HJ665" s="7"/>
      <c r="HK665" s="7"/>
      <c r="HL665" s="7"/>
      <c r="HM665" s="7"/>
      <c r="HN665" s="7"/>
      <c r="HO665" s="7"/>
      <c r="HP665" s="7"/>
      <c r="HQ665" s="7"/>
      <c r="HR665" s="7"/>
      <c r="HS665" s="7"/>
      <c r="HT665" s="7"/>
      <c r="HU665" s="7"/>
      <c r="HV665" s="7"/>
      <c r="HW665" s="7"/>
      <c r="HX665" s="7"/>
      <c r="HY665" s="7"/>
      <c r="HZ665" s="7"/>
      <c r="IA665" s="7"/>
      <c r="IB665" s="7"/>
      <c r="IC665" s="7"/>
      <c r="ID665" s="7"/>
      <c r="IE665" s="7"/>
      <c r="IF665" s="7"/>
      <c r="IG665" s="7"/>
      <c r="IH665" s="7"/>
      <c r="II665" s="7"/>
      <c r="IJ665" s="7"/>
      <c r="IK665" s="7"/>
      <c r="IL665" s="7"/>
      <c r="IM665" s="7"/>
      <c r="IN665" s="7"/>
      <c r="IO665" s="7"/>
      <c r="IP665" s="7"/>
      <c r="IQ665" s="7"/>
      <c r="IR665" s="7"/>
      <c r="IS665" s="7"/>
      <c r="IT665" s="7"/>
      <c r="IU665" s="7"/>
      <c r="IV665" s="7"/>
    </row>
    <row r="666" spans="1:256" s="33" customFormat="1">
      <c r="A666" s="1100"/>
      <c r="B666" s="1101"/>
      <c r="C666" s="91"/>
      <c r="D666" s="1099"/>
      <c r="E666" s="91"/>
      <c r="F666" s="91"/>
      <c r="G666" s="2"/>
      <c r="H666" s="197"/>
      <c r="I666" s="917"/>
      <c r="J666" s="91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  <c r="AC666" s="7"/>
      <c r="AD666" s="7"/>
      <c r="AE666" s="7"/>
      <c r="AF666" s="7"/>
      <c r="AG666" s="7"/>
      <c r="AH666" s="7"/>
      <c r="AI666" s="7"/>
      <c r="AJ666" s="7"/>
      <c r="AK666" s="7"/>
      <c r="AL666" s="7"/>
      <c r="AM666" s="7"/>
      <c r="AN666" s="7"/>
      <c r="AO666" s="7"/>
      <c r="AP666" s="7"/>
      <c r="AQ666" s="7"/>
      <c r="AR666" s="7"/>
      <c r="AS666" s="7"/>
      <c r="AT666" s="7"/>
      <c r="AU666" s="7"/>
      <c r="AV666" s="7"/>
      <c r="AW666" s="7"/>
      <c r="AX666" s="7"/>
      <c r="AY666" s="7"/>
      <c r="AZ666" s="7"/>
      <c r="BA666" s="7"/>
      <c r="BB666" s="7"/>
      <c r="BC666" s="7"/>
      <c r="BD666" s="7"/>
      <c r="BE666" s="7"/>
      <c r="BF666" s="7"/>
      <c r="BG666" s="7"/>
      <c r="BH666" s="7"/>
      <c r="BI666" s="7"/>
      <c r="BJ666" s="7"/>
      <c r="BK666" s="7"/>
      <c r="BL666" s="7"/>
      <c r="BM666" s="7"/>
      <c r="BN666" s="7"/>
      <c r="BO666" s="7"/>
      <c r="BP666" s="7"/>
      <c r="BQ666" s="7"/>
      <c r="BR666" s="7"/>
      <c r="BS666" s="7"/>
      <c r="BT666" s="7"/>
      <c r="BU666" s="7"/>
      <c r="BV666" s="7"/>
      <c r="BW666" s="7"/>
      <c r="BX666" s="7"/>
      <c r="BY666" s="7"/>
      <c r="BZ666" s="7"/>
      <c r="CA666" s="7"/>
      <c r="CB666" s="7"/>
      <c r="CC666" s="7"/>
      <c r="CD666" s="7"/>
      <c r="CE666" s="7"/>
      <c r="CF666" s="7"/>
      <c r="CG666" s="7"/>
      <c r="CH666" s="7"/>
      <c r="CI666" s="7"/>
      <c r="CJ666" s="7"/>
      <c r="CK666" s="7"/>
      <c r="CL666" s="7"/>
      <c r="CM666" s="7"/>
      <c r="CN666" s="7"/>
      <c r="CO666" s="7"/>
      <c r="CP666" s="7"/>
      <c r="CQ666" s="7"/>
      <c r="CR666" s="7"/>
      <c r="CS666" s="7"/>
      <c r="CT666" s="7"/>
      <c r="CU666" s="7"/>
      <c r="CV666" s="7"/>
      <c r="CW666" s="7"/>
      <c r="CX666" s="7"/>
      <c r="CY666" s="7"/>
      <c r="CZ666" s="7"/>
      <c r="DA666" s="7"/>
      <c r="DB666" s="7"/>
      <c r="DC666" s="7"/>
      <c r="DD666" s="7"/>
      <c r="DE666" s="7"/>
      <c r="DF666" s="7"/>
      <c r="DG666" s="7"/>
      <c r="DH666" s="7"/>
      <c r="DI666" s="7"/>
      <c r="DJ666" s="7"/>
      <c r="DK666" s="7"/>
      <c r="DL666" s="7"/>
      <c r="DM666" s="7"/>
      <c r="DN666" s="7"/>
      <c r="DO666" s="7"/>
      <c r="DP666" s="7"/>
      <c r="DQ666" s="7"/>
      <c r="DR666" s="7"/>
      <c r="DS666" s="7"/>
      <c r="DT666" s="7"/>
      <c r="DU666" s="7"/>
      <c r="DV666" s="7"/>
      <c r="DW666" s="7"/>
      <c r="DX666" s="7"/>
      <c r="DY666" s="7"/>
      <c r="DZ666" s="7"/>
      <c r="EA666" s="7"/>
      <c r="EB666" s="7"/>
      <c r="EC666" s="7"/>
      <c r="ED666" s="7"/>
      <c r="EE666" s="7"/>
      <c r="EF666" s="7"/>
      <c r="EG666" s="7"/>
      <c r="EH666" s="7"/>
      <c r="EI666" s="7"/>
      <c r="EJ666" s="7"/>
      <c r="EK666" s="7"/>
      <c r="EL666" s="7"/>
      <c r="EM666" s="7"/>
      <c r="EN666" s="7"/>
      <c r="EO666" s="7"/>
      <c r="EP666" s="7"/>
      <c r="EQ666" s="7"/>
      <c r="ER666" s="7"/>
      <c r="ES666" s="7"/>
      <c r="ET666" s="7"/>
      <c r="EU666" s="7"/>
      <c r="EV666" s="7"/>
      <c r="EW666" s="7"/>
      <c r="EX666" s="7"/>
      <c r="EY666" s="7"/>
      <c r="EZ666" s="7"/>
      <c r="FA666" s="7"/>
      <c r="FB666" s="7"/>
      <c r="FC666" s="7"/>
      <c r="FD666" s="7"/>
      <c r="FE666" s="7"/>
      <c r="FF666" s="7"/>
      <c r="FG666" s="7"/>
      <c r="FH666" s="7"/>
      <c r="FI666" s="7"/>
      <c r="FJ666" s="7"/>
      <c r="FK666" s="7"/>
      <c r="FL666" s="7"/>
      <c r="FM666" s="7"/>
      <c r="FN666" s="7"/>
      <c r="FO666" s="7"/>
      <c r="FP666" s="7"/>
      <c r="FQ666" s="7"/>
      <c r="FR666" s="7"/>
      <c r="FS666" s="7"/>
      <c r="FT666" s="7"/>
      <c r="FU666" s="7"/>
      <c r="FV666" s="7"/>
      <c r="FW666" s="7"/>
      <c r="FX666" s="7"/>
      <c r="FY666" s="7"/>
      <c r="FZ666" s="7"/>
      <c r="GA666" s="7"/>
      <c r="GB666" s="7"/>
      <c r="GC666" s="7"/>
      <c r="GD666" s="7"/>
      <c r="GE666" s="7"/>
      <c r="GF666" s="7"/>
      <c r="GG666" s="7"/>
      <c r="GH666" s="7"/>
      <c r="GI666" s="7"/>
      <c r="GJ666" s="7"/>
      <c r="GK666" s="7"/>
      <c r="GL666" s="7"/>
      <c r="GM666" s="7"/>
      <c r="GN666" s="7"/>
      <c r="GO666" s="7"/>
      <c r="GP666" s="7"/>
      <c r="GQ666" s="7"/>
      <c r="GR666" s="7"/>
      <c r="GS666" s="7"/>
      <c r="GT666" s="7"/>
      <c r="GU666" s="7"/>
      <c r="GV666" s="7"/>
      <c r="GW666" s="7"/>
      <c r="GX666" s="7"/>
      <c r="GY666" s="7"/>
      <c r="GZ666" s="7"/>
      <c r="HA666" s="7"/>
      <c r="HB666" s="7"/>
      <c r="HC666" s="7"/>
      <c r="HD666" s="7"/>
      <c r="HE666" s="7"/>
      <c r="HF666" s="7"/>
      <c r="HG666" s="7"/>
      <c r="HH666" s="7"/>
      <c r="HI666" s="7"/>
      <c r="HJ666" s="7"/>
      <c r="HK666" s="7"/>
      <c r="HL666" s="7"/>
      <c r="HM666" s="7"/>
      <c r="HN666" s="7"/>
      <c r="HO666" s="7"/>
      <c r="HP666" s="7"/>
      <c r="HQ666" s="7"/>
      <c r="HR666" s="7"/>
      <c r="HS666" s="7"/>
      <c r="HT666" s="7"/>
      <c r="HU666" s="7"/>
      <c r="HV666" s="7"/>
      <c r="HW666" s="7"/>
      <c r="HX666" s="7"/>
      <c r="HY666" s="7"/>
      <c r="HZ666" s="7"/>
      <c r="IA666" s="7"/>
      <c r="IB666" s="7"/>
      <c r="IC666" s="7"/>
      <c r="ID666" s="7"/>
      <c r="IE666" s="7"/>
      <c r="IF666" s="7"/>
      <c r="IG666" s="7"/>
      <c r="IH666" s="7"/>
      <c r="II666" s="7"/>
      <c r="IJ666" s="7"/>
      <c r="IK666" s="7"/>
      <c r="IL666" s="7"/>
      <c r="IM666" s="7"/>
      <c r="IN666" s="7"/>
      <c r="IO666" s="7"/>
      <c r="IP666" s="7"/>
      <c r="IQ666" s="7"/>
      <c r="IR666" s="7"/>
      <c r="IS666" s="7"/>
      <c r="IT666" s="7"/>
      <c r="IU666" s="7"/>
      <c r="IV666" s="7"/>
    </row>
    <row r="667" spans="1:256" s="33" customFormat="1">
      <c r="A667" s="1100"/>
      <c r="B667" s="1122"/>
      <c r="C667" s="91"/>
      <c r="D667" s="1099"/>
      <c r="E667" s="91"/>
      <c r="F667" s="961"/>
      <c r="G667" s="2"/>
      <c r="H667" s="197"/>
      <c r="I667" s="917"/>
      <c r="J667" s="91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7"/>
      <c r="AD667" s="7"/>
      <c r="AE667" s="7"/>
      <c r="AF667" s="7"/>
      <c r="AG667" s="7"/>
      <c r="AH667" s="7"/>
      <c r="AI667" s="7"/>
      <c r="AJ667" s="7"/>
      <c r="AK667" s="7"/>
      <c r="AL667" s="7"/>
      <c r="AM667" s="7"/>
      <c r="AN667" s="7"/>
      <c r="AO667" s="7"/>
      <c r="AP667" s="7"/>
      <c r="AQ667" s="7"/>
      <c r="AR667" s="7"/>
      <c r="AS667" s="7"/>
      <c r="AT667" s="7"/>
      <c r="AU667" s="7"/>
      <c r="AV667" s="7"/>
      <c r="AW667" s="7"/>
      <c r="AX667" s="7"/>
      <c r="AY667" s="7"/>
      <c r="AZ667" s="7"/>
      <c r="BA667" s="7"/>
      <c r="BB667" s="7"/>
      <c r="BC667" s="7"/>
      <c r="BD667" s="7"/>
      <c r="BE667" s="7"/>
      <c r="BF667" s="7"/>
      <c r="BG667" s="7"/>
      <c r="BH667" s="7"/>
      <c r="BI667" s="7"/>
      <c r="BJ667" s="7"/>
      <c r="BK667" s="7"/>
      <c r="BL667" s="7"/>
      <c r="BM667" s="7"/>
      <c r="BN667" s="7"/>
      <c r="BO667" s="7"/>
      <c r="BP667" s="7"/>
      <c r="BQ667" s="7"/>
      <c r="BR667" s="7"/>
      <c r="BS667" s="7"/>
      <c r="BT667" s="7"/>
      <c r="BU667" s="7"/>
      <c r="BV667" s="7"/>
      <c r="BW667" s="7"/>
      <c r="BX667" s="7"/>
      <c r="BY667" s="7"/>
      <c r="BZ667" s="7"/>
      <c r="CA667" s="7"/>
      <c r="CB667" s="7"/>
      <c r="CC667" s="7"/>
      <c r="CD667" s="7"/>
      <c r="CE667" s="7"/>
      <c r="CF667" s="7"/>
      <c r="CG667" s="7"/>
      <c r="CH667" s="7"/>
      <c r="CI667" s="7"/>
      <c r="CJ667" s="7"/>
      <c r="CK667" s="7"/>
      <c r="CL667" s="7"/>
      <c r="CM667" s="7"/>
      <c r="CN667" s="7"/>
      <c r="CO667" s="7"/>
      <c r="CP667" s="7"/>
      <c r="CQ667" s="7"/>
      <c r="CR667" s="7"/>
      <c r="CS667" s="7"/>
      <c r="CT667" s="7"/>
      <c r="CU667" s="7"/>
      <c r="CV667" s="7"/>
      <c r="CW667" s="7"/>
      <c r="CX667" s="7"/>
      <c r="CY667" s="7"/>
      <c r="CZ667" s="7"/>
      <c r="DA667" s="7"/>
      <c r="DB667" s="7"/>
      <c r="DC667" s="7"/>
      <c r="DD667" s="7"/>
      <c r="DE667" s="7"/>
      <c r="DF667" s="7"/>
      <c r="DG667" s="7"/>
      <c r="DH667" s="7"/>
      <c r="DI667" s="7"/>
      <c r="DJ667" s="7"/>
      <c r="DK667" s="7"/>
      <c r="DL667" s="7"/>
      <c r="DM667" s="7"/>
      <c r="DN667" s="7"/>
      <c r="DO667" s="7"/>
      <c r="DP667" s="7"/>
      <c r="DQ667" s="7"/>
      <c r="DR667" s="7"/>
      <c r="DS667" s="7"/>
      <c r="DT667" s="7"/>
      <c r="DU667" s="7"/>
      <c r="DV667" s="7"/>
      <c r="DW667" s="7"/>
      <c r="DX667" s="7"/>
      <c r="DY667" s="7"/>
      <c r="DZ667" s="7"/>
      <c r="EA667" s="7"/>
      <c r="EB667" s="7"/>
      <c r="EC667" s="7"/>
      <c r="ED667" s="7"/>
      <c r="EE667" s="7"/>
      <c r="EF667" s="7"/>
      <c r="EG667" s="7"/>
      <c r="EH667" s="7"/>
      <c r="EI667" s="7"/>
      <c r="EJ667" s="7"/>
      <c r="EK667" s="7"/>
      <c r="EL667" s="7"/>
      <c r="EM667" s="7"/>
      <c r="EN667" s="7"/>
      <c r="EO667" s="7"/>
      <c r="EP667" s="7"/>
      <c r="EQ667" s="7"/>
      <c r="ER667" s="7"/>
      <c r="ES667" s="7"/>
      <c r="ET667" s="7"/>
      <c r="EU667" s="7"/>
      <c r="EV667" s="7"/>
      <c r="EW667" s="7"/>
      <c r="EX667" s="7"/>
      <c r="EY667" s="7"/>
      <c r="EZ667" s="7"/>
      <c r="FA667" s="7"/>
      <c r="FB667" s="7"/>
      <c r="FC667" s="7"/>
      <c r="FD667" s="7"/>
      <c r="FE667" s="7"/>
      <c r="FF667" s="7"/>
      <c r="FG667" s="7"/>
      <c r="FH667" s="7"/>
      <c r="FI667" s="7"/>
      <c r="FJ667" s="7"/>
      <c r="FK667" s="7"/>
      <c r="FL667" s="7"/>
      <c r="FM667" s="7"/>
      <c r="FN667" s="7"/>
      <c r="FO667" s="7"/>
      <c r="FP667" s="7"/>
      <c r="FQ667" s="7"/>
      <c r="FR667" s="7"/>
      <c r="FS667" s="7"/>
      <c r="FT667" s="7"/>
      <c r="FU667" s="7"/>
      <c r="FV667" s="7"/>
      <c r="FW667" s="7"/>
      <c r="FX667" s="7"/>
      <c r="FY667" s="7"/>
      <c r="FZ667" s="7"/>
      <c r="GA667" s="7"/>
      <c r="GB667" s="7"/>
      <c r="GC667" s="7"/>
      <c r="GD667" s="7"/>
      <c r="GE667" s="7"/>
      <c r="GF667" s="7"/>
      <c r="GG667" s="7"/>
      <c r="GH667" s="7"/>
      <c r="GI667" s="7"/>
      <c r="GJ667" s="7"/>
      <c r="GK667" s="7"/>
      <c r="GL667" s="7"/>
      <c r="GM667" s="7"/>
      <c r="GN667" s="7"/>
      <c r="GO667" s="7"/>
      <c r="GP667" s="7"/>
      <c r="GQ667" s="7"/>
      <c r="GR667" s="7"/>
      <c r="GS667" s="7"/>
      <c r="GT667" s="7"/>
      <c r="GU667" s="7"/>
      <c r="GV667" s="7"/>
      <c r="GW667" s="7"/>
      <c r="GX667" s="7"/>
      <c r="GY667" s="7"/>
      <c r="GZ667" s="7"/>
      <c r="HA667" s="7"/>
      <c r="HB667" s="7"/>
      <c r="HC667" s="7"/>
      <c r="HD667" s="7"/>
      <c r="HE667" s="7"/>
      <c r="HF667" s="7"/>
      <c r="HG667" s="7"/>
      <c r="HH667" s="7"/>
      <c r="HI667" s="7"/>
      <c r="HJ667" s="7"/>
      <c r="HK667" s="7"/>
      <c r="HL667" s="7"/>
      <c r="HM667" s="7"/>
      <c r="HN667" s="7"/>
      <c r="HO667" s="7"/>
      <c r="HP667" s="7"/>
      <c r="HQ667" s="7"/>
      <c r="HR667" s="7"/>
      <c r="HS667" s="7"/>
      <c r="HT667" s="7"/>
      <c r="HU667" s="7"/>
      <c r="HV667" s="7"/>
      <c r="HW667" s="7"/>
      <c r="HX667" s="7"/>
      <c r="HY667" s="7"/>
      <c r="HZ667" s="7"/>
      <c r="IA667" s="7"/>
      <c r="IB667" s="7"/>
      <c r="IC667" s="7"/>
      <c r="ID667" s="7"/>
      <c r="IE667" s="7"/>
      <c r="IF667" s="7"/>
      <c r="IG667" s="7"/>
      <c r="IH667" s="7"/>
      <c r="II667" s="7"/>
      <c r="IJ667" s="7"/>
      <c r="IK667" s="7"/>
      <c r="IL667" s="7"/>
      <c r="IM667" s="7"/>
      <c r="IN667" s="7"/>
      <c r="IO667" s="7"/>
      <c r="IP667" s="7"/>
      <c r="IQ667" s="7"/>
      <c r="IR667" s="7"/>
      <c r="IS667" s="7"/>
      <c r="IT667" s="7"/>
      <c r="IU667" s="7"/>
      <c r="IV667" s="7"/>
    </row>
    <row r="668" spans="1:256" s="33" customFormat="1">
      <c r="A668" s="1123"/>
      <c r="B668" s="1124"/>
      <c r="C668" s="91"/>
      <c r="D668" s="1099"/>
      <c r="E668" s="91"/>
      <c r="F668" s="961"/>
      <c r="G668" s="2"/>
      <c r="H668" s="197"/>
      <c r="I668" s="917"/>
      <c r="J668" s="91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  <c r="AC668" s="7"/>
      <c r="AD668" s="7"/>
      <c r="AE668" s="7"/>
      <c r="AF668" s="7"/>
      <c r="AG668" s="7"/>
      <c r="AH668" s="7"/>
      <c r="AI668" s="7"/>
      <c r="AJ668" s="7"/>
      <c r="AK668" s="7"/>
      <c r="AL668" s="7"/>
      <c r="AM668" s="7"/>
      <c r="AN668" s="7"/>
      <c r="AO668" s="7"/>
      <c r="AP668" s="7"/>
      <c r="AQ668" s="7"/>
      <c r="AR668" s="7"/>
      <c r="AS668" s="7"/>
      <c r="AT668" s="7"/>
      <c r="AU668" s="7"/>
      <c r="AV668" s="7"/>
      <c r="AW668" s="7"/>
      <c r="AX668" s="7"/>
      <c r="AY668" s="7"/>
      <c r="AZ668" s="7"/>
      <c r="BA668" s="7"/>
      <c r="BB668" s="7"/>
      <c r="BC668" s="7"/>
      <c r="BD668" s="7"/>
      <c r="BE668" s="7"/>
      <c r="BF668" s="7"/>
      <c r="BG668" s="7"/>
      <c r="BH668" s="7"/>
      <c r="BI668" s="7"/>
      <c r="BJ668" s="7"/>
      <c r="BK668" s="7"/>
      <c r="BL668" s="7"/>
      <c r="BM668" s="7"/>
      <c r="BN668" s="7"/>
      <c r="BO668" s="7"/>
      <c r="BP668" s="7"/>
      <c r="BQ668" s="7"/>
      <c r="BR668" s="7"/>
      <c r="BS668" s="7"/>
      <c r="BT668" s="7"/>
      <c r="BU668" s="7"/>
      <c r="BV668" s="7"/>
      <c r="BW668" s="7"/>
      <c r="BX668" s="7"/>
      <c r="BY668" s="7"/>
      <c r="BZ668" s="7"/>
      <c r="CA668" s="7"/>
      <c r="CB668" s="7"/>
      <c r="CC668" s="7"/>
      <c r="CD668" s="7"/>
      <c r="CE668" s="7"/>
      <c r="CF668" s="7"/>
      <c r="CG668" s="7"/>
      <c r="CH668" s="7"/>
      <c r="CI668" s="7"/>
      <c r="CJ668" s="7"/>
      <c r="CK668" s="7"/>
      <c r="CL668" s="7"/>
      <c r="CM668" s="7"/>
      <c r="CN668" s="7"/>
      <c r="CO668" s="7"/>
      <c r="CP668" s="7"/>
      <c r="CQ668" s="7"/>
      <c r="CR668" s="7"/>
      <c r="CS668" s="7"/>
      <c r="CT668" s="7"/>
      <c r="CU668" s="7"/>
      <c r="CV668" s="7"/>
      <c r="CW668" s="7"/>
      <c r="CX668" s="7"/>
      <c r="CY668" s="7"/>
      <c r="CZ668" s="7"/>
      <c r="DA668" s="7"/>
      <c r="DB668" s="7"/>
      <c r="DC668" s="7"/>
      <c r="DD668" s="7"/>
      <c r="DE668" s="7"/>
      <c r="DF668" s="7"/>
      <c r="DG668" s="7"/>
      <c r="DH668" s="7"/>
      <c r="DI668" s="7"/>
      <c r="DJ668" s="7"/>
      <c r="DK668" s="7"/>
      <c r="DL668" s="7"/>
      <c r="DM668" s="7"/>
      <c r="DN668" s="7"/>
      <c r="DO668" s="7"/>
      <c r="DP668" s="7"/>
      <c r="DQ668" s="7"/>
      <c r="DR668" s="7"/>
      <c r="DS668" s="7"/>
      <c r="DT668" s="7"/>
      <c r="DU668" s="7"/>
      <c r="DV668" s="7"/>
      <c r="DW668" s="7"/>
      <c r="DX668" s="7"/>
      <c r="DY668" s="7"/>
      <c r="DZ668" s="7"/>
      <c r="EA668" s="7"/>
      <c r="EB668" s="7"/>
      <c r="EC668" s="7"/>
      <c r="ED668" s="7"/>
      <c r="EE668" s="7"/>
      <c r="EF668" s="7"/>
      <c r="EG668" s="7"/>
      <c r="EH668" s="7"/>
      <c r="EI668" s="7"/>
      <c r="EJ668" s="7"/>
      <c r="EK668" s="7"/>
      <c r="EL668" s="7"/>
      <c r="EM668" s="7"/>
      <c r="EN668" s="7"/>
      <c r="EO668" s="7"/>
      <c r="EP668" s="7"/>
      <c r="EQ668" s="7"/>
      <c r="ER668" s="7"/>
      <c r="ES668" s="7"/>
      <c r="ET668" s="7"/>
      <c r="EU668" s="7"/>
      <c r="EV668" s="7"/>
      <c r="EW668" s="7"/>
      <c r="EX668" s="7"/>
      <c r="EY668" s="7"/>
      <c r="EZ668" s="7"/>
      <c r="FA668" s="7"/>
      <c r="FB668" s="7"/>
      <c r="FC668" s="7"/>
      <c r="FD668" s="7"/>
      <c r="FE668" s="7"/>
      <c r="FF668" s="7"/>
      <c r="FG668" s="7"/>
      <c r="FH668" s="7"/>
      <c r="FI668" s="7"/>
      <c r="FJ668" s="7"/>
      <c r="FK668" s="7"/>
      <c r="FL668" s="7"/>
      <c r="FM668" s="7"/>
      <c r="FN668" s="7"/>
      <c r="FO668" s="7"/>
      <c r="FP668" s="7"/>
      <c r="FQ668" s="7"/>
      <c r="FR668" s="7"/>
      <c r="FS668" s="7"/>
      <c r="FT668" s="7"/>
      <c r="FU668" s="7"/>
      <c r="FV668" s="7"/>
      <c r="FW668" s="7"/>
      <c r="FX668" s="7"/>
      <c r="FY668" s="7"/>
      <c r="FZ668" s="7"/>
      <c r="GA668" s="7"/>
      <c r="GB668" s="7"/>
      <c r="GC668" s="7"/>
      <c r="GD668" s="7"/>
      <c r="GE668" s="7"/>
      <c r="GF668" s="7"/>
      <c r="GG668" s="7"/>
      <c r="GH668" s="7"/>
      <c r="GI668" s="7"/>
      <c r="GJ668" s="7"/>
      <c r="GK668" s="7"/>
      <c r="GL668" s="7"/>
      <c r="GM668" s="7"/>
      <c r="GN668" s="7"/>
      <c r="GO668" s="7"/>
      <c r="GP668" s="7"/>
      <c r="GQ668" s="7"/>
      <c r="GR668" s="7"/>
      <c r="GS668" s="7"/>
      <c r="GT668" s="7"/>
      <c r="GU668" s="7"/>
      <c r="GV668" s="7"/>
      <c r="GW668" s="7"/>
      <c r="GX668" s="7"/>
      <c r="GY668" s="7"/>
      <c r="GZ668" s="7"/>
      <c r="HA668" s="7"/>
      <c r="HB668" s="7"/>
      <c r="HC668" s="7"/>
      <c r="HD668" s="7"/>
      <c r="HE668" s="7"/>
      <c r="HF668" s="7"/>
      <c r="HG668" s="7"/>
      <c r="HH668" s="7"/>
      <c r="HI668" s="7"/>
      <c r="HJ668" s="7"/>
      <c r="HK668" s="7"/>
      <c r="HL668" s="7"/>
      <c r="HM668" s="7"/>
      <c r="HN668" s="7"/>
      <c r="HO668" s="7"/>
      <c r="HP668" s="7"/>
      <c r="HQ668" s="7"/>
      <c r="HR668" s="7"/>
      <c r="HS668" s="7"/>
      <c r="HT668" s="7"/>
      <c r="HU668" s="7"/>
      <c r="HV668" s="7"/>
      <c r="HW668" s="7"/>
      <c r="HX668" s="7"/>
      <c r="HY668" s="7"/>
      <c r="HZ668" s="7"/>
      <c r="IA668" s="7"/>
      <c r="IB668" s="7"/>
      <c r="IC668" s="7"/>
      <c r="ID668" s="7"/>
      <c r="IE668" s="7"/>
      <c r="IF668" s="7"/>
      <c r="IG668" s="7"/>
      <c r="IH668" s="7"/>
      <c r="II668" s="7"/>
      <c r="IJ668" s="7"/>
      <c r="IK668" s="7"/>
      <c r="IL668" s="7"/>
      <c r="IM668" s="7"/>
      <c r="IN668" s="7"/>
      <c r="IO668" s="7"/>
      <c r="IP668" s="7"/>
      <c r="IQ668" s="7"/>
      <c r="IR668" s="7"/>
      <c r="IS668" s="7"/>
      <c r="IT668" s="7"/>
      <c r="IU668" s="7"/>
      <c r="IV668" s="7"/>
    </row>
    <row r="669" spans="1:256" s="33" customFormat="1">
      <c r="A669" s="1100"/>
      <c r="B669" s="1101"/>
      <c r="C669" s="91"/>
      <c r="D669" s="1099"/>
      <c r="E669" s="91"/>
      <c r="F669" s="91"/>
      <c r="G669" s="2"/>
      <c r="H669" s="197"/>
      <c r="I669" s="917"/>
      <c r="J669" s="91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  <c r="AC669" s="7"/>
      <c r="AD669" s="7"/>
      <c r="AE669" s="7"/>
      <c r="AF669" s="7"/>
      <c r="AG669" s="7"/>
      <c r="AH669" s="7"/>
      <c r="AI669" s="7"/>
      <c r="AJ669" s="7"/>
      <c r="AK669" s="7"/>
      <c r="AL669" s="7"/>
      <c r="AM669" s="7"/>
      <c r="AN669" s="7"/>
      <c r="AO669" s="7"/>
      <c r="AP669" s="7"/>
      <c r="AQ669" s="7"/>
      <c r="AR669" s="7"/>
      <c r="AS669" s="7"/>
      <c r="AT669" s="7"/>
      <c r="AU669" s="7"/>
      <c r="AV669" s="7"/>
      <c r="AW669" s="7"/>
      <c r="AX669" s="7"/>
      <c r="AY669" s="7"/>
      <c r="AZ669" s="7"/>
      <c r="BA669" s="7"/>
      <c r="BB669" s="7"/>
      <c r="BC669" s="7"/>
      <c r="BD669" s="7"/>
      <c r="BE669" s="7"/>
      <c r="BF669" s="7"/>
      <c r="BG669" s="7"/>
      <c r="BH669" s="7"/>
      <c r="BI669" s="7"/>
      <c r="BJ669" s="7"/>
      <c r="BK669" s="7"/>
      <c r="BL669" s="7"/>
      <c r="BM669" s="7"/>
      <c r="BN669" s="7"/>
      <c r="BO669" s="7"/>
      <c r="BP669" s="7"/>
      <c r="BQ669" s="7"/>
      <c r="BR669" s="7"/>
      <c r="BS669" s="7"/>
      <c r="BT669" s="7"/>
      <c r="BU669" s="7"/>
      <c r="BV669" s="7"/>
      <c r="BW669" s="7"/>
      <c r="BX669" s="7"/>
      <c r="BY669" s="7"/>
      <c r="BZ669" s="7"/>
      <c r="CA669" s="7"/>
      <c r="CB669" s="7"/>
      <c r="CC669" s="7"/>
      <c r="CD669" s="7"/>
      <c r="CE669" s="7"/>
      <c r="CF669" s="7"/>
      <c r="CG669" s="7"/>
      <c r="CH669" s="7"/>
      <c r="CI669" s="7"/>
      <c r="CJ669" s="7"/>
      <c r="CK669" s="7"/>
      <c r="CL669" s="7"/>
      <c r="CM669" s="7"/>
      <c r="CN669" s="7"/>
      <c r="CO669" s="7"/>
      <c r="CP669" s="7"/>
      <c r="CQ669" s="7"/>
      <c r="CR669" s="7"/>
      <c r="CS669" s="7"/>
      <c r="CT669" s="7"/>
      <c r="CU669" s="7"/>
      <c r="CV669" s="7"/>
      <c r="CW669" s="7"/>
      <c r="CX669" s="7"/>
      <c r="CY669" s="7"/>
      <c r="CZ669" s="7"/>
      <c r="DA669" s="7"/>
      <c r="DB669" s="7"/>
      <c r="DC669" s="7"/>
      <c r="DD669" s="7"/>
      <c r="DE669" s="7"/>
      <c r="DF669" s="7"/>
      <c r="DG669" s="7"/>
      <c r="DH669" s="7"/>
      <c r="DI669" s="7"/>
      <c r="DJ669" s="7"/>
      <c r="DK669" s="7"/>
      <c r="DL669" s="7"/>
      <c r="DM669" s="7"/>
      <c r="DN669" s="7"/>
      <c r="DO669" s="7"/>
      <c r="DP669" s="7"/>
      <c r="DQ669" s="7"/>
      <c r="DR669" s="7"/>
      <c r="DS669" s="7"/>
      <c r="DT669" s="7"/>
      <c r="DU669" s="7"/>
      <c r="DV669" s="7"/>
      <c r="DW669" s="7"/>
      <c r="DX669" s="7"/>
      <c r="DY669" s="7"/>
      <c r="DZ669" s="7"/>
      <c r="EA669" s="7"/>
      <c r="EB669" s="7"/>
      <c r="EC669" s="7"/>
      <c r="ED669" s="7"/>
      <c r="EE669" s="7"/>
      <c r="EF669" s="7"/>
      <c r="EG669" s="7"/>
      <c r="EH669" s="7"/>
      <c r="EI669" s="7"/>
      <c r="EJ669" s="7"/>
      <c r="EK669" s="7"/>
      <c r="EL669" s="7"/>
      <c r="EM669" s="7"/>
      <c r="EN669" s="7"/>
      <c r="EO669" s="7"/>
      <c r="EP669" s="7"/>
      <c r="EQ669" s="7"/>
      <c r="ER669" s="7"/>
      <c r="ES669" s="7"/>
      <c r="ET669" s="7"/>
      <c r="EU669" s="7"/>
      <c r="EV669" s="7"/>
      <c r="EW669" s="7"/>
      <c r="EX669" s="7"/>
      <c r="EY669" s="7"/>
      <c r="EZ669" s="7"/>
      <c r="FA669" s="7"/>
      <c r="FB669" s="7"/>
      <c r="FC669" s="7"/>
      <c r="FD669" s="7"/>
      <c r="FE669" s="7"/>
      <c r="FF669" s="7"/>
      <c r="FG669" s="7"/>
      <c r="FH669" s="7"/>
      <c r="FI669" s="7"/>
      <c r="FJ669" s="7"/>
      <c r="FK669" s="7"/>
      <c r="FL669" s="7"/>
      <c r="FM669" s="7"/>
      <c r="FN669" s="7"/>
      <c r="FO669" s="7"/>
      <c r="FP669" s="7"/>
      <c r="FQ669" s="7"/>
      <c r="FR669" s="7"/>
      <c r="FS669" s="7"/>
      <c r="FT669" s="7"/>
      <c r="FU669" s="7"/>
      <c r="FV669" s="7"/>
      <c r="FW669" s="7"/>
      <c r="FX669" s="7"/>
      <c r="FY669" s="7"/>
      <c r="FZ669" s="7"/>
      <c r="GA669" s="7"/>
      <c r="GB669" s="7"/>
      <c r="GC669" s="7"/>
      <c r="GD669" s="7"/>
      <c r="GE669" s="7"/>
      <c r="GF669" s="7"/>
      <c r="GG669" s="7"/>
      <c r="GH669" s="7"/>
      <c r="GI669" s="7"/>
      <c r="GJ669" s="7"/>
      <c r="GK669" s="7"/>
      <c r="GL669" s="7"/>
      <c r="GM669" s="7"/>
      <c r="GN669" s="7"/>
      <c r="GO669" s="7"/>
      <c r="GP669" s="7"/>
      <c r="GQ669" s="7"/>
      <c r="GR669" s="7"/>
      <c r="GS669" s="7"/>
      <c r="GT669" s="7"/>
      <c r="GU669" s="7"/>
      <c r="GV669" s="7"/>
      <c r="GW669" s="7"/>
      <c r="GX669" s="7"/>
      <c r="GY669" s="7"/>
      <c r="GZ669" s="7"/>
      <c r="HA669" s="7"/>
      <c r="HB669" s="7"/>
      <c r="HC669" s="7"/>
      <c r="HD669" s="7"/>
      <c r="HE669" s="7"/>
      <c r="HF669" s="7"/>
      <c r="HG669" s="7"/>
      <c r="HH669" s="7"/>
      <c r="HI669" s="7"/>
      <c r="HJ669" s="7"/>
      <c r="HK669" s="7"/>
      <c r="HL669" s="7"/>
      <c r="HM669" s="7"/>
      <c r="HN669" s="7"/>
      <c r="HO669" s="7"/>
      <c r="HP669" s="7"/>
      <c r="HQ669" s="7"/>
      <c r="HR669" s="7"/>
      <c r="HS669" s="7"/>
      <c r="HT669" s="7"/>
      <c r="HU669" s="7"/>
      <c r="HV669" s="7"/>
      <c r="HW669" s="7"/>
      <c r="HX669" s="7"/>
      <c r="HY669" s="7"/>
      <c r="HZ669" s="7"/>
      <c r="IA669" s="7"/>
      <c r="IB669" s="7"/>
      <c r="IC669" s="7"/>
      <c r="ID669" s="7"/>
      <c r="IE669" s="7"/>
      <c r="IF669" s="7"/>
      <c r="IG669" s="7"/>
      <c r="IH669" s="7"/>
      <c r="II669" s="7"/>
      <c r="IJ669" s="7"/>
      <c r="IK669" s="7"/>
      <c r="IL669" s="7"/>
      <c r="IM669" s="7"/>
      <c r="IN669" s="7"/>
      <c r="IO669" s="7"/>
      <c r="IP669" s="7"/>
      <c r="IQ669" s="7"/>
      <c r="IR669" s="7"/>
      <c r="IS669" s="7"/>
      <c r="IT669" s="7"/>
      <c r="IU669" s="7"/>
      <c r="IV669" s="7"/>
    </row>
    <row r="670" spans="1:256" s="33" customFormat="1">
      <c r="A670" s="1100"/>
      <c r="B670" s="1101"/>
      <c r="C670" s="91"/>
      <c r="D670" s="1099"/>
      <c r="E670" s="91"/>
      <c r="F670" s="91"/>
      <c r="G670" s="2"/>
      <c r="H670" s="197"/>
      <c r="I670" s="917"/>
      <c r="J670" s="91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  <c r="AC670" s="7"/>
      <c r="AD670" s="7"/>
      <c r="AE670" s="7"/>
      <c r="AF670" s="7"/>
      <c r="AG670" s="7"/>
      <c r="AH670" s="7"/>
      <c r="AI670" s="7"/>
      <c r="AJ670" s="7"/>
      <c r="AK670" s="7"/>
      <c r="AL670" s="7"/>
      <c r="AM670" s="7"/>
      <c r="AN670" s="7"/>
      <c r="AO670" s="7"/>
      <c r="AP670" s="7"/>
      <c r="AQ670" s="7"/>
      <c r="AR670" s="7"/>
      <c r="AS670" s="7"/>
      <c r="AT670" s="7"/>
      <c r="AU670" s="7"/>
      <c r="AV670" s="7"/>
      <c r="AW670" s="7"/>
      <c r="AX670" s="7"/>
      <c r="AY670" s="7"/>
      <c r="AZ670" s="7"/>
      <c r="BA670" s="7"/>
      <c r="BB670" s="7"/>
      <c r="BC670" s="7"/>
      <c r="BD670" s="7"/>
      <c r="BE670" s="7"/>
      <c r="BF670" s="7"/>
      <c r="BG670" s="7"/>
      <c r="BH670" s="7"/>
      <c r="BI670" s="7"/>
      <c r="BJ670" s="7"/>
      <c r="BK670" s="7"/>
      <c r="BL670" s="7"/>
      <c r="BM670" s="7"/>
      <c r="BN670" s="7"/>
      <c r="BO670" s="7"/>
      <c r="BP670" s="7"/>
      <c r="BQ670" s="7"/>
      <c r="BR670" s="7"/>
      <c r="BS670" s="7"/>
      <c r="BT670" s="7"/>
      <c r="BU670" s="7"/>
      <c r="BV670" s="7"/>
      <c r="BW670" s="7"/>
      <c r="BX670" s="7"/>
      <c r="BY670" s="7"/>
      <c r="BZ670" s="7"/>
      <c r="CA670" s="7"/>
      <c r="CB670" s="7"/>
      <c r="CC670" s="7"/>
      <c r="CD670" s="7"/>
      <c r="CE670" s="7"/>
      <c r="CF670" s="7"/>
      <c r="CG670" s="7"/>
      <c r="CH670" s="7"/>
      <c r="CI670" s="7"/>
      <c r="CJ670" s="7"/>
      <c r="CK670" s="7"/>
      <c r="CL670" s="7"/>
      <c r="CM670" s="7"/>
      <c r="CN670" s="7"/>
      <c r="CO670" s="7"/>
      <c r="CP670" s="7"/>
      <c r="CQ670" s="7"/>
      <c r="CR670" s="7"/>
      <c r="CS670" s="7"/>
      <c r="CT670" s="7"/>
      <c r="CU670" s="7"/>
      <c r="CV670" s="7"/>
      <c r="CW670" s="7"/>
      <c r="CX670" s="7"/>
      <c r="CY670" s="7"/>
      <c r="CZ670" s="7"/>
      <c r="DA670" s="7"/>
      <c r="DB670" s="7"/>
      <c r="DC670" s="7"/>
      <c r="DD670" s="7"/>
      <c r="DE670" s="7"/>
      <c r="DF670" s="7"/>
      <c r="DG670" s="7"/>
      <c r="DH670" s="7"/>
      <c r="DI670" s="7"/>
      <c r="DJ670" s="7"/>
      <c r="DK670" s="7"/>
      <c r="DL670" s="7"/>
      <c r="DM670" s="7"/>
      <c r="DN670" s="7"/>
      <c r="DO670" s="7"/>
      <c r="DP670" s="7"/>
      <c r="DQ670" s="7"/>
      <c r="DR670" s="7"/>
      <c r="DS670" s="7"/>
      <c r="DT670" s="7"/>
      <c r="DU670" s="7"/>
      <c r="DV670" s="7"/>
      <c r="DW670" s="7"/>
      <c r="DX670" s="7"/>
      <c r="DY670" s="7"/>
      <c r="DZ670" s="7"/>
      <c r="EA670" s="7"/>
      <c r="EB670" s="7"/>
      <c r="EC670" s="7"/>
      <c r="ED670" s="7"/>
      <c r="EE670" s="7"/>
      <c r="EF670" s="7"/>
      <c r="EG670" s="7"/>
      <c r="EH670" s="7"/>
      <c r="EI670" s="7"/>
      <c r="EJ670" s="7"/>
      <c r="EK670" s="7"/>
      <c r="EL670" s="7"/>
      <c r="EM670" s="7"/>
      <c r="EN670" s="7"/>
      <c r="EO670" s="7"/>
      <c r="EP670" s="7"/>
      <c r="EQ670" s="7"/>
      <c r="ER670" s="7"/>
      <c r="ES670" s="7"/>
      <c r="ET670" s="7"/>
      <c r="EU670" s="7"/>
      <c r="EV670" s="7"/>
      <c r="EW670" s="7"/>
      <c r="EX670" s="7"/>
      <c r="EY670" s="7"/>
      <c r="EZ670" s="7"/>
      <c r="FA670" s="7"/>
      <c r="FB670" s="7"/>
      <c r="FC670" s="7"/>
      <c r="FD670" s="7"/>
      <c r="FE670" s="7"/>
      <c r="FF670" s="7"/>
      <c r="FG670" s="7"/>
      <c r="FH670" s="7"/>
      <c r="FI670" s="7"/>
      <c r="FJ670" s="7"/>
      <c r="FK670" s="7"/>
      <c r="FL670" s="7"/>
      <c r="FM670" s="7"/>
      <c r="FN670" s="7"/>
      <c r="FO670" s="7"/>
      <c r="FP670" s="7"/>
      <c r="FQ670" s="7"/>
      <c r="FR670" s="7"/>
      <c r="FS670" s="7"/>
      <c r="FT670" s="7"/>
      <c r="FU670" s="7"/>
      <c r="FV670" s="7"/>
      <c r="FW670" s="7"/>
      <c r="FX670" s="7"/>
      <c r="FY670" s="7"/>
      <c r="FZ670" s="7"/>
      <c r="GA670" s="7"/>
      <c r="GB670" s="7"/>
      <c r="GC670" s="7"/>
      <c r="GD670" s="7"/>
      <c r="GE670" s="7"/>
      <c r="GF670" s="7"/>
      <c r="GG670" s="7"/>
      <c r="GH670" s="7"/>
      <c r="GI670" s="7"/>
      <c r="GJ670" s="7"/>
      <c r="GK670" s="7"/>
      <c r="GL670" s="7"/>
      <c r="GM670" s="7"/>
      <c r="GN670" s="7"/>
      <c r="GO670" s="7"/>
      <c r="GP670" s="7"/>
      <c r="GQ670" s="7"/>
      <c r="GR670" s="7"/>
      <c r="GS670" s="7"/>
      <c r="GT670" s="7"/>
      <c r="GU670" s="7"/>
      <c r="GV670" s="7"/>
      <c r="GW670" s="7"/>
      <c r="GX670" s="7"/>
      <c r="GY670" s="7"/>
      <c r="GZ670" s="7"/>
      <c r="HA670" s="7"/>
      <c r="HB670" s="7"/>
      <c r="HC670" s="7"/>
      <c r="HD670" s="7"/>
      <c r="HE670" s="7"/>
      <c r="HF670" s="7"/>
      <c r="HG670" s="7"/>
      <c r="HH670" s="7"/>
      <c r="HI670" s="7"/>
      <c r="HJ670" s="7"/>
      <c r="HK670" s="7"/>
      <c r="HL670" s="7"/>
      <c r="HM670" s="7"/>
      <c r="HN670" s="7"/>
      <c r="HO670" s="7"/>
      <c r="HP670" s="7"/>
      <c r="HQ670" s="7"/>
      <c r="HR670" s="7"/>
      <c r="HS670" s="7"/>
      <c r="HT670" s="7"/>
      <c r="HU670" s="7"/>
      <c r="HV670" s="7"/>
      <c r="HW670" s="7"/>
      <c r="HX670" s="7"/>
      <c r="HY670" s="7"/>
      <c r="HZ670" s="7"/>
      <c r="IA670" s="7"/>
      <c r="IB670" s="7"/>
      <c r="IC670" s="7"/>
      <c r="ID670" s="7"/>
      <c r="IE670" s="7"/>
      <c r="IF670" s="7"/>
      <c r="IG670" s="7"/>
      <c r="IH670" s="7"/>
      <c r="II670" s="7"/>
      <c r="IJ670" s="7"/>
      <c r="IK670" s="7"/>
      <c r="IL670" s="7"/>
      <c r="IM670" s="7"/>
      <c r="IN670" s="7"/>
      <c r="IO670" s="7"/>
      <c r="IP670" s="7"/>
      <c r="IQ670" s="7"/>
      <c r="IR670" s="7"/>
      <c r="IS670" s="7"/>
      <c r="IT670" s="7"/>
      <c r="IU670" s="7"/>
      <c r="IV670" s="7"/>
    </row>
    <row r="671" spans="1:256" s="33" customFormat="1">
      <c r="A671" s="1100"/>
      <c r="B671" s="1101"/>
      <c r="C671" s="91"/>
      <c r="D671" s="1099"/>
      <c r="E671" s="91"/>
      <c r="F671" s="91"/>
      <c r="G671" s="2"/>
      <c r="H671" s="197"/>
      <c r="I671" s="917"/>
      <c r="J671" s="91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7"/>
      <c r="AD671" s="7"/>
      <c r="AE671" s="7"/>
      <c r="AF671" s="7"/>
      <c r="AG671" s="7"/>
      <c r="AH671" s="7"/>
      <c r="AI671" s="7"/>
      <c r="AJ671" s="7"/>
      <c r="AK671" s="7"/>
      <c r="AL671" s="7"/>
      <c r="AM671" s="7"/>
      <c r="AN671" s="7"/>
      <c r="AO671" s="7"/>
      <c r="AP671" s="7"/>
      <c r="AQ671" s="7"/>
      <c r="AR671" s="7"/>
      <c r="AS671" s="7"/>
      <c r="AT671" s="7"/>
      <c r="AU671" s="7"/>
      <c r="AV671" s="7"/>
      <c r="AW671" s="7"/>
      <c r="AX671" s="7"/>
      <c r="AY671" s="7"/>
      <c r="AZ671" s="7"/>
      <c r="BA671" s="7"/>
      <c r="BB671" s="7"/>
      <c r="BC671" s="7"/>
      <c r="BD671" s="7"/>
      <c r="BE671" s="7"/>
      <c r="BF671" s="7"/>
      <c r="BG671" s="7"/>
      <c r="BH671" s="7"/>
      <c r="BI671" s="7"/>
      <c r="BJ671" s="7"/>
      <c r="BK671" s="7"/>
      <c r="BL671" s="7"/>
      <c r="BM671" s="7"/>
      <c r="BN671" s="7"/>
      <c r="BO671" s="7"/>
      <c r="BP671" s="7"/>
      <c r="BQ671" s="7"/>
      <c r="BR671" s="7"/>
      <c r="BS671" s="7"/>
      <c r="BT671" s="7"/>
      <c r="BU671" s="7"/>
      <c r="BV671" s="7"/>
      <c r="BW671" s="7"/>
      <c r="BX671" s="7"/>
      <c r="BY671" s="7"/>
      <c r="BZ671" s="7"/>
      <c r="CA671" s="7"/>
      <c r="CB671" s="7"/>
      <c r="CC671" s="7"/>
      <c r="CD671" s="7"/>
      <c r="CE671" s="7"/>
      <c r="CF671" s="7"/>
      <c r="CG671" s="7"/>
      <c r="CH671" s="7"/>
      <c r="CI671" s="7"/>
      <c r="CJ671" s="7"/>
      <c r="CK671" s="7"/>
      <c r="CL671" s="7"/>
      <c r="CM671" s="7"/>
      <c r="CN671" s="7"/>
      <c r="CO671" s="7"/>
      <c r="CP671" s="7"/>
      <c r="CQ671" s="7"/>
      <c r="CR671" s="7"/>
      <c r="CS671" s="7"/>
      <c r="CT671" s="7"/>
      <c r="CU671" s="7"/>
      <c r="CV671" s="7"/>
      <c r="CW671" s="7"/>
      <c r="CX671" s="7"/>
      <c r="CY671" s="7"/>
      <c r="CZ671" s="7"/>
      <c r="DA671" s="7"/>
      <c r="DB671" s="7"/>
      <c r="DC671" s="7"/>
      <c r="DD671" s="7"/>
      <c r="DE671" s="7"/>
      <c r="DF671" s="7"/>
      <c r="DG671" s="7"/>
      <c r="DH671" s="7"/>
      <c r="DI671" s="7"/>
      <c r="DJ671" s="7"/>
      <c r="DK671" s="7"/>
      <c r="DL671" s="7"/>
      <c r="DM671" s="7"/>
      <c r="DN671" s="7"/>
      <c r="DO671" s="7"/>
      <c r="DP671" s="7"/>
      <c r="DQ671" s="7"/>
      <c r="DR671" s="7"/>
      <c r="DS671" s="7"/>
      <c r="DT671" s="7"/>
      <c r="DU671" s="7"/>
      <c r="DV671" s="7"/>
      <c r="DW671" s="7"/>
      <c r="DX671" s="7"/>
      <c r="DY671" s="7"/>
      <c r="DZ671" s="7"/>
      <c r="EA671" s="7"/>
      <c r="EB671" s="7"/>
      <c r="EC671" s="7"/>
      <c r="ED671" s="7"/>
      <c r="EE671" s="7"/>
      <c r="EF671" s="7"/>
      <c r="EG671" s="7"/>
      <c r="EH671" s="7"/>
      <c r="EI671" s="7"/>
      <c r="EJ671" s="7"/>
      <c r="EK671" s="7"/>
      <c r="EL671" s="7"/>
      <c r="EM671" s="7"/>
      <c r="EN671" s="7"/>
      <c r="EO671" s="7"/>
      <c r="EP671" s="7"/>
      <c r="EQ671" s="7"/>
      <c r="ER671" s="7"/>
      <c r="ES671" s="7"/>
      <c r="ET671" s="7"/>
      <c r="EU671" s="7"/>
      <c r="EV671" s="7"/>
      <c r="EW671" s="7"/>
      <c r="EX671" s="7"/>
      <c r="EY671" s="7"/>
      <c r="EZ671" s="7"/>
      <c r="FA671" s="7"/>
      <c r="FB671" s="7"/>
      <c r="FC671" s="7"/>
      <c r="FD671" s="7"/>
      <c r="FE671" s="7"/>
      <c r="FF671" s="7"/>
      <c r="FG671" s="7"/>
      <c r="FH671" s="7"/>
      <c r="FI671" s="7"/>
      <c r="FJ671" s="7"/>
      <c r="FK671" s="7"/>
      <c r="FL671" s="7"/>
      <c r="FM671" s="7"/>
      <c r="FN671" s="7"/>
      <c r="FO671" s="7"/>
      <c r="FP671" s="7"/>
      <c r="FQ671" s="7"/>
      <c r="FR671" s="7"/>
      <c r="FS671" s="7"/>
      <c r="FT671" s="7"/>
      <c r="FU671" s="7"/>
      <c r="FV671" s="7"/>
      <c r="FW671" s="7"/>
      <c r="FX671" s="7"/>
      <c r="FY671" s="7"/>
      <c r="FZ671" s="7"/>
      <c r="GA671" s="7"/>
      <c r="GB671" s="7"/>
      <c r="GC671" s="7"/>
      <c r="GD671" s="7"/>
      <c r="GE671" s="7"/>
      <c r="GF671" s="7"/>
      <c r="GG671" s="7"/>
      <c r="GH671" s="7"/>
      <c r="GI671" s="7"/>
      <c r="GJ671" s="7"/>
      <c r="GK671" s="7"/>
      <c r="GL671" s="7"/>
      <c r="GM671" s="7"/>
      <c r="GN671" s="7"/>
      <c r="GO671" s="7"/>
      <c r="GP671" s="7"/>
      <c r="GQ671" s="7"/>
      <c r="GR671" s="7"/>
      <c r="GS671" s="7"/>
      <c r="GT671" s="7"/>
      <c r="GU671" s="7"/>
      <c r="GV671" s="7"/>
      <c r="GW671" s="7"/>
      <c r="GX671" s="7"/>
      <c r="GY671" s="7"/>
      <c r="GZ671" s="7"/>
      <c r="HA671" s="7"/>
      <c r="HB671" s="7"/>
      <c r="HC671" s="7"/>
      <c r="HD671" s="7"/>
      <c r="HE671" s="7"/>
      <c r="HF671" s="7"/>
      <c r="HG671" s="7"/>
      <c r="HH671" s="7"/>
      <c r="HI671" s="7"/>
      <c r="HJ671" s="7"/>
      <c r="HK671" s="7"/>
      <c r="HL671" s="7"/>
      <c r="HM671" s="7"/>
      <c r="HN671" s="7"/>
      <c r="HO671" s="7"/>
      <c r="HP671" s="7"/>
      <c r="HQ671" s="7"/>
      <c r="HR671" s="7"/>
      <c r="HS671" s="7"/>
      <c r="HT671" s="7"/>
      <c r="HU671" s="7"/>
      <c r="HV671" s="7"/>
      <c r="HW671" s="7"/>
      <c r="HX671" s="7"/>
      <c r="HY671" s="7"/>
      <c r="HZ671" s="7"/>
      <c r="IA671" s="7"/>
      <c r="IB671" s="7"/>
      <c r="IC671" s="7"/>
      <c r="ID671" s="7"/>
      <c r="IE671" s="7"/>
      <c r="IF671" s="7"/>
      <c r="IG671" s="7"/>
      <c r="IH671" s="7"/>
      <c r="II671" s="7"/>
      <c r="IJ671" s="7"/>
      <c r="IK671" s="7"/>
      <c r="IL671" s="7"/>
      <c r="IM671" s="7"/>
      <c r="IN671" s="7"/>
      <c r="IO671" s="7"/>
      <c r="IP671" s="7"/>
      <c r="IQ671" s="7"/>
      <c r="IR671" s="7"/>
      <c r="IS671" s="7"/>
      <c r="IT671" s="7"/>
      <c r="IU671" s="7"/>
      <c r="IV671" s="7"/>
    </row>
    <row r="672" spans="1:256" s="33" customFormat="1">
      <c r="A672" s="1119"/>
      <c r="B672" s="1096"/>
      <c r="C672" s="156"/>
      <c r="D672" s="1110"/>
      <c r="E672" s="156"/>
      <c r="F672" s="962"/>
      <c r="G672" s="2"/>
      <c r="H672" s="197"/>
      <c r="I672" s="917"/>
      <c r="J672" s="91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7"/>
      <c r="AD672" s="7"/>
      <c r="AE672" s="7"/>
      <c r="AF672" s="7"/>
      <c r="AG672" s="7"/>
      <c r="AH672" s="7"/>
      <c r="AI672" s="7"/>
      <c r="AJ672" s="7"/>
      <c r="AK672" s="7"/>
      <c r="AL672" s="7"/>
      <c r="AM672" s="7"/>
      <c r="AN672" s="7"/>
      <c r="AO672" s="7"/>
      <c r="AP672" s="7"/>
      <c r="AQ672" s="7"/>
      <c r="AR672" s="7"/>
      <c r="AS672" s="7"/>
      <c r="AT672" s="7"/>
      <c r="AU672" s="7"/>
      <c r="AV672" s="7"/>
      <c r="AW672" s="7"/>
      <c r="AX672" s="7"/>
      <c r="AY672" s="7"/>
      <c r="AZ672" s="7"/>
      <c r="BA672" s="7"/>
      <c r="BB672" s="7"/>
      <c r="BC672" s="7"/>
      <c r="BD672" s="7"/>
      <c r="BE672" s="7"/>
      <c r="BF672" s="7"/>
      <c r="BG672" s="7"/>
      <c r="BH672" s="7"/>
      <c r="BI672" s="7"/>
      <c r="BJ672" s="7"/>
      <c r="BK672" s="7"/>
      <c r="BL672" s="7"/>
      <c r="BM672" s="7"/>
      <c r="BN672" s="7"/>
      <c r="BO672" s="7"/>
      <c r="BP672" s="7"/>
      <c r="BQ672" s="7"/>
      <c r="BR672" s="7"/>
      <c r="BS672" s="7"/>
      <c r="BT672" s="7"/>
      <c r="BU672" s="7"/>
      <c r="BV672" s="7"/>
      <c r="BW672" s="7"/>
      <c r="BX672" s="7"/>
      <c r="BY672" s="7"/>
      <c r="BZ672" s="7"/>
      <c r="CA672" s="7"/>
      <c r="CB672" s="7"/>
      <c r="CC672" s="7"/>
      <c r="CD672" s="7"/>
      <c r="CE672" s="7"/>
      <c r="CF672" s="7"/>
      <c r="CG672" s="7"/>
      <c r="CH672" s="7"/>
      <c r="CI672" s="7"/>
      <c r="CJ672" s="7"/>
      <c r="CK672" s="7"/>
      <c r="CL672" s="7"/>
      <c r="CM672" s="7"/>
      <c r="CN672" s="7"/>
      <c r="CO672" s="7"/>
      <c r="CP672" s="7"/>
      <c r="CQ672" s="7"/>
      <c r="CR672" s="7"/>
      <c r="CS672" s="7"/>
      <c r="CT672" s="7"/>
      <c r="CU672" s="7"/>
      <c r="CV672" s="7"/>
      <c r="CW672" s="7"/>
      <c r="CX672" s="7"/>
      <c r="CY672" s="7"/>
      <c r="CZ672" s="7"/>
      <c r="DA672" s="7"/>
      <c r="DB672" s="7"/>
      <c r="DC672" s="7"/>
      <c r="DD672" s="7"/>
      <c r="DE672" s="7"/>
      <c r="DF672" s="7"/>
      <c r="DG672" s="7"/>
      <c r="DH672" s="7"/>
      <c r="DI672" s="7"/>
      <c r="DJ672" s="7"/>
      <c r="DK672" s="7"/>
      <c r="DL672" s="7"/>
      <c r="DM672" s="7"/>
      <c r="DN672" s="7"/>
      <c r="DO672" s="7"/>
      <c r="DP672" s="7"/>
      <c r="DQ672" s="7"/>
      <c r="DR672" s="7"/>
      <c r="DS672" s="7"/>
      <c r="DT672" s="7"/>
      <c r="DU672" s="7"/>
      <c r="DV672" s="7"/>
      <c r="DW672" s="7"/>
      <c r="DX672" s="7"/>
      <c r="DY672" s="7"/>
      <c r="DZ672" s="7"/>
      <c r="EA672" s="7"/>
      <c r="EB672" s="7"/>
      <c r="EC672" s="7"/>
      <c r="ED672" s="7"/>
      <c r="EE672" s="7"/>
      <c r="EF672" s="7"/>
      <c r="EG672" s="7"/>
      <c r="EH672" s="7"/>
      <c r="EI672" s="7"/>
      <c r="EJ672" s="7"/>
      <c r="EK672" s="7"/>
      <c r="EL672" s="7"/>
      <c r="EM672" s="7"/>
      <c r="EN672" s="7"/>
      <c r="EO672" s="7"/>
      <c r="EP672" s="7"/>
      <c r="EQ672" s="7"/>
      <c r="ER672" s="7"/>
      <c r="ES672" s="7"/>
      <c r="ET672" s="7"/>
      <c r="EU672" s="7"/>
      <c r="EV672" s="7"/>
      <c r="EW672" s="7"/>
      <c r="EX672" s="7"/>
      <c r="EY672" s="7"/>
      <c r="EZ672" s="7"/>
      <c r="FA672" s="7"/>
      <c r="FB672" s="7"/>
      <c r="FC672" s="7"/>
      <c r="FD672" s="7"/>
      <c r="FE672" s="7"/>
      <c r="FF672" s="7"/>
      <c r="FG672" s="7"/>
      <c r="FH672" s="7"/>
      <c r="FI672" s="7"/>
      <c r="FJ672" s="7"/>
      <c r="FK672" s="7"/>
      <c r="FL672" s="7"/>
      <c r="FM672" s="7"/>
      <c r="FN672" s="7"/>
      <c r="FO672" s="7"/>
      <c r="FP672" s="7"/>
      <c r="FQ672" s="7"/>
      <c r="FR672" s="7"/>
      <c r="FS672" s="7"/>
      <c r="FT672" s="7"/>
      <c r="FU672" s="7"/>
      <c r="FV672" s="7"/>
      <c r="FW672" s="7"/>
      <c r="FX672" s="7"/>
      <c r="FY672" s="7"/>
      <c r="FZ672" s="7"/>
      <c r="GA672" s="7"/>
      <c r="GB672" s="7"/>
      <c r="GC672" s="7"/>
      <c r="GD672" s="7"/>
      <c r="GE672" s="7"/>
      <c r="GF672" s="7"/>
      <c r="GG672" s="7"/>
      <c r="GH672" s="7"/>
      <c r="GI672" s="7"/>
      <c r="GJ672" s="7"/>
      <c r="GK672" s="7"/>
      <c r="GL672" s="7"/>
      <c r="GM672" s="7"/>
      <c r="GN672" s="7"/>
      <c r="GO672" s="7"/>
      <c r="GP672" s="7"/>
      <c r="GQ672" s="7"/>
      <c r="GR672" s="7"/>
      <c r="GS672" s="7"/>
      <c r="GT672" s="7"/>
      <c r="GU672" s="7"/>
      <c r="GV672" s="7"/>
      <c r="GW672" s="7"/>
      <c r="GX672" s="7"/>
      <c r="GY672" s="7"/>
      <c r="GZ672" s="7"/>
      <c r="HA672" s="7"/>
      <c r="HB672" s="7"/>
      <c r="HC672" s="7"/>
      <c r="HD672" s="7"/>
      <c r="HE672" s="7"/>
      <c r="HF672" s="7"/>
      <c r="HG672" s="7"/>
      <c r="HH672" s="7"/>
      <c r="HI672" s="7"/>
      <c r="HJ672" s="7"/>
      <c r="HK672" s="7"/>
      <c r="HL672" s="7"/>
      <c r="HM672" s="7"/>
      <c r="HN672" s="7"/>
      <c r="HO672" s="7"/>
      <c r="HP672" s="7"/>
      <c r="HQ672" s="7"/>
      <c r="HR672" s="7"/>
      <c r="HS672" s="7"/>
      <c r="HT672" s="7"/>
      <c r="HU672" s="7"/>
      <c r="HV672" s="7"/>
      <c r="HW672" s="7"/>
      <c r="HX672" s="7"/>
      <c r="HY672" s="7"/>
      <c r="HZ672" s="7"/>
      <c r="IA672" s="7"/>
      <c r="IB672" s="7"/>
      <c r="IC672" s="7"/>
      <c r="ID672" s="7"/>
      <c r="IE672" s="7"/>
      <c r="IF672" s="7"/>
      <c r="IG672" s="7"/>
      <c r="IH672" s="7"/>
      <c r="II672" s="7"/>
      <c r="IJ672" s="7"/>
      <c r="IK672" s="7"/>
      <c r="IL672" s="7"/>
      <c r="IM672" s="7"/>
      <c r="IN672" s="7"/>
      <c r="IO672" s="7"/>
      <c r="IP672" s="7"/>
      <c r="IQ672" s="7"/>
      <c r="IR672" s="7"/>
      <c r="IS672" s="7"/>
      <c r="IT672" s="7"/>
      <c r="IU672" s="7"/>
      <c r="IV672" s="7"/>
    </row>
    <row r="673" spans="1:256" s="33" customFormat="1">
      <c r="A673" s="1123"/>
      <c r="B673" s="1124"/>
      <c r="C673" s="91"/>
      <c r="D673" s="1099"/>
      <c r="E673" s="156"/>
      <c r="F673" s="962"/>
      <c r="G673" s="2"/>
      <c r="H673" s="197"/>
      <c r="I673" s="917"/>
      <c r="J673" s="91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7"/>
      <c r="AD673" s="7"/>
      <c r="AE673" s="7"/>
      <c r="AF673" s="7"/>
      <c r="AG673" s="7"/>
      <c r="AH673" s="7"/>
      <c r="AI673" s="7"/>
      <c r="AJ673" s="7"/>
      <c r="AK673" s="7"/>
      <c r="AL673" s="7"/>
      <c r="AM673" s="7"/>
      <c r="AN673" s="7"/>
      <c r="AO673" s="7"/>
      <c r="AP673" s="7"/>
      <c r="AQ673" s="7"/>
      <c r="AR673" s="7"/>
      <c r="AS673" s="7"/>
      <c r="AT673" s="7"/>
      <c r="AU673" s="7"/>
      <c r="AV673" s="7"/>
      <c r="AW673" s="7"/>
      <c r="AX673" s="7"/>
      <c r="AY673" s="7"/>
      <c r="AZ673" s="7"/>
      <c r="BA673" s="7"/>
      <c r="BB673" s="7"/>
      <c r="BC673" s="7"/>
      <c r="BD673" s="7"/>
      <c r="BE673" s="7"/>
      <c r="BF673" s="7"/>
      <c r="BG673" s="7"/>
      <c r="BH673" s="7"/>
      <c r="BI673" s="7"/>
      <c r="BJ673" s="7"/>
      <c r="BK673" s="7"/>
      <c r="BL673" s="7"/>
      <c r="BM673" s="7"/>
      <c r="BN673" s="7"/>
      <c r="BO673" s="7"/>
      <c r="BP673" s="7"/>
      <c r="BQ673" s="7"/>
      <c r="BR673" s="7"/>
      <c r="BS673" s="7"/>
      <c r="BT673" s="7"/>
      <c r="BU673" s="7"/>
      <c r="BV673" s="7"/>
      <c r="BW673" s="7"/>
      <c r="BX673" s="7"/>
      <c r="BY673" s="7"/>
      <c r="BZ673" s="7"/>
      <c r="CA673" s="7"/>
      <c r="CB673" s="7"/>
      <c r="CC673" s="7"/>
      <c r="CD673" s="7"/>
      <c r="CE673" s="7"/>
      <c r="CF673" s="7"/>
      <c r="CG673" s="7"/>
      <c r="CH673" s="7"/>
      <c r="CI673" s="7"/>
      <c r="CJ673" s="7"/>
      <c r="CK673" s="7"/>
      <c r="CL673" s="7"/>
      <c r="CM673" s="7"/>
      <c r="CN673" s="7"/>
      <c r="CO673" s="7"/>
      <c r="CP673" s="7"/>
      <c r="CQ673" s="7"/>
      <c r="CR673" s="7"/>
      <c r="CS673" s="7"/>
      <c r="CT673" s="7"/>
      <c r="CU673" s="7"/>
      <c r="CV673" s="7"/>
      <c r="CW673" s="7"/>
      <c r="CX673" s="7"/>
      <c r="CY673" s="7"/>
      <c r="CZ673" s="7"/>
      <c r="DA673" s="7"/>
      <c r="DB673" s="7"/>
      <c r="DC673" s="7"/>
      <c r="DD673" s="7"/>
      <c r="DE673" s="7"/>
      <c r="DF673" s="7"/>
      <c r="DG673" s="7"/>
      <c r="DH673" s="7"/>
      <c r="DI673" s="7"/>
      <c r="DJ673" s="7"/>
      <c r="DK673" s="7"/>
      <c r="DL673" s="7"/>
      <c r="DM673" s="7"/>
      <c r="DN673" s="7"/>
      <c r="DO673" s="7"/>
      <c r="DP673" s="7"/>
      <c r="DQ673" s="7"/>
      <c r="DR673" s="7"/>
      <c r="DS673" s="7"/>
      <c r="DT673" s="7"/>
      <c r="DU673" s="7"/>
      <c r="DV673" s="7"/>
      <c r="DW673" s="7"/>
      <c r="DX673" s="7"/>
      <c r="DY673" s="7"/>
      <c r="DZ673" s="7"/>
      <c r="EA673" s="7"/>
      <c r="EB673" s="7"/>
      <c r="EC673" s="7"/>
      <c r="ED673" s="7"/>
      <c r="EE673" s="7"/>
      <c r="EF673" s="7"/>
      <c r="EG673" s="7"/>
      <c r="EH673" s="7"/>
      <c r="EI673" s="7"/>
      <c r="EJ673" s="7"/>
      <c r="EK673" s="7"/>
      <c r="EL673" s="7"/>
      <c r="EM673" s="7"/>
      <c r="EN673" s="7"/>
      <c r="EO673" s="7"/>
      <c r="EP673" s="7"/>
      <c r="EQ673" s="7"/>
      <c r="ER673" s="7"/>
      <c r="ES673" s="7"/>
      <c r="ET673" s="7"/>
      <c r="EU673" s="7"/>
      <c r="EV673" s="7"/>
      <c r="EW673" s="7"/>
      <c r="EX673" s="7"/>
      <c r="EY673" s="7"/>
      <c r="EZ673" s="7"/>
      <c r="FA673" s="7"/>
      <c r="FB673" s="7"/>
      <c r="FC673" s="7"/>
      <c r="FD673" s="7"/>
      <c r="FE673" s="7"/>
      <c r="FF673" s="7"/>
      <c r="FG673" s="7"/>
      <c r="FH673" s="7"/>
      <c r="FI673" s="7"/>
      <c r="FJ673" s="7"/>
      <c r="FK673" s="7"/>
      <c r="FL673" s="7"/>
      <c r="FM673" s="7"/>
      <c r="FN673" s="7"/>
      <c r="FO673" s="7"/>
      <c r="FP673" s="7"/>
      <c r="FQ673" s="7"/>
      <c r="FR673" s="7"/>
      <c r="FS673" s="7"/>
      <c r="FT673" s="7"/>
      <c r="FU673" s="7"/>
      <c r="FV673" s="7"/>
      <c r="FW673" s="7"/>
      <c r="FX673" s="7"/>
      <c r="FY673" s="7"/>
      <c r="FZ673" s="7"/>
      <c r="GA673" s="7"/>
      <c r="GB673" s="7"/>
      <c r="GC673" s="7"/>
      <c r="GD673" s="7"/>
      <c r="GE673" s="7"/>
      <c r="GF673" s="7"/>
      <c r="GG673" s="7"/>
      <c r="GH673" s="7"/>
      <c r="GI673" s="7"/>
      <c r="GJ673" s="7"/>
      <c r="GK673" s="7"/>
      <c r="GL673" s="7"/>
      <c r="GM673" s="7"/>
      <c r="GN673" s="7"/>
      <c r="GO673" s="7"/>
      <c r="GP673" s="7"/>
      <c r="GQ673" s="7"/>
      <c r="GR673" s="7"/>
      <c r="GS673" s="7"/>
      <c r="GT673" s="7"/>
      <c r="GU673" s="7"/>
      <c r="GV673" s="7"/>
      <c r="GW673" s="7"/>
      <c r="GX673" s="7"/>
      <c r="GY673" s="7"/>
      <c r="GZ673" s="7"/>
      <c r="HA673" s="7"/>
      <c r="HB673" s="7"/>
      <c r="HC673" s="7"/>
      <c r="HD673" s="7"/>
      <c r="HE673" s="7"/>
      <c r="HF673" s="7"/>
      <c r="HG673" s="7"/>
      <c r="HH673" s="7"/>
      <c r="HI673" s="7"/>
      <c r="HJ673" s="7"/>
      <c r="HK673" s="7"/>
      <c r="HL673" s="7"/>
      <c r="HM673" s="7"/>
      <c r="HN673" s="7"/>
      <c r="HO673" s="7"/>
      <c r="HP673" s="7"/>
      <c r="HQ673" s="7"/>
      <c r="HR673" s="7"/>
      <c r="HS673" s="7"/>
      <c r="HT673" s="7"/>
      <c r="HU673" s="7"/>
      <c r="HV673" s="7"/>
      <c r="HW673" s="7"/>
      <c r="HX673" s="7"/>
      <c r="HY673" s="7"/>
      <c r="HZ673" s="7"/>
      <c r="IA673" s="7"/>
      <c r="IB673" s="7"/>
      <c r="IC673" s="7"/>
      <c r="ID673" s="7"/>
      <c r="IE673" s="7"/>
      <c r="IF673" s="7"/>
      <c r="IG673" s="7"/>
      <c r="IH673" s="7"/>
      <c r="II673" s="7"/>
      <c r="IJ673" s="7"/>
      <c r="IK673" s="7"/>
      <c r="IL673" s="7"/>
      <c r="IM673" s="7"/>
      <c r="IN673" s="7"/>
      <c r="IO673" s="7"/>
      <c r="IP673" s="7"/>
      <c r="IQ673" s="7"/>
      <c r="IR673" s="7"/>
      <c r="IS673" s="7"/>
      <c r="IT673" s="7"/>
      <c r="IU673" s="7"/>
      <c r="IV673" s="7"/>
    </row>
    <row r="674" spans="1:256" s="33" customFormat="1">
      <c r="A674" s="1100"/>
      <c r="B674" s="1101"/>
      <c r="C674" s="91"/>
      <c r="D674" s="1099"/>
      <c r="E674" s="91"/>
      <c r="F674" s="91"/>
      <c r="G674" s="2"/>
      <c r="H674" s="197"/>
      <c r="I674" s="917"/>
      <c r="J674" s="91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  <c r="AD674" s="7"/>
      <c r="AE674" s="7"/>
      <c r="AF674" s="7"/>
      <c r="AG674" s="7"/>
      <c r="AH674" s="7"/>
      <c r="AI674" s="7"/>
      <c r="AJ674" s="7"/>
      <c r="AK674" s="7"/>
      <c r="AL674" s="7"/>
      <c r="AM674" s="7"/>
      <c r="AN674" s="7"/>
      <c r="AO674" s="7"/>
      <c r="AP674" s="7"/>
      <c r="AQ674" s="7"/>
      <c r="AR674" s="7"/>
      <c r="AS674" s="7"/>
      <c r="AT674" s="7"/>
      <c r="AU674" s="7"/>
      <c r="AV674" s="7"/>
      <c r="AW674" s="7"/>
      <c r="AX674" s="7"/>
      <c r="AY674" s="7"/>
      <c r="AZ674" s="7"/>
      <c r="BA674" s="7"/>
      <c r="BB674" s="7"/>
      <c r="BC674" s="7"/>
      <c r="BD674" s="7"/>
      <c r="BE674" s="7"/>
      <c r="BF674" s="7"/>
      <c r="BG674" s="7"/>
      <c r="BH674" s="7"/>
      <c r="BI674" s="7"/>
      <c r="BJ674" s="7"/>
      <c r="BK674" s="7"/>
      <c r="BL674" s="7"/>
      <c r="BM674" s="7"/>
      <c r="BN674" s="7"/>
      <c r="BO674" s="7"/>
      <c r="BP674" s="7"/>
      <c r="BQ674" s="7"/>
      <c r="BR674" s="7"/>
      <c r="BS674" s="7"/>
      <c r="BT674" s="7"/>
      <c r="BU674" s="7"/>
      <c r="BV674" s="7"/>
      <c r="BW674" s="7"/>
      <c r="BX674" s="7"/>
      <c r="BY674" s="7"/>
      <c r="BZ674" s="7"/>
      <c r="CA674" s="7"/>
      <c r="CB674" s="7"/>
      <c r="CC674" s="7"/>
      <c r="CD674" s="7"/>
      <c r="CE674" s="7"/>
      <c r="CF674" s="7"/>
      <c r="CG674" s="7"/>
      <c r="CH674" s="7"/>
      <c r="CI674" s="7"/>
      <c r="CJ674" s="7"/>
      <c r="CK674" s="7"/>
      <c r="CL674" s="7"/>
      <c r="CM674" s="7"/>
      <c r="CN674" s="7"/>
      <c r="CO674" s="7"/>
      <c r="CP674" s="7"/>
      <c r="CQ674" s="7"/>
      <c r="CR674" s="7"/>
      <c r="CS674" s="7"/>
      <c r="CT674" s="7"/>
      <c r="CU674" s="7"/>
      <c r="CV674" s="7"/>
      <c r="CW674" s="7"/>
      <c r="CX674" s="7"/>
      <c r="CY674" s="7"/>
      <c r="CZ674" s="7"/>
      <c r="DA674" s="7"/>
      <c r="DB674" s="7"/>
      <c r="DC674" s="7"/>
      <c r="DD674" s="7"/>
      <c r="DE674" s="7"/>
      <c r="DF674" s="7"/>
      <c r="DG674" s="7"/>
      <c r="DH674" s="7"/>
      <c r="DI674" s="7"/>
      <c r="DJ674" s="7"/>
      <c r="DK674" s="7"/>
      <c r="DL674" s="7"/>
      <c r="DM674" s="7"/>
      <c r="DN674" s="7"/>
      <c r="DO674" s="7"/>
      <c r="DP674" s="7"/>
      <c r="DQ674" s="7"/>
      <c r="DR674" s="7"/>
      <c r="DS674" s="7"/>
      <c r="DT674" s="7"/>
      <c r="DU674" s="7"/>
      <c r="DV674" s="7"/>
      <c r="DW674" s="7"/>
      <c r="DX674" s="7"/>
      <c r="DY674" s="7"/>
      <c r="DZ674" s="7"/>
      <c r="EA674" s="7"/>
      <c r="EB674" s="7"/>
      <c r="EC674" s="7"/>
      <c r="ED674" s="7"/>
      <c r="EE674" s="7"/>
      <c r="EF674" s="7"/>
      <c r="EG674" s="7"/>
      <c r="EH674" s="7"/>
      <c r="EI674" s="7"/>
      <c r="EJ674" s="7"/>
      <c r="EK674" s="7"/>
      <c r="EL674" s="7"/>
      <c r="EM674" s="7"/>
      <c r="EN674" s="7"/>
      <c r="EO674" s="7"/>
      <c r="EP674" s="7"/>
      <c r="EQ674" s="7"/>
      <c r="ER674" s="7"/>
      <c r="ES674" s="7"/>
      <c r="ET674" s="7"/>
      <c r="EU674" s="7"/>
      <c r="EV674" s="7"/>
      <c r="EW674" s="7"/>
      <c r="EX674" s="7"/>
      <c r="EY674" s="7"/>
      <c r="EZ674" s="7"/>
      <c r="FA674" s="7"/>
      <c r="FB674" s="7"/>
      <c r="FC674" s="7"/>
      <c r="FD674" s="7"/>
      <c r="FE674" s="7"/>
      <c r="FF674" s="7"/>
      <c r="FG674" s="7"/>
      <c r="FH674" s="7"/>
      <c r="FI674" s="7"/>
      <c r="FJ674" s="7"/>
      <c r="FK674" s="7"/>
      <c r="FL674" s="7"/>
      <c r="FM674" s="7"/>
      <c r="FN674" s="7"/>
      <c r="FO674" s="7"/>
      <c r="FP674" s="7"/>
      <c r="FQ674" s="7"/>
      <c r="FR674" s="7"/>
      <c r="FS674" s="7"/>
      <c r="FT674" s="7"/>
      <c r="FU674" s="7"/>
      <c r="FV674" s="7"/>
      <c r="FW674" s="7"/>
      <c r="FX674" s="7"/>
      <c r="FY674" s="7"/>
      <c r="FZ674" s="7"/>
      <c r="GA674" s="7"/>
      <c r="GB674" s="7"/>
      <c r="GC674" s="7"/>
      <c r="GD674" s="7"/>
      <c r="GE674" s="7"/>
      <c r="GF674" s="7"/>
      <c r="GG674" s="7"/>
      <c r="GH674" s="7"/>
      <c r="GI674" s="7"/>
      <c r="GJ674" s="7"/>
      <c r="GK674" s="7"/>
      <c r="GL674" s="7"/>
      <c r="GM674" s="7"/>
      <c r="GN674" s="7"/>
      <c r="GO674" s="7"/>
      <c r="GP674" s="7"/>
      <c r="GQ674" s="7"/>
      <c r="GR674" s="7"/>
      <c r="GS674" s="7"/>
      <c r="GT674" s="7"/>
      <c r="GU674" s="7"/>
      <c r="GV674" s="7"/>
      <c r="GW674" s="7"/>
      <c r="GX674" s="7"/>
      <c r="GY674" s="7"/>
      <c r="GZ674" s="7"/>
      <c r="HA674" s="7"/>
      <c r="HB674" s="7"/>
      <c r="HC674" s="7"/>
      <c r="HD674" s="7"/>
      <c r="HE674" s="7"/>
      <c r="HF674" s="7"/>
      <c r="HG674" s="7"/>
      <c r="HH674" s="7"/>
      <c r="HI674" s="7"/>
      <c r="HJ674" s="7"/>
      <c r="HK674" s="7"/>
      <c r="HL674" s="7"/>
      <c r="HM674" s="7"/>
      <c r="HN674" s="7"/>
      <c r="HO674" s="7"/>
      <c r="HP674" s="7"/>
      <c r="HQ674" s="7"/>
      <c r="HR674" s="7"/>
      <c r="HS674" s="7"/>
      <c r="HT674" s="7"/>
      <c r="HU674" s="7"/>
      <c r="HV674" s="7"/>
      <c r="HW674" s="7"/>
      <c r="HX674" s="7"/>
      <c r="HY674" s="7"/>
      <c r="HZ674" s="7"/>
      <c r="IA674" s="7"/>
      <c r="IB674" s="7"/>
      <c r="IC674" s="7"/>
      <c r="ID674" s="7"/>
      <c r="IE674" s="7"/>
      <c r="IF674" s="7"/>
      <c r="IG674" s="7"/>
      <c r="IH674" s="7"/>
      <c r="II674" s="7"/>
      <c r="IJ674" s="7"/>
      <c r="IK674" s="7"/>
      <c r="IL674" s="7"/>
      <c r="IM674" s="7"/>
      <c r="IN674" s="7"/>
      <c r="IO674" s="7"/>
      <c r="IP674" s="7"/>
      <c r="IQ674" s="7"/>
      <c r="IR674" s="7"/>
      <c r="IS674" s="7"/>
      <c r="IT674" s="7"/>
      <c r="IU674" s="7"/>
      <c r="IV674" s="7"/>
    </row>
    <row r="675" spans="1:256" s="33" customFormat="1">
      <c r="A675" s="1100"/>
      <c r="B675" s="1101"/>
      <c r="C675" s="91"/>
      <c r="D675" s="1099"/>
      <c r="E675" s="91"/>
      <c r="F675" s="91"/>
      <c r="G675" s="2"/>
      <c r="H675" s="197"/>
      <c r="I675" s="917"/>
      <c r="J675" s="91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  <c r="AD675" s="7"/>
      <c r="AE675" s="7"/>
      <c r="AF675" s="7"/>
      <c r="AG675" s="7"/>
      <c r="AH675" s="7"/>
      <c r="AI675" s="7"/>
      <c r="AJ675" s="7"/>
      <c r="AK675" s="7"/>
      <c r="AL675" s="7"/>
      <c r="AM675" s="7"/>
      <c r="AN675" s="7"/>
      <c r="AO675" s="7"/>
      <c r="AP675" s="7"/>
      <c r="AQ675" s="7"/>
      <c r="AR675" s="7"/>
      <c r="AS675" s="7"/>
      <c r="AT675" s="7"/>
      <c r="AU675" s="7"/>
      <c r="AV675" s="7"/>
      <c r="AW675" s="7"/>
      <c r="AX675" s="7"/>
      <c r="AY675" s="7"/>
      <c r="AZ675" s="7"/>
      <c r="BA675" s="7"/>
      <c r="BB675" s="7"/>
      <c r="BC675" s="7"/>
      <c r="BD675" s="7"/>
      <c r="BE675" s="7"/>
      <c r="BF675" s="7"/>
      <c r="BG675" s="7"/>
      <c r="BH675" s="7"/>
      <c r="BI675" s="7"/>
      <c r="BJ675" s="7"/>
      <c r="BK675" s="7"/>
      <c r="BL675" s="7"/>
      <c r="BM675" s="7"/>
      <c r="BN675" s="7"/>
      <c r="BO675" s="7"/>
      <c r="BP675" s="7"/>
      <c r="BQ675" s="7"/>
      <c r="BR675" s="7"/>
      <c r="BS675" s="7"/>
      <c r="BT675" s="7"/>
      <c r="BU675" s="7"/>
      <c r="BV675" s="7"/>
      <c r="BW675" s="7"/>
      <c r="BX675" s="7"/>
      <c r="BY675" s="7"/>
      <c r="BZ675" s="7"/>
      <c r="CA675" s="7"/>
      <c r="CB675" s="7"/>
      <c r="CC675" s="7"/>
      <c r="CD675" s="7"/>
      <c r="CE675" s="7"/>
      <c r="CF675" s="7"/>
      <c r="CG675" s="7"/>
      <c r="CH675" s="7"/>
      <c r="CI675" s="7"/>
      <c r="CJ675" s="7"/>
      <c r="CK675" s="7"/>
      <c r="CL675" s="7"/>
      <c r="CM675" s="7"/>
      <c r="CN675" s="7"/>
      <c r="CO675" s="7"/>
      <c r="CP675" s="7"/>
      <c r="CQ675" s="7"/>
      <c r="CR675" s="7"/>
      <c r="CS675" s="7"/>
      <c r="CT675" s="7"/>
      <c r="CU675" s="7"/>
      <c r="CV675" s="7"/>
      <c r="CW675" s="7"/>
      <c r="CX675" s="7"/>
      <c r="CY675" s="7"/>
      <c r="CZ675" s="7"/>
      <c r="DA675" s="7"/>
      <c r="DB675" s="7"/>
      <c r="DC675" s="7"/>
      <c r="DD675" s="7"/>
      <c r="DE675" s="7"/>
      <c r="DF675" s="7"/>
      <c r="DG675" s="7"/>
      <c r="DH675" s="7"/>
      <c r="DI675" s="7"/>
      <c r="DJ675" s="7"/>
      <c r="DK675" s="7"/>
      <c r="DL675" s="7"/>
      <c r="DM675" s="7"/>
      <c r="DN675" s="7"/>
      <c r="DO675" s="7"/>
      <c r="DP675" s="7"/>
      <c r="DQ675" s="7"/>
      <c r="DR675" s="7"/>
      <c r="DS675" s="7"/>
      <c r="DT675" s="7"/>
      <c r="DU675" s="7"/>
      <c r="DV675" s="7"/>
      <c r="DW675" s="7"/>
      <c r="DX675" s="7"/>
      <c r="DY675" s="7"/>
      <c r="DZ675" s="7"/>
      <c r="EA675" s="7"/>
      <c r="EB675" s="7"/>
      <c r="EC675" s="7"/>
      <c r="ED675" s="7"/>
      <c r="EE675" s="7"/>
      <c r="EF675" s="7"/>
      <c r="EG675" s="7"/>
      <c r="EH675" s="7"/>
      <c r="EI675" s="7"/>
      <c r="EJ675" s="7"/>
      <c r="EK675" s="7"/>
      <c r="EL675" s="7"/>
      <c r="EM675" s="7"/>
      <c r="EN675" s="7"/>
      <c r="EO675" s="7"/>
      <c r="EP675" s="7"/>
      <c r="EQ675" s="7"/>
      <c r="ER675" s="7"/>
      <c r="ES675" s="7"/>
      <c r="ET675" s="7"/>
      <c r="EU675" s="7"/>
      <c r="EV675" s="7"/>
      <c r="EW675" s="7"/>
      <c r="EX675" s="7"/>
      <c r="EY675" s="7"/>
      <c r="EZ675" s="7"/>
      <c r="FA675" s="7"/>
      <c r="FB675" s="7"/>
      <c r="FC675" s="7"/>
      <c r="FD675" s="7"/>
      <c r="FE675" s="7"/>
      <c r="FF675" s="7"/>
      <c r="FG675" s="7"/>
      <c r="FH675" s="7"/>
      <c r="FI675" s="7"/>
      <c r="FJ675" s="7"/>
      <c r="FK675" s="7"/>
      <c r="FL675" s="7"/>
      <c r="FM675" s="7"/>
      <c r="FN675" s="7"/>
      <c r="FO675" s="7"/>
      <c r="FP675" s="7"/>
      <c r="FQ675" s="7"/>
      <c r="FR675" s="7"/>
      <c r="FS675" s="7"/>
      <c r="FT675" s="7"/>
      <c r="FU675" s="7"/>
      <c r="FV675" s="7"/>
      <c r="FW675" s="7"/>
      <c r="FX675" s="7"/>
      <c r="FY675" s="7"/>
      <c r="FZ675" s="7"/>
      <c r="GA675" s="7"/>
      <c r="GB675" s="7"/>
      <c r="GC675" s="7"/>
      <c r="GD675" s="7"/>
      <c r="GE675" s="7"/>
      <c r="GF675" s="7"/>
      <c r="GG675" s="7"/>
      <c r="GH675" s="7"/>
      <c r="GI675" s="7"/>
      <c r="GJ675" s="7"/>
      <c r="GK675" s="7"/>
      <c r="GL675" s="7"/>
      <c r="GM675" s="7"/>
      <c r="GN675" s="7"/>
      <c r="GO675" s="7"/>
      <c r="GP675" s="7"/>
      <c r="GQ675" s="7"/>
      <c r="GR675" s="7"/>
      <c r="GS675" s="7"/>
      <c r="GT675" s="7"/>
      <c r="GU675" s="7"/>
      <c r="GV675" s="7"/>
      <c r="GW675" s="7"/>
      <c r="GX675" s="7"/>
      <c r="GY675" s="7"/>
      <c r="GZ675" s="7"/>
      <c r="HA675" s="7"/>
      <c r="HB675" s="7"/>
      <c r="HC675" s="7"/>
      <c r="HD675" s="7"/>
      <c r="HE675" s="7"/>
      <c r="HF675" s="7"/>
      <c r="HG675" s="7"/>
      <c r="HH675" s="7"/>
      <c r="HI675" s="7"/>
      <c r="HJ675" s="7"/>
      <c r="HK675" s="7"/>
      <c r="HL675" s="7"/>
      <c r="HM675" s="7"/>
      <c r="HN675" s="7"/>
      <c r="HO675" s="7"/>
      <c r="HP675" s="7"/>
      <c r="HQ675" s="7"/>
      <c r="HR675" s="7"/>
      <c r="HS675" s="7"/>
      <c r="HT675" s="7"/>
      <c r="HU675" s="7"/>
      <c r="HV675" s="7"/>
      <c r="HW675" s="7"/>
      <c r="HX675" s="7"/>
      <c r="HY675" s="7"/>
      <c r="HZ675" s="7"/>
      <c r="IA675" s="7"/>
      <c r="IB675" s="7"/>
      <c r="IC675" s="7"/>
      <c r="ID675" s="7"/>
      <c r="IE675" s="7"/>
      <c r="IF675" s="7"/>
      <c r="IG675" s="7"/>
      <c r="IH675" s="7"/>
      <c r="II675" s="7"/>
      <c r="IJ675" s="7"/>
      <c r="IK675" s="7"/>
      <c r="IL675" s="7"/>
      <c r="IM675" s="7"/>
      <c r="IN675" s="7"/>
      <c r="IO675" s="7"/>
      <c r="IP675" s="7"/>
      <c r="IQ675" s="7"/>
      <c r="IR675" s="7"/>
      <c r="IS675" s="7"/>
      <c r="IT675" s="7"/>
      <c r="IU675" s="7"/>
      <c r="IV675" s="7"/>
    </row>
    <row r="676" spans="1:256" s="33" customFormat="1">
      <c r="A676" s="1100"/>
      <c r="B676" s="1101"/>
      <c r="C676" s="91"/>
      <c r="D676" s="1099"/>
      <c r="E676" s="1125"/>
      <c r="F676" s="91"/>
      <c r="G676" s="2"/>
      <c r="H676" s="197"/>
      <c r="I676" s="917"/>
      <c r="J676" s="91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  <c r="AD676" s="7"/>
      <c r="AE676" s="7"/>
      <c r="AF676" s="7"/>
      <c r="AG676" s="7"/>
      <c r="AH676" s="7"/>
      <c r="AI676" s="7"/>
      <c r="AJ676" s="7"/>
      <c r="AK676" s="7"/>
      <c r="AL676" s="7"/>
      <c r="AM676" s="7"/>
      <c r="AN676" s="7"/>
      <c r="AO676" s="7"/>
      <c r="AP676" s="7"/>
      <c r="AQ676" s="7"/>
      <c r="AR676" s="7"/>
      <c r="AS676" s="7"/>
      <c r="AT676" s="7"/>
      <c r="AU676" s="7"/>
      <c r="AV676" s="7"/>
      <c r="AW676" s="7"/>
      <c r="AX676" s="7"/>
      <c r="AY676" s="7"/>
      <c r="AZ676" s="7"/>
      <c r="BA676" s="7"/>
      <c r="BB676" s="7"/>
      <c r="BC676" s="7"/>
      <c r="BD676" s="7"/>
      <c r="BE676" s="7"/>
      <c r="BF676" s="7"/>
      <c r="BG676" s="7"/>
      <c r="BH676" s="7"/>
      <c r="BI676" s="7"/>
      <c r="BJ676" s="7"/>
      <c r="BK676" s="7"/>
      <c r="BL676" s="7"/>
      <c r="BM676" s="7"/>
      <c r="BN676" s="7"/>
      <c r="BO676" s="7"/>
      <c r="BP676" s="7"/>
      <c r="BQ676" s="7"/>
      <c r="BR676" s="7"/>
      <c r="BS676" s="7"/>
      <c r="BT676" s="7"/>
      <c r="BU676" s="7"/>
      <c r="BV676" s="7"/>
      <c r="BW676" s="7"/>
      <c r="BX676" s="7"/>
      <c r="BY676" s="7"/>
      <c r="BZ676" s="7"/>
      <c r="CA676" s="7"/>
      <c r="CB676" s="7"/>
      <c r="CC676" s="7"/>
      <c r="CD676" s="7"/>
      <c r="CE676" s="7"/>
      <c r="CF676" s="7"/>
      <c r="CG676" s="7"/>
      <c r="CH676" s="7"/>
      <c r="CI676" s="7"/>
      <c r="CJ676" s="7"/>
      <c r="CK676" s="7"/>
      <c r="CL676" s="7"/>
      <c r="CM676" s="7"/>
      <c r="CN676" s="7"/>
      <c r="CO676" s="7"/>
      <c r="CP676" s="7"/>
      <c r="CQ676" s="7"/>
      <c r="CR676" s="7"/>
      <c r="CS676" s="7"/>
      <c r="CT676" s="7"/>
      <c r="CU676" s="7"/>
      <c r="CV676" s="7"/>
      <c r="CW676" s="7"/>
      <c r="CX676" s="7"/>
      <c r="CY676" s="7"/>
      <c r="CZ676" s="7"/>
      <c r="DA676" s="7"/>
      <c r="DB676" s="7"/>
      <c r="DC676" s="7"/>
      <c r="DD676" s="7"/>
      <c r="DE676" s="7"/>
      <c r="DF676" s="7"/>
      <c r="DG676" s="7"/>
      <c r="DH676" s="7"/>
      <c r="DI676" s="7"/>
      <c r="DJ676" s="7"/>
      <c r="DK676" s="7"/>
      <c r="DL676" s="7"/>
      <c r="DM676" s="7"/>
      <c r="DN676" s="7"/>
      <c r="DO676" s="7"/>
      <c r="DP676" s="7"/>
      <c r="DQ676" s="7"/>
      <c r="DR676" s="7"/>
      <c r="DS676" s="7"/>
      <c r="DT676" s="7"/>
      <c r="DU676" s="7"/>
      <c r="DV676" s="7"/>
      <c r="DW676" s="7"/>
      <c r="DX676" s="7"/>
      <c r="DY676" s="7"/>
      <c r="DZ676" s="7"/>
      <c r="EA676" s="7"/>
      <c r="EB676" s="7"/>
      <c r="EC676" s="7"/>
      <c r="ED676" s="7"/>
      <c r="EE676" s="7"/>
      <c r="EF676" s="7"/>
      <c r="EG676" s="7"/>
      <c r="EH676" s="7"/>
      <c r="EI676" s="7"/>
      <c r="EJ676" s="7"/>
      <c r="EK676" s="7"/>
      <c r="EL676" s="7"/>
      <c r="EM676" s="7"/>
      <c r="EN676" s="7"/>
      <c r="EO676" s="7"/>
      <c r="EP676" s="7"/>
      <c r="EQ676" s="7"/>
      <c r="ER676" s="7"/>
      <c r="ES676" s="7"/>
      <c r="ET676" s="7"/>
      <c r="EU676" s="7"/>
      <c r="EV676" s="7"/>
      <c r="EW676" s="7"/>
      <c r="EX676" s="7"/>
      <c r="EY676" s="7"/>
      <c r="EZ676" s="7"/>
      <c r="FA676" s="7"/>
      <c r="FB676" s="7"/>
      <c r="FC676" s="7"/>
      <c r="FD676" s="7"/>
      <c r="FE676" s="7"/>
      <c r="FF676" s="7"/>
      <c r="FG676" s="7"/>
      <c r="FH676" s="7"/>
      <c r="FI676" s="7"/>
      <c r="FJ676" s="7"/>
      <c r="FK676" s="7"/>
      <c r="FL676" s="7"/>
      <c r="FM676" s="7"/>
      <c r="FN676" s="7"/>
      <c r="FO676" s="7"/>
      <c r="FP676" s="7"/>
      <c r="FQ676" s="7"/>
      <c r="FR676" s="7"/>
      <c r="FS676" s="7"/>
      <c r="FT676" s="7"/>
      <c r="FU676" s="7"/>
      <c r="FV676" s="7"/>
      <c r="FW676" s="7"/>
      <c r="FX676" s="7"/>
      <c r="FY676" s="7"/>
      <c r="FZ676" s="7"/>
      <c r="GA676" s="7"/>
      <c r="GB676" s="7"/>
      <c r="GC676" s="7"/>
      <c r="GD676" s="7"/>
      <c r="GE676" s="7"/>
      <c r="GF676" s="7"/>
      <c r="GG676" s="7"/>
      <c r="GH676" s="7"/>
      <c r="GI676" s="7"/>
      <c r="GJ676" s="7"/>
      <c r="GK676" s="7"/>
      <c r="GL676" s="7"/>
      <c r="GM676" s="7"/>
      <c r="GN676" s="7"/>
      <c r="GO676" s="7"/>
      <c r="GP676" s="7"/>
      <c r="GQ676" s="7"/>
      <c r="GR676" s="7"/>
      <c r="GS676" s="7"/>
      <c r="GT676" s="7"/>
      <c r="GU676" s="7"/>
      <c r="GV676" s="7"/>
      <c r="GW676" s="7"/>
      <c r="GX676" s="7"/>
      <c r="GY676" s="7"/>
      <c r="GZ676" s="7"/>
      <c r="HA676" s="7"/>
      <c r="HB676" s="7"/>
      <c r="HC676" s="7"/>
      <c r="HD676" s="7"/>
      <c r="HE676" s="7"/>
      <c r="HF676" s="7"/>
      <c r="HG676" s="7"/>
      <c r="HH676" s="7"/>
      <c r="HI676" s="7"/>
      <c r="HJ676" s="7"/>
      <c r="HK676" s="7"/>
      <c r="HL676" s="7"/>
      <c r="HM676" s="7"/>
      <c r="HN676" s="7"/>
      <c r="HO676" s="7"/>
      <c r="HP676" s="7"/>
      <c r="HQ676" s="7"/>
      <c r="HR676" s="7"/>
      <c r="HS676" s="7"/>
      <c r="HT676" s="7"/>
      <c r="HU676" s="7"/>
      <c r="HV676" s="7"/>
      <c r="HW676" s="7"/>
      <c r="HX676" s="7"/>
      <c r="HY676" s="7"/>
      <c r="HZ676" s="7"/>
      <c r="IA676" s="7"/>
      <c r="IB676" s="7"/>
      <c r="IC676" s="7"/>
      <c r="ID676" s="7"/>
      <c r="IE676" s="7"/>
      <c r="IF676" s="7"/>
      <c r="IG676" s="7"/>
      <c r="IH676" s="7"/>
      <c r="II676" s="7"/>
      <c r="IJ676" s="7"/>
      <c r="IK676" s="7"/>
      <c r="IL676" s="7"/>
      <c r="IM676" s="7"/>
      <c r="IN676" s="7"/>
      <c r="IO676" s="7"/>
      <c r="IP676" s="7"/>
      <c r="IQ676" s="7"/>
      <c r="IR676" s="7"/>
      <c r="IS676" s="7"/>
      <c r="IT676" s="7"/>
      <c r="IU676" s="7"/>
      <c r="IV676" s="7"/>
    </row>
    <row r="677" spans="1:256" s="33" customFormat="1">
      <c r="A677" s="1100"/>
      <c r="B677" s="1101"/>
      <c r="C677" s="91"/>
      <c r="D677" s="1099"/>
      <c r="E677" s="91"/>
      <c r="F677" s="91"/>
      <c r="G677" s="2"/>
      <c r="H677" s="197"/>
      <c r="I677" s="917"/>
      <c r="J677" s="91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  <c r="AD677" s="7"/>
      <c r="AE677" s="7"/>
      <c r="AF677" s="7"/>
      <c r="AG677" s="7"/>
      <c r="AH677" s="7"/>
      <c r="AI677" s="7"/>
      <c r="AJ677" s="7"/>
      <c r="AK677" s="7"/>
      <c r="AL677" s="7"/>
      <c r="AM677" s="7"/>
      <c r="AN677" s="7"/>
      <c r="AO677" s="7"/>
      <c r="AP677" s="7"/>
      <c r="AQ677" s="7"/>
      <c r="AR677" s="7"/>
      <c r="AS677" s="7"/>
      <c r="AT677" s="7"/>
      <c r="AU677" s="7"/>
      <c r="AV677" s="7"/>
      <c r="AW677" s="7"/>
      <c r="AX677" s="7"/>
      <c r="AY677" s="7"/>
      <c r="AZ677" s="7"/>
      <c r="BA677" s="7"/>
      <c r="BB677" s="7"/>
      <c r="BC677" s="7"/>
      <c r="BD677" s="7"/>
      <c r="BE677" s="7"/>
      <c r="BF677" s="7"/>
      <c r="BG677" s="7"/>
      <c r="BH677" s="7"/>
      <c r="BI677" s="7"/>
      <c r="BJ677" s="7"/>
      <c r="BK677" s="7"/>
      <c r="BL677" s="7"/>
      <c r="BM677" s="7"/>
      <c r="BN677" s="7"/>
      <c r="BO677" s="7"/>
      <c r="BP677" s="7"/>
      <c r="BQ677" s="7"/>
      <c r="BR677" s="7"/>
      <c r="BS677" s="7"/>
      <c r="BT677" s="7"/>
      <c r="BU677" s="7"/>
      <c r="BV677" s="7"/>
      <c r="BW677" s="7"/>
      <c r="BX677" s="7"/>
      <c r="BY677" s="7"/>
      <c r="BZ677" s="7"/>
      <c r="CA677" s="7"/>
      <c r="CB677" s="7"/>
      <c r="CC677" s="7"/>
      <c r="CD677" s="7"/>
      <c r="CE677" s="7"/>
      <c r="CF677" s="7"/>
      <c r="CG677" s="7"/>
      <c r="CH677" s="7"/>
      <c r="CI677" s="7"/>
      <c r="CJ677" s="7"/>
      <c r="CK677" s="7"/>
      <c r="CL677" s="7"/>
      <c r="CM677" s="7"/>
      <c r="CN677" s="7"/>
      <c r="CO677" s="7"/>
      <c r="CP677" s="7"/>
      <c r="CQ677" s="7"/>
      <c r="CR677" s="7"/>
      <c r="CS677" s="7"/>
      <c r="CT677" s="7"/>
      <c r="CU677" s="7"/>
      <c r="CV677" s="7"/>
      <c r="CW677" s="7"/>
      <c r="CX677" s="7"/>
      <c r="CY677" s="7"/>
      <c r="CZ677" s="7"/>
      <c r="DA677" s="7"/>
      <c r="DB677" s="7"/>
      <c r="DC677" s="7"/>
      <c r="DD677" s="7"/>
      <c r="DE677" s="7"/>
      <c r="DF677" s="7"/>
      <c r="DG677" s="7"/>
      <c r="DH677" s="7"/>
      <c r="DI677" s="7"/>
      <c r="DJ677" s="7"/>
      <c r="DK677" s="7"/>
      <c r="DL677" s="7"/>
      <c r="DM677" s="7"/>
      <c r="DN677" s="7"/>
      <c r="DO677" s="7"/>
      <c r="DP677" s="7"/>
      <c r="DQ677" s="7"/>
      <c r="DR677" s="7"/>
      <c r="DS677" s="7"/>
      <c r="DT677" s="7"/>
      <c r="DU677" s="7"/>
      <c r="DV677" s="7"/>
      <c r="DW677" s="7"/>
      <c r="DX677" s="7"/>
      <c r="DY677" s="7"/>
      <c r="DZ677" s="7"/>
      <c r="EA677" s="7"/>
      <c r="EB677" s="7"/>
      <c r="EC677" s="7"/>
      <c r="ED677" s="7"/>
      <c r="EE677" s="7"/>
      <c r="EF677" s="7"/>
      <c r="EG677" s="7"/>
      <c r="EH677" s="7"/>
      <c r="EI677" s="7"/>
      <c r="EJ677" s="7"/>
      <c r="EK677" s="7"/>
      <c r="EL677" s="7"/>
      <c r="EM677" s="7"/>
      <c r="EN677" s="7"/>
      <c r="EO677" s="7"/>
      <c r="EP677" s="7"/>
      <c r="EQ677" s="7"/>
      <c r="ER677" s="7"/>
      <c r="ES677" s="7"/>
      <c r="ET677" s="7"/>
      <c r="EU677" s="7"/>
      <c r="EV677" s="7"/>
      <c r="EW677" s="7"/>
      <c r="EX677" s="7"/>
      <c r="EY677" s="7"/>
      <c r="EZ677" s="7"/>
      <c r="FA677" s="7"/>
      <c r="FB677" s="7"/>
      <c r="FC677" s="7"/>
      <c r="FD677" s="7"/>
      <c r="FE677" s="7"/>
      <c r="FF677" s="7"/>
      <c r="FG677" s="7"/>
      <c r="FH677" s="7"/>
      <c r="FI677" s="7"/>
      <c r="FJ677" s="7"/>
      <c r="FK677" s="7"/>
      <c r="FL677" s="7"/>
      <c r="FM677" s="7"/>
      <c r="FN677" s="7"/>
      <c r="FO677" s="7"/>
      <c r="FP677" s="7"/>
      <c r="FQ677" s="7"/>
      <c r="FR677" s="7"/>
      <c r="FS677" s="7"/>
      <c r="FT677" s="7"/>
      <c r="FU677" s="7"/>
      <c r="FV677" s="7"/>
      <c r="FW677" s="7"/>
      <c r="FX677" s="7"/>
      <c r="FY677" s="7"/>
      <c r="FZ677" s="7"/>
      <c r="GA677" s="7"/>
      <c r="GB677" s="7"/>
      <c r="GC677" s="7"/>
      <c r="GD677" s="7"/>
      <c r="GE677" s="7"/>
      <c r="GF677" s="7"/>
      <c r="GG677" s="7"/>
      <c r="GH677" s="7"/>
      <c r="GI677" s="7"/>
      <c r="GJ677" s="7"/>
      <c r="GK677" s="7"/>
      <c r="GL677" s="7"/>
      <c r="GM677" s="7"/>
      <c r="GN677" s="7"/>
      <c r="GO677" s="7"/>
      <c r="GP677" s="7"/>
      <c r="GQ677" s="7"/>
      <c r="GR677" s="7"/>
      <c r="GS677" s="7"/>
      <c r="GT677" s="7"/>
      <c r="GU677" s="7"/>
      <c r="GV677" s="7"/>
      <c r="GW677" s="7"/>
      <c r="GX677" s="7"/>
      <c r="GY677" s="7"/>
      <c r="GZ677" s="7"/>
      <c r="HA677" s="7"/>
      <c r="HB677" s="7"/>
      <c r="HC677" s="7"/>
      <c r="HD677" s="7"/>
      <c r="HE677" s="7"/>
      <c r="HF677" s="7"/>
      <c r="HG677" s="7"/>
      <c r="HH677" s="7"/>
      <c r="HI677" s="7"/>
      <c r="HJ677" s="7"/>
      <c r="HK677" s="7"/>
      <c r="HL677" s="7"/>
      <c r="HM677" s="7"/>
      <c r="HN677" s="7"/>
      <c r="HO677" s="7"/>
      <c r="HP677" s="7"/>
      <c r="HQ677" s="7"/>
      <c r="HR677" s="7"/>
      <c r="HS677" s="7"/>
      <c r="HT677" s="7"/>
      <c r="HU677" s="7"/>
      <c r="HV677" s="7"/>
      <c r="HW677" s="7"/>
      <c r="HX677" s="7"/>
      <c r="HY677" s="7"/>
      <c r="HZ677" s="7"/>
      <c r="IA677" s="7"/>
      <c r="IB677" s="7"/>
      <c r="IC677" s="7"/>
      <c r="ID677" s="7"/>
      <c r="IE677" s="7"/>
      <c r="IF677" s="7"/>
      <c r="IG677" s="7"/>
      <c r="IH677" s="7"/>
      <c r="II677" s="7"/>
      <c r="IJ677" s="7"/>
      <c r="IK677" s="7"/>
      <c r="IL677" s="7"/>
      <c r="IM677" s="7"/>
      <c r="IN677" s="7"/>
      <c r="IO677" s="7"/>
      <c r="IP677" s="7"/>
      <c r="IQ677" s="7"/>
      <c r="IR677" s="7"/>
      <c r="IS677" s="7"/>
      <c r="IT677" s="7"/>
      <c r="IU677" s="7"/>
      <c r="IV677" s="7"/>
    </row>
    <row r="678" spans="1:256" s="33" customFormat="1">
      <c r="A678" s="1100"/>
      <c r="B678" s="1101"/>
      <c r="C678" s="91"/>
      <c r="D678" s="1099"/>
      <c r="E678" s="91"/>
      <c r="F678" s="91"/>
      <c r="G678" s="2"/>
      <c r="H678" s="197"/>
      <c r="I678" s="917"/>
      <c r="J678" s="91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7"/>
      <c r="AD678" s="7"/>
      <c r="AE678" s="7"/>
      <c r="AF678" s="7"/>
      <c r="AG678" s="7"/>
      <c r="AH678" s="7"/>
      <c r="AI678" s="7"/>
      <c r="AJ678" s="7"/>
      <c r="AK678" s="7"/>
      <c r="AL678" s="7"/>
      <c r="AM678" s="7"/>
      <c r="AN678" s="7"/>
      <c r="AO678" s="7"/>
      <c r="AP678" s="7"/>
      <c r="AQ678" s="7"/>
      <c r="AR678" s="7"/>
      <c r="AS678" s="7"/>
      <c r="AT678" s="7"/>
      <c r="AU678" s="7"/>
      <c r="AV678" s="7"/>
      <c r="AW678" s="7"/>
      <c r="AX678" s="7"/>
      <c r="AY678" s="7"/>
      <c r="AZ678" s="7"/>
      <c r="BA678" s="7"/>
      <c r="BB678" s="7"/>
      <c r="BC678" s="7"/>
      <c r="BD678" s="7"/>
      <c r="BE678" s="7"/>
      <c r="BF678" s="7"/>
      <c r="BG678" s="7"/>
      <c r="BH678" s="7"/>
      <c r="BI678" s="7"/>
      <c r="BJ678" s="7"/>
      <c r="BK678" s="7"/>
      <c r="BL678" s="7"/>
      <c r="BM678" s="7"/>
      <c r="BN678" s="7"/>
      <c r="BO678" s="7"/>
      <c r="BP678" s="7"/>
      <c r="BQ678" s="7"/>
      <c r="BR678" s="7"/>
      <c r="BS678" s="7"/>
      <c r="BT678" s="7"/>
      <c r="BU678" s="7"/>
      <c r="BV678" s="7"/>
      <c r="BW678" s="7"/>
      <c r="BX678" s="7"/>
      <c r="BY678" s="7"/>
      <c r="BZ678" s="7"/>
      <c r="CA678" s="7"/>
      <c r="CB678" s="7"/>
      <c r="CC678" s="7"/>
      <c r="CD678" s="7"/>
      <c r="CE678" s="7"/>
      <c r="CF678" s="7"/>
      <c r="CG678" s="7"/>
      <c r="CH678" s="7"/>
      <c r="CI678" s="7"/>
      <c r="CJ678" s="7"/>
      <c r="CK678" s="7"/>
      <c r="CL678" s="7"/>
      <c r="CM678" s="7"/>
      <c r="CN678" s="7"/>
      <c r="CO678" s="7"/>
      <c r="CP678" s="7"/>
      <c r="CQ678" s="7"/>
      <c r="CR678" s="7"/>
      <c r="CS678" s="7"/>
      <c r="CT678" s="7"/>
      <c r="CU678" s="7"/>
      <c r="CV678" s="7"/>
      <c r="CW678" s="7"/>
      <c r="CX678" s="7"/>
      <c r="CY678" s="7"/>
      <c r="CZ678" s="7"/>
      <c r="DA678" s="7"/>
      <c r="DB678" s="7"/>
      <c r="DC678" s="7"/>
      <c r="DD678" s="7"/>
      <c r="DE678" s="7"/>
      <c r="DF678" s="7"/>
      <c r="DG678" s="7"/>
      <c r="DH678" s="7"/>
      <c r="DI678" s="7"/>
      <c r="DJ678" s="7"/>
      <c r="DK678" s="7"/>
      <c r="DL678" s="7"/>
      <c r="DM678" s="7"/>
      <c r="DN678" s="7"/>
      <c r="DO678" s="7"/>
      <c r="DP678" s="7"/>
      <c r="DQ678" s="7"/>
      <c r="DR678" s="7"/>
      <c r="DS678" s="7"/>
      <c r="DT678" s="7"/>
      <c r="DU678" s="7"/>
      <c r="DV678" s="7"/>
      <c r="DW678" s="7"/>
      <c r="DX678" s="7"/>
      <c r="DY678" s="7"/>
      <c r="DZ678" s="7"/>
      <c r="EA678" s="7"/>
      <c r="EB678" s="7"/>
      <c r="EC678" s="7"/>
      <c r="ED678" s="7"/>
      <c r="EE678" s="7"/>
      <c r="EF678" s="7"/>
      <c r="EG678" s="7"/>
      <c r="EH678" s="7"/>
      <c r="EI678" s="7"/>
      <c r="EJ678" s="7"/>
      <c r="EK678" s="7"/>
      <c r="EL678" s="7"/>
      <c r="EM678" s="7"/>
      <c r="EN678" s="7"/>
      <c r="EO678" s="7"/>
      <c r="EP678" s="7"/>
      <c r="EQ678" s="7"/>
      <c r="ER678" s="7"/>
      <c r="ES678" s="7"/>
      <c r="ET678" s="7"/>
      <c r="EU678" s="7"/>
      <c r="EV678" s="7"/>
      <c r="EW678" s="7"/>
      <c r="EX678" s="7"/>
      <c r="EY678" s="7"/>
      <c r="EZ678" s="7"/>
      <c r="FA678" s="7"/>
      <c r="FB678" s="7"/>
      <c r="FC678" s="7"/>
      <c r="FD678" s="7"/>
      <c r="FE678" s="7"/>
      <c r="FF678" s="7"/>
      <c r="FG678" s="7"/>
      <c r="FH678" s="7"/>
      <c r="FI678" s="7"/>
      <c r="FJ678" s="7"/>
      <c r="FK678" s="7"/>
      <c r="FL678" s="7"/>
      <c r="FM678" s="7"/>
      <c r="FN678" s="7"/>
      <c r="FO678" s="7"/>
      <c r="FP678" s="7"/>
      <c r="FQ678" s="7"/>
      <c r="FR678" s="7"/>
      <c r="FS678" s="7"/>
      <c r="FT678" s="7"/>
      <c r="FU678" s="7"/>
      <c r="FV678" s="7"/>
      <c r="FW678" s="7"/>
      <c r="FX678" s="7"/>
      <c r="FY678" s="7"/>
      <c r="FZ678" s="7"/>
      <c r="GA678" s="7"/>
      <c r="GB678" s="7"/>
      <c r="GC678" s="7"/>
      <c r="GD678" s="7"/>
      <c r="GE678" s="7"/>
      <c r="GF678" s="7"/>
      <c r="GG678" s="7"/>
      <c r="GH678" s="7"/>
      <c r="GI678" s="7"/>
      <c r="GJ678" s="7"/>
      <c r="GK678" s="7"/>
      <c r="GL678" s="7"/>
      <c r="GM678" s="7"/>
      <c r="GN678" s="7"/>
      <c r="GO678" s="7"/>
      <c r="GP678" s="7"/>
      <c r="GQ678" s="7"/>
      <c r="GR678" s="7"/>
      <c r="GS678" s="7"/>
      <c r="GT678" s="7"/>
      <c r="GU678" s="7"/>
      <c r="GV678" s="7"/>
      <c r="GW678" s="7"/>
      <c r="GX678" s="7"/>
      <c r="GY678" s="7"/>
      <c r="GZ678" s="7"/>
      <c r="HA678" s="7"/>
      <c r="HB678" s="7"/>
      <c r="HC678" s="7"/>
      <c r="HD678" s="7"/>
      <c r="HE678" s="7"/>
      <c r="HF678" s="7"/>
      <c r="HG678" s="7"/>
      <c r="HH678" s="7"/>
      <c r="HI678" s="7"/>
      <c r="HJ678" s="7"/>
      <c r="HK678" s="7"/>
      <c r="HL678" s="7"/>
      <c r="HM678" s="7"/>
      <c r="HN678" s="7"/>
      <c r="HO678" s="7"/>
      <c r="HP678" s="7"/>
      <c r="HQ678" s="7"/>
      <c r="HR678" s="7"/>
      <c r="HS678" s="7"/>
      <c r="HT678" s="7"/>
      <c r="HU678" s="7"/>
      <c r="HV678" s="7"/>
      <c r="HW678" s="7"/>
      <c r="HX678" s="7"/>
      <c r="HY678" s="7"/>
      <c r="HZ678" s="7"/>
      <c r="IA678" s="7"/>
      <c r="IB678" s="7"/>
      <c r="IC678" s="7"/>
      <c r="ID678" s="7"/>
      <c r="IE678" s="7"/>
      <c r="IF678" s="7"/>
      <c r="IG678" s="7"/>
      <c r="IH678" s="7"/>
      <c r="II678" s="7"/>
      <c r="IJ678" s="7"/>
      <c r="IK678" s="7"/>
      <c r="IL678" s="7"/>
      <c r="IM678" s="7"/>
      <c r="IN678" s="7"/>
      <c r="IO678" s="7"/>
      <c r="IP678" s="7"/>
      <c r="IQ678" s="7"/>
      <c r="IR678" s="7"/>
      <c r="IS678" s="7"/>
      <c r="IT678" s="7"/>
      <c r="IU678" s="7"/>
      <c r="IV678" s="7"/>
    </row>
    <row r="679" spans="1:256" s="33" customFormat="1">
      <c r="A679" s="1100"/>
      <c r="B679" s="1101"/>
      <c r="C679" s="91"/>
      <c r="D679" s="1099"/>
      <c r="E679" s="91"/>
      <c r="F679" s="91"/>
      <c r="G679" s="2"/>
      <c r="H679" s="197"/>
      <c r="I679" s="917"/>
      <c r="J679" s="91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7"/>
      <c r="AD679" s="7"/>
      <c r="AE679" s="7"/>
      <c r="AF679" s="7"/>
      <c r="AG679" s="7"/>
      <c r="AH679" s="7"/>
      <c r="AI679" s="7"/>
      <c r="AJ679" s="7"/>
      <c r="AK679" s="7"/>
      <c r="AL679" s="7"/>
      <c r="AM679" s="7"/>
      <c r="AN679" s="7"/>
      <c r="AO679" s="7"/>
      <c r="AP679" s="7"/>
      <c r="AQ679" s="7"/>
      <c r="AR679" s="7"/>
      <c r="AS679" s="7"/>
      <c r="AT679" s="7"/>
      <c r="AU679" s="7"/>
      <c r="AV679" s="7"/>
      <c r="AW679" s="7"/>
      <c r="AX679" s="7"/>
      <c r="AY679" s="7"/>
      <c r="AZ679" s="7"/>
      <c r="BA679" s="7"/>
      <c r="BB679" s="7"/>
      <c r="BC679" s="7"/>
      <c r="BD679" s="7"/>
      <c r="BE679" s="7"/>
      <c r="BF679" s="7"/>
      <c r="BG679" s="7"/>
      <c r="BH679" s="7"/>
      <c r="BI679" s="7"/>
      <c r="BJ679" s="7"/>
      <c r="BK679" s="7"/>
      <c r="BL679" s="7"/>
      <c r="BM679" s="7"/>
      <c r="BN679" s="7"/>
      <c r="BO679" s="7"/>
      <c r="BP679" s="7"/>
      <c r="BQ679" s="7"/>
      <c r="BR679" s="7"/>
      <c r="BS679" s="7"/>
      <c r="BT679" s="7"/>
      <c r="BU679" s="7"/>
      <c r="BV679" s="7"/>
      <c r="BW679" s="7"/>
      <c r="BX679" s="7"/>
      <c r="BY679" s="7"/>
      <c r="BZ679" s="7"/>
      <c r="CA679" s="7"/>
      <c r="CB679" s="7"/>
      <c r="CC679" s="7"/>
      <c r="CD679" s="7"/>
      <c r="CE679" s="7"/>
      <c r="CF679" s="7"/>
      <c r="CG679" s="7"/>
      <c r="CH679" s="7"/>
      <c r="CI679" s="7"/>
      <c r="CJ679" s="7"/>
      <c r="CK679" s="7"/>
      <c r="CL679" s="7"/>
      <c r="CM679" s="7"/>
      <c r="CN679" s="7"/>
      <c r="CO679" s="7"/>
      <c r="CP679" s="7"/>
      <c r="CQ679" s="7"/>
      <c r="CR679" s="7"/>
      <c r="CS679" s="7"/>
      <c r="CT679" s="7"/>
      <c r="CU679" s="7"/>
      <c r="CV679" s="7"/>
      <c r="CW679" s="7"/>
      <c r="CX679" s="7"/>
      <c r="CY679" s="7"/>
      <c r="CZ679" s="7"/>
      <c r="DA679" s="7"/>
      <c r="DB679" s="7"/>
      <c r="DC679" s="7"/>
      <c r="DD679" s="7"/>
      <c r="DE679" s="7"/>
      <c r="DF679" s="7"/>
      <c r="DG679" s="7"/>
      <c r="DH679" s="7"/>
      <c r="DI679" s="7"/>
      <c r="DJ679" s="7"/>
      <c r="DK679" s="7"/>
      <c r="DL679" s="7"/>
      <c r="DM679" s="7"/>
      <c r="DN679" s="7"/>
      <c r="DO679" s="7"/>
      <c r="DP679" s="7"/>
      <c r="DQ679" s="7"/>
      <c r="DR679" s="7"/>
      <c r="DS679" s="7"/>
      <c r="DT679" s="7"/>
      <c r="DU679" s="7"/>
      <c r="DV679" s="7"/>
      <c r="DW679" s="7"/>
      <c r="DX679" s="7"/>
      <c r="DY679" s="7"/>
      <c r="DZ679" s="7"/>
      <c r="EA679" s="7"/>
      <c r="EB679" s="7"/>
      <c r="EC679" s="7"/>
      <c r="ED679" s="7"/>
      <c r="EE679" s="7"/>
      <c r="EF679" s="7"/>
      <c r="EG679" s="7"/>
      <c r="EH679" s="7"/>
      <c r="EI679" s="7"/>
      <c r="EJ679" s="7"/>
      <c r="EK679" s="7"/>
      <c r="EL679" s="7"/>
      <c r="EM679" s="7"/>
      <c r="EN679" s="7"/>
      <c r="EO679" s="7"/>
      <c r="EP679" s="7"/>
      <c r="EQ679" s="7"/>
      <c r="ER679" s="7"/>
      <c r="ES679" s="7"/>
      <c r="ET679" s="7"/>
      <c r="EU679" s="7"/>
      <c r="EV679" s="7"/>
      <c r="EW679" s="7"/>
      <c r="EX679" s="7"/>
      <c r="EY679" s="7"/>
      <c r="EZ679" s="7"/>
      <c r="FA679" s="7"/>
      <c r="FB679" s="7"/>
      <c r="FC679" s="7"/>
      <c r="FD679" s="7"/>
      <c r="FE679" s="7"/>
      <c r="FF679" s="7"/>
      <c r="FG679" s="7"/>
      <c r="FH679" s="7"/>
      <c r="FI679" s="7"/>
      <c r="FJ679" s="7"/>
      <c r="FK679" s="7"/>
      <c r="FL679" s="7"/>
      <c r="FM679" s="7"/>
      <c r="FN679" s="7"/>
      <c r="FO679" s="7"/>
      <c r="FP679" s="7"/>
      <c r="FQ679" s="7"/>
      <c r="FR679" s="7"/>
      <c r="FS679" s="7"/>
      <c r="FT679" s="7"/>
      <c r="FU679" s="7"/>
      <c r="FV679" s="7"/>
      <c r="FW679" s="7"/>
      <c r="FX679" s="7"/>
      <c r="FY679" s="7"/>
      <c r="FZ679" s="7"/>
      <c r="GA679" s="7"/>
      <c r="GB679" s="7"/>
      <c r="GC679" s="7"/>
      <c r="GD679" s="7"/>
      <c r="GE679" s="7"/>
      <c r="GF679" s="7"/>
      <c r="GG679" s="7"/>
      <c r="GH679" s="7"/>
      <c r="GI679" s="7"/>
      <c r="GJ679" s="7"/>
      <c r="GK679" s="7"/>
      <c r="GL679" s="7"/>
      <c r="GM679" s="7"/>
      <c r="GN679" s="7"/>
      <c r="GO679" s="7"/>
      <c r="GP679" s="7"/>
      <c r="GQ679" s="7"/>
      <c r="GR679" s="7"/>
      <c r="GS679" s="7"/>
      <c r="GT679" s="7"/>
      <c r="GU679" s="7"/>
      <c r="GV679" s="7"/>
      <c r="GW679" s="7"/>
      <c r="GX679" s="7"/>
      <c r="GY679" s="7"/>
      <c r="GZ679" s="7"/>
      <c r="HA679" s="7"/>
      <c r="HB679" s="7"/>
      <c r="HC679" s="7"/>
      <c r="HD679" s="7"/>
      <c r="HE679" s="7"/>
      <c r="HF679" s="7"/>
      <c r="HG679" s="7"/>
      <c r="HH679" s="7"/>
      <c r="HI679" s="7"/>
      <c r="HJ679" s="7"/>
      <c r="HK679" s="7"/>
      <c r="HL679" s="7"/>
      <c r="HM679" s="7"/>
      <c r="HN679" s="7"/>
      <c r="HO679" s="7"/>
      <c r="HP679" s="7"/>
      <c r="HQ679" s="7"/>
      <c r="HR679" s="7"/>
      <c r="HS679" s="7"/>
      <c r="HT679" s="7"/>
      <c r="HU679" s="7"/>
      <c r="HV679" s="7"/>
      <c r="HW679" s="7"/>
      <c r="HX679" s="7"/>
      <c r="HY679" s="7"/>
      <c r="HZ679" s="7"/>
      <c r="IA679" s="7"/>
      <c r="IB679" s="7"/>
      <c r="IC679" s="7"/>
      <c r="ID679" s="7"/>
      <c r="IE679" s="7"/>
      <c r="IF679" s="7"/>
      <c r="IG679" s="7"/>
      <c r="IH679" s="7"/>
      <c r="II679" s="7"/>
      <c r="IJ679" s="7"/>
      <c r="IK679" s="7"/>
      <c r="IL679" s="7"/>
      <c r="IM679" s="7"/>
      <c r="IN679" s="7"/>
      <c r="IO679" s="7"/>
      <c r="IP679" s="7"/>
      <c r="IQ679" s="7"/>
      <c r="IR679" s="7"/>
      <c r="IS679" s="7"/>
      <c r="IT679" s="7"/>
      <c r="IU679" s="7"/>
      <c r="IV679" s="7"/>
    </row>
    <row r="680" spans="1:256" s="33" customFormat="1">
      <c r="A680" s="1100"/>
      <c r="B680" s="1101"/>
      <c r="C680" s="91"/>
      <c r="D680" s="1099"/>
      <c r="E680" s="91"/>
      <c r="F680" s="91"/>
      <c r="G680" s="2"/>
      <c r="H680" s="197"/>
      <c r="I680" s="917"/>
      <c r="J680" s="91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7"/>
      <c r="AD680" s="7"/>
      <c r="AE680" s="7"/>
      <c r="AF680" s="7"/>
      <c r="AG680" s="7"/>
      <c r="AH680" s="7"/>
      <c r="AI680" s="7"/>
      <c r="AJ680" s="7"/>
      <c r="AK680" s="7"/>
      <c r="AL680" s="7"/>
      <c r="AM680" s="7"/>
      <c r="AN680" s="7"/>
      <c r="AO680" s="7"/>
      <c r="AP680" s="7"/>
      <c r="AQ680" s="7"/>
      <c r="AR680" s="7"/>
      <c r="AS680" s="7"/>
      <c r="AT680" s="7"/>
      <c r="AU680" s="7"/>
      <c r="AV680" s="7"/>
      <c r="AW680" s="7"/>
      <c r="AX680" s="7"/>
      <c r="AY680" s="7"/>
      <c r="AZ680" s="7"/>
      <c r="BA680" s="7"/>
      <c r="BB680" s="7"/>
      <c r="BC680" s="7"/>
      <c r="BD680" s="7"/>
      <c r="BE680" s="7"/>
      <c r="BF680" s="7"/>
      <c r="BG680" s="7"/>
      <c r="BH680" s="7"/>
      <c r="BI680" s="7"/>
      <c r="BJ680" s="7"/>
      <c r="BK680" s="7"/>
      <c r="BL680" s="7"/>
      <c r="BM680" s="7"/>
      <c r="BN680" s="7"/>
      <c r="BO680" s="7"/>
      <c r="BP680" s="7"/>
      <c r="BQ680" s="7"/>
      <c r="BR680" s="7"/>
      <c r="BS680" s="7"/>
      <c r="BT680" s="7"/>
      <c r="BU680" s="7"/>
      <c r="BV680" s="7"/>
      <c r="BW680" s="7"/>
      <c r="BX680" s="7"/>
      <c r="BY680" s="7"/>
      <c r="BZ680" s="7"/>
      <c r="CA680" s="7"/>
      <c r="CB680" s="7"/>
      <c r="CC680" s="7"/>
      <c r="CD680" s="7"/>
      <c r="CE680" s="7"/>
      <c r="CF680" s="7"/>
      <c r="CG680" s="7"/>
      <c r="CH680" s="7"/>
      <c r="CI680" s="7"/>
      <c r="CJ680" s="7"/>
      <c r="CK680" s="7"/>
      <c r="CL680" s="7"/>
      <c r="CM680" s="7"/>
      <c r="CN680" s="7"/>
      <c r="CO680" s="7"/>
      <c r="CP680" s="7"/>
      <c r="CQ680" s="7"/>
      <c r="CR680" s="7"/>
      <c r="CS680" s="7"/>
      <c r="CT680" s="7"/>
      <c r="CU680" s="7"/>
      <c r="CV680" s="7"/>
      <c r="CW680" s="7"/>
      <c r="CX680" s="7"/>
      <c r="CY680" s="7"/>
      <c r="CZ680" s="7"/>
      <c r="DA680" s="7"/>
      <c r="DB680" s="7"/>
      <c r="DC680" s="7"/>
      <c r="DD680" s="7"/>
      <c r="DE680" s="7"/>
      <c r="DF680" s="7"/>
      <c r="DG680" s="7"/>
      <c r="DH680" s="7"/>
      <c r="DI680" s="7"/>
      <c r="DJ680" s="7"/>
      <c r="DK680" s="7"/>
      <c r="DL680" s="7"/>
      <c r="DM680" s="7"/>
      <c r="DN680" s="7"/>
      <c r="DO680" s="7"/>
      <c r="DP680" s="7"/>
      <c r="DQ680" s="7"/>
      <c r="DR680" s="7"/>
      <c r="DS680" s="7"/>
      <c r="DT680" s="7"/>
      <c r="DU680" s="7"/>
      <c r="DV680" s="7"/>
      <c r="DW680" s="7"/>
      <c r="DX680" s="7"/>
      <c r="DY680" s="7"/>
      <c r="DZ680" s="7"/>
      <c r="EA680" s="7"/>
      <c r="EB680" s="7"/>
      <c r="EC680" s="7"/>
      <c r="ED680" s="7"/>
      <c r="EE680" s="7"/>
      <c r="EF680" s="7"/>
      <c r="EG680" s="7"/>
      <c r="EH680" s="7"/>
      <c r="EI680" s="7"/>
      <c r="EJ680" s="7"/>
      <c r="EK680" s="7"/>
      <c r="EL680" s="7"/>
      <c r="EM680" s="7"/>
      <c r="EN680" s="7"/>
      <c r="EO680" s="7"/>
      <c r="EP680" s="7"/>
      <c r="EQ680" s="7"/>
      <c r="ER680" s="7"/>
      <c r="ES680" s="7"/>
      <c r="ET680" s="7"/>
      <c r="EU680" s="7"/>
      <c r="EV680" s="7"/>
      <c r="EW680" s="7"/>
      <c r="EX680" s="7"/>
      <c r="EY680" s="7"/>
      <c r="EZ680" s="7"/>
      <c r="FA680" s="7"/>
      <c r="FB680" s="7"/>
      <c r="FC680" s="7"/>
      <c r="FD680" s="7"/>
      <c r="FE680" s="7"/>
      <c r="FF680" s="7"/>
      <c r="FG680" s="7"/>
      <c r="FH680" s="7"/>
      <c r="FI680" s="7"/>
      <c r="FJ680" s="7"/>
      <c r="FK680" s="7"/>
      <c r="FL680" s="7"/>
      <c r="FM680" s="7"/>
      <c r="FN680" s="7"/>
      <c r="FO680" s="7"/>
      <c r="FP680" s="7"/>
      <c r="FQ680" s="7"/>
      <c r="FR680" s="7"/>
      <c r="FS680" s="7"/>
      <c r="FT680" s="7"/>
      <c r="FU680" s="7"/>
      <c r="FV680" s="7"/>
      <c r="FW680" s="7"/>
      <c r="FX680" s="7"/>
      <c r="FY680" s="7"/>
      <c r="FZ680" s="7"/>
      <c r="GA680" s="7"/>
      <c r="GB680" s="7"/>
      <c r="GC680" s="7"/>
      <c r="GD680" s="7"/>
      <c r="GE680" s="7"/>
      <c r="GF680" s="7"/>
      <c r="GG680" s="7"/>
      <c r="GH680" s="7"/>
      <c r="GI680" s="7"/>
      <c r="GJ680" s="7"/>
      <c r="GK680" s="7"/>
      <c r="GL680" s="7"/>
      <c r="GM680" s="7"/>
      <c r="GN680" s="7"/>
      <c r="GO680" s="7"/>
      <c r="GP680" s="7"/>
      <c r="GQ680" s="7"/>
      <c r="GR680" s="7"/>
      <c r="GS680" s="7"/>
      <c r="GT680" s="7"/>
      <c r="GU680" s="7"/>
      <c r="GV680" s="7"/>
      <c r="GW680" s="7"/>
      <c r="GX680" s="7"/>
      <c r="GY680" s="7"/>
      <c r="GZ680" s="7"/>
      <c r="HA680" s="7"/>
      <c r="HB680" s="7"/>
      <c r="HC680" s="7"/>
      <c r="HD680" s="7"/>
      <c r="HE680" s="7"/>
      <c r="HF680" s="7"/>
      <c r="HG680" s="7"/>
      <c r="HH680" s="7"/>
      <c r="HI680" s="7"/>
      <c r="HJ680" s="7"/>
      <c r="HK680" s="7"/>
      <c r="HL680" s="7"/>
      <c r="HM680" s="7"/>
      <c r="HN680" s="7"/>
      <c r="HO680" s="7"/>
      <c r="HP680" s="7"/>
      <c r="HQ680" s="7"/>
      <c r="HR680" s="7"/>
      <c r="HS680" s="7"/>
      <c r="HT680" s="7"/>
      <c r="HU680" s="7"/>
      <c r="HV680" s="7"/>
      <c r="HW680" s="7"/>
      <c r="HX680" s="7"/>
      <c r="HY680" s="7"/>
      <c r="HZ680" s="7"/>
      <c r="IA680" s="7"/>
      <c r="IB680" s="7"/>
      <c r="IC680" s="7"/>
      <c r="ID680" s="7"/>
      <c r="IE680" s="7"/>
      <c r="IF680" s="7"/>
      <c r="IG680" s="7"/>
      <c r="IH680" s="7"/>
      <c r="II680" s="7"/>
      <c r="IJ680" s="7"/>
      <c r="IK680" s="7"/>
      <c r="IL680" s="7"/>
      <c r="IM680" s="7"/>
      <c r="IN680" s="7"/>
      <c r="IO680" s="7"/>
      <c r="IP680" s="7"/>
      <c r="IQ680" s="7"/>
      <c r="IR680" s="7"/>
      <c r="IS680" s="7"/>
      <c r="IT680" s="7"/>
      <c r="IU680" s="7"/>
      <c r="IV680" s="7"/>
    </row>
    <row r="681" spans="1:256" s="33" customFormat="1">
      <c r="A681" s="1100"/>
      <c r="B681" s="1101"/>
      <c r="C681" s="91"/>
      <c r="D681" s="1099"/>
      <c r="E681" s="91"/>
      <c r="F681" s="91"/>
      <c r="G681" s="2"/>
      <c r="H681" s="197"/>
      <c r="I681" s="917"/>
      <c r="J681" s="91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  <c r="AC681" s="7"/>
      <c r="AD681" s="7"/>
      <c r="AE681" s="7"/>
      <c r="AF681" s="7"/>
      <c r="AG681" s="7"/>
      <c r="AH681" s="7"/>
      <c r="AI681" s="7"/>
      <c r="AJ681" s="7"/>
      <c r="AK681" s="7"/>
      <c r="AL681" s="7"/>
      <c r="AM681" s="7"/>
      <c r="AN681" s="7"/>
      <c r="AO681" s="7"/>
      <c r="AP681" s="7"/>
      <c r="AQ681" s="7"/>
      <c r="AR681" s="7"/>
      <c r="AS681" s="7"/>
      <c r="AT681" s="7"/>
      <c r="AU681" s="7"/>
      <c r="AV681" s="7"/>
      <c r="AW681" s="7"/>
      <c r="AX681" s="7"/>
      <c r="AY681" s="7"/>
      <c r="AZ681" s="7"/>
      <c r="BA681" s="7"/>
      <c r="BB681" s="7"/>
      <c r="BC681" s="7"/>
      <c r="BD681" s="7"/>
      <c r="BE681" s="7"/>
      <c r="BF681" s="7"/>
      <c r="BG681" s="7"/>
      <c r="BH681" s="7"/>
      <c r="BI681" s="7"/>
      <c r="BJ681" s="7"/>
      <c r="BK681" s="7"/>
      <c r="BL681" s="7"/>
      <c r="BM681" s="7"/>
      <c r="BN681" s="7"/>
      <c r="BO681" s="7"/>
      <c r="BP681" s="7"/>
      <c r="BQ681" s="7"/>
      <c r="BR681" s="7"/>
      <c r="BS681" s="7"/>
      <c r="BT681" s="7"/>
      <c r="BU681" s="7"/>
      <c r="BV681" s="7"/>
      <c r="BW681" s="7"/>
      <c r="BX681" s="7"/>
      <c r="BY681" s="7"/>
      <c r="BZ681" s="7"/>
      <c r="CA681" s="7"/>
      <c r="CB681" s="7"/>
      <c r="CC681" s="7"/>
      <c r="CD681" s="7"/>
      <c r="CE681" s="7"/>
      <c r="CF681" s="7"/>
      <c r="CG681" s="7"/>
      <c r="CH681" s="7"/>
      <c r="CI681" s="7"/>
      <c r="CJ681" s="7"/>
      <c r="CK681" s="7"/>
      <c r="CL681" s="7"/>
      <c r="CM681" s="7"/>
      <c r="CN681" s="7"/>
      <c r="CO681" s="7"/>
      <c r="CP681" s="7"/>
      <c r="CQ681" s="7"/>
      <c r="CR681" s="7"/>
      <c r="CS681" s="7"/>
      <c r="CT681" s="7"/>
      <c r="CU681" s="7"/>
      <c r="CV681" s="7"/>
      <c r="CW681" s="7"/>
      <c r="CX681" s="7"/>
      <c r="CY681" s="7"/>
      <c r="CZ681" s="7"/>
      <c r="DA681" s="7"/>
      <c r="DB681" s="7"/>
      <c r="DC681" s="7"/>
      <c r="DD681" s="7"/>
      <c r="DE681" s="7"/>
      <c r="DF681" s="7"/>
      <c r="DG681" s="7"/>
      <c r="DH681" s="7"/>
      <c r="DI681" s="7"/>
      <c r="DJ681" s="7"/>
      <c r="DK681" s="7"/>
      <c r="DL681" s="7"/>
      <c r="DM681" s="7"/>
      <c r="DN681" s="7"/>
      <c r="DO681" s="7"/>
      <c r="DP681" s="7"/>
      <c r="DQ681" s="7"/>
      <c r="DR681" s="7"/>
      <c r="DS681" s="7"/>
      <c r="DT681" s="7"/>
      <c r="DU681" s="7"/>
      <c r="DV681" s="7"/>
      <c r="DW681" s="7"/>
      <c r="DX681" s="7"/>
      <c r="DY681" s="7"/>
      <c r="DZ681" s="7"/>
      <c r="EA681" s="7"/>
      <c r="EB681" s="7"/>
      <c r="EC681" s="7"/>
      <c r="ED681" s="7"/>
      <c r="EE681" s="7"/>
      <c r="EF681" s="7"/>
      <c r="EG681" s="7"/>
      <c r="EH681" s="7"/>
      <c r="EI681" s="7"/>
      <c r="EJ681" s="7"/>
      <c r="EK681" s="7"/>
      <c r="EL681" s="7"/>
      <c r="EM681" s="7"/>
      <c r="EN681" s="7"/>
      <c r="EO681" s="7"/>
      <c r="EP681" s="7"/>
      <c r="EQ681" s="7"/>
      <c r="ER681" s="7"/>
      <c r="ES681" s="7"/>
      <c r="ET681" s="7"/>
      <c r="EU681" s="7"/>
      <c r="EV681" s="7"/>
      <c r="EW681" s="7"/>
      <c r="EX681" s="7"/>
      <c r="EY681" s="7"/>
      <c r="EZ681" s="7"/>
      <c r="FA681" s="7"/>
      <c r="FB681" s="7"/>
      <c r="FC681" s="7"/>
      <c r="FD681" s="7"/>
      <c r="FE681" s="7"/>
      <c r="FF681" s="7"/>
      <c r="FG681" s="7"/>
      <c r="FH681" s="7"/>
      <c r="FI681" s="7"/>
      <c r="FJ681" s="7"/>
      <c r="FK681" s="7"/>
      <c r="FL681" s="7"/>
      <c r="FM681" s="7"/>
      <c r="FN681" s="7"/>
      <c r="FO681" s="7"/>
      <c r="FP681" s="7"/>
      <c r="FQ681" s="7"/>
      <c r="FR681" s="7"/>
      <c r="FS681" s="7"/>
      <c r="FT681" s="7"/>
      <c r="FU681" s="7"/>
      <c r="FV681" s="7"/>
      <c r="FW681" s="7"/>
      <c r="FX681" s="7"/>
      <c r="FY681" s="7"/>
      <c r="FZ681" s="7"/>
      <c r="GA681" s="7"/>
      <c r="GB681" s="7"/>
      <c r="GC681" s="7"/>
      <c r="GD681" s="7"/>
      <c r="GE681" s="7"/>
      <c r="GF681" s="7"/>
      <c r="GG681" s="7"/>
      <c r="GH681" s="7"/>
      <c r="GI681" s="7"/>
      <c r="GJ681" s="7"/>
      <c r="GK681" s="7"/>
      <c r="GL681" s="7"/>
      <c r="GM681" s="7"/>
      <c r="GN681" s="7"/>
      <c r="GO681" s="7"/>
      <c r="GP681" s="7"/>
      <c r="GQ681" s="7"/>
      <c r="GR681" s="7"/>
      <c r="GS681" s="7"/>
      <c r="GT681" s="7"/>
      <c r="GU681" s="7"/>
      <c r="GV681" s="7"/>
      <c r="GW681" s="7"/>
      <c r="GX681" s="7"/>
      <c r="GY681" s="7"/>
      <c r="GZ681" s="7"/>
      <c r="HA681" s="7"/>
      <c r="HB681" s="7"/>
      <c r="HC681" s="7"/>
      <c r="HD681" s="7"/>
      <c r="HE681" s="7"/>
      <c r="HF681" s="7"/>
      <c r="HG681" s="7"/>
      <c r="HH681" s="7"/>
      <c r="HI681" s="7"/>
      <c r="HJ681" s="7"/>
      <c r="HK681" s="7"/>
      <c r="HL681" s="7"/>
      <c r="HM681" s="7"/>
      <c r="HN681" s="7"/>
      <c r="HO681" s="7"/>
      <c r="HP681" s="7"/>
      <c r="HQ681" s="7"/>
      <c r="HR681" s="7"/>
      <c r="HS681" s="7"/>
      <c r="HT681" s="7"/>
      <c r="HU681" s="7"/>
      <c r="HV681" s="7"/>
      <c r="HW681" s="7"/>
      <c r="HX681" s="7"/>
      <c r="HY681" s="7"/>
      <c r="HZ681" s="7"/>
      <c r="IA681" s="7"/>
      <c r="IB681" s="7"/>
      <c r="IC681" s="7"/>
      <c r="ID681" s="7"/>
      <c r="IE681" s="7"/>
      <c r="IF681" s="7"/>
      <c r="IG681" s="7"/>
      <c r="IH681" s="7"/>
      <c r="II681" s="7"/>
      <c r="IJ681" s="7"/>
      <c r="IK681" s="7"/>
      <c r="IL681" s="7"/>
      <c r="IM681" s="7"/>
      <c r="IN681" s="7"/>
      <c r="IO681" s="7"/>
      <c r="IP681" s="7"/>
      <c r="IQ681" s="7"/>
      <c r="IR681" s="7"/>
      <c r="IS681" s="7"/>
      <c r="IT681" s="7"/>
      <c r="IU681" s="7"/>
      <c r="IV681" s="7"/>
    </row>
    <row r="682" spans="1:256" s="33" customFormat="1">
      <c r="A682" s="1100"/>
      <c r="B682" s="1101"/>
      <c r="C682" s="91"/>
      <c r="D682" s="1099"/>
      <c r="E682" s="91"/>
      <c r="F682" s="91"/>
      <c r="G682" s="2"/>
      <c r="H682" s="197"/>
      <c r="I682" s="917"/>
      <c r="J682" s="91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  <c r="AC682" s="7"/>
      <c r="AD682" s="7"/>
      <c r="AE682" s="7"/>
      <c r="AF682" s="7"/>
      <c r="AG682" s="7"/>
      <c r="AH682" s="7"/>
      <c r="AI682" s="7"/>
      <c r="AJ682" s="7"/>
      <c r="AK682" s="7"/>
      <c r="AL682" s="7"/>
      <c r="AM682" s="7"/>
      <c r="AN682" s="7"/>
      <c r="AO682" s="7"/>
      <c r="AP682" s="7"/>
      <c r="AQ682" s="7"/>
      <c r="AR682" s="7"/>
      <c r="AS682" s="7"/>
      <c r="AT682" s="7"/>
      <c r="AU682" s="7"/>
      <c r="AV682" s="7"/>
      <c r="AW682" s="7"/>
      <c r="AX682" s="7"/>
      <c r="AY682" s="7"/>
      <c r="AZ682" s="7"/>
      <c r="BA682" s="7"/>
      <c r="BB682" s="7"/>
      <c r="BC682" s="7"/>
      <c r="BD682" s="7"/>
      <c r="BE682" s="7"/>
      <c r="BF682" s="7"/>
      <c r="BG682" s="7"/>
      <c r="BH682" s="7"/>
      <c r="BI682" s="7"/>
      <c r="BJ682" s="7"/>
      <c r="BK682" s="7"/>
      <c r="BL682" s="7"/>
      <c r="BM682" s="7"/>
      <c r="BN682" s="7"/>
      <c r="BO682" s="7"/>
      <c r="BP682" s="7"/>
      <c r="BQ682" s="7"/>
      <c r="BR682" s="7"/>
      <c r="BS682" s="7"/>
      <c r="BT682" s="7"/>
      <c r="BU682" s="7"/>
      <c r="BV682" s="7"/>
      <c r="BW682" s="7"/>
      <c r="BX682" s="7"/>
      <c r="BY682" s="7"/>
      <c r="BZ682" s="7"/>
      <c r="CA682" s="7"/>
      <c r="CB682" s="7"/>
      <c r="CC682" s="7"/>
      <c r="CD682" s="7"/>
      <c r="CE682" s="7"/>
      <c r="CF682" s="7"/>
      <c r="CG682" s="7"/>
      <c r="CH682" s="7"/>
      <c r="CI682" s="7"/>
      <c r="CJ682" s="7"/>
      <c r="CK682" s="7"/>
      <c r="CL682" s="7"/>
      <c r="CM682" s="7"/>
      <c r="CN682" s="7"/>
      <c r="CO682" s="7"/>
      <c r="CP682" s="7"/>
      <c r="CQ682" s="7"/>
      <c r="CR682" s="7"/>
      <c r="CS682" s="7"/>
      <c r="CT682" s="7"/>
      <c r="CU682" s="7"/>
      <c r="CV682" s="7"/>
      <c r="CW682" s="7"/>
      <c r="CX682" s="7"/>
      <c r="CY682" s="7"/>
      <c r="CZ682" s="7"/>
      <c r="DA682" s="7"/>
      <c r="DB682" s="7"/>
      <c r="DC682" s="7"/>
      <c r="DD682" s="7"/>
      <c r="DE682" s="7"/>
      <c r="DF682" s="7"/>
      <c r="DG682" s="7"/>
      <c r="DH682" s="7"/>
      <c r="DI682" s="7"/>
      <c r="DJ682" s="7"/>
      <c r="DK682" s="7"/>
      <c r="DL682" s="7"/>
      <c r="DM682" s="7"/>
      <c r="DN682" s="7"/>
      <c r="DO682" s="7"/>
      <c r="DP682" s="7"/>
      <c r="DQ682" s="7"/>
      <c r="DR682" s="7"/>
      <c r="DS682" s="7"/>
      <c r="DT682" s="7"/>
      <c r="DU682" s="7"/>
      <c r="DV682" s="7"/>
      <c r="DW682" s="7"/>
      <c r="DX682" s="7"/>
      <c r="DY682" s="7"/>
      <c r="DZ682" s="7"/>
      <c r="EA682" s="7"/>
      <c r="EB682" s="7"/>
      <c r="EC682" s="7"/>
      <c r="ED682" s="7"/>
      <c r="EE682" s="7"/>
      <c r="EF682" s="7"/>
      <c r="EG682" s="7"/>
      <c r="EH682" s="7"/>
      <c r="EI682" s="7"/>
      <c r="EJ682" s="7"/>
      <c r="EK682" s="7"/>
      <c r="EL682" s="7"/>
      <c r="EM682" s="7"/>
      <c r="EN682" s="7"/>
      <c r="EO682" s="7"/>
      <c r="EP682" s="7"/>
      <c r="EQ682" s="7"/>
      <c r="ER682" s="7"/>
      <c r="ES682" s="7"/>
      <c r="ET682" s="7"/>
      <c r="EU682" s="7"/>
      <c r="EV682" s="7"/>
      <c r="EW682" s="7"/>
      <c r="EX682" s="7"/>
      <c r="EY682" s="7"/>
      <c r="EZ682" s="7"/>
      <c r="FA682" s="7"/>
      <c r="FB682" s="7"/>
      <c r="FC682" s="7"/>
      <c r="FD682" s="7"/>
      <c r="FE682" s="7"/>
      <c r="FF682" s="7"/>
      <c r="FG682" s="7"/>
      <c r="FH682" s="7"/>
      <c r="FI682" s="7"/>
      <c r="FJ682" s="7"/>
      <c r="FK682" s="7"/>
      <c r="FL682" s="7"/>
      <c r="FM682" s="7"/>
      <c r="FN682" s="7"/>
      <c r="FO682" s="7"/>
      <c r="FP682" s="7"/>
      <c r="FQ682" s="7"/>
      <c r="FR682" s="7"/>
      <c r="FS682" s="7"/>
      <c r="FT682" s="7"/>
      <c r="FU682" s="7"/>
      <c r="FV682" s="7"/>
      <c r="FW682" s="7"/>
      <c r="FX682" s="7"/>
      <c r="FY682" s="7"/>
      <c r="FZ682" s="7"/>
      <c r="GA682" s="7"/>
      <c r="GB682" s="7"/>
      <c r="GC682" s="7"/>
      <c r="GD682" s="7"/>
      <c r="GE682" s="7"/>
      <c r="GF682" s="7"/>
      <c r="GG682" s="7"/>
      <c r="GH682" s="7"/>
      <c r="GI682" s="7"/>
      <c r="GJ682" s="7"/>
      <c r="GK682" s="7"/>
      <c r="GL682" s="7"/>
      <c r="GM682" s="7"/>
      <c r="GN682" s="7"/>
      <c r="GO682" s="7"/>
      <c r="GP682" s="7"/>
      <c r="GQ682" s="7"/>
      <c r="GR682" s="7"/>
      <c r="GS682" s="7"/>
      <c r="GT682" s="7"/>
      <c r="GU682" s="7"/>
      <c r="GV682" s="7"/>
      <c r="GW682" s="7"/>
      <c r="GX682" s="7"/>
      <c r="GY682" s="7"/>
      <c r="GZ682" s="7"/>
      <c r="HA682" s="7"/>
      <c r="HB682" s="7"/>
      <c r="HC682" s="7"/>
      <c r="HD682" s="7"/>
      <c r="HE682" s="7"/>
      <c r="HF682" s="7"/>
      <c r="HG682" s="7"/>
      <c r="HH682" s="7"/>
      <c r="HI682" s="7"/>
      <c r="HJ682" s="7"/>
      <c r="HK682" s="7"/>
      <c r="HL682" s="7"/>
      <c r="HM682" s="7"/>
      <c r="HN682" s="7"/>
      <c r="HO682" s="7"/>
      <c r="HP682" s="7"/>
      <c r="HQ682" s="7"/>
      <c r="HR682" s="7"/>
      <c r="HS682" s="7"/>
      <c r="HT682" s="7"/>
      <c r="HU682" s="7"/>
      <c r="HV682" s="7"/>
      <c r="HW682" s="7"/>
      <c r="HX682" s="7"/>
      <c r="HY682" s="7"/>
      <c r="HZ682" s="7"/>
      <c r="IA682" s="7"/>
      <c r="IB682" s="7"/>
      <c r="IC682" s="7"/>
      <c r="ID682" s="7"/>
      <c r="IE682" s="7"/>
      <c r="IF682" s="7"/>
      <c r="IG682" s="7"/>
      <c r="IH682" s="7"/>
      <c r="II682" s="7"/>
      <c r="IJ682" s="7"/>
      <c r="IK682" s="7"/>
      <c r="IL682" s="7"/>
      <c r="IM682" s="7"/>
      <c r="IN682" s="7"/>
      <c r="IO682" s="7"/>
      <c r="IP682" s="7"/>
      <c r="IQ682" s="7"/>
      <c r="IR682" s="7"/>
      <c r="IS682" s="7"/>
      <c r="IT682" s="7"/>
      <c r="IU682" s="7"/>
      <c r="IV682" s="7"/>
    </row>
    <row r="683" spans="1:256" s="33" customFormat="1">
      <c r="A683" s="1126"/>
      <c r="B683" s="1101"/>
      <c r="C683" s="91"/>
      <c r="D683" s="1099"/>
      <c r="E683" s="91"/>
      <c r="F683" s="91"/>
      <c r="G683" s="2"/>
      <c r="H683" s="197"/>
      <c r="I683" s="917"/>
      <c r="J683" s="91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  <c r="AC683" s="7"/>
      <c r="AD683" s="7"/>
      <c r="AE683" s="7"/>
      <c r="AF683" s="7"/>
      <c r="AG683" s="7"/>
      <c r="AH683" s="7"/>
      <c r="AI683" s="7"/>
      <c r="AJ683" s="7"/>
      <c r="AK683" s="7"/>
      <c r="AL683" s="7"/>
      <c r="AM683" s="7"/>
      <c r="AN683" s="7"/>
      <c r="AO683" s="7"/>
      <c r="AP683" s="7"/>
      <c r="AQ683" s="7"/>
      <c r="AR683" s="7"/>
      <c r="AS683" s="7"/>
      <c r="AT683" s="7"/>
      <c r="AU683" s="7"/>
      <c r="AV683" s="7"/>
      <c r="AW683" s="7"/>
      <c r="AX683" s="7"/>
      <c r="AY683" s="7"/>
      <c r="AZ683" s="7"/>
      <c r="BA683" s="7"/>
      <c r="BB683" s="7"/>
      <c r="BC683" s="7"/>
      <c r="BD683" s="7"/>
      <c r="BE683" s="7"/>
      <c r="BF683" s="7"/>
      <c r="BG683" s="7"/>
      <c r="BH683" s="7"/>
      <c r="BI683" s="7"/>
      <c r="BJ683" s="7"/>
      <c r="BK683" s="7"/>
      <c r="BL683" s="7"/>
      <c r="BM683" s="7"/>
      <c r="BN683" s="7"/>
      <c r="BO683" s="7"/>
      <c r="BP683" s="7"/>
      <c r="BQ683" s="7"/>
      <c r="BR683" s="7"/>
      <c r="BS683" s="7"/>
      <c r="BT683" s="7"/>
      <c r="BU683" s="7"/>
      <c r="BV683" s="7"/>
      <c r="BW683" s="7"/>
      <c r="BX683" s="7"/>
      <c r="BY683" s="7"/>
      <c r="BZ683" s="7"/>
      <c r="CA683" s="7"/>
      <c r="CB683" s="7"/>
      <c r="CC683" s="7"/>
      <c r="CD683" s="7"/>
      <c r="CE683" s="7"/>
      <c r="CF683" s="7"/>
      <c r="CG683" s="7"/>
      <c r="CH683" s="7"/>
      <c r="CI683" s="7"/>
      <c r="CJ683" s="7"/>
      <c r="CK683" s="7"/>
      <c r="CL683" s="7"/>
      <c r="CM683" s="7"/>
      <c r="CN683" s="7"/>
      <c r="CO683" s="7"/>
      <c r="CP683" s="7"/>
      <c r="CQ683" s="7"/>
      <c r="CR683" s="7"/>
      <c r="CS683" s="7"/>
      <c r="CT683" s="7"/>
      <c r="CU683" s="7"/>
      <c r="CV683" s="7"/>
      <c r="CW683" s="7"/>
      <c r="CX683" s="7"/>
      <c r="CY683" s="7"/>
      <c r="CZ683" s="7"/>
      <c r="DA683" s="7"/>
      <c r="DB683" s="7"/>
      <c r="DC683" s="7"/>
      <c r="DD683" s="7"/>
      <c r="DE683" s="7"/>
      <c r="DF683" s="7"/>
      <c r="DG683" s="7"/>
      <c r="DH683" s="7"/>
      <c r="DI683" s="7"/>
      <c r="DJ683" s="7"/>
      <c r="DK683" s="7"/>
      <c r="DL683" s="7"/>
      <c r="DM683" s="7"/>
      <c r="DN683" s="7"/>
      <c r="DO683" s="7"/>
      <c r="DP683" s="7"/>
      <c r="DQ683" s="7"/>
      <c r="DR683" s="7"/>
      <c r="DS683" s="7"/>
      <c r="DT683" s="7"/>
      <c r="DU683" s="7"/>
      <c r="DV683" s="7"/>
      <c r="DW683" s="7"/>
      <c r="DX683" s="7"/>
      <c r="DY683" s="7"/>
      <c r="DZ683" s="7"/>
      <c r="EA683" s="7"/>
      <c r="EB683" s="7"/>
      <c r="EC683" s="7"/>
      <c r="ED683" s="7"/>
      <c r="EE683" s="7"/>
      <c r="EF683" s="7"/>
      <c r="EG683" s="7"/>
      <c r="EH683" s="7"/>
      <c r="EI683" s="7"/>
      <c r="EJ683" s="7"/>
      <c r="EK683" s="7"/>
      <c r="EL683" s="7"/>
      <c r="EM683" s="7"/>
      <c r="EN683" s="7"/>
      <c r="EO683" s="7"/>
      <c r="EP683" s="7"/>
      <c r="EQ683" s="7"/>
      <c r="ER683" s="7"/>
      <c r="ES683" s="7"/>
      <c r="ET683" s="7"/>
      <c r="EU683" s="7"/>
      <c r="EV683" s="7"/>
      <c r="EW683" s="7"/>
      <c r="EX683" s="7"/>
      <c r="EY683" s="7"/>
      <c r="EZ683" s="7"/>
      <c r="FA683" s="7"/>
      <c r="FB683" s="7"/>
      <c r="FC683" s="7"/>
      <c r="FD683" s="7"/>
      <c r="FE683" s="7"/>
      <c r="FF683" s="7"/>
      <c r="FG683" s="7"/>
      <c r="FH683" s="7"/>
      <c r="FI683" s="7"/>
      <c r="FJ683" s="7"/>
      <c r="FK683" s="7"/>
      <c r="FL683" s="7"/>
      <c r="FM683" s="7"/>
      <c r="FN683" s="7"/>
      <c r="FO683" s="7"/>
      <c r="FP683" s="7"/>
      <c r="FQ683" s="7"/>
      <c r="FR683" s="7"/>
      <c r="FS683" s="7"/>
      <c r="FT683" s="7"/>
      <c r="FU683" s="7"/>
      <c r="FV683" s="7"/>
      <c r="FW683" s="7"/>
      <c r="FX683" s="7"/>
      <c r="FY683" s="7"/>
      <c r="FZ683" s="7"/>
      <c r="GA683" s="7"/>
      <c r="GB683" s="7"/>
      <c r="GC683" s="7"/>
      <c r="GD683" s="7"/>
      <c r="GE683" s="7"/>
      <c r="GF683" s="7"/>
      <c r="GG683" s="7"/>
      <c r="GH683" s="7"/>
      <c r="GI683" s="7"/>
      <c r="GJ683" s="7"/>
      <c r="GK683" s="7"/>
      <c r="GL683" s="7"/>
      <c r="GM683" s="7"/>
      <c r="GN683" s="7"/>
      <c r="GO683" s="7"/>
      <c r="GP683" s="7"/>
      <c r="GQ683" s="7"/>
      <c r="GR683" s="7"/>
      <c r="GS683" s="7"/>
      <c r="GT683" s="7"/>
      <c r="GU683" s="7"/>
      <c r="GV683" s="7"/>
      <c r="GW683" s="7"/>
      <c r="GX683" s="7"/>
      <c r="GY683" s="7"/>
      <c r="GZ683" s="7"/>
      <c r="HA683" s="7"/>
      <c r="HB683" s="7"/>
      <c r="HC683" s="7"/>
      <c r="HD683" s="7"/>
      <c r="HE683" s="7"/>
      <c r="HF683" s="7"/>
      <c r="HG683" s="7"/>
      <c r="HH683" s="7"/>
      <c r="HI683" s="7"/>
      <c r="HJ683" s="7"/>
      <c r="HK683" s="7"/>
      <c r="HL683" s="7"/>
      <c r="HM683" s="7"/>
      <c r="HN683" s="7"/>
      <c r="HO683" s="7"/>
      <c r="HP683" s="7"/>
      <c r="HQ683" s="7"/>
      <c r="HR683" s="7"/>
      <c r="HS683" s="7"/>
      <c r="HT683" s="7"/>
      <c r="HU683" s="7"/>
      <c r="HV683" s="7"/>
      <c r="HW683" s="7"/>
      <c r="HX683" s="7"/>
      <c r="HY683" s="7"/>
      <c r="HZ683" s="7"/>
      <c r="IA683" s="7"/>
      <c r="IB683" s="7"/>
      <c r="IC683" s="7"/>
      <c r="ID683" s="7"/>
      <c r="IE683" s="7"/>
      <c r="IF683" s="7"/>
      <c r="IG683" s="7"/>
      <c r="IH683" s="7"/>
      <c r="II683" s="7"/>
      <c r="IJ683" s="7"/>
      <c r="IK683" s="7"/>
      <c r="IL683" s="7"/>
      <c r="IM683" s="7"/>
      <c r="IN683" s="7"/>
      <c r="IO683" s="7"/>
      <c r="IP683" s="7"/>
      <c r="IQ683" s="7"/>
      <c r="IR683" s="7"/>
      <c r="IS683" s="7"/>
      <c r="IT683" s="7"/>
      <c r="IU683" s="7"/>
      <c r="IV683" s="7"/>
    </row>
    <row r="684" spans="1:256" s="33" customFormat="1">
      <c r="A684" s="1126"/>
      <c r="B684" s="1101"/>
      <c r="C684" s="91"/>
      <c r="D684" s="1099"/>
      <c r="E684" s="91"/>
      <c r="F684" s="91"/>
      <c r="G684" s="2"/>
      <c r="H684" s="197"/>
      <c r="I684" s="917"/>
      <c r="J684" s="91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  <c r="AD684" s="7"/>
      <c r="AE684" s="7"/>
      <c r="AF684" s="7"/>
      <c r="AG684" s="7"/>
      <c r="AH684" s="7"/>
      <c r="AI684" s="7"/>
      <c r="AJ684" s="7"/>
      <c r="AK684" s="7"/>
      <c r="AL684" s="7"/>
      <c r="AM684" s="7"/>
      <c r="AN684" s="7"/>
      <c r="AO684" s="7"/>
      <c r="AP684" s="7"/>
      <c r="AQ684" s="7"/>
      <c r="AR684" s="7"/>
      <c r="AS684" s="7"/>
      <c r="AT684" s="7"/>
      <c r="AU684" s="7"/>
      <c r="AV684" s="7"/>
      <c r="AW684" s="7"/>
      <c r="AX684" s="7"/>
      <c r="AY684" s="7"/>
      <c r="AZ684" s="7"/>
      <c r="BA684" s="7"/>
      <c r="BB684" s="7"/>
      <c r="BC684" s="7"/>
      <c r="BD684" s="7"/>
      <c r="BE684" s="7"/>
      <c r="BF684" s="7"/>
      <c r="BG684" s="7"/>
      <c r="BH684" s="7"/>
      <c r="BI684" s="7"/>
      <c r="BJ684" s="7"/>
      <c r="BK684" s="7"/>
      <c r="BL684" s="7"/>
      <c r="BM684" s="7"/>
      <c r="BN684" s="7"/>
      <c r="BO684" s="7"/>
      <c r="BP684" s="7"/>
      <c r="BQ684" s="7"/>
      <c r="BR684" s="7"/>
      <c r="BS684" s="7"/>
      <c r="BT684" s="7"/>
      <c r="BU684" s="7"/>
      <c r="BV684" s="7"/>
      <c r="BW684" s="7"/>
      <c r="BX684" s="7"/>
      <c r="BY684" s="7"/>
      <c r="BZ684" s="7"/>
      <c r="CA684" s="7"/>
      <c r="CB684" s="7"/>
      <c r="CC684" s="7"/>
      <c r="CD684" s="7"/>
      <c r="CE684" s="7"/>
      <c r="CF684" s="7"/>
      <c r="CG684" s="7"/>
      <c r="CH684" s="7"/>
      <c r="CI684" s="7"/>
      <c r="CJ684" s="7"/>
      <c r="CK684" s="7"/>
      <c r="CL684" s="7"/>
      <c r="CM684" s="7"/>
      <c r="CN684" s="7"/>
      <c r="CO684" s="7"/>
      <c r="CP684" s="7"/>
      <c r="CQ684" s="7"/>
      <c r="CR684" s="7"/>
      <c r="CS684" s="7"/>
      <c r="CT684" s="7"/>
      <c r="CU684" s="7"/>
      <c r="CV684" s="7"/>
      <c r="CW684" s="7"/>
      <c r="CX684" s="7"/>
      <c r="CY684" s="7"/>
      <c r="CZ684" s="7"/>
      <c r="DA684" s="7"/>
      <c r="DB684" s="7"/>
      <c r="DC684" s="7"/>
      <c r="DD684" s="7"/>
      <c r="DE684" s="7"/>
      <c r="DF684" s="7"/>
      <c r="DG684" s="7"/>
      <c r="DH684" s="7"/>
      <c r="DI684" s="7"/>
      <c r="DJ684" s="7"/>
      <c r="DK684" s="7"/>
      <c r="DL684" s="7"/>
      <c r="DM684" s="7"/>
      <c r="DN684" s="7"/>
      <c r="DO684" s="7"/>
      <c r="DP684" s="7"/>
      <c r="DQ684" s="7"/>
      <c r="DR684" s="7"/>
      <c r="DS684" s="7"/>
      <c r="DT684" s="7"/>
      <c r="DU684" s="7"/>
      <c r="DV684" s="7"/>
      <c r="DW684" s="7"/>
      <c r="DX684" s="7"/>
      <c r="DY684" s="7"/>
      <c r="DZ684" s="7"/>
      <c r="EA684" s="7"/>
      <c r="EB684" s="7"/>
      <c r="EC684" s="7"/>
      <c r="ED684" s="7"/>
      <c r="EE684" s="7"/>
      <c r="EF684" s="7"/>
      <c r="EG684" s="7"/>
      <c r="EH684" s="7"/>
      <c r="EI684" s="7"/>
      <c r="EJ684" s="7"/>
      <c r="EK684" s="7"/>
      <c r="EL684" s="7"/>
      <c r="EM684" s="7"/>
      <c r="EN684" s="7"/>
      <c r="EO684" s="7"/>
      <c r="EP684" s="7"/>
      <c r="EQ684" s="7"/>
      <c r="ER684" s="7"/>
      <c r="ES684" s="7"/>
      <c r="ET684" s="7"/>
      <c r="EU684" s="7"/>
      <c r="EV684" s="7"/>
      <c r="EW684" s="7"/>
      <c r="EX684" s="7"/>
      <c r="EY684" s="7"/>
      <c r="EZ684" s="7"/>
      <c r="FA684" s="7"/>
      <c r="FB684" s="7"/>
      <c r="FC684" s="7"/>
      <c r="FD684" s="7"/>
      <c r="FE684" s="7"/>
      <c r="FF684" s="7"/>
      <c r="FG684" s="7"/>
      <c r="FH684" s="7"/>
      <c r="FI684" s="7"/>
      <c r="FJ684" s="7"/>
      <c r="FK684" s="7"/>
      <c r="FL684" s="7"/>
      <c r="FM684" s="7"/>
      <c r="FN684" s="7"/>
      <c r="FO684" s="7"/>
      <c r="FP684" s="7"/>
      <c r="FQ684" s="7"/>
      <c r="FR684" s="7"/>
      <c r="FS684" s="7"/>
      <c r="FT684" s="7"/>
      <c r="FU684" s="7"/>
      <c r="FV684" s="7"/>
      <c r="FW684" s="7"/>
      <c r="FX684" s="7"/>
      <c r="FY684" s="7"/>
      <c r="FZ684" s="7"/>
      <c r="GA684" s="7"/>
      <c r="GB684" s="7"/>
      <c r="GC684" s="7"/>
      <c r="GD684" s="7"/>
      <c r="GE684" s="7"/>
      <c r="GF684" s="7"/>
      <c r="GG684" s="7"/>
      <c r="GH684" s="7"/>
      <c r="GI684" s="7"/>
      <c r="GJ684" s="7"/>
      <c r="GK684" s="7"/>
      <c r="GL684" s="7"/>
      <c r="GM684" s="7"/>
      <c r="GN684" s="7"/>
      <c r="GO684" s="7"/>
      <c r="GP684" s="7"/>
      <c r="GQ684" s="7"/>
      <c r="GR684" s="7"/>
      <c r="GS684" s="7"/>
      <c r="GT684" s="7"/>
      <c r="GU684" s="7"/>
      <c r="GV684" s="7"/>
      <c r="GW684" s="7"/>
      <c r="GX684" s="7"/>
      <c r="GY684" s="7"/>
      <c r="GZ684" s="7"/>
      <c r="HA684" s="7"/>
      <c r="HB684" s="7"/>
      <c r="HC684" s="7"/>
      <c r="HD684" s="7"/>
      <c r="HE684" s="7"/>
      <c r="HF684" s="7"/>
      <c r="HG684" s="7"/>
      <c r="HH684" s="7"/>
      <c r="HI684" s="7"/>
      <c r="HJ684" s="7"/>
      <c r="HK684" s="7"/>
      <c r="HL684" s="7"/>
      <c r="HM684" s="7"/>
      <c r="HN684" s="7"/>
      <c r="HO684" s="7"/>
      <c r="HP684" s="7"/>
      <c r="HQ684" s="7"/>
      <c r="HR684" s="7"/>
      <c r="HS684" s="7"/>
      <c r="HT684" s="7"/>
      <c r="HU684" s="7"/>
      <c r="HV684" s="7"/>
      <c r="HW684" s="7"/>
      <c r="HX684" s="7"/>
      <c r="HY684" s="7"/>
      <c r="HZ684" s="7"/>
      <c r="IA684" s="7"/>
      <c r="IB684" s="7"/>
      <c r="IC684" s="7"/>
      <c r="ID684" s="7"/>
      <c r="IE684" s="7"/>
      <c r="IF684" s="7"/>
      <c r="IG684" s="7"/>
      <c r="IH684" s="7"/>
      <c r="II684" s="7"/>
      <c r="IJ684" s="7"/>
      <c r="IK684" s="7"/>
      <c r="IL684" s="7"/>
      <c r="IM684" s="7"/>
      <c r="IN684" s="7"/>
      <c r="IO684" s="7"/>
      <c r="IP684" s="7"/>
      <c r="IQ684" s="7"/>
      <c r="IR684" s="7"/>
      <c r="IS684" s="7"/>
      <c r="IT684" s="7"/>
      <c r="IU684" s="7"/>
      <c r="IV684" s="7"/>
    </row>
    <row r="685" spans="1:256" s="33" customFormat="1">
      <c r="A685" s="1126"/>
      <c r="B685" s="1101"/>
      <c r="C685" s="91"/>
      <c r="D685" s="1099"/>
      <c r="E685" s="91"/>
      <c r="F685" s="91"/>
      <c r="G685" s="2"/>
      <c r="H685" s="197"/>
      <c r="I685" s="917"/>
      <c r="J685" s="91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7"/>
      <c r="AD685" s="7"/>
      <c r="AE685" s="7"/>
      <c r="AF685" s="7"/>
      <c r="AG685" s="7"/>
      <c r="AH685" s="7"/>
      <c r="AI685" s="7"/>
      <c r="AJ685" s="7"/>
      <c r="AK685" s="7"/>
      <c r="AL685" s="7"/>
      <c r="AM685" s="7"/>
      <c r="AN685" s="7"/>
      <c r="AO685" s="7"/>
      <c r="AP685" s="7"/>
      <c r="AQ685" s="7"/>
      <c r="AR685" s="7"/>
      <c r="AS685" s="7"/>
      <c r="AT685" s="7"/>
      <c r="AU685" s="7"/>
      <c r="AV685" s="7"/>
      <c r="AW685" s="7"/>
      <c r="AX685" s="7"/>
      <c r="AY685" s="7"/>
      <c r="AZ685" s="7"/>
      <c r="BA685" s="7"/>
      <c r="BB685" s="7"/>
      <c r="BC685" s="7"/>
      <c r="BD685" s="7"/>
      <c r="BE685" s="7"/>
      <c r="BF685" s="7"/>
      <c r="BG685" s="7"/>
      <c r="BH685" s="7"/>
      <c r="BI685" s="7"/>
      <c r="BJ685" s="7"/>
      <c r="BK685" s="7"/>
      <c r="BL685" s="7"/>
      <c r="BM685" s="7"/>
      <c r="BN685" s="7"/>
      <c r="BO685" s="7"/>
      <c r="BP685" s="7"/>
      <c r="BQ685" s="7"/>
      <c r="BR685" s="7"/>
      <c r="BS685" s="7"/>
      <c r="BT685" s="7"/>
      <c r="BU685" s="7"/>
      <c r="BV685" s="7"/>
      <c r="BW685" s="7"/>
      <c r="BX685" s="7"/>
      <c r="BY685" s="7"/>
      <c r="BZ685" s="7"/>
      <c r="CA685" s="7"/>
      <c r="CB685" s="7"/>
      <c r="CC685" s="7"/>
      <c r="CD685" s="7"/>
      <c r="CE685" s="7"/>
      <c r="CF685" s="7"/>
      <c r="CG685" s="7"/>
      <c r="CH685" s="7"/>
      <c r="CI685" s="7"/>
      <c r="CJ685" s="7"/>
      <c r="CK685" s="7"/>
      <c r="CL685" s="7"/>
      <c r="CM685" s="7"/>
      <c r="CN685" s="7"/>
      <c r="CO685" s="7"/>
      <c r="CP685" s="7"/>
      <c r="CQ685" s="7"/>
      <c r="CR685" s="7"/>
      <c r="CS685" s="7"/>
      <c r="CT685" s="7"/>
      <c r="CU685" s="7"/>
      <c r="CV685" s="7"/>
      <c r="CW685" s="7"/>
      <c r="CX685" s="7"/>
      <c r="CY685" s="7"/>
      <c r="CZ685" s="7"/>
      <c r="DA685" s="7"/>
      <c r="DB685" s="7"/>
      <c r="DC685" s="7"/>
      <c r="DD685" s="7"/>
      <c r="DE685" s="7"/>
      <c r="DF685" s="7"/>
      <c r="DG685" s="7"/>
      <c r="DH685" s="7"/>
      <c r="DI685" s="7"/>
      <c r="DJ685" s="7"/>
      <c r="DK685" s="7"/>
      <c r="DL685" s="7"/>
      <c r="DM685" s="7"/>
      <c r="DN685" s="7"/>
      <c r="DO685" s="7"/>
      <c r="DP685" s="7"/>
      <c r="DQ685" s="7"/>
      <c r="DR685" s="7"/>
      <c r="DS685" s="7"/>
      <c r="DT685" s="7"/>
      <c r="DU685" s="7"/>
      <c r="DV685" s="7"/>
      <c r="DW685" s="7"/>
      <c r="DX685" s="7"/>
      <c r="DY685" s="7"/>
      <c r="DZ685" s="7"/>
      <c r="EA685" s="7"/>
      <c r="EB685" s="7"/>
      <c r="EC685" s="7"/>
      <c r="ED685" s="7"/>
      <c r="EE685" s="7"/>
      <c r="EF685" s="7"/>
      <c r="EG685" s="7"/>
      <c r="EH685" s="7"/>
      <c r="EI685" s="7"/>
      <c r="EJ685" s="7"/>
      <c r="EK685" s="7"/>
      <c r="EL685" s="7"/>
      <c r="EM685" s="7"/>
      <c r="EN685" s="7"/>
      <c r="EO685" s="7"/>
      <c r="EP685" s="7"/>
      <c r="EQ685" s="7"/>
      <c r="ER685" s="7"/>
      <c r="ES685" s="7"/>
      <c r="ET685" s="7"/>
      <c r="EU685" s="7"/>
      <c r="EV685" s="7"/>
      <c r="EW685" s="7"/>
      <c r="EX685" s="7"/>
      <c r="EY685" s="7"/>
      <c r="EZ685" s="7"/>
      <c r="FA685" s="7"/>
      <c r="FB685" s="7"/>
      <c r="FC685" s="7"/>
      <c r="FD685" s="7"/>
      <c r="FE685" s="7"/>
      <c r="FF685" s="7"/>
      <c r="FG685" s="7"/>
      <c r="FH685" s="7"/>
      <c r="FI685" s="7"/>
      <c r="FJ685" s="7"/>
      <c r="FK685" s="7"/>
      <c r="FL685" s="7"/>
      <c r="FM685" s="7"/>
      <c r="FN685" s="7"/>
      <c r="FO685" s="7"/>
      <c r="FP685" s="7"/>
      <c r="FQ685" s="7"/>
      <c r="FR685" s="7"/>
      <c r="FS685" s="7"/>
      <c r="FT685" s="7"/>
      <c r="FU685" s="7"/>
      <c r="FV685" s="7"/>
      <c r="FW685" s="7"/>
      <c r="FX685" s="7"/>
      <c r="FY685" s="7"/>
      <c r="FZ685" s="7"/>
      <c r="GA685" s="7"/>
      <c r="GB685" s="7"/>
      <c r="GC685" s="7"/>
      <c r="GD685" s="7"/>
      <c r="GE685" s="7"/>
      <c r="GF685" s="7"/>
      <c r="GG685" s="7"/>
      <c r="GH685" s="7"/>
      <c r="GI685" s="7"/>
      <c r="GJ685" s="7"/>
      <c r="GK685" s="7"/>
      <c r="GL685" s="7"/>
      <c r="GM685" s="7"/>
      <c r="GN685" s="7"/>
      <c r="GO685" s="7"/>
      <c r="GP685" s="7"/>
      <c r="GQ685" s="7"/>
      <c r="GR685" s="7"/>
      <c r="GS685" s="7"/>
      <c r="GT685" s="7"/>
      <c r="GU685" s="7"/>
      <c r="GV685" s="7"/>
      <c r="GW685" s="7"/>
      <c r="GX685" s="7"/>
      <c r="GY685" s="7"/>
      <c r="GZ685" s="7"/>
      <c r="HA685" s="7"/>
      <c r="HB685" s="7"/>
      <c r="HC685" s="7"/>
      <c r="HD685" s="7"/>
      <c r="HE685" s="7"/>
      <c r="HF685" s="7"/>
      <c r="HG685" s="7"/>
      <c r="HH685" s="7"/>
      <c r="HI685" s="7"/>
      <c r="HJ685" s="7"/>
      <c r="HK685" s="7"/>
      <c r="HL685" s="7"/>
      <c r="HM685" s="7"/>
      <c r="HN685" s="7"/>
      <c r="HO685" s="7"/>
      <c r="HP685" s="7"/>
      <c r="HQ685" s="7"/>
      <c r="HR685" s="7"/>
      <c r="HS685" s="7"/>
      <c r="HT685" s="7"/>
      <c r="HU685" s="7"/>
      <c r="HV685" s="7"/>
      <c r="HW685" s="7"/>
      <c r="HX685" s="7"/>
      <c r="HY685" s="7"/>
      <c r="HZ685" s="7"/>
      <c r="IA685" s="7"/>
      <c r="IB685" s="7"/>
      <c r="IC685" s="7"/>
      <c r="ID685" s="7"/>
      <c r="IE685" s="7"/>
      <c r="IF685" s="7"/>
      <c r="IG685" s="7"/>
      <c r="IH685" s="7"/>
      <c r="II685" s="7"/>
      <c r="IJ685" s="7"/>
      <c r="IK685" s="7"/>
      <c r="IL685" s="7"/>
      <c r="IM685" s="7"/>
      <c r="IN685" s="7"/>
      <c r="IO685" s="7"/>
      <c r="IP685" s="7"/>
      <c r="IQ685" s="7"/>
      <c r="IR685" s="7"/>
      <c r="IS685" s="7"/>
      <c r="IT685" s="7"/>
      <c r="IU685" s="7"/>
      <c r="IV685" s="7"/>
    </row>
    <row r="686" spans="1:256" s="33" customFormat="1">
      <c r="A686" s="1119"/>
      <c r="B686" s="1096"/>
      <c r="C686" s="156"/>
      <c r="D686" s="1110"/>
      <c r="E686" s="156"/>
      <c r="F686" s="962"/>
      <c r="G686" s="2"/>
      <c r="H686" s="197"/>
      <c r="I686" s="917"/>
      <c r="J686" s="91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  <c r="AD686" s="7"/>
      <c r="AE686" s="7"/>
      <c r="AF686" s="7"/>
      <c r="AG686" s="7"/>
      <c r="AH686" s="7"/>
      <c r="AI686" s="7"/>
      <c r="AJ686" s="7"/>
      <c r="AK686" s="7"/>
      <c r="AL686" s="7"/>
      <c r="AM686" s="7"/>
      <c r="AN686" s="7"/>
      <c r="AO686" s="7"/>
      <c r="AP686" s="7"/>
      <c r="AQ686" s="7"/>
      <c r="AR686" s="7"/>
      <c r="AS686" s="7"/>
      <c r="AT686" s="7"/>
      <c r="AU686" s="7"/>
      <c r="AV686" s="7"/>
      <c r="AW686" s="7"/>
      <c r="AX686" s="7"/>
      <c r="AY686" s="7"/>
      <c r="AZ686" s="7"/>
      <c r="BA686" s="7"/>
      <c r="BB686" s="7"/>
      <c r="BC686" s="7"/>
      <c r="BD686" s="7"/>
      <c r="BE686" s="7"/>
      <c r="BF686" s="7"/>
      <c r="BG686" s="7"/>
      <c r="BH686" s="7"/>
      <c r="BI686" s="7"/>
      <c r="BJ686" s="7"/>
      <c r="BK686" s="7"/>
      <c r="BL686" s="7"/>
      <c r="BM686" s="7"/>
      <c r="BN686" s="7"/>
      <c r="BO686" s="7"/>
      <c r="BP686" s="7"/>
      <c r="BQ686" s="7"/>
      <c r="BR686" s="7"/>
      <c r="BS686" s="7"/>
      <c r="BT686" s="7"/>
      <c r="BU686" s="7"/>
      <c r="BV686" s="7"/>
      <c r="BW686" s="7"/>
      <c r="BX686" s="7"/>
      <c r="BY686" s="7"/>
      <c r="BZ686" s="7"/>
      <c r="CA686" s="7"/>
      <c r="CB686" s="7"/>
      <c r="CC686" s="7"/>
      <c r="CD686" s="7"/>
      <c r="CE686" s="7"/>
      <c r="CF686" s="7"/>
      <c r="CG686" s="7"/>
      <c r="CH686" s="7"/>
      <c r="CI686" s="7"/>
      <c r="CJ686" s="7"/>
      <c r="CK686" s="7"/>
      <c r="CL686" s="7"/>
      <c r="CM686" s="7"/>
      <c r="CN686" s="7"/>
      <c r="CO686" s="7"/>
      <c r="CP686" s="7"/>
      <c r="CQ686" s="7"/>
      <c r="CR686" s="7"/>
      <c r="CS686" s="7"/>
      <c r="CT686" s="7"/>
      <c r="CU686" s="7"/>
      <c r="CV686" s="7"/>
      <c r="CW686" s="7"/>
      <c r="CX686" s="7"/>
      <c r="CY686" s="7"/>
      <c r="CZ686" s="7"/>
      <c r="DA686" s="7"/>
      <c r="DB686" s="7"/>
      <c r="DC686" s="7"/>
      <c r="DD686" s="7"/>
      <c r="DE686" s="7"/>
      <c r="DF686" s="7"/>
      <c r="DG686" s="7"/>
      <c r="DH686" s="7"/>
      <c r="DI686" s="7"/>
      <c r="DJ686" s="7"/>
      <c r="DK686" s="7"/>
      <c r="DL686" s="7"/>
      <c r="DM686" s="7"/>
      <c r="DN686" s="7"/>
      <c r="DO686" s="7"/>
      <c r="DP686" s="7"/>
      <c r="DQ686" s="7"/>
      <c r="DR686" s="7"/>
      <c r="DS686" s="7"/>
      <c r="DT686" s="7"/>
      <c r="DU686" s="7"/>
      <c r="DV686" s="7"/>
      <c r="DW686" s="7"/>
      <c r="DX686" s="7"/>
      <c r="DY686" s="7"/>
      <c r="DZ686" s="7"/>
      <c r="EA686" s="7"/>
      <c r="EB686" s="7"/>
      <c r="EC686" s="7"/>
      <c r="ED686" s="7"/>
      <c r="EE686" s="7"/>
      <c r="EF686" s="7"/>
      <c r="EG686" s="7"/>
      <c r="EH686" s="7"/>
      <c r="EI686" s="7"/>
      <c r="EJ686" s="7"/>
      <c r="EK686" s="7"/>
      <c r="EL686" s="7"/>
      <c r="EM686" s="7"/>
      <c r="EN686" s="7"/>
      <c r="EO686" s="7"/>
      <c r="EP686" s="7"/>
      <c r="EQ686" s="7"/>
      <c r="ER686" s="7"/>
      <c r="ES686" s="7"/>
      <c r="ET686" s="7"/>
      <c r="EU686" s="7"/>
      <c r="EV686" s="7"/>
      <c r="EW686" s="7"/>
      <c r="EX686" s="7"/>
      <c r="EY686" s="7"/>
      <c r="EZ686" s="7"/>
      <c r="FA686" s="7"/>
      <c r="FB686" s="7"/>
      <c r="FC686" s="7"/>
      <c r="FD686" s="7"/>
      <c r="FE686" s="7"/>
      <c r="FF686" s="7"/>
      <c r="FG686" s="7"/>
      <c r="FH686" s="7"/>
      <c r="FI686" s="7"/>
      <c r="FJ686" s="7"/>
      <c r="FK686" s="7"/>
      <c r="FL686" s="7"/>
      <c r="FM686" s="7"/>
      <c r="FN686" s="7"/>
      <c r="FO686" s="7"/>
      <c r="FP686" s="7"/>
      <c r="FQ686" s="7"/>
      <c r="FR686" s="7"/>
      <c r="FS686" s="7"/>
      <c r="FT686" s="7"/>
      <c r="FU686" s="7"/>
      <c r="FV686" s="7"/>
      <c r="FW686" s="7"/>
      <c r="FX686" s="7"/>
      <c r="FY686" s="7"/>
      <c r="FZ686" s="7"/>
      <c r="GA686" s="7"/>
      <c r="GB686" s="7"/>
      <c r="GC686" s="7"/>
      <c r="GD686" s="7"/>
      <c r="GE686" s="7"/>
      <c r="GF686" s="7"/>
      <c r="GG686" s="7"/>
      <c r="GH686" s="7"/>
      <c r="GI686" s="7"/>
      <c r="GJ686" s="7"/>
      <c r="GK686" s="7"/>
      <c r="GL686" s="7"/>
      <c r="GM686" s="7"/>
      <c r="GN686" s="7"/>
      <c r="GO686" s="7"/>
      <c r="GP686" s="7"/>
      <c r="GQ686" s="7"/>
      <c r="GR686" s="7"/>
      <c r="GS686" s="7"/>
      <c r="GT686" s="7"/>
      <c r="GU686" s="7"/>
      <c r="GV686" s="7"/>
      <c r="GW686" s="7"/>
      <c r="GX686" s="7"/>
      <c r="GY686" s="7"/>
      <c r="GZ686" s="7"/>
      <c r="HA686" s="7"/>
      <c r="HB686" s="7"/>
      <c r="HC686" s="7"/>
      <c r="HD686" s="7"/>
      <c r="HE686" s="7"/>
      <c r="HF686" s="7"/>
      <c r="HG686" s="7"/>
      <c r="HH686" s="7"/>
      <c r="HI686" s="7"/>
      <c r="HJ686" s="7"/>
      <c r="HK686" s="7"/>
      <c r="HL686" s="7"/>
      <c r="HM686" s="7"/>
      <c r="HN686" s="7"/>
      <c r="HO686" s="7"/>
      <c r="HP686" s="7"/>
      <c r="HQ686" s="7"/>
      <c r="HR686" s="7"/>
      <c r="HS686" s="7"/>
      <c r="HT686" s="7"/>
      <c r="HU686" s="7"/>
      <c r="HV686" s="7"/>
      <c r="HW686" s="7"/>
      <c r="HX686" s="7"/>
      <c r="HY686" s="7"/>
      <c r="HZ686" s="7"/>
      <c r="IA686" s="7"/>
      <c r="IB686" s="7"/>
      <c r="IC686" s="7"/>
      <c r="ID686" s="7"/>
      <c r="IE686" s="7"/>
      <c r="IF686" s="7"/>
      <c r="IG686" s="7"/>
      <c r="IH686" s="7"/>
      <c r="II686" s="7"/>
      <c r="IJ686" s="7"/>
      <c r="IK686" s="7"/>
      <c r="IL686" s="7"/>
      <c r="IM686" s="7"/>
      <c r="IN686" s="7"/>
      <c r="IO686" s="7"/>
      <c r="IP686" s="7"/>
      <c r="IQ686" s="7"/>
      <c r="IR686" s="7"/>
      <c r="IS686" s="7"/>
      <c r="IT686" s="7"/>
      <c r="IU686" s="7"/>
      <c r="IV686" s="7"/>
    </row>
    <row r="687" spans="1:256" s="33" customFormat="1">
      <c r="A687" s="1123"/>
      <c r="B687" s="1124"/>
      <c r="C687" s="91"/>
      <c r="D687" s="1099"/>
      <c r="E687" s="91"/>
      <c r="F687" s="961"/>
      <c r="G687" s="2"/>
      <c r="H687" s="197"/>
      <c r="I687" s="917"/>
      <c r="J687" s="91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7"/>
      <c r="AD687" s="7"/>
      <c r="AE687" s="7"/>
      <c r="AF687" s="7"/>
      <c r="AG687" s="7"/>
      <c r="AH687" s="7"/>
      <c r="AI687" s="7"/>
      <c r="AJ687" s="7"/>
      <c r="AK687" s="7"/>
      <c r="AL687" s="7"/>
      <c r="AM687" s="7"/>
      <c r="AN687" s="7"/>
      <c r="AO687" s="7"/>
      <c r="AP687" s="7"/>
      <c r="AQ687" s="7"/>
      <c r="AR687" s="7"/>
      <c r="AS687" s="7"/>
      <c r="AT687" s="7"/>
      <c r="AU687" s="7"/>
      <c r="AV687" s="7"/>
      <c r="AW687" s="7"/>
      <c r="AX687" s="7"/>
      <c r="AY687" s="7"/>
      <c r="AZ687" s="7"/>
      <c r="BA687" s="7"/>
      <c r="BB687" s="7"/>
      <c r="BC687" s="7"/>
      <c r="BD687" s="7"/>
      <c r="BE687" s="7"/>
      <c r="BF687" s="7"/>
      <c r="BG687" s="7"/>
      <c r="BH687" s="7"/>
      <c r="BI687" s="7"/>
      <c r="BJ687" s="7"/>
      <c r="BK687" s="7"/>
      <c r="BL687" s="7"/>
      <c r="BM687" s="7"/>
      <c r="BN687" s="7"/>
      <c r="BO687" s="7"/>
      <c r="BP687" s="7"/>
      <c r="BQ687" s="7"/>
      <c r="BR687" s="7"/>
      <c r="BS687" s="7"/>
      <c r="BT687" s="7"/>
      <c r="BU687" s="7"/>
      <c r="BV687" s="7"/>
      <c r="BW687" s="7"/>
      <c r="BX687" s="7"/>
      <c r="BY687" s="7"/>
      <c r="BZ687" s="7"/>
      <c r="CA687" s="7"/>
      <c r="CB687" s="7"/>
      <c r="CC687" s="7"/>
      <c r="CD687" s="7"/>
      <c r="CE687" s="7"/>
      <c r="CF687" s="7"/>
      <c r="CG687" s="7"/>
      <c r="CH687" s="7"/>
      <c r="CI687" s="7"/>
      <c r="CJ687" s="7"/>
      <c r="CK687" s="7"/>
      <c r="CL687" s="7"/>
      <c r="CM687" s="7"/>
      <c r="CN687" s="7"/>
      <c r="CO687" s="7"/>
      <c r="CP687" s="7"/>
      <c r="CQ687" s="7"/>
      <c r="CR687" s="7"/>
      <c r="CS687" s="7"/>
      <c r="CT687" s="7"/>
      <c r="CU687" s="7"/>
      <c r="CV687" s="7"/>
      <c r="CW687" s="7"/>
      <c r="CX687" s="7"/>
      <c r="CY687" s="7"/>
      <c r="CZ687" s="7"/>
      <c r="DA687" s="7"/>
      <c r="DB687" s="7"/>
      <c r="DC687" s="7"/>
      <c r="DD687" s="7"/>
      <c r="DE687" s="7"/>
      <c r="DF687" s="7"/>
      <c r="DG687" s="7"/>
      <c r="DH687" s="7"/>
      <c r="DI687" s="7"/>
      <c r="DJ687" s="7"/>
      <c r="DK687" s="7"/>
      <c r="DL687" s="7"/>
      <c r="DM687" s="7"/>
      <c r="DN687" s="7"/>
      <c r="DO687" s="7"/>
      <c r="DP687" s="7"/>
      <c r="DQ687" s="7"/>
      <c r="DR687" s="7"/>
      <c r="DS687" s="7"/>
      <c r="DT687" s="7"/>
      <c r="DU687" s="7"/>
      <c r="DV687" s="7"/>
      <c r="DW687" s="7"/>
      <c r="DX687" s="7"/>
      <c r="DY687" s="7"/>
      <c r="DZ687" s="7"/>
      <c r="EA687" s="7"/>
      <c r="EB687" s="7"/>
      <c r="EC687" s="7"/>
      <c r="ED687" s="7"/>
      <c r="EE687" s="7"/>
      <c r="EF687" s="7"/>
      <c r="EG687" s="7"/>
      <c r="EH687" s="7"/>
      <c r="EI687" s="7"/>
      <c r="EJ687" s="7"/>
      <c r="EK687" s="7"/>
      <c r="EL687" s="7"/>
      <c r="EM687" s="7"/>
      <c r="EN687" s="7"/>
      <c r="EO687" s="7"/>
      <c r="EP687" s="7"/>
      <c r="EQ687" s="7"/>
      <c r="ER687" s="7"/>
      <c r="ES687" s="7"/>
      <c r="ET687" s="7"/>
      <c r="EU687" s="7"/>
      <c r="EV687" s="7"/>
      <c r="EW687" s="7"/>
      <c r="EX687" s="7"/>
      <c r="EY687" s="7"/>
      <c r="EZ687" s="7"/>
      <c r="FA687" s="7"/>
      <c r="FB687" s="7"/>
      <c r="FC687" s="7"/>
      <c r="FD687" s="7"/>
      <c r="FE687" s="7"/>
      <c r="FF687" s="7"/>
      <c r="FG687" s="7"/>
      <c r="FH687" s="7"/>
      <c r="FI687" s="7"/>
      <c r="FJ687" s="7"/>
      <c r="FK687" s="7"/>
      <c r="FL687" s="7"/>
      <c r="FM687" s="7"/>
      <c r="FN687" s="7"/>
      <c r="FO687" s="7"/>
      <c r="FP687" s="7"/>
      <c r="FQ687" s="7"/>
      <c r="FR687" s="7"/>
      <c r="FS687" s="7"/>
      <c r="FT687" s="7"/>
      <c r="FU687" s="7"/>
      <c r="FV687" s="7"/>
      <c r="FW687" s="7"/>
      <c r="FX687" s="7"/>
      <c r="FY687" s="7"/>
      <c r="FZ687" s="7"/>
      <c r="GA687" s="7"/>
      <c r="GB687" s="7"/>
      <c r="GC687" s="7"/>
      <c r="GD687" s="7"/>
      <c r="GE687" s="7"/>
      <c r="GF687" s="7"/>
      <c r="GG687" s="7"/>
      <c r="GH687" s="7"/>
      <c r="GI687" s="7"/>
      <c r="GJ687" s="7"/>
      <c r="GK687" s="7"/>
      <c r="GL687" s="7"/>
      <c r="GM687" s="7"/>
      <c r="GN687" s="7"/>
      <c r="GO687" s="7"/>
      <c r="GP687" s="7"/>
      <c r="GQ687" s="7"/>
      <c r="GR687" s="7"/>
      <c r="GS687" s="7"/>
      <c r="GT687" s="7"/>
      <c r="GU687" s="7"/>
      <c r="GV687" s="7"/>
      <c r="GW687" s="7"/>
      <c r="GX687" s="7"/>
      <c r="GY687" s="7"/>
      <c r="GZ687" s="7"/>
      <c r="HA687" s="7"/>
      <c r="HB687" s="7"/>
      <c r="HC687" s="7"/>
      <c r="HD687" s="7"/>
      <c r="HE687" s="7"/>
      <c r="HF687" s="7"/>
      <c r="HG687" s="7"/>
      <c r="HH687" s="7"/>
      <c r="HI687" s="7"/>
      <c r="HJ687" s="7"/>
      <c r="HK687" s="7"/>
      <c r="HL687" s="7"/>
      <c r="HM687" s="7"/>
      <c r="HN687" s="7"/>
      <c r="HO687" s="7"/>
      <c r="HP687" s="7"/>
      <c r="HQ687" s="7"/>
      <c r="HR687" s="7"/>
      <c r="HS687" s="7"/>
      <c r="HT687" s="7"/>
      <c r="HU687" s="7"/>
      <c r="HV687" s="7"/>
      <c r="HW687" s="7"/>
      <c r="HX687" s="7"/>
      <c r="HY687" s="7"/>
      <c r="HZ687" s="7"/>
      <c r="IA687" s="7"/>
      <c r="IB687" s="7"/>
      <c r="IC687" s="7"/>
      <c r="ID687" s="7"/>
      <c r="IE687" s="7"/>
      <c r="IF687" s="7"/>
      <c r="IG687" s="7"/>
      <c r="IH687" s="7"/>
      <c r="II687" s="7"/>
      <c r="IJ687" s="7"/>
      <c r="IK687" s="7"/>
      <c r="IL687" s="7"/>
      <c r="IM687" s="7"/>
      <c r="IN687" s="7"/>
      <c r="IO687" s="7"/>
      <c r="IP687" s="7"/>
      <c r="IQ687" s="7"/>
      <c r="IR687" s="7"/>
      <c r="IS687" s="7"/>
      <c r="IT687" s="7"/>
      <c r="IU687" s="7"/>
      <c r="IV687" s="7"/>
    </row>
    <row r="688" spans="1:256" s="33" customFormat="1">
      <c r="A688" s="1100"/>
      <c r="B688" s="1101"/>
      <c r="C688" s="91"/>
      <c r="D688" s="1099"/>
      <c r="E688" s="91"/>
      <c r="F688" s="91"/>
      <c r="G688" s="2"/>
      <c r="H688" s="197"/>
      <c r="I688" s="917"/>
      <c r="J688" s="91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7"/>
      <c r="AD688" s="7"/>
      <c r="AE688" s="7"/>
      <c r="AF688" s="7"/>
      <c r="AG688" s="7"/>
      <c r="AH688" s="7"/>
      <c r="AI688" s="7"/>
      <c r="AJ688" s="7"/>
      <c r="AK688" s="7"/>
      <c r="AL688" s="7"/>
      <c r="AM688" s="7"/>
      <c r="AN688" s="7"/>
      <c r="AO688" s="7"/>
      <c r="AP688" s="7"/>
      <c r="AQ688" s="7"/>
      <c r="AR688" s="7"/>
      <c r="AS688" s="7"/>
      <c r="AT688" s="7"/>
      <c r="AU688" s="7"/>
      <c r="AV688" s="7"/>
      <c r="AW688" s="7"/>
      <c r="AX688" s="7"/>
      <c r="AY688" s="7"/>
      <c r="AZ688" s="7"/>
      <c r="BA688" s="7"/>
      <c r="BB688" s="7"/>
      <c r="BC688" s="7"/>
      <c r="BD688" s="7"/>
      <c r="BE688" s="7"/>
      <c r="BF688" s="7"/>
      <c r="BG688" s="7"/>
      <c r="BH688" s="7"/>
      <c r="BI688" s="7"/>
      <c r="BJ688" s="7"/>
      <c r="BK688" s="7"/>
      <c r="BL688" s="7"/>
      <c r="BM688" s="7"/>
      <c r="BN688" s="7"/>
      <c r="BO688" s="7"/>
      <c r="BP688" s="7"/>
      <c r="BQ688" s="7"/>
      <c r="BR688" s="7"/>
      <c r="BS688" s="7"/>
      <c r="BT688" s="7"/>
      <c r="BU688" s="7"/>
      <c r="BV688" s="7"/>
      <c r="BW688" s="7"/>
      <c r="BX688" s="7"/>
      <c r="BY688" s="7"/>
      <c r="BZ688" s="7"/>
      <c r="CA688" s="7"/>
      <c r="CB688" s="7"/>
      <c r="CC688" s="7"/>
      <c r="CD688" s="7"/>
      <c r="CE688" s="7"/>
      <c r="CF688" s="7"/>
      <c r="CG688" s="7"/>
      <c r="CH688" s="7"/>
      <c r="CI688" s="7"/>
      <c r="CJ688" s="7"/>
      <c r="CK688" s="7"/>
      <c r="CL688" s="7"/>
      <c r="CM688" s="7"/>
      <c r="CN688" s="7"/>
      <c r="CO688" s="7"/>
      <c r="CP688" s="7"/>
      <c r="CQ688" s="7"/>
      <c r="CR688" s="7"/>
      <c r="CS688" s="7"/>
      <c r="CT688" s="7"/>
      <c r="CU688" s="7"/>
      <c r="CV688" s="7"/>
      <c r="CW688" s="7"/>
      <c r="CX688" s="7"/>
      <c r="CY688" s="7"/>
      <c r="CZ688" s="7"/>
      <c r="DA688" s="7"/>
      <c r="DB688" s="7"/>
      <c r="DC688" s="7"/>
      <c r="DD688" s="7"/>
      <c r="DE688" s="7"/>
      <c r="DF688" s="7"/>
      <c r="DG688" s="7"/>
      <c r="DH688" s="7"/>
      <c r="DI688" s="7"/>
      <c r="DJ688" s="7"/>
      <c r="DK688" s="7"/>
      <c r="DL688" s="7"/>
      <c r="DM688" s="7"/>
      <c r="DN688" s="7"/>
      <c r="DO688" s="7"/>
      <c r="DP688" s="7"/>
      <c r="DQ688" s="7"/>
      <c r="DR688" s="7"/>
      <c r="DS688" s="7"/>
      <c r="DT688" s="7"/>
      <c r="DU688" s="7"/>
      <c r="DV688" s="7"/>
      <c r="DW688" s="7"/>
      <c r="DX688" s="7"/>
      <c r="DY688" s="7"/>
      <c r="DZ688" s="7"/>
      <c r="EA688" s="7"/>
      <c r="EB688" s="7"/>
      <c r="EC688" s="7"/>
      <c r="ED688" s="7"/>
      <c r="EE688" s="7"/>
      <c r="EF688" s="7"/>
      <c r="EG688" s="7"/>
      <c r="EH688" s="7"/>
      <c r="EI688" s="7"/>
      <c r="EJ688" s="7"/>
      <c r="EK688" s="7"/>
      <c r="EL688" s="7"/>
      <c r="EM688" s="7"/>
      <c r="EN688" s="7"/>
      <c r="EO688" s="7"/>
      <c r="EP688" s="7"/>
      <c r="EQ688" s="7"/>
      <c r="ER688" s="7"/>
      <c r="ES688" s="7"/>
      <c r="ET688" s="7"/>
      <c r="EU688" s="7"/>
      <c r="EV688" s="7"/>
      <c r="EW688" s="7"/>
      <c r="EX688" s="7"/>
      <c r="EY688" s="7"/>
      <c r="EZ688" s="7"/>
      <c r="FA688" s="7"/>
      <c r="FB688" s="7"/>
      <c r="FC688" s="7"/>
      <c r="FD688" s="7"/>
      <c r="FE688" s="7"/>
      <c r="FF688" s="7"/>
      <c r="FG688" s="7"/>
      <c r="FH688" s="7"/>
      <c r="FI688" s="7"/>
      <c r="FJ688" s="7"/>
      <c r="FK688" s="7"/>
      <c r="FL688" s="7"/>
      <c r="FM688" s="7"/>
      <c r="FN688" s="7"/>
      <c r="FO688" s="7"/>
      <c r="FP688" s="7"/>
      <c r="FQ688" s="7"/>
      <c r="FR688" s="7"/>
      <c r="FS688" s="7"/>
      <c r="FT688" s="7"/>
      <c r="FU688" s="7"/>
      <c r="FV688" s="7"/>
      <c r="FW688" s="7"/>
      <c r="FX688" s="7"/>
      <c r="FY688" s="7"/>
      <c r="FZ688" s="7"/>
      <c r="GA688" s="7"/>
      <c r="GB688" s="7"/>
      <c r="GC688" s="7"/>
      <c r="GD688" s="7"/>
      <c r="GE688" s="7"/>
      <c r="GF688" s="7"/>
      <c r="GG688" s="7"/>
      <c r="GH688" s="7"/>
      <c r="GI688" s="7"/>
      <c r="GJ688" s="7"/>
      <c r="GK688" s="7"/>
      <c r="GL688" s="7"/>
      <c r="GM688" s="7"/>
      <c r="GN688" s="7"/>
      <c r="GO688" s="7"/>
      <c r="GP688" s="7"/>
      <c r="GQ688" s="7"/>
      <c r="GR688" s="7"/>
      <c r="GS688" s="7"/>
      <c r="GT688" s="7"/>
      <c r="GU688" s="7"/>
      <c r="GV688" s="7"/>
      <c r="GW688" s="7"/>
      <c r="GX688" s="7"/>
      <c r="GY688" s="7"/>
      <c r="GZ688" s="7"/>
      <c r="HA688" s="7"/>
      <c r="HB688" s="7"/>
      <c r="HC688" s="7"/>
      <c r="HD688" s="7"/>
      <c r="HE688" s="7"/>
      <c r="HF688" s="7"/>
      <c r="HG688" s="7"/>
      <c r="HH688" s="7"/>
      <c r="HI688" s="7"/>
      <c r="HJ688" s="7"/>
      <c r="HK688" s="7"/>
      <c r="HL688" s="7"/>
      <c r="HM688" s="7"/>
      <c r="HN688" s="7"/>
      <c r="HO688" s="7"/>
      <c r="HP688" s="7"/>
      <c r="HQ688" s="7"/>
      <c r="HR688" s="7"/>
      <c r="HS688" s="7"/>
      <c r="HT688" s="7"/>
      <c r="HU688" s="7"/>
      <c r="HV688" s="7"/>
      <c r="HW688" s="7"/>
      <c r="HX688" s="7"/>
      <c r="HY688" s="7"/>
      <c r="HZ688" s="7"/>
      <c r="IA688" s="7"/>
      <c r="IB688" s="7"/>
      <c r="IC688" s="7"/>
      <c r="ID688" s="7"/>
      <c r="IE688" s="7"/>
      <c r="IF688" s="7"/>
      <c r="IG688" s="7"/>
      <c r="IH688" s="7"/>
      <c r="II688" s="7"/>
      <c r="IJ688" s="7"/>
      <c r="IK688" s="7"/>
      <c r="IL688" s="7"/>
      <c r="IM688" s="7"/>
      <c r="IN688" s="7"/>
      <c r="IO688" s="7"/>
      <c r="IP688" s="7"/>
      <c r="IQ688" s="7"/>
      <c r="IR688" s="7"/>
      <c r="IS688" s="7"/>
      <c r="IT688" s="7"/>
      <c r="IU688" s="7"/>
      <c r="IV688" s="7"/>
    </row>
    <row r="689" spans="1:256" s="33" customFormat="1">
      <c r="A689" s="1100"/>
      <c r="B689" s="1101"/>
      <c r="C689" s="91"/>
      <c r="D689" s="1099"/>
      <c r="E689" s="91"/>
      <c r="F689" s="91"/>
      <c r="G689" s="2"/>
      <c r="H689" s="197"/>
      <c r="I689" s="917"/>
      <c r="J689" s="91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  <c r="AC689" s="7"/>
      <c r="AD689" s="7"/>
      <c r="AE689" s="7"/>
      <c r="AF689" s="7"/>
      <c r="AG689" s="7"/>
      <c r="AH689" s="7"/>
      <c r="AI689" s="7"/>
      <c r="AJ689" s="7"/>
      <c r="AK689" s="7"/>
      <c r="AL689" s="7"/>
      <c r="AM689" s="7"/>
      <c r="AN689" s="7"/>
      <c r="AO689" s="7"/>
      <c r="AP689" s="7"/>
      <c r="AQ689" s="7"/>
      <c r="AR689" s="7"/>
      <c r="AS689" s="7"/>
      <c r="AT689" s="7"/>
      <c r="AU689" s="7"/>
      <c r="AV689" s="7"/>
      <c r="AW689" s="7"/>
      <c r="AX689" s="7"/>
      <c r="AY689" s="7"/>
      <c r="AZ689" s="7"/>
      <c r="BA689" s="7"/>
      <c r="BB689" s="7"/>
      <c r="BC689" s="7"/>
      <c r="BD689" s="7"/>
      <c r="BE689" s="7"/>
      <c r="BF689" s="7"/>
      <c r="BG689" s="7"/>
      <c r="BH689" s="7"/>
      <c r="BI689" s="7"/>
      <c r="BJ689" s="7"/>
      <c r="BK689" s="7"/>
      <c r="BL689" s="7"/>
      <c r="BM689" s="7"/>
      <c r="BN689" s="7"/>
      <c r="BO689" s="7"/>
      <c r="BP689" s="7"/>
      <c r="BQ689" s="7"/>
      <c r="BR689" s="7"/>
      <c r="BS689" s="7"/>
      <c r="BT689" s="7"/>
      <c r="BU689" s="7"/>
      <c r="BV689" s="7"/>
      <c r="BW689" s="7"/>
      <c r="BX689" s="7"/>
      <c r="BY689" s="7"/>
      <c r="BZ689" s="7"/>
      <c r="CA689" s="7"/>
      <c r="CB689" s="7"/>
      <c r="CC689" s="7"/>
      <c r="CD689" s="7"/>
      <c r="CE689" s="7"/>
      <c r="CF689" s="7"/>
      <c r="CG689" s="7"/>
      <c r="CH689" s="7"/>
      <c r="CI689" s="7"/>
      <c r="CJ689" s="7"/>
      <c r="CK689" s="7"/>
      <c r="CL689" s="7"/>
      <c r="CM689" s="7"/>
      <c r="CN689" s="7"/>
      <c r="CO689" s="7"/>
      <c r="CP689" s="7"/>
      <c r="CQ689" s="7"/>
      <c r="CR689" s="7"/>
      <c r="CS689" s="7"/>
      <c r="CT689" s="7"/>
      <c r="CU689" s="7"/>
      <c r="CV689" s="7"/>
      <c r="CW689" s="7"/>
      <c r="CX689" s="7"/>
      <c r="CY689" s="7"/>
      <c r="CZ689" s="7"/>
      <c r="DA689" s="7"/>
      <c r="DB689" s="7"/>
      <c r="DC689" s="7"/>
      <c r="DD689" s="7"/>
      <c r="DE689" s="7"/>
      <c r="DF689" s="7"/>
      <c r="DG689" s="7"/>
      <c r="DH689" s="7"/>
      <c r="DI689" s="7"/>
      <c r="DJ689" s="7"/>
      <c r="DK689" s="7"/>
      <c r="DL689" s="7"/>
      <c r="DM689" s="7"/>
      <c r="DN689" s="7"/>
      <c r="DO689" s="7"/>
      <c r="DP689" s="7"/>
      <c r="DQ689" s="7"/>
      <c r="DR689" s="7"/>
      <c r="DS689" s="7"/>
      <c r="DT689" s="7"/>
      <c r="DU689" s="7"/>
      <c r="DV689" s="7"/>
      <c r="DW689" s="7"/>
      <c r="DX689" s="7"/>
      <c r="DY689" s="7"/>
      <c r="DZ689" s="7"/>
      <c r="EA689" s="7"/>
      <c r="EB689" s="7"/>
      <c r="EC689" s="7"/>
      <c r="ED689" s="7"/>
      <c r="EE689" s="7"/>
      <c r="EF689" s="7"/>
      <c r="EG689" s="7"/>
      <c r="EH689" s="7"/>
      <c r="EI689" s="7"/>
      <c r="EJ689" s="7"/>
      <c r="EK689" s="7"/>
      <c r="EL689" s="7"/>
      <c r="EM689" s="7"/>
      <c r="EN689" s="7"/>
      <c r="EO689" s="7"/>
      <c r="EP689" s="7"/>
      <c r="EQ689" s="7"/>
      <c r="ER689" s="7"/>
      <c r="ES689" s="7"/>
      <c r="ET689" s="7"/>
      <c r="EU689" s="7"/>
      <c r="EV689" s="7"/>
      <c r="EW689" s="7"/>
      <c r="EX689" s="7"/>
      <c r="EY689" s="7"/>
      <c r="EZ689" s="7"/>
      <c r="FA689" s="7"/>
      <c r="FB689" s="7"/>
      <c r="FC689" s="7"/>
      <c r="FD689" s="7"/>
      <c r="FE689" s="7"/>
      <c r="FF689" s="7"/>
      <c r="FG689" s="7"/>
      <c r="FH689" s="7"/>
      <c r="FI689" s="7"/>
      <c r="FJ689" s="7"/>
      <c r="FK689" s="7"/>
      <c r="FL689" s="7"/>
      <c r="FM689" s="7"/>
      <c r="FN689" s="7"/>
      <c r="FO689" s="7"/>
      <c r="FP689" s="7"/>
      <c r="FQ689" s="7"/>
      <c r="FR689" s="7"/>
      <c r="FS689" s="7"/>
      <c r="FT689" s="7"/>
      <c r="FU689" s="7"/>
      <c r="FV689" s="7"/>
      <c r="FW689" s="7"/>
      <c r="FX689" s="7"/>
      <c r="FY689" s="7"/>
      <c r="FZ689" s="7"/>
      <c r="GA689" s="7"/>
      <c r="GB689" s="7"/>
      <c r="GC689" s="7"/>
      <c r="GD689" s="7"/>
      <c r="GE689" s="7"/>
      <c r="GF689" s="7"/>
      <c r="GG689" s="7"/>
      <c r="GH689" s="7"/>
      <c r="GI689" s="7"/>
      <c r="GJ689" s="7"/>
      <c r="GK689" s="7"/>
      <c r="GL689" s="7"/>
      <c r="GM689" s="7"/>
      <c r="GN689" s="7"/>
      <c r="GO689" s="7"/>
      <c r="GP689" s="7"/>
      <c r="GQ689" s="7"/>
      <c r="GR689" s="7"/>
      <c r="GS689" s="7"/>
      <c r="GT689" s="7"/>
      <c r="GU689" s="7"/>
      <c r="GV689" s="7"/>
      <c r="GW689" s="7"/>
      <c r="GX689" s="7"/>
      <c r="GY689" s="7"/>
      <c r="GZ689" s="7"/>
      <c r="HA689" s="7"/>
      <c r="HB689" s="7"/>
      <c r="HC689" s="7"/>
      <c r="HD689" s="7"/>
      <c r="HE689" s="7"/>
      <c r="HF689" s="7"/>
      <c r="HG689" s="7"/>
      <c r="HH689" s="7"/>
      <c r="HI689" s="7"/>
      <c r="HJ689" s="7"/>
      <c r="HK689" s="7"/>
      <c r="HL689" s="7"/>
      <c r="HM689" s="7"/>
      <c r="HN689" s="7"/>
      <c r="HO689" s="7"/>
      <c r="HP689" s="7"/>
      <c r="HQ689" s="7"/>
      <c r="HR689" s="7"/>
      <c r="HS689" s="7"/>
      <c r="HT689" s="7"/>
      <c r="HU689" s="7"/>
      <c r="HV689" s="7"/>
      <c r="HW689" s="7"/>
      <c r="HX689" s="7"/>
      <c r="HY689" s="7"/>
      <c r="HZ689" s="7"/>
      <c r="IA689" s="7"/>
      <c r="IB689" s="7"/>
      <c r="IC689" s="7"/>
      <c r="ID689" s="7"/>
      <c r="IE689" s="7"/>
      <c r="IF689" s="7"/>
      <c r="IG689" s="7"/>
      <c r="IH689" s="7"/>
      <c r="II689" s="7"/>
      <c r="IJ689" s="7"/>
      <c r="IK689" s="7"/>
      <c r="IL689" s="7"/>
      <c r="IM689" s="7"/>
      <c r="IN689" s="7"/>
      <c r="IO689" s="7"/>
      <c r="IP689" s="7"/>
      <c r="IQ689" s="7"/>
      <c r="IR689" s="7"/>
      <c r="IS689" s="7"/>
      <c r="IT689" s="7"/>
      <c r="IU689" s="7"/>
      <c r="IV689" s="7"/>
    </row>
    <row r="690" spans="1:256" s="33" customFormat="1">
      <c r="A690" s="1100"/>
      <c r="B690" s="1101"/>
      <c r="C690" s="91"/>
      <c r="D690" s="1099"/>
      <c r="E690" s="91"/>
      <c r="F690" s="91"/>
      <c r="G690" s="2"/>
      <c r="H690" s="197"/>
      <c r="I690" s="917"/>
      <c r="J690" s="91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7"/>
      <c r="AD690" s="7"/>
      <c r="AE690" s="7"/>
      <c r="AF690" s="7"/>
      <c r="AG690" s="7"/>
      <c r="AH690" s="7"/>
      <c r="AI690" s="7"/>
      <c r="AJ690" s="7"/>
      <c r="AK690" s="7"/>
      <c r="AL690" s="7"/>
      <c r="AM690" s="7"/>
      <c r="AN690" s="7"/>
      <c r="AO690" s="7"/>
      <c r="AP690" s="7"/>
      <c r="AQ690" s="7"/>
      <c r="AR690" s="7"/>
      <c r="AS690" s="7"/>
      <c r="AT690" s="7"/>
      <c r="AU690" s="7"/>
      <c r="AV690" s="7"/>
      <c r="AW690" s="7"/>
      <c r="AX690" s="7"/>
      <c r="AY690" s="7"/>
      <c r="AZ690" s="7"/>
      <c r="BA690" s="7"/>
      <c r="BB690" s="7"/>
      <c r="BC690" s="7"/>
      <c r="BD690" s="7"/>
      <c r="BE690" s="7"/>
      <c r="BF690" s="7"/>
      <c r="BG690" s="7"/>
      <c r="BH690" s="7"/>
      <c r="BI690" s="7"/>
      <c r="BJ690" s="7"/>
      <c r="BK690" s="7"/>
      <c r="BL690" s="7"/>
      <c r="BM690" s="7"/>
      <c r="BN690" s="7"/>
      <c r="BO690" s="7"/>
      <c r="BP690" s="7"/>
      <c r="BQ690" s="7"/>
      <c r="BR690" s="7"/>
      <c r="BS690" s="7"/>
      <c r="BT690" s="7"/>
      <c r="BU690" s="7"/>
      <c r="BV690" s="7"/>
      <c r="BW690" s="7"/>
      <c r="BX690" s="7"/>
      <c r="BY690" s="7"/>
      <c r="BZ690" s="7"/>
      <c r="CA690" s="7"/>
      <c r="CB690" s="7"/>
      <c r="CC690" s="7"/>
      <c r="CD690" s="7"/>
      <c r="CE690" s="7"/>
      <c r="CF690" s="7"/>
      <c r="CG690" s="7"/>
      <c r="CH690" s="7"/>
      <c r="CI690" s="7"/>
      <c r="CJ690" s="7"/>
      <c r="CK690" s="7"/>
      <c r="CL690" s="7"/>
      <c r="CM690" s="7"/>
      <c r="CN690" s="7"/>
      <c r="CO690" s="7"/>
      <c r="CP690" s="7"/>
      <c r="CQ690" s="7"/>
      <c r="CR690" s="7"/>
      <c r="CS690" s="7"/>
      <c r="CT690" s="7"/>
      <c r="CU690" s="7"/>
      <c r="CV690" s="7"/>
      <c r="CW690" s="7"/>
      <c r="CX690" s="7"/>
      <c r="CY690" s="7"/>
      <c r="CZ690" s="7"/>
      <c r="DA690" s="7"/>
      <c r="DB690" s="7"/>
      <c r="DC690" s="7"/>
      <c r="DD690" s="7"/>
      <c r="DE690" s="7"/>
      <c r="DF690" s="7"/>
      <c r="DG690" s="7"/>
      <c r="DH690" s="7"/>
      <c r="DI690" s="7"/>
      <c r="DJ690" s="7"/>
      <c r="DK690" s="7"/>
      <c r="DL690" s="7"/>
      <c r="DM690" s="7"/>
      <c r="DN690" s="7"/>
      <c r="DO690" s="7"/>
      <c r="DP690" s="7"/>
      <c r="DQ690" s="7"/>
      <c r="DR690" s="7"/>
      <c r="DS690" s="7"/>
      <c r="DT690" s="7"/>
      <c r="DU690" s="7"/>
      <c r="DV690" s="7"/>
      <c r="DW690" s="7"/>
      <c r="DX690" s="7"/>
      <c r="DY690" s="7"/>
      <c r="DZ690" s="7"/>
      <c r="EA690" s="7"/>
      <c r="EB690" s="7"/>
      <c r="EC690" s="7"/>
      <c r="ED690" s="7"/>
      <c r="EE690" s="7"/>
      <c r="EF690" s="7"/>
      <c r="EG690" s="7"/>
      <c r="EH690" s="7"/>
      <c r="EI690" s="7"/>
      <c r="EJ690" s="7"/>
      <c r="EK690" s="7"/>
      <c r="EL690" s="7"/>
      <c r="EM690" s="7"/>
      <c r="EN690" s="7"/>
      <c r="EO690" s="7"/>
      <c r="EP690" s="7"/>
      <c r="EQ690" s="7"/>
      <c r="ER690" s="7"/>
      <c r="ES690" s="7"/>
      <c r="ET690" s="7"/>
      <c r="EU690" s="7"/>
      <c r="EV690" s="7"/>
      <c r="EW690" s="7"/>
      <c r="EX690" s="7"/>
      <c r="EY690" s="7"/>
      <c r="EZ690" s="7"/>
      <c r="FA690" s="7"/>
      <c r="FB690" s="7"/>
      <c r="FC690" s="7"/>
      <c r="FD690" s="7"/>
      <c r="FE690" s="7"/>
      <c r="FF690" s="7"/>
      <c r="FG690" s="7"/>
      <c r="FH690" s="7"/>
      <c r="FI690" s="7"/>
      <c r="FJ690" s="7"/>
      <c r="FK690" s="7"/>
      <c r="FL690" s="7"/>
      <c r="FM690" s="7"/>
      <c r="FN690" s="7"/>
      <c r="FO690" s="7"/>
      <c r="FP690" s="7"/>
      <c r="FQ690" s="7"/>
      <c r="FR690" s="7"/>
      <c r="FS690" s="7"/>
      <c r="FT690" s="7"/>
      <c r="FU690" s="7"/>
      <c r="FV690" s="7"/>
      <c r="FW690" s="7"/>
      <c r="FX690" s="7"/>
      <c r="FY690" s="7"/>
      <c r="FZ690" s="7"/>
      <c r="GA690" s="7"/>
      <c r="GB690" s="7"/>
      <c r="GC690" s="7"/>
      <c r="GD690" s="7"/>
      <c r="GE690" s="7"/>
      <c r="GF690" s="7"/>
      <c r="GG690" s="7"/>
      <c r="GH690" s="7"/>
      <c r="GI690" s="7"/>
      <c r="GJ690" s="7"/>
      <c r="GK690" s="7"/>
      <c r="GL690" s="7"/>
      <c r="GM690" s="7"/>
      <c r="GN690" s="7"/>
      <c r="GO690" s="7"/>
      <c r="GP690" s="7"/>
      <c r="GQ690" s="7"/>
      <c r="GR690" s="7"/>
      <c r="GS690" s="7"/>
      <c r="GT690" s="7"/>
      <c r="GU690" s="7"/>
      <c r="GV690" s="7"/>
      <c r="GW690" s="7"/>
      <c r="GX690" s="7"/>
      <c r="GY690" s="7"/>
      <c r="GZ690" s="7"/>
      <c r="HA690" s="7"/>
      <c r="HB690" s="7"/>
      <c r="HC690" s="7"/>
      <c r="HD690" s="7"/>
      <c r="HE690" s="7"/>
      <c r="HF690" s="7"/>
      <c r="HG690" s="7"/>
      <c r="HH690" s="7"/>
      <c r="HI690" s="7"/>
      <c r="HJ690" s="7"/>
      <c r="HK690" s="7"/>
      <c r="HL690" s="7"/>
      <c r="HM690" s="7"/>
      <c r="HN690" s="7"/>
      <c r="HO690" s="7"/>
      <c r="HP690" s="7"/>
      <c r="HQ690" s="7"/>
      <c r="HR690" s="7"/>
      <c r="HS690" s="7"/>
      <c r="HT690" s="7"/>
      <c r="HU690" s="7"/>
      <c r="HV690" s="7"/>
      <c r="HW690" s="7"/>
      <c r="HX690" s="7"/>
      <c r="HY690" s="7"/>
      <c r="HZ690" s="7"/>
      <c r="IA690" s="7"/>
      <c r="IB690" s="7"/>
      <c r="IC690" s="7"/>
      <c r="ID690" s="7"/>
      <c r="IE690" s="7"/>
      <c r="IF690" s="7"/>
      <c r="IG690" s="7"/>
      <c r="IH690" s="7"/>
      <c r="II690" s="7"/>
      <c r="IJ690" s="7"/>
      <c r="IK690" s="7"/>
      <c r="IL690" s="7"/>
      <c r="IM690" s="7"/>
      <c r="IN690" s="7"/>
      <c r="IO690" s="7"/>
      <c r="IP690" s="7"/>
      <c r="IQ690" s="7"/>
      <c r="IR690" s="7"/>
      <c r="IS690" s="7"/>
      <c r="IT690" s="7"/>
      <c r="IU690" s="7"/>
      <c r="IV690" s="7"/>
    </row>
    <row r="691" spans="1:256" s="33" customFormat="1">
      <c r="A691" s="1100"/>
      <c r="B691" s="1101"/>
      <c r="C691" s="91"/>
      <c r="D691" s="1099"/>
      <c r="E691" s="91"/>
      <c r="F691" s="91"/>
      <c r="G691" s="2"/>
      <c r="H691" s="197"/>
      <c r="I691" s="917"/>
      <c r="J691" s="91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  <c r="AC691" s="7"/>
      <c r="AD691" s="7"/>
      <c r="AE691" s="7"/>
      <c r="AF691" s="7"/>
      <c r="AG691" s="7"/>
      <c r="AH691" s="7"/>
      <c r="AI691" s="7"/>
      <c r="AJ691" s="7"/>
      <c r="AK691" s="7"/>
      <c r="AL691" s="7"/>
      <c r="AM691" s="7"/>
      <c r="AN691" s="7"/>
      <c r="AO691" s="7"/>
      <c r="AP691" s="7"/>
      <c r="AQ691" s="7"/>
      <c r="AR691" s="7"/>
      <c r="AS691" s="7"/>
      <c r="AT691" s="7"/>
      <c r="AU691" s="7"/>
      <c r="AV691" s="7"/>
      <c r="AW691" s="7"/>
      <c r="AX691" s="7"/>
      <c r="AY691" s="7"/>
      <c r="AZ691" s="7"/>
      <c r="BA691" s="7"/>
      <c r="BB691" s="7"/>
      <c r="BC691" s="7"/>
      <c r="BD691" s="7"/>
      <c r="BE691" s="7"/>
      <c r="BF691" s="7"/>
      <c r="BG691" s="7"/>
      <c r="BH691" s="7"/>
      <c r="BI691" s="7"/>
      <c r="BJ691" s="7"/>
      <c r="BK691" s="7"/>
      <c r="BL691" s="7"/>
      <c r="BM691" s="7"/>
      <c r="BN691" s="7"/>
      <c r="BO691" s="7"/>
      <c r="BP691" s="7"/>
      <c r="BQ691" s="7"/>
      <c r="BR691" s="7"/>
      <c r="BS691" s="7"/>
      <c r="BT691" s="7"/>
      <c r="BU691" s="7"/>
      <c r="BV691" s="7"/>
      <c r="BW691" s="7"/>
      <c r="BX691" s="7"/>
      <c r="BY691" s="7"/>
      <c r="BZ691" s="7"/>
      <c r="CA691" s="7"/>
      <c r="CB691" s="7"/>
      <c r="CC691" s="7"/>
      <c r="CD691" s="7"/>
      <c r="CE691" s="7"/>
      <c r="CF691" s="7"/>
      <c r="CG691" s="7"/>
      <c r="CH691" s="7"/>
      <c r="CI691" s="7"/>
      <c r="CJ691" s="7"/>
      <c r="CK691" s="7"/>
      <c r="CL691" s="7"/>
      <c r="CM691" s="7"/>
      <c r="CN691" s="7"/>
      <c r="CO691" s="7"/>
      <c r="CP691" s="7"/>
      <c r="CQ691" s="7"/>
      <c r="CR691" s="7"/>
      <c r="CS691" s="7"/>
      <c r="CT691" s="7"/>
      <c r="CU691" s="7"/>
      <c r="CV691" s="7"/>
      <c r="CW691" s="7"/>
      <c r="CX691" s="7"/>
      <c r="CY691" s="7"/>
      <c r="CZ691" s="7"/>
      <c r="DA691" s="7"/>
      <c r="DB691" s="7"/>
      <c r="DC691" s="7"/>
      <c r="DD691" s="7"/>
      <c r="DE691" s="7"/>
      <c r="DF691" s="7"/>
      <c r="DG691" s="7"/>
      <c r="DH691" s="7"/>
      <c r="DI691" s="7"/>
      <c r="DJ691" s="7"/>
      <c r="DK691" s="7"/>
      <c r="DL691" s="7"/>
      <c r="DM691" s="7"/>
      <c r="DN691" s="7"/>
      <c r="DO691" s="7"/>
      <c r="DP691" s="7"/>
      <c r="DQ691" s="7"/>
      <c r="DR691" s="7"/>
      <c r="DS691" s="7"/>
      <c r="DT691" s="7"/>
      <c r="DU691" s="7"/>
      <c r="DV691" s="7"/>
      <c r="DW691" s="7"/>
      <c r="DX691" s="7"/>
      <c r="DY691" s="7"/>
      <c r="DZ691" s="7"/>
      <c r="EA691" s="7"/>
      <c r="EB691" s="7"/>
      <c r="EC691" s="7"/>
      <c r="ED691" s="7"/>
      <c r="EE691" s="7"/>
      <c r="EF691" s="7"/>
      <c r="EG691" s="7"/>
      <c r="EH691" s="7"/>
      <c r="EI691" s="7"/>
      <c r="EJ691" s="7"/>
      <c r="EK691" s="7"/>
      <c r="EL691" s="7"/>
      <c r="EM691" s="7"/>
      <c r="EN691" s="7"/>
      <c r="EO691" s="7"/>
      <c r="EP691" s="7"/>
      <c r="EQ691" s="7"/>
      <c r="ER691" s="7"/>
      <c r="ES691" s="7"/>
      <c r="ET691" s="7"/>
      <c r="EU691" s="7"/>
      <c r="EV691" s="7"/>
      <c r="EW691" s="7"/>
      <c r="EX691" s="7"/>
      <c r="EY691" s="7"/>
      <c r="EZ691" s="7"/>
      <c r="FA691" s="7"/>
      <c r="FB691" s="7"/>
      <c r="FC691" s="7"/>
      <c r="FD691" s="7"/>
      <c r="FE691" s="7"/>
      <c r="FF691" s="7"/>
      <c r="FG691" s="7"/>
      <c r="FH691" s="7"/>
      <c r="FI691" s="7"/>
      <c r="FJ691" s="7"/>
      <c r="FK691" s="7"/>
      <c r="FL691" s="7"/>
      <c r="FM691" s="7"/>
      <c r="FN691" s="7"/>
      <c r="FO691" s="7"/>
      <c r="FP691" s="7"/>
      <c r="FQ691" s="7"/>
      <c r="FR691" s="7"/>
      <c r="FS691" s="7"/>
      <c r="FT691" s="7"/>
      <c r="FU691" s="7"/>
      <c r="FV691" s="7"/>
      <c r="FW691" s="7"/>
      <c r="FX691" s="7"/>
      <c r="FY691" s="7"/>
      <c r="FZ691" s="7"/>
      <c r="GA691" s="7"/>
      <c r="GB691" s="7"/>
      <c r="GC691" s="7"/>
      <c r="GD691" s="7"/>
      <c r="GE691" s="7"/>
      <c r="GF691" s="7"/>
      <c r="GG691" s="7"/>
      <c r="GH691" s="7"/>
      <c r="GI691" s="7"/>
      <c r="GJ691" s="7"/>
      <c r="GK691" s="7"/>
      <c r="GL691" s="7"/>
      <c r="GM691" s="7"/>
      <c r="GN691" s="7"/>
      <c r="GO691" s="7"/>
      <c r="GP691" s="7"/>
      <c r="GQ691" s="7"/>
      <c r="GR691" s="7"/>
      <c r="GS691" s="7"/>
      <c r="GT691" s="7"/>
      <c r="GU691" s="7"/>
      <c r="GV691" s="7"/>
      <c r="GW691" s="7"/>
      <c r="GX691" s="7"/>
      <c r="GY691" s="7"/>
      <c r="GZ691" s="7"/>
      <c r="HA691" s="7"/>
      <c r="HB691" s="7"/>
      <c r="HC691" s="7"/>
      <c r="HD691" s="7"/>
      <c r="HE691" s="7"/>
      <c r="HF691" s="7"/>
      <c r="HG691" s="7"/>
      <c r="HH691" s="7"/>
      <c r="HI691" s="7"/>
      <c r="HJ691" s="7"/>
      <c r="HK691" s="7"/>
      <c r="HL691" s="7"/>
      <c r="HM691" s="7"/>
      <c r="HN691" s="7"/>
      <c r="HO691" s="7"/>
      <c r="HP691" s="7"/>
      <c r="HQ691" s="7"/>
      <c r="HR691" s="7"/>
      <c r="HS691" s="7"/>
      <c r="HT691" s="7"/>
      <c r="HU691" s="7"/>
      <c r="HV691" s="7"/>
      <c r="HW691" s="7"/>
      <c r="HX691" s="7"/>
      <c r="HY691" s="7"/>
      <c r="HZ691" s="7"/>
      <c r="IA691" s="7"/>
      <c r="IB691" s="7"/>
      <c r="IC691" s="7"/>
      <c r="ID691" s="7"/>
      <c r="IE691" s="7"/>
      <c r="IF691" s="7"/>
      <c r="IG691" s="7"/>
      <c r="IH691" s="7"/>
      <c r="II691" s="7"/>
      <c r="IJ691" s="7"/>
      <c r="IK691" s="7"/>
      <c r="IL691" s="7"/>
      <c r="IM691" s="7"/>
      <c r="IN691" s="7"/>
      <c r="IO691" s="7"/>
      <c r="IP691" s="7"/>
      <c r="IQ691" s="7"/>
      <c r="IR691" s="7"/>
      <c r="IS691" s="7"/>
      <c r="IT691" s="7"/>
      <c r="IU691" s="7"/>
      <c r="IV691" s="7"/>
    </row>
    <row r="692" spans="1:256" s="33" customFormat="1">
      <c r="A692" s="1127"/>
      <c r="B692" s="1128"/>
      <c r="C692" s="94"/>
      <c r="D692" s="1129"/>
      <c r="E692" s="94"/>
      <c r="F692" s="94"/>
      <c r="G692" s="2"/>
      <c r="H692" s="197"/>
      <c r="I692" s="917"/>
      <c r="J692" s="91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  <c r="AC692" s="7"/>
      <c r="AD692" s="7"/>
      <c r="AE692" s="7"/>
      <c r="AF692" s="7"/>
      <c r="AG692" s="7"/>
      <c r="AH692" s="7"/>
      <c r="AI692" s="7"/>
      <c r="AJ692" s="7"/>
      <c r="AK692" s="7"/>
      <c r="AL692" s="7"/>
      <c r="AM692" s="7"/>
      <c r="AN692" s="7"/>
      <c r="AO692" s="7"/>
      <c r="AP692" s="7"/>
      <c r="AQ692" s="7"/>
      <c r="AR692" s="7"/>
      <c r="AS692" s="7"/>
      <c r="AT692" s="7"/>
      <c r="AU692" s="7"/>
      <c r="AV692" s="7"/>
      <c r="AW692" s="7"/>
      <c r="AX692" s="7"/>
      <c r="AY692" s="7"/>
      <c r="AZ692" s="7"/>
      <c r="BA692" s="7"/>
      <c r="BB692" s="7"/>
      <c r="BC692" s="7"/>
      <c r="BD692" s="7"/>
      <c r="BE692" s="7"/>
      <c r="BF692" s="7"/>
      <c r="BG692" s="7"/>
      <c r="BH692" s="7"/>
      <c r="BI692" s="7"/>
      <c r="BJ692" s="7"/>
      <c r="BK692" s="7"/>
      <c r="BL692" s="7"/>
      <c r="BM692" s="7"/>
      <c r="BN692" s="7"/>
      <c r="BO692" s="7"/>
      <c r="BP692" s="7"/>
      <c r="BQ692" s="7"/>
      <c r="BR692" s="7"/>
      <c r="BS692" s="7"/>
      <c r="BT692" s="7"/>
      <c r="BU692" s="7"/>
      <c r="BV692" s="7"/>
      <c r="BW692" s="7"/>
      <c r="BX692" s="7"/>
      <c r="BY692" s="7"/>
      <c r="BZ692" s="7"/>
      <c r="CA692" s="7"/>
      <c r="CB692" s="7"/>
      <c r="CC692" s="7"/>
      <c r="CD692" s="7"/>
      <c r="CE692" s="7"/>
      <c r="CF692" s="7"/>
      <c r="CG692" s="7"/>
      <c r="CH692" s="7"/>
      <c r="CI692" s="7"/>
      <c r="CJ692" s="7"/>
      <c r="CK692" s="7"/>
      <c r="CL692" s="7"/>
      <c r="CM692" s="7"/>
      <c r="CN692" s="7"/>
      <c r="CO692" s="7"/>
      <c r="CP692" s="7"/>
      <c r="CQ692" s="7"/>
      <c r="CR692" s="7"/>
      <c r="CS692" s="7"/>
      <c r="CT692" s="7"/>
      <c r="CU692" s="7"/>
      <c r="CV692" s="7"/>
      <c r="CW692" s="7"/>
      <c r="CX692" s="7"/>
      <c r="CY692" s="7"/>
      <c r="CZ692" s="7"/>
      <c r="DA692" s="7"/>
      <c r="DB692" s="7"/>
      <c r="DC692" s="7"/>
      <c r="DD692" s="7"/>
      <c r="DE692" s="7"/>
      <c r="DF692" s="7"/>
      <c r="DG692" s="7"/>
      <c r="DH692" s="7"/>
      <c r="DI692" s="7"/>
      <c r="DJ692" s="7"/>
      <c r="DK692" s="7"/>
      <c r="DL692" s="7"/>
      <c r="DM692" s="7"/>
      <c r="DN692" s="7"/>
      <c r="DO692" s="7"/>
      <c r="DP692" s="7"/>
      <c r="DQ692" s="7"/>
      <c r="DR692" s="7"/>
      <c r="DS692" s="7"/>
      <c r="DT692" s="7"/>
      <c r="DU692" s="7"/>
      <c r="DV692" s="7"/>
      <c r="DW692" s="7"/>
      <c r="DX692" s="7"/>
      <c r="DY692" s="7"/>
      <c r="DZ692" s="7"/>
      <c r="EA692" s="7"/>
      <c r="EB692" s="7"/>
      <c r="EC692" s="7"/>
      <c r="ED692" s="7"/>
      <c r="EE692" s="7"/>
      <c r="EF692" s="7"/>
      <c r="EG692" s="7"/>
      <c r="EH692" s="7"/>
      <c r="EI692" s="7"/>
      <c r="EJ692" s="7"/>
      <c r="EK692" s="7"/>
      <c r="EL692" s="7"/>
      <c r="EM692" s="7"/>
      <c r="EN692" s="7"/>
      <c r="EO692" s="7"/>
      <c r="EP692" s="7"/>
      <c r="EQ692" s="7"/>
      <c r="ER692" s="7"/>
      <c r="ES692" s="7"/>
      <c r="ET692" s="7"/>
      <c r="EU692" s="7"/>
      <c r="EV692" s="7"/>
      <c r="EW692" s="7"/>
      <c r="EX692" s="7"/>
      <c r="EY692" s="7"/>
      <c r="EZ692" s="7"/>
      <c r="FA692" s="7"/>
      <c r="FB692" s="7"/>
      <c r="FC692" s="7"/>
      <c r="FD692" s="7"/>
      <c r="FE692" s="7"/>
      <c r="FF692" s="7"/>
      <c r="FG692" s="7"/>
      <c r="FH692" s="7"/>
      <c r="FI692" s="7"/>
      <c r="FJ692" s="7"/>
      <c r="FK692" s="7"/>
      <c r="FL692" s="7"/>
      <c r="FM692" s="7"/>
      <c r="FN692" s="7"/>
      <c r="FO692" s="7"/>
      <c r="FP692" s="7"/>
      <c r="FQ692" s="7"/>
      <c r="FR692" s="7"/>
      <c r="FS692" s="7"/>
      <c r="FT692" s="7"/>
      <c r="FU692" s="7"/>
      <c r="FV692" s="7"/>
      <c r="FW692" s="7"/>
      <c r="FX692" s="7"/>
      <c r="FY692" s="7"/>
      <c r="FZ692" s="7"/>
      <c r="GA692" s="7"/>
      <c r="GB692" s="7"/>
      <c r="GC692" s="7"/>
      <c r="GD692" s="7"/>
      <c r="GE692" s="7"/>
      <c r="GF692" s="7"/>
      <c r="GG692" s="7"/>
      <c r="GH692" s="7"/>
      <c r="GI692" s="7"/>
      <c r="GJ692" s="7"/>
      <c r="GK692" s="7"/>
      <c r="GL692" s="7"/>
      <c r="GM692" s="7"/>
      <c r="GN692" s="7"/>
      <c r="GO692" s="7"/>
      <c r="GP692" s="7"/>
      <c r="GQ692" s="7"/>
      <c r="GR692" s="7"/>
      <c r="GS692" s="7"/>
      <c r="GT692" s="7"/>
      <c r="GU692" s="7"/>
      <c r="GV692" s="7"/>
      <c r="GW692" s="7"/>
      <c r="GX692" s="7"/>
      <c r="GY692" s="7"/>
      <c r="GZ692" s="7"/>
      <c r="HA692" s="7"/>
      <c r="HB692" s="7"/>
      <c r="HC692" s="7"/>
      <c r="HD692" s="7"/>
      <c r="HE692" s="7"/>
      <c r="HF692" s="7"/>
      <c r="HG692" s="7"/>
      <c r="HH692" s="7"/>
      <c r="HI692" s="7"/>
      <c r="HJ692" s="7"/>
      <c r="HK692" s="7"/>
      <c r="HL692" s="7"/>
      <c r="HM692" s="7"/>
      <c r="HN692" s="7"/>
      <c r="HO692" s="7"/>
      <c r="HP692" s="7"/>
      <c r="HQ692" s="7"/>
      <c r="HR692" s="7"/>
      <c r="HS692" s="7"/>
      <c r="HT692" s="7"/>
      <c r="HU692" s="7"/>
      <c r="HV692" s="7"/>
      <c r="HW692" s="7"/>
      <c r="HX692" s="7"/>
      <c r="HY692" s="7"/>
      <c r="HZ692" s="7"/>
      <c r="IA692" s="7"/>
      <c r="IB692" s="7"/>
      <c r="IC692" s="7"/>
      <c r="ID692" s="7"/>
      <c r="IE692" s="7"/>
      <c r="IF692" s="7"/>
      <c r="IG692" s="7"/>
      <c r="IH692" s="7"/>
      <c r="II692" s="7"/>
      <c r="IJ692" s="7"/>
      <c r="IK692" s="7"/>
      <c r="IL692" s="7"/>
      <c r="IM692" s="7"/>
      <c r="IN692" s="7"/>
      <c r="IO692" s="7"/>
      <c r="IP692" s="7"/>
      <c r="IQ692" s="7"/>
      <c r="IR692" s="7"/>
      <c r="IS692" s="7"/>
      <c r="IT692" s="7"/>
      <c r="IU692" s="7"/>
      <c r="IV692" s="7"/>
    </row>
    <row r="693" spans="1:256" s="33" customFormat="1">
      <c r="A693" s="1100"/>
      <c r="B693" s="1101"/>
      <c r="C693" s="91"/>
      <c r="D693" s="1099"/>
      <c r="E693" s="91"/>
      <c r="F693" s="91"/>
      <c r="G693" s="2"/>
      <c r="H693" s="197"/>
      <c r="I693" s="917"/>
      <c r="J693" s="91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  <c r="AC693" s="7"/>
      <c r="AD693" s="7"/>
      <c r="AE693" s="7"/>
      <c r="AF693" s="7"/>
      <c r="AG693" s="7"/>
      <c r="AH693" s="7"/>
      <c r="AI693" s="7"/>
      <c r="AJ693" s="7"/>
      <c r="AK693" s="7"/>
      <c r="AL693" s="7"/>
      <c r="AM693" s="7"/>
      <c r="AN693" s="7"/>
      <c r="AO693" s="7"/>
      <c r="AP693" s="7"/>
      <c r="AQ693" s="7"/>
      <c r="AR693" s="7"/>
      <c r="AS693" s="7"/>
      <c r="AT693" s="7"/>
      <c r="AU693" s="7"/>
      <c r="AV693" s="7"/>
      <c r="AW693" s="7"/>
      <c r="AX693" s="7"/>
      <c r="AY693" s="7"/>
      <c r="AZ693" s="7"/>
      <c r="BA693" s="7"/>
      <c r="BB693" s="7"/>
      <c r="BC693" s="7"/>
      <c r="BD693" s="7"/>
      <c r="BE693" s="7"/>
      <c r="BF693" s="7"/>
      <c r="BG693" s="7"/>
      <c r="BH693" s="7"/>
      <c r="BI693" s="7"/>
      <c r="BJ693" s="7"/>
      <c r="BK693" s="7"/>
      <c r="BL693" s="7"/>
      <c r="BM693" s="7"/>
      <c r="BN693" s="7"/>
      <c r="BO693" s="7"/>
      <c r="BP693" s="7"/>
      <c r="BQ693" s="7"/>
      <c r="BR693" s="7"/>
      <c r="BS693" s="7"/>
      <c r="BT693" s="7"/>
      <c r="BU693" s="7"/>
      <c r="BV693" s="7"/>
      <c r="BW693" s="7"/>
      <c r="BX693" s="7"/>
      <c r="BY693" s="7"/>
      <c r="BZ693" s="7"/>
      <c r="CA693" s="7"/>
      <c r="CB693" s="7"/>
      <c r="CC693" s="7"/>
      <c r="CD693" s="7"/>
      <c r="CE693" s="7"/>
      <c r="CF693" s="7"/>
      <c r="CG693" s="7"/>
      <c r="CH693" s="7"/>
      <c r="CI693" s="7"/>
      <c r="CJ693" s="7"/>
      <c r="CK693" s="7"/>
      <c r="CL693" s="7"/>
      <c r="CM693" s="7"/>
      <c r="CN693" s="7"/>
      <c r="CO693" s="7"/>
      <c r="CP693" s="7"/>
      <c r="CQ693" s="7"/>
      <c r="CR693" s="7"/>
      <c r="CS693" s="7"/>
      <c r="CT693" s="7"/>
      <c r="CU693" s="7"/>
      <c r="CV693" s="7"/>
      <c r="CW693" s="7"/>
      <c r="CX693" s="7"/>
      <c r="CY693" s="7"/>
      <c r="CZ693" s="7"/>
      <c r="DA693" s="7"/>
      <c r="DB693" s="7"/>
      <c r="DC693" s="7"/>
      <c r="DD693" s="7"/>
      <c r="DE693" s="7"/>
      <c r="DF693" s="7"/>
      <c r="DG693" s="7"/>
      <c r="DH693" s="7"/>
      <c r="DI693" s="7"/>
      <c r="DJ693" s="7"/>
      <c r="DK693" s="7"/>
      <c r="DL693" s="7"/>
      <c r="DM693" s="7"/>
      <c r="DN693" s="7"/>
      <c r="DO693" s="7"/>
      <c r="DP693" s="7"/>
      <c r="DQ693" s="7"/>
      <c r="DR693" s="7"/>
      <c r="DS693" s="7"/>
      <c r="DT693" s="7"/>
      <c r="DU693" s="7"/>
      <c r="DV693" s="7"/>
      <c r="DW693" s="7"/>
      <c r="DX693" s="7"/>
      <c r="DY693" s="7"/>
      <c r="DZ693" s="7"/>
      <c r="EA693" s="7"/>
      <c r="EB693" s="7"/>
      <c r="EC693" s="7"/>
      <c r="ED693" s="7"/>
      <c r="EE693" s="7"/>
      <c r="EF693" s="7"/>
      <c r="EG693" s="7"/>
      <c r="EH693" s="7"/>
      <c r="EI693" s="7"/>
      <c r="EJ693" s="7"/>
      <c r="EK693" s="7"/>
      <c r="EL693" s="7"/>
      <c r="EM693" s="7"/>
      <c r="EN693" s="7"/>
      <c r="EO693" s="7"/>
      <c r="EP693" s="7"/>
      <c r="EQ693" s="7"/>
      <c r="ER693" s="7"/>
      <c r="ES693" s="7"/>
      <c r="ET693" s="7"/>
      <c r="EU693" s="7"/>
      <c r="EV693" s="7"/>
      <c r="EW693" s="7"/>
      <c r="EX693" s="7"/>
      <c r="EY693" s="7"/>
      <c r="EZ693" s="7"/>
      <c r="FA693" s="7"/>
      <c r="FB693" s="7"/>
      <c r="FC693" s="7"/>
      <c r="FD693" s="7"/>
      <c r="FE693" s="7"/>
      <c r="FF693" s="7"/>
      <c r="FG693" s="7"/>
      <c r="FH693" s="7"/>
      <c r="FI693" s="7"/>
      <c r="FJ693" s="7"/>
      <c r="FK693" s="7"/>
      <c r="FL693" s="7"/>
      <c r="FM693" s="7"/>
      <c r="FN693" s="7"/>
      <c r="FO693" s="7"/>
      <c r="FP693" s="7"/>
      <c r="FQ693" s="7"/>
      <c r="FR693" s="7"/>
      <c r="FS693" s="7"/>
      <c r="FT693" s="7"/>
      <c r="FU693" s="7"/>
      <c r="FV693" s="7"/>
      <c r="FW693" s="7"/>
      <c r="FX693" s="7"/>
      <c r="FY693" s="7"/>
      <c r="FZ693" s="7"/>
      <c r="GA693" s="7"/>
      <c r="GB693" s="7"/>
      <c r="GC693" s="7"/>
      <c r="GD693" s="7"/>
      <c r="GE693" s="7"/>
      <c r="GF693" s="7"/>
      <c r="GG693" s="7"/>
      <c r="GH693" s="7"/>
      <c r="GI693" s="7"/>
      <c r="GJ693" s="7"/>
      <c r="GK693" s="7"/>
      <c r="GL693" s="7"/>
      <c r="GM693" s="7"/>
      <c r="GN693" s="7"/>
      <c r="GO693" s="7"/>
      <c r="GP693" s="7"/>
      <c r="GQ693" s="7"/>
      <c r="GR693" s="7"/>
      <c r="GS693" s="7"/>
      <c r="GT693" s="7"/>
      <c r="GU693" s="7"/>
      <c r="GV693" s="7"/>
      <c r="GW693" s="7"/>
      <c r="GX693" s="7"/>
      <c r="GY693" s="7"/>
      <c r="GZ693" s="7"/>
      <c r="HA693" s="7"/>
      <c r="HB693" s="7"/>
      <c r="HC693" s="7"/>
      <c r="HD693" s="7"/>
      <c r="HE693" s="7"/>
      <c r="HF693" s="7"/>
      <c r="HG693" s="7"/>
      <c r="HH693" s="7"/>
      <c r="HI693" s="7"/>
      <c r="HJ693" s="7"/>
      <c r="HK693" s="7"/>
      <c r="HL693" s="7"/>
      <c r="HM693" s="7"/>
      <c r="HN693" s="7"/>
      <c r="HO693" s="7"/>
      <c r="HP693" s="7"/>
      <c r="HQ693" s="7"/>
      <c r="HR693" s="7"/>
      <c r="HS693" s="7"/>
      <c r="HT693" s="7"/>
      <c r="HU693" s="7"/>
      <c r="HV693" s="7"/>
      <c r="HW693" s="7"/>
      <c r="HX693" s="7"/>
      <c r="HY693" s="7"/>
      <c r="HZ693" s="7"/>
      <c r="IA693" s="7"/>
      <c r="IB693" s="7"/>
      <c r="IC693" s="7"/>
      <c r="ID693" s="7"/>
      <c r="IE693" s="7"/>
      <c r="IF693" s="7"/>
      <c r="IG693" s="7"/>
      <c r="IH693" s="7"/>
      <c r="II693" s="7"/>
      <c r="IJ693" s="7"/>
      <c r="IK693" s="7"/>
      <c r="IL693" s="7"/>
      <c r="IM693" s="7"/>
      <c r="IN693" s="7"/>
      <c r="IO693" s="7"/>
      <c r="IP693" s="7"/>
      <c r="IQ693" s="7"/>
      <c r="IR693" s="7"/>
      <c r="IS693" s="7"/>
      <c r="IT693" s="7"/>
      <c r="IU693" s="7"/>
      <c r="IV693" s="7"/>
    </row>
    <row r="694" spans="1:256" s="33" customFormat="1">
      <c r="A694" s="1100"/>
      <c r="B694" s="1101"/>
      <c r="C694" s="91"/>
      <c r="D694" s="1099"/>
      <c r="E694" s="91"/>
      <c r="F694" s="91"/>
      <c r="G694" s="2"/>
      <c r="H694" s="197"/>
      <c r="I694" s="917"/>
      <c r="J694" s="91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7"/>
      <c r="AD694" s="7"/>
      <c r="AE694" s="7"/>
      <c r="AF694" s="7"/>
      <c r="AG694" s="7"/>
      <c r="AH694" s="7"/>
      <c r="AI694" s="7"/>
      <c r="AJ694" s="7"/>
      <c r="AK694" s="7"/>
      <c r="AL694" s="7"/>
      <c r="AM694" s="7"/>
      <c r="AN694" s="7"/>
      <c r="AO694" s="7"/>
      <c r="AP694" s="7"/>
      <c r="AQ694" s="7"/>
      <c r="AR694" s="7"/>
      <c r="AS694" s="7"/>
      <c r="AT694" s="7"/>
      <c r="AU694" s="7"/>
      <c r="AV694" s="7"/>
      <c r="AW694" s="7"/>
      <c r="AX694" s="7"/>
      <c r="AY694" s="7"/>
      <c r="AZ694" s="7"/>
      <c r="BA694" s="7"/>
      <c r="BB694" s="7"/>
      <c r="BC694" s="7"/>
      <c r="BD694" s="7"/>
      <c r="BE694" s="7"/>
      <c r="BF694" s="7"/>
      <c r="BG694" s="7"/>
      <c r="BH694" s="7"/>
      <c r="BI694" s="7"/>
      <c r="BJ694" s="7"/>
      <c r="BK694" s="7"/>
      <c r="BL694" s="7"/>
      <c r="BM694" s="7"/>
      <c r="BN694" s="7"/>
      <c r="BO694" s="7"/>
      <c r="BP694" s="7"/>
      <c r="BQ694" s="7"/>
      <c r="BR694" s="7"/>
      <c r="BS694" s="7"/>
      <c r="BT694" s="7"/>
      <c r="BU694" s="7"/>
      <c r="BV694" s="7"/>
      <c r="BW694" s="7"/>
      <c r="BX694" s="7"/>
      <c r="BY694" s="7"/>
      <c r="BZ694" s="7"/>
      <c r="CA694" s="7"/>
      <c r="CB694" s="7"/>
      <c r="CC694" s="7"/>
      <c r="CD694" s="7"/>
      <c r="CE694" s="7"/>
      <c r="CF694" s="7"/>
      <c r="CG694" s="7"/>
      <c r="CH694" s="7"/>
      <c r="CI694" s="7"/>
      <c r="CJ694" s="7"/>
      <c r="CK694" s="7"/>
      <c r="CL694" s="7"/>
      <c r="CM694" s="7"/>
      <c r="CN694" s="7"/>
      <c r="CO694" s="7"/>
      <c r="CP694" s="7"/>
      <c r="CQ694" s="7"/>
      <c r="CR694" s="7"/>
      <c r="CS694" s="7"/>
      <c r="CT694" s="7"/>
      <c r="CU694" s="7"/>
      <c r="CV694" s="7"/>
      <c r="CW694" s="7"/>
      <c r="CX694" s="7"/>
      <c r="CY694" s="7"/>
      <c r="CZ694" s="7"/>
      <c r="DA694" s="7"/>
      <c r="DB694" s="7"/>
      <c r="DC694" s="7"/>
      <c r="DD694" s="7"/>
      <c r="DE694" s="7"/>
      <c r="DF694" s="7"/>
      <c r="DG694" s="7"/>
      <c r="DH694" s="7"/>
      <c r="DI694" s="7"/>
      <c r="DJ694" s="7"/>
      <c r="DK694" s="7"/>
      <c r="DL694" s="7"/>
      <c r="DM694" s="7"/>
      <c r="DN694" s="7"/>
      <c r="DO694" s="7"/>
      <c r="DP694" s="7"/>
      <c r="DQ694" s="7"/>
      <c r="DR694" s="7"/>
      <c r="DS694" s="7"/>
      <c r="DT694" s="7"/>
      <c r="DU694" s="7"/>
      <c r="DV694" s="7"/>
      <c r="DW694" s="7"/>
      <c r="DX694" s="7"/>
      <c r="DY694" s="7"/>
      <c r="DZ694" s="7"/>
      <c r="EA694" s="7"/>
      <c r="EB694" s="7"/>
      <c r="EC694" s="7"/>
      <c r="ED694" s="7"/>
      <c r="EE694" s="7"/>
      <c r="EF694" s="7"/>
      <c r="EG694" s="7"/>
      <c r="EH694" s="7"/>
      <c r="EI694" s="7"/>
      <c r="EJ694" s="7"/>
      <c r="EK694" s="7"/>
      <c r="EL694" s="7"/>
      <c r="EM694" s="7"/>
      <c r="EN694" s="7"/>
      <c r="EO694" s="7"/>
      <c r="EP694" s="7"/>
      <c r="EQ694" s="7"/>
      <c r="ER694" s="7"/>
      <c r="ES694" s="7"/>
      <c r="ET694" s="7"/>
      <c r="EU694" s="7"/>
      <c r="EV694" s="7"/>
      <c r="EW694" s="7"/>
      <c r="EX694" s="7"/>
      <c r="EY694" s="7"/>
      <c r="EZ694" s="7"/>
      <c r="FA694" s="7"/>
      <c r="FB694" s="7"/>
      <c r="FC694" s="7"/>
      <c r="FD694" s="7"/>
      <c r="FE694" s="7"/>
      <c r="FF694" s="7"/>
      <c r="FG694" s="7"/>
      <c r="FH694" s="7"/>
      <c r="FI694" s="7"/>
      <c r="FJ694" s="7"/>
      <c r="FK694" s="7"/>
      <c r="FL694" s="7"/>
      <c r="FM694" s="7"/>
      <c r="FN694" s="7"/>
      <c r="FO694" s="7"/>
      <c r="FP694" s="7"/>
      <c r="FQ694" s="7"/>
      <c r="FR694" s="7"/>
      <c r="FS694" s="7"/>
      <c r="FT694" s="7"/>
      <c r="FU694" s="7"/>
      <c r="FV694" s="7"/>
      <c r="FW694" s="7"/>
      <c r="FX694" s="7"/>
      <c r="FY694" s="7"/>
      <c r="FZ694" s="7"/>
      <c r="GA694" s="7"/>
      <c r="GB694" s="7"/>
      <c r="GC694" s="7"/>
      <c r="GD694" s="7"/>
      <c r="GE694" s="7"/>
      <c r="GF694" s="7"/>
      <c r="GG694" s="7"/>
      <c r="GH694" s="7"/>
      <c r="GI694" s="7"/>
      <c r="GJ694" s="7"/>
      <c r="GK694" s="7"/>
      <c r="GL694" s="7"/>
      <c r="GM694" s="7"/>
      <c r="GN694" s="7"/>
      <c r="GO694" s="7"/>
      <c r="GP694" s="7"/>
      <c r="GQ694" s="7"/>
      <c r="GR694" s="7"/>
      <c r="GS694" s="7"/>
      <c r="GT694" s="7"/>
      <c r="GU694" s="7"/>
      <c r="GV694" s="7"/>
      <c r="GW694" s="7"/>
      <c r="GX694" s="7"/>
      <c r="GY694" s="7"/>
      <c r="GZ694" s="7"/>
      <c r="HA694" s="7"/>
      <c r="HB694" s="7"/>
      <c r="HC694" s="7"/>
      <c r="HD694" s="7"/>
      <c r="HE694" s="7"/>
      <c r="HF694" s="7"/>
      <c r="HG694" s="7"/>
      <c r="HH694" s="7"/>
      <c r="HI694" s="7"/>
      <c r="HJ694" s="7"/>
      <c r="HK694" s="7"/>
      <c r="HL694" s="7"/>
      <c r="HM694" s="7"/>
      <c r="HN694" s="7"/>
      <c r="HO694" s="7"/>
      <c r="HP694" s="7"/>
      <c r="HQ694" s="7"/>
      <c r="HR694" s="7"/>
      <c r="HS694" s="7"/>
      <c r="HT694" s="7"/>
      <c r="HU694" s="7"/>
      <c r="HV694" s="7"/>
      <c r="HW694" s="7"/>
      <c r="HX694" s="7"/>
      <c r="HY694" s="7"/>
      <c r="HZ694" s="7"/>
      <c r="IA694" s="7"/>
      <c r="IB694" s="7"/>
      <c r="IC694" s="7"/>
      <c r="ID694" s="7"/>
      <c r="IE694" s="7"/>
      <c r="IF694" s="7"/>
      <c r="IG694" s="7"/>
      <c r="IH694" s="7"/>
      <c r="II694" s="7"/>
      <c r="IJ694" s="7"/>
      <c r="IK694" s="7"/>
      <c r="IL694" s="7"/>
      <c r="IM694" s="7"/>
      <c r="IN694" s="7"/>
      <c r="IO694" s="7"/>
      <c r="IP694" s="7"/>
      <c r="IQ694" s="7"/>
      <c r="IR694" s="7"/>
      <c r="IS694" s="7"/>
      <c r="IT694" s="7"/>
      <c r="IU694" s="7"/>
      <c r="IV694" s="7"/>
    </row>
    <row r="695" spans="1:256" s="33" customFormat="1">
      <c r="A695" s="1100"/>
      <c r="B695" s="1101"/>
      <c r="C695" s="91"/>
      <c r="D695" s="1099"/>
      <c r="E695" s="91"/>
      <c r="F695" s="91"/>
      <c r="G695" s="2"/>
      <c r="H695" s="197"/>
      <c r="I695" s="917"/>
      <c r="J695" s="91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7"/>
      <c r="AD695" s="7"/>
      <c r="AE695" s="7"/>
      <c r="AF695" s="7"/>
      <c r="AG695" s="7"/>
      <c r="AH695" s="7"/>
      <c r="AI695" s="7"/>
      <c r="AJ695" s="7"/>
      <c r="AK695" s="7"/>
      <c r="AL695" s="7"/>
      <c r="AM695" s="7"/>
      <c r="AN695" s="7"/>
      <c r="AO695" s="7"/>
      <c r="AP695" s="7"/>
      <c r="AQ695" s="7"/>
      <c r="AR695" s="7"/>
      <c r="AS695" s="7"/>
      <c r="AT695" s="7"/>
      <c r="AU695" s="7"/>
      <c r="AV695" s="7"/>
      <c r="AW695" s="7"/>
      <c r="AX695" s="7"/>
      <c r="AY695" s="7"/>
      <c r="AZ695" s="7"/>
      <c r="BA695" s="7"/>
      <c r="BB695" s="7"/>
      <c r="BC695" s="7"/>
      <c r="BD695" s="7"/>
      <c r="BE695" s="7"/>
      <c r="BF695" s="7"/>
      <c r="BG695" s="7"/>
      <c r="BH695" s="7"/>
      <c r="BI695" s="7"/>
      <c r="BJ695" s="7"/>
      <c r="BK695" s="7"/>
      <c r="BL695" s="7"/>
      <c r="BM695" s="7"/>
      <c r="BN695" s="7"/>
      <c r="BO695" s="7"/>
      <c r="BP695" s="7"/>
      <c r="BQ695" s="7"/>
      <c r="BR695" s="7"/>
      <c r="BS695" s="7"/>
      <c r="BT695" s="7"/>
      <c r="BU695" s="7"/>
      <c r="BV695" s="7"/>
      <c r="BW695" s="7"/>
      <c r="BX695" s="7"/>
      <c r="BY695" s="7"/>
      <c r="BZ695" s="7"/>
      <c r="CA695" s="7"/>
      <c r="CB695" s="7"/>
      <c r="CC695" s="7"/>
      <c r="CD695" s="7"/>
      <c r="CE695" s="7"/>
      <c r="CF695" s="7"/>
      <c r="CG695" s="7"/>
      <c r="CH695" s="7"/>
      <c r="CI695" s="7"/>
      <c r="CJ695" s="7"/>
      <c r="CK695" s="7"/>
      <c r="CL695" s="7"/>
      <c r="CM695" s="7"/>
      <c r="CN695" s="7"/>
      <c r="CO695" s="7"/>
      <c r="CP695" s="7"/>
      <c r="CQ695" s="7"/>
      <c r="CR695" s="7"/>
      <c r="CS695" s="7"/>
      <c r="CT695" s="7"/>
      <c r="CU695" s="7"/>
      <c r="CV695" s="7"/>
      <c r="CW695" s="7"/>
      <c r="CX695" s="7"/>
      <c r="CY695" s="7"/>
      <c r="CZ695" s="7"/>
      <c r="DA695" s="7"/>
      <c r="DB695" s="7"/>
      <c r="DC695" s="7"/>
      <c r="DD695" s="7"/>
      <c r="DE695" s="7"/>
      <c r="DF695" s="7"/>
      <c r="DG695" s="7"/>
      <c r="DH695" s="7"/>
      <c r="DI695" s="7"/>
      <c r="DJ695" s="7"/>
      <c r="DK695" s="7"/>
      <c r="DL695" s="7"/>
      <c r="DM695" s="7"/>
      <c r="DN695" s="7"/>
      <c r="DO695" s="7"/>
      <c r="DP695" s="7"/>
      <c r="DQ695" s="7"/>
      <c r="DR695" s="7"/>
      <c r="DS695" s="7"/>
      <c r="DT695" s="7"/>
      <c r="DU695" s="7"/>
      <c r="DV695" s="7"/>
      <c r="DW695" s="7"/>
      <c r="DX695" s="7"/>
      <c r="DY695" s="7"/>
      <c r="DZ695" s="7"/>
      <c r="EA695" s="7"/>
      <c r="EB695" s="7"/>
      <c r="EC695" s="7"/>
      <c r="ED695" s="7"/>
      <c r="EE695" s="7"/>
      <c r="EF695" s="7"/>
      <c r="EG695" s="7"/>
      <c r="EH695" s="7"/>
      <c r="EI695" s="7"/>
      <c r="EJ695" s="7"/>
      <c r="EK695" s="7"/>
      <c r="EL695" s="7"/>
      <c r="EM695" s="7"/>
      <c r="EN695" s="7"/>
      <c r="EO695" s="7"/>
      <c r="EP695" s="7"/>
      <c r="EQ695" s="7"/>
      <c r="ER695" s="7"/>
      <c r="ES695" s="7"/>
      <c r="ET695" s="7"/>
      <c r="EU695" s="7"/>
      <c r="EV695" s="7"/>
      <c r="EW695" s="7"/>
      <c r="EX695" s="7"/>
      <c r="EY695" s="7"/>
      <c r="EZ695" s="7"/>
      <c r="FA695" s="7"/>
      <c r="FB695" s="7"/>
      <c r="FC695" s="7"/>
      <c r="FD695" s="7"/>
      <c r="FE695" s="7"/>
      <c r="FF695" s="7"/>
      <c r="FG695" s="7"/>
      <c r="FH695" s="7"/>
      <c r="FI695" s="7"/>
      <c r="FJ695" s="7"/>
      <c r="FK695" s="7"/>
      <c r="FL695" s="7"/>
      <c r="FM695" s="7"/>
      <c r="FN695" s="7"/>
      <c r="FO695" s="7"/>
      <c r="FP695" s="7"/>
      <c r="FQ695" s="7"/>
      <c r="FR695" s="7"/>
      <c r="FS695" s="7"/>
      <c r="FT695" s="7"/>
      <c r="FU695" s="7"/>
      <c r="FV695" s="7"/>
      <c r="FW695" s="7"/>
      <c r="FX695" s="7"/>
      <c r="FY695" s="7"/>
      <c r="FZ695" s="7"/>
      <c r="GA695" s="7"/>
      <c r="GB695" s="7"/>
      <c r="GC695" s="7"/>
      <c r="GD695" s="7"/>
      <c r="GE695" s="7"/>
      <c r="GF695" s="7"/>
      <c r="GG695" s="7"/>
      <c r="GH695" s="7"/>
      <c r="GI695" s="7"/>
      <c r="GJ695" s="7"/>
      <c r="GK695" s="7"/>
      <c r="GL695" s="7"/>
      <c r="GM695" s="7"/>
      <c r="GN695" s="7"/>
      <c r="GO695" s="7"/>
      <c r="GP695" s="7"/>
      <c r="GQ695" s="7"/>
      <c r="GR695" s="7"/>
      <c r="GS695" s="7"/>
      <c r="GT695" s="7"/>
      <c r="GU695" s="7"/>
      <c r="GV695" s="7"/>
      <c r="GW695" s="7"/>
      <c r="GX695" s="7"/>
      <c r="GY695" s="7"/>
      <c r="GZ695" s="7"/>
      <c r="HA695" s="7"/>
      <c r="HB695" s="7"/>
      <c r="HC695" s="7"/>
      <c r="HD695" s="7"/>
      <c r="HE695" s="7"/>
      <c r="HF695" s="7"/>
      <c r="HG695" s="7"/>
      <c r="HH695" s="7"/>
      <c r="HI695" s="7"/>
      <c r="HJ695" s="7"/>
      <c r="HK695" s="7"/>
      <c r="HL695" s="7"/>
      <c r="HM695" s="7"/>
      <c r="HN695" s="7"/>
      <c r="HO695" s="7"/>
      <c r="HP695" s="7"/>
      <c r="HQ695" s="7"/>
      <c r="HR695" s="7"/>
      <c r="HS695" s="7"/>
      <c r="HT695" s="7"/>
      <c r="HU695" s="7"/>
      <c r="HV695" s="7"/>
      <c r="HW695" s="7"/>
      <c r="HX695" s="7"/>
      <c r="HY695" s="7"/>
      <c r="HZ695" s="7"/>
      <c r="IA695" s="7"/>
      <c r="IB695" s="7"/>
      <c r="IC695" s="7"/>
      <c r="ID695" s="7"/>
      <c r="IE695" s="7"/>
      <c r="IF695" s="7"/>
      <c r="IG695" s="7"/>
      <c r="IH695" s="7"/>
      <c r="II695" s="7"/>
      <c r="IJ695" s="7"/>
      <c r="IK695" s="7"/>
      <c r="IL695" s="7"/>
      <c r="IM695" s="7"/>
      <c r="IN695" s="7"/>
      <c r="IO695" s="7"/>
      <c r="IP695" s="7"/>
      <c r="IQ695" s="7"/>
      <c r="IR695" s="7"/>
      <c r="IS695" s="7"/>
      <c r="IT695" s="7"/>
      <c r="IU695" s="7"/>
      <c r="IV695" s="7"/>
    </row>
    <row r="696" spans="1:256" s="33" customFormat="1">
      <c r="A696" s="1100"/>
      <c r="B696" s="1122"/>
      <c r="C696" s="91"/>
      <c r="D696" s="1099"/>
      <c r="E696" s="91"/>
      <c r="F696" s="961"/>
      <c r="G696" s="2"/>
      <c r="H696" s="197"/>
      <c r="I696" s="917"/>
      <c r="J696" s="91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  <c r="AD696" s="7"/>
      <c r="AE696" s="7"/>
      <c r="AF696" s="7"/>
      <c r="AG696" s="7"/>
      <c r="AH696" s="7"/>
      <c r="AI696" s="7"/>
      <c r="AJ696" s="7"/>
      <c r="AK696" s="7"/>
      <c r="AL696" s="7"/>
      <c r="AM696" s="7"/>
      <c r="AN696" s="7"/>
      <c r="AO696" s="7"/>
      <c r="AP696" s="7"/>
      <c r="AQ696" s="7"/>
      <c r="AR696" s="7"/>
      <c r="AS696" s="7"/>
      <c r="AT696" s="7"/>
      <c r="AU696" s="7"/>
      <c r="AV696" s="7"/>
      <c r="AW696" s="7"/>
      <c r="AX696" s="7"/>
      <c r="AY696" s="7"/>
      <c r="AZ696" s="7"/>
      <c r="BA696" s="7"/>
      <c r="BB696" s="7"/>
      <c r="BC696" s="7"/>
      <c r="BD696" s="7"/>
      <c r="BE696" s="7"/>
      <c r="BF696" s="7"/>
      <c r="BG696" s="7"/>
      <c r="BH696" s="7"/>
      <c r="BI696" s="7"/>
      <c r="BJ696" s="7"/>
      <c r="BK696" s="7"/>
      <c r="BL696" s="7"/>
      <c r="BM696" s="7"/>
      <c r="BN696" s="7"/>
      <c r="BO696" s="7"/>
      <c r="BP696" s="7"/>
      <c r="BQ696" s="7"/>
      <c r="BR696" s="7"/>
      <c r="BS696" s="7"/>
      <c r="BT696" s="7"/>
      <c r="BU696" s="7"/>
      <c r="BV696" s="7"/>
      <c r="BW696" s="7"/>
      <c r="BX696" s="7"/>
      <c r="BY696" s="7"/>
      <c r="BZ696" s="7"/>
      <c r="CA696" s="7"/>
      <c r="CB696" s="7"/>
      <c r="CC696" s="7"/>
      <c r="CD696" s="7"/>
      <c r="CE696" s="7"/>
      <c r="CF696" s="7"/>
      <c r="CG696" s="7"/>
      <c r="CH696" s="7"/>
      <c r="CI696" s="7"/>
      <c r="CJ696" s="7"/>
      <c r="CK696" s="7"/>
      <c r="CL696" s="7"/>
      <c r="CM696" s="7"/>
      <c r="CN696" s="7"/>
      <c r="CO696" s="7"/>
      <c r="CP696" s="7"/>
      <c r="CQ696" s="7"/>
      <c r="CR696" s="7"/>
      <c r="CS696" s="7"/>
      <c r="CT696" s="7"/>
      <c r="CU696" s="7"/>
      <c r="CV696" s="7"/>
      <c r="CW696" s="7"/>
      <c r="CX696" s="7"/>
      <c r="CY696" s="7"/>
      <c r="CZ696" s="7"/>
      <c r="DA696" s="7"/>
      <c r="DB696" s="7"/>
      <c r="DC696" s="7"/>
      <c r="DD696" s="7"/>
      <c r="DE696" s="7"/>
      <c r="DF696" s="7"/>
      <c r="DG696" s="7"/>
      <c r="DH696" s="7"/>
      <c r="DI696" s="7"/>
      <c r="DJ696" s="7"/>
      <c r="DK696" s="7"/>
      <c r="DL696" s="7"/>
      <c r="DM696" s="7"/>
      <c r="DN696" s="7"/>
      <c r="DO696" s="7"/>
      <c r="DP696" s="7"/>
      <c r="DQ696" s="7"/>
      <c r="DR696" s="7"/>
      <c r="DS696" s="7"/>
      <c r="DT696" s="7"/>
      <c r="DU696" s="7"/>
      <c r="DV696" s="7"/>
      <c r="DW696" s="7"/>
      <c r="DX696" s="7"/>
      <c r="DY696" s="7"/>
      <c r="DZ696" s="7"/>
      <c r="EA696" s="7"/>
      <c r="EB696" s="7"/>
      <c r="EC696" s="7"/>
      <c r="ED696" s="7"/>
      <c r="EE696" s="7"/>
      <c r="EF696" s="7"/>
      <c r="EG696" s="7"/>
      <c r="EH696" s="7"/>
      <c r="EI696" s="7"/>
      <c r="EJ696" s="7"/>
      <c r="EK696" s="7"/>
      <c r="EL696" s="7"/>
      <c r="EM696" s="7"/>
      <c r="EN696" s="7"/>
      <c r="EO696" s="7"/>
      <c r="EP696" s="7"/>
      <c r="EQ696" s="7"/>
      <c r="ER696" s="7"/>
      <c r="ES696" s="7"/>
      <c r="ET696" s="7"/>
      <c r="EU696" s="7"/>
      <c r="EV696" s="7"/>
      <c r="EW696" s="7"/>
      <c r="EX696" s="7"/>
      <c r="EY696" s="7"/>
      <c r="EZ696" s="7"/>
      <c r="FA696" s="7"/>
      <c r="FB696" s="7"/>
      <c r="FC696" s="7"/>
      <c r="FD696" s="7"/>
      <c r="FE696" s="7"/>
      <c r="FF696" s="7"/>
      <c r="FG696" s="7"/>
      <c r="FH696" s="7"/>
      <c r="FI696" s="7"/>
      <c r="FJ696" s="7"/>
      <c r="FK696" s="7"/>
      <c r="FL696" s="7"/>
      <c r="FM696" s="7"/>
      <c r="FN696" s="7"/>
      <c r="FO696" s="7"/>
      <c r="FP696" s="7"/>
      <c r="FQ696" s="7"/>
      <c r="FR696" s="7"/>
      <c r="FS696" s="7"/>
      <c r="FT696" s="7"/>
      <c r="FU696" s="7"/>
      <c r="FV696" s="7"/>
      <c r="FW696" s="7"/>
      <c r="FX696" s="7"/>
      <c r="FY696" s="7"/>
      <c r="FZ696" s="7"/>
      <c r="GA696" s="7"/>
      <c r="GB696" s="7"/>
      <c r="GC696" s="7"/>
      <c r="GD696" s="7"/>
      <c r="GE696" s="7"/>
      <c r="GF696" s="7"/>
      <c r="GG696" s="7"/>
      <c r="GH696" s="7"/>
      <c r="GI696" s="7"/>
      <c r="GJ696" s="7"/>
      <c r="GK696" s="7"/>
      <c r="GL696" s="7"/>
      <c r="GM696" s="7"/>
      <c r="GN696" s="7"/>
      <c r="GO696" s="7"/>
      <c r="GP696" s="7"/>
      <c r="GQ696" s="7"/>
      <c r="GR696" s="7"/>
      <c r="GS696" s="7"/>
      <c r="GT696" s="7"/>
      <c r="GU696" s="7"/>
      <c r="GV696" s="7"/>
      <c r="GW696" s="7"/>
      <c r="GX696" s="7"/>
      <c r="GY696" s="7"/>
      <c r="GZ696" s="7"/>
      <c r="HA696" s="7"/>
      <c r="HB696" s="7"/>
      <c r="HC696" s="7"/>
      <c r="HD696" s="7"/>
      <c r="HE696" s="7"/>
      <c r="HF696" s="7"/>
      <c r="HG696" s="7"/>
      <c r="HH696" s="7"/>
      <c r="HI696" s="7"/>
      <c r="HJ696" s="7"/>
      <c r="HK696" s="7"/>
      <c r="HL696" s="7"/>
      <c r="HM696" s="7"/>
      <c r="HN696" s="7"/>
      <c r="HO696" s="7"/>
      <c r="HP696" s="7"/>
      <c r="HQ696" s="7"/>
      <c r="HR696" s="7"/>
      <c r="HS696" s="7"/>
      <c r="HT696" s="7"/>
      <c r="HU696" s="7"/>
      <c r="HV696" s="7"/>
      <c r="HW696" s="7"/>
      <c r="HX696" s="7"/>
      <c r="HY696" s="7"/>
      <c r="HZ696" s="7"/>
      <c r="IA696" s="7"/>
      <c r="IB696" s="7"/>
      <c r="IC696" s="7"/>
      <c r="ID696" s="7"/>
      <c r="IE696" s="7"/>
      <c r="IF696" s="7"/>
      <c r="IG696" s="7"/>
      <c r="IH696" s="7"/>
      <c r="II696" s="7"/>
      <c r="IJ696" s="7"/>
      <c r="IK696" s="7"/>
      <c r="IL696" s="7"/>
      <c r="IM696" s="7"/>
      <c r="IN696" s="7"/>
      <c r="IO696" s="7"/>
      <c r="IP696" s="7"/>
      <c r="IQ696" s="7"/>
      <c r="IR696" s="7"/>
      <c r="IS696" s="7"/>
      <c r="IT696" s="7"/>
      <c r="IU696" s="7"/>
      <c r="IV696" s="7"/>
    </row>
    <row r="697" spans="1:256" s="33" customFormat="1">
      <c r="A697" s="1100"/>
      <c r="B697" s="1124"/>
      <c r="C697" s="91"/>
      <c r="D697" s="1099"/>
      <c r="E697" s="91"/>
      <c r="F697" s="961"/>
      <c r="G697" s="2"/>
      <c r="H697" s="197"/>
      <c r="I697" s="917"/>
      <c r="J697" s="91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  <c r="AD697" s="7"/>
      <c r="AE697" s="7"/>
      <c r="AF697" s="7"/>
      <c r="AG697" s="7"/>
      <c r="AH697" s="7"/>
      <c r="AI697" s="7"/>
      <c r="AJ697" s="7"/>
      <c r="AK697" s="7"/>
      <c r="AL697" s="7"/>
      <c r="AM697" s="7"/>
      <c r="AN697" s="7"/>
      <c r="AO697" s="7"/>
      <c r="AP697" s="7"/>
      <c r="AQ697" s="7"/>
      <c r="AR697" s="7"/>
      <c r="AS697" s="7"/>
      <c r="AT697" s="7"/>
      <c r="AU697" s="7"/>
      <c r="AV697" s="7"/>
      <c r="AW697" s="7"/>
      <c r="AX697" s="7"/>
      <c r="AY697" s="7"/>
      <c r="AZ697" s="7"/>
      <c r="BA697" s="7"/>
      <c r="BB697" s="7"/>
      <c r="BC697" s="7"/>
      <c r="BD697" s="7"/>
      <c r="BE697" s="7"/>
      <c r="BF697" s="7"/>
      <c r="BG697" s="7"/>
      <c r="BH697" s="7"/>
      <c r="BI697" s="7"/>
      <c r="BJ697" s="7"/>
      <c r="BK697" s="7"/>
      <c r="BL697" s="7"/>
      <c r="BM697" s="7"/>
      <c r="BN697" s="7"/>
      <c r="BO697" s="7"/>
      <c r="BP697" s="7"/>
      <c r="BQ697" s="7"/>
      <c r="BR697" s="7"/>
      <c r="BS697" s="7"/>
      <c r="BT697" s="7"/>
      <c r="BU697" s="7"/>
      <c r="BV697" s="7"/>
      <c r="BW697" s="7"/>
      <c r="BX697" s="7"/>
      <c r="BY697" s="7"/>
      <c r="BZ697" s="7"/>
      <c r="CA697" s="7"/>
      <c r="CB697" s="7"/>
      <c r="CC697" s="7"/>
      <c r="CD697" s="7"/>
      <c r="CE697" s="7"/>
      <c r="CF697" s="7"/>
      <c r="CG697" s="7"/>
      <c r="CH697" s="7"/>
      <c r="CI697" s="7"/>
      <c r="CJ697" s="7"/>
      <c r="CK697" s="7"/>
      <c r="CL697" s="7"/>
      <c r="CM697" s="7"/>
      <c r="CN697" s="7"/>
      <c r="CO697" s="7"/>
      <c r="CP697" s="7"/>
      <c r="CQ697" s="7"/>
      <c r="CR697" s="7"/>
      <c r="CS697" s="7"/>
      <c r="CT697" s="7"/>
      <c r="CU697" s="7"/>
      <c r="CV697" s="7"/>
      <c r="CW697" s="7"/>
      <c r="CX697" s="7"/>
      <c r="CY697" s="7"/>
      <c r="CZ697" s="7"/>
      <c r="DA697" s="7"/>
      <c r="DB697" s="7"/>
      <c r="DC697" s="7"/>
      <c r="DD697" s="7"/>
      <c r="DE697" s="7"/>
      <c r="DF697" s="7"/>
      <c r="DG697" s="7"/>
      <c r="DH697" s="7"/>
      <c r="DI697" s="7"/>
      <c r="DJ697" s="7"/>
      <c r="DK697" s="7"/>
      <c r="DL697" s="7"/>
      <c r="DM697" s="7"/>
      <c r="DN697" s="7"/>
      <c r="DO697" s="7"/>
      <c r="DP697" s="7"/>
      <c r="DQ697" s="7"/>
      <c r="DR697" s="7"/>
      <c r="DS697" s="7"/>
      <c r="DT697" s="7"/>
      <c r="DU697" s="7"/>
      <c r="DV697" s="7"/>
      <c r="DW697" s="7"/>
      <c r="DX697" s="7"/>
      <c r="DY697" s="7"/>
      <c r="DZ697" s="7"/>
      <c r="EA697" s="7"/>
      <c r="EB697" s="7"/>
      <c r="EC697" s="7"/>
      <c r="ED697" s="7"/>
      <c r="EE697" s="7"/>
      <c r="EF697" s="7"/>
      <c r="EG697" s="7"/>
      <c r="EH697" s="7"/>
      <c r="EI697" s="7"/>
      <c r="EJ697" s="7"/>
      <c r="EK697" s="7"/>
      <c r="EL697" s="7"/>
      <c r="EM697" s="7"/>
      <c r="EN697" s="7"/>
      <c r="EO697" s="7"/>
      <c r="EP697" s="7"/>
      <c r="EQ697" s="7"/>
      <c r="ER697" s="7"/>
      <c r="ES697" s="7"/>
      <c r="ET697" s="7"/>
      <c r="EU697" s="7"/>
      <c r="EV697" s="7"/>
      <c r="EW697" s="7"/>
      <c r="EX697" s="7"/>
      <c r="EY697" s="7"/>
      <c r="EZ697" s="7"/>
      <c r="FA697" s="7"/>
      <c r="FB697" s="7"/>
      <c r="FC697" s="7"/>
      <c r="FD697" s="7"/>
      <c r="FE697" s="7"/>
      <c r="FF697" s="7"/>
      <c r="FG697" s="7"/>
      <c r="FH697" s="7"/>
      <c r="FI697" s="7"/>
      <c r="FJ697" s="7"/>
      <c r="FK697" s="7"/>
      <c r="FL697" s="7"/>
      <c r="FM697" s="7"/>
      <c r="FN697" s="7"/>
      <c r="FO697" s="7"/>
      <c r="FP697" s="7"/>
      <c r="FQ697" s="7"/>
      <c r="FR697" s="7"/>
      <c r="FS697" s="7"/>
      <c r="FT697" s="7"/>
      <c r="FU697" s="7"/>
      <c r="FV697" s="7"/>
      <c r="FW697" s="7"/>
      <c r="FX697" s="7"/>
      <c r="FY697" s="7"/>
      <c r="FZ697" s="7"/>
      <c r="GA697" s="7"/>
      <c r="GB697" s="7"/>
      <c r="GC697" s="7"/>
      <c r="GD697" s="7"/>
      <c r="GE697" s="7"/>
      <c r="GF697" s="7"/>
      <c r="GG697" s="7"/>
      <c r="GH697" s="7"/>
      <c r="GI697" s="7"/>
      <c r="GJ697" s="7"/>
      <c r="GK697" s="7"/>
      <c r="GL697" s="7"/>
      <c r="GM697" s="7"/>
      <c r="GN697" s="7"/>
      <c r="GO697" s="7"/>
      <c r="GP697" s="7"/>
      <c r="GQ697" s="7"/>
      <c r="GR697" s="7"/>
      <c r="GS697" s="7"/>
      <c r="GT697" s="7"/>
      <c r="GU697" s="7"/>
      <c r="GV697" s="7"/>
      <c r="GW697" s="7"/>
      <c r="GX697" s="7"/>
      <c r="GY697" s="7"/>
      <c r="GZ697" s="7"/>
      <c r="HA697" s="7"/>
      <c r="HB697" s="7"/>
      <c r="HC697" s="7"/>
      <c r="HD697" s="7"/>
      <c r="HE697" s="7"/>
      <c r="HF697" s="7"/>
      <c r="HG697" s="7"/>
      <c r="HH697" s="7"/>
      <c r="HI697" s="7"/>
      <c r="HJ697" s="7"/>
      <c r="HK697" s="7"/>
      <c r="HL697" s="7"/>
      <c r="HM697" s="7"/>
      <c r="HN697" s="7"/>
      <c r="HO697" s="7"/>
      <c r="HP697" s="7"/>
      <c r="HQ697" s="7"/>
      <c r="HR697" s="7"/>
      <c r="HS697" s="7"/>
      <c r="HT697" s="7"/>
      <c r="HU697" s="7"/>
      <c r="HV697" s="7"/>
      <c r="HW697" s="7"/>
      <c r="HX697" s="7"/>
      <c r="HY697" s="7"/>
      <c r="HZ697" s="7"/>
      <c r="IA697" s="7"/>
      <c r="IB697" s="7"/>
      <c r="IC697" s="7"/>
      <c r="ID697" s="7"/>
      <c r="IE697" s="7"/>
      <c r="IF697" s="7"/>
      <c r="IG697" s="7"/>
      <c r="IH697" s="7"/>
      <c r="II697" s="7"/>
      <c r="IJ697" s="7"/>
      <c r="IK697" s="7"/>
      <c r="IL697" s="7"/>
      <c r="IM697" s="7"/>
      <c r="IN697" s="7"/>
      <c r="IO697" s="7"/>
      <c r="IP697" s="7"/>
      <c r="IQ697" s="7"/>
      <c r="IR697" s="7"/>
      <c r="IS697" s="7"/>
      <c r="IT697" s="7"/>
      <c r="IU697" s="7"/>
      <c r="IV697" s="7"/>
    </row>
    <row r="698" spans="1:256" s="33" customFormat="1">
      <c r="A698" s="1100"/>
      <c r="B698" s="1124"/>
      <c r="C698" s="91"/>
      <c r="D698" s="1099"/>
      <c r="E698" s="91"/>
      <c r="F698" s="961"/>
      <c r="G698" s="2"/>
      <c r="H698" s="197"/>
      <c r="I698" s="917"/>
      <c r="J698" s="91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7"/>
      <c r="AD698" s="7"/>
      <c r="AE698" s="7"/>
      <c r="AF698" s="7"/>
      <c r="AG698" s="7"/>
      <c r="AH698" s="7"/>
      <c r="AI698" s="7"/>
      <c r="AJ698" s="7"/>
      <c r="AK698" s="7"/>
      <c r="AL698" s="7"/>
      <c r="AM698" s="7"/>
      <c r="AN698" s="7"/>
      <c r="AO698" s="7"/>
      <c r="AP698" s="7"/>
      <c r="AQ698" s="7"/>
      <c r="AR698" s="7"/>
      <c r="AS698" s="7"/>
      <c r="AT698" s="7"/>
      <c r="AU698" s="7"/>
      <c r="AV698" s="7"/>
      <c r="AW698" s="7"/>
      <c r="AX698" s="7"/>
      <c r="AY698" s="7"/>
      <c r="AZ698" s="7"/>
      <c r="BA698" s="7"/>
      <c r="BB698" s="7"/>
      <c r="BC698" s="7"/>
      <c r="BD698" s="7"/>
      <c r="BE698" s="7"/>
      <c r="BF698" s="7"/>
      <c r="BG698" s="7"/>
      <c r="BH698" s="7"/>
      <c r="BI698" s="7"/>
      <c r="BJ698" s="7"/>
      <c r="BK698" s="7"/>
      <c r="BL698" s="7"/>
      <c r="BM698" s="7"/>
      <c r="BN698" s="7"/>
      <c r="BO698" s="7"/>
      <c r="BP698" s="7"/>
      <c r="BQ698" s="7"/>
      <c r="BR698" s="7"/>
      <c r="BS698" s="7"/>
      <c r="BT698" s="7"/>
      <c r="BU698" s="7"/>
      <c r="BV698" s="7"/>
      <c r="BW698" s="7"/>
      <c r="BX698" s="7"/>
      <c r="BY698" s="7"/>
      <c r="BZ698" s="7"/>
      <c r="CA698" s="7"/>
      <c r="CB698" s="7"/>
      <c r="CC698" s="7"/>
      <c r="CD698" s="7"/>
      <c r="CE698" s="7"/>
      <c r="CF698" s="7"/>
      <c r="CG698" s="7"/>
      <c r="CH698" s="7"/>
      <c r="CI698" s="7"/>
      <c r="CJ698" s="7"/>
      <c r="CK698" s="7"/>
      <c r="CL698" s="7"/>
      <c r="CM698" s="7"/>
      <c r="CN698" s="7"/>
      <c r="CO698" s="7"/>
      <c r="CP698" s="7"/>
      <c r="CQ698" s="7"/>
      <c r="CR698" s="7"/>
      <c r="CS698" s="7"/>
      <c r="CT698" s="7"/>
      <c r="CU698" s="7"/>
      <c r="CV698" s="7"/>
      <c r="CW698" s="7"/>
      <c r="CX698" s="7"/>
      <c r="CY698" s="7"/>
      <c r="CZ698" s="7"/>
      <c r="DA698" s="7"/>
      <c r="DB698" s="7"/>
      <c r="DC698" s="7"/>
      <c r="DD698" s="7"/>
      <c r="DE698" s="7"/>
      <c r="DF698" s="7"/>
      <c r="DG698" s="7"/>
      <c r="DH698" s="7"/>
      <c r="DI698" s="7"/>
      <c r="DJ698" s="7"/>
      <c r="DK698" s="7"/>
      <c r="DL698" s="7"/>
      <c r="DM698" s="7"/>
      <c r="DN698" s="7"/>
      <c r="DO698" s="7"/>
      <c r="DP698" s="7"/>
      <c r="DQ698" s="7"/>
      <c r="DR698" s="7"/>
      <c r="DS698" s="7"/>
      <c r="DT698" s="7"/>
      <c r="DU698" s="7"/>
      <c r="DV698" s="7"/>
      <c r="DW698" s="7"/>
      <c r="DX698" s="7"/>
      <c r="DY698" s="7"/>
      <c r="DZ698" s="7"/>
      <c r="EA698" s="7"/>
      <c r="EB698" s="7"/>
      <c r="EC698" s="7"/>
      <c r="ED698" s="7"/>
      <c r="EE698" s="7"/>
      <c r="EF698" s="7"/>
      <c r="EG698" s="7"/>
      <c r="EH698" s="7"/>
      <c r="EI698" s="7"/>
      <c r="EJ698" s="7"/>
      <c r="EK698" s="7"/>
      <c r="EL698" s="7"/>
      <c r="EM698" s="7"/>
      <c r="EN698" s="7"/>
      <c r="EO698" s="7"/>
      <c r="EP698" s="7"/>
      <c r="EQ698" s="7"/>
      <c r="ER698" s="7"/>
      <c r="ES698" s="7"/>
      <c r="ET698" s="7"/>
      <c r="EU698" s="7"/>
      <c r="EV698" s="7"/>
      <c r="EW698" s="7"/>
      <c r="EX698" s="7"/>
      <c r="EY698" s="7"/>
      <c r="EZ698" s="7"/>
      <c r="FA698" s="7"/>
      <c r="FB698" s="7"/>
      <c r="FC698" s="7"/>
      <c r="FD698" s="7"/>
      <c r="FE698" s="7"/>
      <c r="FF698" s="7"/>
      <c r="FG698" s="7"/>
      <c r="FH698" s="7"/>
      <c r="FI698" s="7"/>
      <c r="FJ698" s="7"/>
      <c r="FK698" s="7"/>
      <c r="FL698" s="7"/>
      <c r="FM698" s="7"/>
      <c r="FN698" s="7"/>
      <c r="FO698" s="7"/>
      <c r="FP698" s="7"/>
      <c r="FQ698" s="7"/>
      <c r="FR698" s="7"/>
      <c r="FS698" s="7"/>
      <c r="FT698" s="7"/>
      <c r="FU698" s="7"/>
      <c r="FV698" s="7"/>
      <c r="FW698" s="7"/>
      <c r="FX698" s="7"/>
      <c r="FY698" s="7"/>
      <c r="FZ698" s="7"/>
      <c r="GA698" s="7"/>
      <c r="GB698" s="7"/>
      <c r="GC698" s="7"/>
      <c r="GD698" s="7"/>
      <c r="GE698" s="7"/>
      <c r="GF698" s="7"/>
      <c r="GG698" s="7"/>
      <c r="GH698" s="7"/>
      <c r="GI698" s="7"/>
      <c r="GJ698" s="7"/>
      <c r="GK698" s="7"/>
      <c r="GL698" s="7"/>
      <c r="GM698" s="7"/>
      <c r="GN698" s="7"/>
      <c r="GO698" s="7"/>
      <c r="GP698" s="7"/>
      <c r="GQ698" s="7"/>
      <c r="GR698" s="7"/>
      <c r="GS698" s="7"/>
      <c r="GT698" s="7"/>
      <c r="GU698" s="7"/>
      <c r="GV698" s="7"/>
      <c r="GW698" s="7"/>
      <c r="GX698" s="7"/>
      <c r="GY698" s="7"/>
      <c r="GZ698" s="7"/>
      <c r="HA698" s="7"/>
      <c r="HB698" s="7"/>
      <c r="HC698" s="7"/>
      <c r="HD698" s="7"/>
      <c r="HE698" s="7"/>
      <c r="HF698" s="7"/>
      <c r="HG698" s="7"/>
      <c r="HH698" s="7"/>
      <c r="HI698" s="7"/>
      <c r="HJ698" s="7"/>
      <c r="HK698" s="7"/>
      <c r="HL698" s="7"/>
      <c r="HM698" s="7"/>
      <c r="HN698" s="7"/>
      <c r="HO698" s="7"/>
      <c r="HP698" s="7"/>
      <c r="HQ698" s="7"/>
      <c r="HR698" s="7"/>
      <c r="HS698" s="7"/>
      <c r="HT698" s="7"/>
      <c r="HU698" s="7"/>
      <c r="HV698" s="7"/>
      <c r="HW698" s="7"/>
      <c r="HX698" s="7"/>
      <c r="HY698" s="7"/>
      <c r="HZ698" s="7"/>
      <c r="IA698" s="7"/>
      <c r="IB698" s="7"/>
      <c r="IC698" s="7"/>
      <c r="ID698" s="7"/>
      <c r="IE698" s="7"/>
      <c r="IF698" s="7"/>
      <c r="IG698" s="7"/>
      <c r="IH698" s="7"/>
      <c r="II698" s="7"/>
      <c r="IJ698" s="7"/>
      <c r="IK698" s="7"/>
      <c r="IL698" s="7"/>
      <c r="IM698" s="7"/>
      <c r="IN698" s="7"/>
      <c r="IO698" s="7"/>
      <c r="IP698" s="7"/>
      <c r="IQ698" s="7"/>
      <c r="IR698" s="7"/>
      <c r="IS698" s="7"/>
      <c r="IT698" s="7"/>
      <c r="IU698" s="7"/>
      <c r="IV698" s="7"/>
    </row>
    <row r="699" spans="1:256" s="33" customFormat="1">
      <c r="A699" s="1100"/>
      <c r="B699" s="1101"/>
      <c r="C699" s="91"/>
      <c r="D699" s="1099"/>
      <c r="E699" s="91"/>
      <c r="F699" s="91"/>
      <c r="G699" s="2"/>
      <c r="H699" s="197"/>
      <c r="I699" s="917"/>
      <c r="J699" s="91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  <c r="AD699" s="7"/>
      <c r="AE699" s="7"/>
      <c r="AF699" s="7"/>
      <c r="AG699" s="7"/>
      <c r="AH699" s="7"/>
      <c r="AI699" s="7"/>
      <c r="AJ699" s="7"/>
      <c r="AK699" s="7"/>
      <c r="AL699" s="7"/>
      <c r="AM699" s="7"/>
      <c r="AN699" s="7"/>
      <c r="AO699" s="7"/>
      <c r="AP699" s="7"/>
      <c r="AQ699" s="7"/>
      <c r="AR699" s="7"/>
      <c r="AS699" s="7"/>
      <c r="AT699" s="7"/>
      <c r="AU699" s="7"/>
      <c r="AV699" s="7"/>
      <c r="AW699" s="7"/>
      <c r="AX699" s="7"/>
      <c r="AY699" s="7"/>
      <c r="AZ699" s="7"/>
      <c r="BA699" s="7"/>
      <c r="BB699" s="7"/>
      <c r="BC699" s="7"/>
      <c r="BD699" s="7"/>
      <c r="BE699" s="7"/>
      <c r="BF699" s="7"/>
      <c r="BG699" s="7"/>
      <c r="BH699" s="7"/>
      <c r="BI699" s="7"/>
      <c r="BJ699" s="7"/>
      <c r="BK699" s="7"/>
      <c r="BL699" s="7"/>
      <c r="BM699" s="7"/>
      <c r="BN699" s="7"/>
      <c r="BO699" s="7"/>
      <c r="BP699" s="7"/>
      <c r="BQ699" s="7"/>
      <c r="BR699" s="7"/>
      <c r="BS699" s="7"/>
      <c r="BT699" s="7"/>
      <c r="BU699" s="7"/>
      <c r="BV699" s="7"/>
      <c r="BW699" s="7"/>
      <c r="BX699" s="7"/>
      <c r="BY699" s="7"/>
      <c r="BZ699" s="7"/>
      <c r="CA699" s="7"/>
      <c r="CB699" s="7"/>
      <c r="CC699" s="7"/>
      <c r="CD699" s="7"/>
      <c r="CE699" s="7"/>
      <c r="CF699" s="7"/>
      <c r="CG699" s="7"/>
      <c r="CH699" s="7"/>
      <c r="CI699" s="7"/>
      <c r="CJ699" s="7"/>
      <c r="CK699" s="7"/>
      <c r="CL699" s="7"/>
      <c r="CM699" s="7"/>
      <c r="CN699" s="7"/>
      <c r="CO699" s="7"/>
      <c r="CP699" s="7"/>
      <c r="CQ699" s="7"/>
      <c r="CR699" s="7"/>
      <c r="CS699" s="7"/>
      <c r="CT699" s="7"/>
      <c r="CU699" s="7"/>
      <c r="CV699" s="7"/>
      <c r="CW699" s="7"/>
      <c r="CX699" s="7"/>
      <c r="CY699" s="7"/>
      <c r="CZ699" s="7"/>
      <c r="DA699" s="7"/>
      <c r="DB699" s="7"/>
      <c r="DC699" s="7"/>
      <c r="DD699" s="7"/>
      <c r="DE699" s="7"/>
      <c r="DF699" s="7"/>
      <c r="DG699" s="7"/>
      <c r="DH699" s="7"/>
      <c r="DI699" s="7"/>
      <c r="DJ699" s="7"/>
      <c r="DK699" s="7"/>
      <c r="DL699" s="7"/>
      <c r="DM699" s="7"/>
      <c r="DN699" s="7"/>
      <c r="DO699" s="7"/>
      <c r="DP699" s="7"/>
      <c r="DQ699" s="7"/>
      <c r="DR699" s="7"/>
      <c r="DS699" s="7"/>
      <c r="DT699" s="7"/>
      <c r="DU699" s="7"/>
      <c r="DV699" s="7"/>
      <c r="DW699" s="7"/>
      <c r="DX699" s="7"/>
      <c r="DY699" s="7"/>
      <c r="DZ699" s="7"/>
      <c r="EA699" s="7"/>
      <c r="EB699" s="7"/>
      <c r="EC699" s="7"/>
      <c r="ED699" s="7"/>
      <c r="EE699" s="7"/>
      <c r="EF699" s="7"/>
      <c r="EG699" s="7"/>
      <c r="EH699" s="7"/>
      <c r="EI699" s="7"/>
      <c r="EJ699" s="7"/>
      <c r="EK699" s="7"/>
      <c r="EL699" s="7"/>
      <c r="EM699" s="7"/>
      <c r="EN699" s="7"/>
      <c r="EO699" s="7"/>
      <c r="EP699" s="7"/>
      <c r="EQ699" s="7"/>
      <c r="ER699" s="7"/>
      <c r="ES699" s="7"/>
      <c r="ET699" s="7"/>
      <c r="EU699" s="7"/>
      <c r="EV699" s="7"/>
      <c r="EW699" s="7"/>
      <c r="EX699" s="7"/>
      <c r="EY699" s="7"/>
      <c r="EZ699" s="7"/>
      <c r="FA699" s="7"/>
      <c r="FB699" s="7"/>
      <c r="FC699" s="7"/>
      <c r="FD699" s="7"/>
      <c r="FE699" s="7"/>
      <c r="FF699" s="7"/>
      <c r="FG699" s="7"/>
      <c r="FH699" s="7"/>
      <c r="FI699" s="7"/>
      <c r="FJ699" s="7"/>
      <c r="FK699" s="7"/>
      <c r="FL699" s="7"/>
      <c r="FM699" s="7"/>
      <c r="FN699" s="7"/>
      <c r="FO699" s="7"/>
      <c r="FP699" s="7"/>
      <c r="FQ699" s="7"/>
      <c r="FR699" s="7"/>
      <c r="FS699" s="7"/>
      <c r="FT699" s="7"/>
      <c r="FU699" s="7"/>
      <c r="FV699" s="7"/>
      <c r="FW699" s="7"/>
      <c r="FX699" s="7"/>
      <c r="FY699" s="7"/>
      <c r="FZ699" s="7"/>
      <c r="GA699" s="7"/>
      <c r="GB699" s="7"/>
      <c r="GC699" s="7"/>
      <c r="GD699" s="7"/>
      <c r="GE699" s="7"/>
      <c r="GF699" s="7"/>
      <c r="GG699" s="7"/>
      <c r="GH699" s="7"/>
      <c r="GI699" s="7"/>
      <c r="GJ699" s="7"/>
      <c r="GK699" s="7"/>
      <c r="GL699" s="7"/>
      <c r="GM699" s="7"/>
      <c r="GN699" s="7"/>
      <c r="GO699" s="7"/>
      <c r="GP699" s="7"/>
      <c r="GQ699" s="7"/>
      <c r="GR699" s="7"/>
      <c r="GS699" s="7"/>
      <c r="GT699" s="7"/>
      <c r="GU699" s="7"/>
      <c r="GV699" s="7"/>
      <c r="GW699" s="7"/>
      <c r="GX699" s="7"/>
      <c r="GY699" s="7"/>
      <c r="GZ699" s="7"/>
      <c r="HA699" s="7"/>
      <c r="HB699" s="7"/>
      <c r="HC699" s="7"/>
      <c r="HD699" s="7"/>
      <c r="HE699" s="7"/>
      <c r="HF699" s="7"/>
      <c r="HG699" s="7"/>
      <c r="HH699" s="7"/>
      <c r="HI699" s="7"/>
      <c r="HJ699" s="7"/>
      <c r="HK699" s="7"/>
      <c r="HL699" s="7"/>
      <c r="HM699" s="7"/>
      <c r="HN699" s="7"/>
      <c r="HO699" s="7"/>
      <c r="HP699" s="7"/>
      <c r="HQ699" s="7"/>
      <c r="HR699" s="7"/>
      <c r="HS699" s="7"/>
      <c r="HT699" s="7"/>
      <c r="HU699" s="7"/>
      <c r="HV699" s="7"/>
      <c r="HW699" s="7"/>
      <c r="HX699" s="7"/>
      <c r="HY699" s="7"/>
      <c r="HZ699" s="7"/>
      <c r="IA699" s="7"/>
      <c r="IB699" s="7"/>
      <c r="IC699" s="7"/>
      <c r="ID699" s="7"/>
      <c r="IE699" s="7"/>
      <c r="IF699" s="7"/>
      <c r="IG699" s="7"/>
      <c r="IH699" s="7"/>
      <c r="II699" s="7"/>
      <c r="IJ699" s="7"/>
      <c r="IK699" s="7"/>
      <c r="IL699" s="7"/>
      <c r="IM699" s="7"/>
      <c r="IN699" s="7"/>
      <c r="IO699" s="7"/>
      <c r="IP699" s="7"/>
      <c r="IQ699" s="7"/>
      <c r="IR699" s="7"/>
      <c r="IS699" s="7"/>
      <c r="IT699" s="7"/>
      <c r="IU699" s="7"/>
      <c r="IV699" s="7"/>
    </row>
    <row r="700" spans="1:256" s="33" customFormat="1">
      <c r="A700" s="1100"/>
      <c r="B700" s="1101"/>
      <c r="C700" s="91"/>
      <c r="D700" s="1099"/>
      <c r="E700" s="91"/>
      <c r="F700" s="91"/>
      <c r="G700" s="2"/>
      <c r="H700" s="197"/>
      <c r="I700" s="917"/>
      <c r="J700" s="91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  <c r="AD700" s="7"/>
      <c r="AE700" s="7"/>
      <c r="AF700" s="7"/>
      <c r="AG700" s="7"/>
      <c r="AH700" s="7"/>
      <c r="AI700" s="7"/>
      <c r="AJ700" s="7"/>
      <c r="AK700" s="7"/>
      <c r="AL700" s="7"/>
      <c r="AM700" s="7"/>
      <c r="AN700" s="7"/>
      <c r="AO700" s="7"/>
      <c r="AP700" s="7"/>
      <c r="AQ700" s="7"/>
      <c r="AR700" s="7"/>
      <c r="AS700" s="7"/>
      <c r="AT700" s="7"/>
      <c r="AU700" s="7"/>
      <c r="AV700" s="7"/>
      <c r="AW700" s="7"/>
      <c r="AX700" s="7"/>
      <c r="AY700" s="7"/>
      <c r="AZ700" s="7"/>
      <c r="BA700" s="7"/>
      <c r="BB700" s="7"/>
      <c r="BC700" s="7"/>
      <c r="BD700" s="7"/>
      <c r="BE700" s="7"/>
      <c r="BF700" s="7"/>
      <c r="BG700" s="7"/>
      <c r="BH700" s="7"/>
      <c r="BI700" s="7"/>
      <c r="BJ700" s="7"/>
      <c r="BK700" s="7"/>
      <c r="BL700" s="7"/>
      <c r="BM700" s="7"/>
      <c r="BN700" s="7"/>
      <c r="BO700" s="7"/>
      <c r="BP700" s="7"/>
      <c r="BQ700" s="7"/>
      <c r="BR700" s="7"/>
      <c r="BS700" s="7"/>
      <c r="BT700" s="7"/>
      <c r="BU700" s="7"/>
      <c r="BV700" s="7"/>
      <c r="BW700" s="7"/>
      <c r="BX700" s="7"/>
      <c r="BY700" s="7"/>
      <c r="BZ700" s="7"/>
      <c r="CA700" s="7"/>
      <c r="CB700" s="7"/>
      <c r="CC700" s="7"/>
      <c r="CD700" s="7"/>
      <c r="CE700" s="7"/>
      <c r="CF700" s="7"/>
      <c r="CG700" s="7"/>
      <c r="CH700" s="7"/>
      <c r="CI700" s="7"/>
      <c r="CJ700" s="7"/>
      <c r="CK700" s="7"/>
      <c r="CL700" s="7"/>
      <c r="CM700" s="7"/>
      <c r="CN700" s="7"/>
      <c r="CO700" s="7"/>
      <c r="CP700" s="7"/>
      <c r="CQ700" s="7"/>
      <c r="CR700" s="7"/>
      <c r="CS700" s="7"/>
      <c r="CT700" s="7"/>
      <c r="CU700" s="7"/>
      <c r="CV700" s="7"/>
      <c r="CW700" s="7"/>
      <c r="CX700" s="7"/>
      <c r="CY700" s="7"/>
      <c r="CZ700" s="7"/>
      <c r="DA700" s="7"/>
      <c r="DB700" s="7"/>
      <c r="DC700" s="7"/>
      <c r="DD700" s="7"/>
      <c r="DE700" s="7"/>
      <c r="DF700" s="7"/>
      <c r="DG700" s="7"/>
      <c r="DH700" s="7"/>
      <c r="DI700" s="7"/>
      <c r="DJ700" s="7"/>
      <c r="DK700" s="7"/>
      <c r="DL700" s="7"/>
      <c r="DM700" s="7"/>
      <c r="DN700" s="7"/>
      <c r="DO700" s="7"/>
      <c r="DP700" s="7"/>
      <c r="DQ700" s="7"/>
      <c r="DR700" s="7"/>
      <c r="DS700" s="7"/>
      <c r="DT700" s="7"/>
      <c r="DU700" s="7"/>
      <c r="DV700" s="7"/>
      <c r="DW700" s="7"/>
      <c r="DX700" s="7"/>
      <c r="DY700" s="7"/>
      <c r="DZ700" s="7"/>
      <c r="EA700" s="7"/>
      <c r="EB700" s="7"/>
      <c r="EC700" s="7"/>
      <c r="ED700" s="7"/>
      <c r="EE700" s="7"/>
      <c r="EF700" s="7"/>
      <c r="EG700" s="7"/>
      <c r="EH700" s="7"/>
      <c r="EI700" s="7"/>
      <c r="EJ700" s="7"/>
      <c r="EK700" s="7"/>
      <c r="EL700" s="7"/>
      <c r="EM700" s="7"/>
      <c r="EN700" s="7"/>
      <c r="EO700" s="7"/>
      <c r="EP700" s="7"/>
      <c r="EQ700" s="7"/>
      <c r="ER700" s="7"/>
      <c r="ES700" s="7"/>
      <c r="ET700" s="7"/>
      <c r="EU700" s="7"/>
      <c r="EV700" s="7"/>
      <c r="EW700" s="7"/>
      <c r="EX700" s="7"/>
      <c r="EY700" s="7"/>
      <c r="EZ700" s="7"/>
      <c r="FA700" s="7"/>
      <c r="FB700" s="7"/>
      <c r="FC700" s="7"/>
      <c r="FD700" s="7"/>
      <c r="FE700" s="7"/>
      <c r="FF700" s="7"/>
      <c r="FG700" s="7"/>
      <c r="FH700" s="7"/>
      <c r="FI700" s="7"/>
      <c r="FJ700" s="7"/>
      <c r="FK700" s="7"/>
      <c r="FL700" s="7"/>
      <c r="FM700" s="7"/>
      <c r="FN700" s="7"/>
      <c r="FO700" s="7"/>
      <c r="FP700" s="7"/>
      <c r="FQ700" s="7"/>
      <c r="FR700" s="7"/>
      <c r="FS700" s="7"/>
      <c r="FT700" s="7"/>
      <c r="FU700" s="7"/>
      <c r="FV700" s="7"/>
      <c r="FW700" s="7"/>
      <c r="FX700" s="7"/>
      <c r="FY700" s="7"/>
      <c r="FZ700" s="7"/>
      <c r="GA700" s="7"/>
      <c r="GB700" s="7"/>
      <c r="GC700" s="7"/>
      <c r="GD700" s="7"/>
      <c r="GE700" s="7"/>
      <c r="GF700" s="7"/>
      <c r="GG700" s="7"/>
      <c r="GH700" s="7"/>
      <c r="GI700" s="7"/>
      <c r="GJ700" s="7"/>
      <c r="GK700" s="7"/>
      <c r="GL700" s="7"/>
      <c r="GM700" s="7"/>
      <c r="GN700" s="7"/>
      <c r="GO700" s="7"/>
      <c r="GP700" s="7"/>
      <c r="GQ700" s="7"/>
      <c r="GR700" s="7"/>
      <c r="GS700" s="7"/>
      <c r="GT700" s="7"/>
      <c r="GU700" s="7"/>
      <c r="GV700" s="7"/>
      <c r="GW700" s="7"/>
      <c r="GX700" s="7"/>
      <c r="GY700" s="7"/>
      <c r="GZ700" s="7"/>
      <c r="HA700" s="7"/>
      <c r="HB700" s="7"/>
      <c r="HC700" s="7"/>
      <c r="HD700" s="7"/>
      <c r="HE700" s="7"/>
      <c r="HF700" s="7"/>
      <c r="HG700" s="7"/>
      <c r="HH700" s="7"/>
      <c r="HI700" s="7"/>
      <c r="HJ700" s="7"/>
      <c r="HK700" s="7"/>
      <c r="HL700" s="7"/>
      <c r="HM700" s="7"/>
      <c r="HN700" s="7"/>
      <c r="HO700" s="7"/>
      <c r="HP700" s="7"/>
      <c r="HQ700" s="7"/>
      <c r="HR700" s="7"/>
      <c r="HS700" s="7"/>
      <c r="HT700" s="7"/>
      <c r="HU700" s="7"/>
      <c r="HV700" s="7"/>
      <c r="HW700" s="7"/>
      <c r="HX700" s="7"/>
      <c r="HY700" s="7"/>
      <c r="HZ700" s="7"/>
      <c r="IA700" s="7"/>
      <c r="IB700" s="7"/>
      <c r="IC700" s="7"/>
      <c r="ID700" s="7"/>
      <c r="IE700" s="7"/>
      <c r="IF700" s="7"/>
      <c r="IG700" s="7"/>
      <c r="IH700" s="7"/>
      <c r="II700" s="7"/>
      <c r="IJ700" s="7"/>
      <c r="IK700" s="7"/>
      <c r="IL700" s="7"/>
      <c r="IM700" s="7"/>
      <c r="IN700" s="7"/>
      <c r="IO700" s="7"/>
      <c r="IP700" s="7"/>
      <c r="IQ700" s="7"/>
      <c r="IR700" s="7"/>
      <c r="IS700" s="7"/>
      <c r="IT700" s="7"/>
      <c r="IU700" s="7"/>
      <c r="IV700" s="7"/>
    </row>
    <row r="701" spans="1:256" s="33" customFormat="1">
      <c r="A701" s="1100"/>
      <c r="B701" s="1101"/>
      <c r="C701" s="91"/>
      <c r="D701" s="1099"/>
      <c r="E701" s="91"/>
      <c r="F701" s="91"/>
      <c r="G701" s="2"/>
      <c r="H701" s="197"/>
      <c r="I701" s="917"/>
      <c r="J701" s="91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7"/>
      <c r="AD701" s="7"/>
      <c r="AE701" s="7"/>
      <c r="AF701" s="7"/>
      <c r="AG701" s="7"/>
      <c r="AH701" s="7"/>
      <c r="AI701" s="7"/>
      <c r="AJ701" s="7"/>
      <c r="AK701" s="7"/>
      <c r="AL701" s="7"/>
      <c r="AM701" s="7"/>
      <c r="AN701" s="7"/>
      <c r="AO701" s="7"/>
      <c r="AP701" s="7"/>
      <c r="AQ701" s="7"/>
      <c r="AR701" s="7"/>
      <c r="AS701" s="7"/>
      <c r="AT701" s="7"/>
      <c r="AU701" s="7"/>
      <c r="AV701" s="7"/>
      <c r="AW701" s="7"/>
      <c r="AX701" s="7"/>
      <c r="AY701" s="7"/>
      <c r="AZ701" s="7"/>
      <c r="BA701" s="7"/>
      <c r="BB701" s="7"/>
      <c r="BC701" s="7"/>
      <c r="BD701" s="7"/>
      <c r="BE701" s="7"/>
      <c r="BF701" s="7"/>
      <c r="BG701" s="7"/>
      <c r="BH701" s="7"/>
      <c r="BI701" s="7"/>
      <c r="BJ701" s="7"/>
      <c r="BK701" s="7"/>
      <c r="BL701" s="7"/>
      <c r="BM701" s="7"/>
      <c r="BN701" s="7"/>
      <c r="BO701" s="7"/>
      <c r="BP701" s="7"/>
      <c r="BQ701" s="7"/>
      <c r="BR701" s="7"/>
      <c r="BS701" s="7"/>
      <c r="BT701" s="7"/>
      <c r="BU701" s="7"/>
      <c r="BV701" s="7"/>
      <c r="BW701" s="7"/>
      <c r="BX701" s="7"/>
      <c r="BY701" s="7"/>
      <c r="BZ701" s="7"/>
      <c r="CA701" s="7"/>
      <c r="CB701" s="7"/>
      <c r="CC701" s="7"/>
      <c r="CD701" s="7"/>
      <c r="CE701" s="7"/>
      <c r="CF701" s="7"/>
      <c r="CG701" s="7"/>
      <c r="CH701" s="7"/>
      <c r="CI701" s="7"/>
      <c r="CJ701" s="7"/>
      <c r="CK701" s="7"/>
      <c r="CL701" s="7"/>
      <c r="CM701" s="7"/>
      <c r="CN701" s="7"/>
      <c r="CO701" s="7"/>
      <c r="CP701" s="7"/>
      <c r="CQ701" s="7"/>
      <c r="CR701" s="7"/>
      <c r="CS701" s="7"/>
      <c r="CT701" s="7"/>
      <c r="CU701" s="7"/>
      <c r="CV701" s="7"/>
      <c r="CW701" s="7"/>
      <c r="CX701" s="7"/>
      <c r="CY701" s="7"/>
      <c r="CZ701" s="7"/>
      <c r="DA701" s="7"/>
      <c r="DB701" s="7"/>
      <c r="DC701" s="7"/>
      <c r="DD701" s="7"/>
      <c r="DE701" s="7"/>
      <c r="DF701" s="7"/>
      <c r="DG701" s="7"/>
      <c r="DH701" s="7"/>
      <c r="DI701" s="7"/>
      <c r="DJ701" s="7"/>
      <c r="DK701" s="7"/>
      <c r="DL701" s="7"/>
      <c r="DM701" s="7"/>
      <c r="DN701" s="7"/>
      <c r="DO701" s="7"/>
      <c r="DP701" s="7"/>
      <c r="DQ701" s="7"/>
      <c r="DR701" s="7"/>
      <c r="DS701" s="7"/>
      <c r="DT701" s="7"/>
      <c r="DU701" s="7"/>
      <c r="DV701" s="7"/>
      <c r="DW701" s="7"/>
      <c r="DX701" s="7"/>
      <c r="DY701" s="7"/>
      <c r="DZ701" s="7"/>
      <c r="EA701" s="7"/>
      <c r="EB701" s="7"/>
      <c r="EC701" s="7"/>
      <c r="ED701" s="7"/>
      <c r="EE701" s="7"/>
      <c r="EF701" s="7"/>
      <c r="EG701" s="7"/>
      <c r="EH701" s="7"/>
      <c r="EI701" s="7"/>
      <c r="EJ701" s="7"/>
      <c r="EK701" s="7"/>
      <c r="EL701" s="7"/>
      <c r="EM701" s="7"/>
      <c r="EN701" s="7"/>
      <c r="EO701" s="7"/>
      <c r="EP701" s="7"/>
      <c r="EQ701" s="7"/>
      <c r="ER701" s="7"/>
      <c r="ES701" s="7"/>
      <c r="ET701" s="7"/>
      <c r="EU701" s="7"/>
      <c r="EV701" s="7"/>
      <c r="EW701" s="7"/>
      <c r="EX701" s="7"/>
      <c r="EY701" s="7"/>
      <c r="EZ701" s="7"/>
      <c r="FA701" s="7"/>
      <c r="FB701" s="7"/>
      <c r="FC701" s="7"/>
      <c r="FD701" s="7"/>
      <c r="FE701" s="7"/>
      <c r="FF701" s="7"/>
      <c r="FG701" s="7"/>
      <c r="FH701" s="7"/>
      <c r="FI701" s="7"/>
      <c r="FJ701" s="7"/>
      <c r="FK701" s="7"/>
      <c r="FL701" s="7"/>
      <c r="FM701" s="7"/>
      <c r="FN701" s="7"/>
      <c r="FO701" s="7"/>
      <c r="FP701" s="7"/>
      <c r="FQ701" s="7"/>
      <c r="FR701" s="7"/>
      <c r="FS701" s="7"/>
      <c r="FT701" s="7"/>
      <c r="FU701" s="7"/>
      <c r="FV701" s="7"/>
      <c r="FW701" s="7"/>
      <c r="FX701" s="7"/>
      <c r="FY701" s="7"/>
      <c r="FZ701" s="7"/>
      <c r="GA701" s="7"/>
      <c r="GB701" s="7"/>
      <c r="GC701" s="7"/>
      <c r="GD701" s="7"/>
      <c r="GE701" s="7"/>
      <c r="GF701" s="7"/>
      <c r="GG701" s="7"/>
      <c r="GH701" s="7"/>
      <c r="GI701" s="7"/>
      <c r="GJ701" s="7"/>
      <c r="GK701" s="7"/>
      <c r="GL701" s="7"/>
      <c r="GM701" s="7"/>
      <c r="GN701" s="7"/>
      <c r="GO701" s="7"/>
      <c r="GP701" s="7"/>
      <c r="GQ701" s="7"/>
      <c r="GR701" s="7"/>
      <c r="GS701" s="7"/>
      <c r="GT701" s="7"/>
      <c r="GU701" s="7"/>
      <c r="GV701" s="7"/>
      <c r="GW701" s="7"/>
      <c r="GX701" s="7"/>
      <c r="GY701" s="7"/>
      <c r="GZ701" s="7"/>
      <c r="HA701" s="7"/>
      <c r="HB701" s="7"/>
      <c r="HC701" s="7"/>
      <c r="HD701" s="7"/>
      <c r="HE701" s="7"/>
      <c r="HF701" s="7"/>
      <c r="HG701" s="7"/>
      <c r="HH701" s="7"/>
      <c r="HI701" s="7"/>
      <c r="HJ701" s="7"/>
      <c r="HK701" s="7"/>
      <c r="HL701" s="7"/>
      <c r="HM701" s="7"/>
      <c r="HN701" s="7"/>
      <c r="HO701" s="7"/>
      <c r="HP701" s="7"/>
      <c r="HQ701" s="7"/>
      <c r="HR701" s="7"/>
      <c r="HS701" s="7"/>
      <c r="HT701" s="7"/>
      <c r="HU701" s="7"/>
      <c r="HV701" s="7"/>
      <c r="HW701" s="7"/>
      <c r="HX701" s="7"/>
      <c r="HY701" s="7"/>
      <c r="HZ701" s="7"/>
      <c r="IA701" s="7"/>
      <c r="IB701" s="7"/>
      <c r="IC701" s="7"/>
      <c r="ID701" s="7"/>
      <c r="IE701" s="7"/>
      <c r="IF701" s="7"/>
      <c r="IG701" s="7"/>
      <c r="IH701" s="7"/>
      <c r="II701" s="7"/>
      <c r="IJ701" s="7"/>
      <c r="IK701" s="7"/>
      <c r="IL701" s="7"/>
      <c r="IM701" s="7"/>
      <c r="IN701" s="7"/>
      <c r="IO701" s="7"/>
      <c r="IP701" s="7"/>
      <c r="IQ701" s="7"/>
      <c r="IR701" s="7"/>
      <c r="IS701" s="7"/>
      <c r="IT701" s="7"/>
      <c r="IU701" s="7"/>
      <c r="IV701" s="7"/>
    </row>
    <row r="702" spans="1:256" s="33" customFormat="1">
      <c r="A702" s="1100"/>
      <c r="B702" s="1101"/>
      <c r="C702" s="91"/>
      <c r="D702" s="1099"/>
      <c r="E702" s="91"/>
      <c r="F702" s="91"/>
      <c r="G702" s="2"/>
      <c r="H702" s="197"/>
      <c r="I702" s="917"/>
      <c r="J702" s="91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7"/>
      <c r="AD702" s="7"/>
      <c r="AE702" s="7"/>
      <c r="AF702" s="7"/>
      <c r="AG702" s="7"/>
      <c r="AH702" s="7"/>
      <c r="AI702" s="7"/>
      <c r="AJ702" s="7"/>
      <c r="AK702" s="7"/>
      <c r="AL702" s="7"/>
      <c r="AM702" s="7"/>
      <c r="AN702" s="7"/>
      <c r="AO702" s="7"/>
      <c r="AP702" s="7"/>
      <c r="AQ702" s="7"/>
      <c r="AR702" s="7"/>
      <c r="AS702" s="7"/>
      <c r="AT702" s="7"/>
      <c r="AU702" s="7"/>
      <c r="AV702" s="7"/>
      <c r="AW702" s="7"/>
      <c r="AX702" s="7"/>
      <c r="AY702" s="7"/>
      <c r="AZ702" s="7"/>
      <c r="BA702" s="7"/>
      <c r="BB702" s="7"/>
      <c r="BC702" s="7"/>
      <c r="BD702" s="7"/>
      <c r="BE702" s="7"/>
      <c r="BF702" s="7"/>
      <c r="BG702" s="7"/>
      <c r="BH702" s="7"/>
      <c r="BI702" s="7"/>
      <c r="BJ702" s="7"/>
      <c r="BK702" s="7"/>
      <c r="BL702" s="7"/>
      <c r="BM702" s="7"/>
      <c r="BN702" s="7"/>
      <c r="BO702" s="7"/>
      <c r="BP702" s="7"/>
      <c r="BQ702" s="7"/>
      <c r="BR702" s="7"/>
      <c r="BS702" s="7"/>
      <c r="BT702" s="7"/>
      <c r="BU702" s="7"/>
      <c r="BV702" s="7"/>
      <c r="BW702" s="7"/>
      <c r="BX702" s="7"/>
      <c r="BY702" s="7"/>
      <c r="BZ702" s="7"/>
      <c r="CA702" s="7"/>
      <c r="CB702" s="7"/>
      <c r="CC702" s="7"/>
      <c r="CD702" s="7"/>
      <c r="CE702" s="7"/>
      <c r="CF702" s="7"/>
      <c r="CG702" s="7"/>
      <c r="CH702" s="7"/>
      <c r="CI702" s="7"/>
      <c r="CJ702" s="7"/>
      <c r="CK702" s="7"/>
      <c r="CL702" s="7"/>
      <c r="CM702" s="7"/>
      <c r="CN702" s="7"/>
      <c r="CO702" s="7"/>
      <c r="CP702" s="7"/>
      <c r="CQ702" s="7"/>
      <c r="CR702" s="7"/>
      <c r="CS702" s="7"/>
      <c r="CT702" s="7"/>
      <c r="CU702" s="7"/>
      <c r="CV702" s="7"/>
      <c r="CW702" s="7"/>
      <c r="CX702" s="7"/>
      <c r="CY702" s="7"/>
      <c r="CZ702" s="7"/>
      <c r="DA702" s="7"/>
      <c r="DB702" s="7"/>
      <c r="DC702" s="7"/>
      <c r="DD702" s="7"/>
      <c r="DE702" s="7"/>
      <c r="DF702" s="7"/>
      <c r="DG702" s="7"/>
      <c r="DH702" s="7"/>
      <c r="DI702" s="7"/>
      <c r="DJ702" s="7"/>
      <c r="DK702" s="7"/>
      <c r="DL702" s="7"/>
      <c r="DM702" s="7"/>
      <c r="DN702" s="7"/>
      <c r="DO702" s="7"/>
      <c r="DP702" s="7"/>
      <c r="DQ702" s="7"/>
      <c r="DR702" s="7"/>
      <c r="DS702" s="7"/>
      <c r="DT702" s="7"/>
      <c r="DU702" s="7"/>
      <c r="DV702" s="7"/>
      <c r="DW702" s="7"/>
      <c r="DX702" s="7"/>
      <c r="DY702" s="7"/>
      <c r="DZ702" s="7"/>
      <c r="EA702" s="7"/>
      <c r="EB702" s="7"/>
      <c r="EC702" s="7"/>
      <c r="ED702" s="7"/>
      <c r="EE702" s="7"/>
      <c r="EF702" s="7"/>
      <c r="EG702" s="7"/>
      <c r="EH702" s="7"/>
      <c r="EI702" s="7"/>
      <c r="EJ702" s="7"/>
      <c r="EK702" s="7"/>
      <c r="EL702" s="7"/>
      <c r="EM702" s="7"/>
      <c r="EN702" s="7"/>
      <c r="EO702" s="7"/>
      <c r="EP702" s="7"/>
      <c r="EQ702" s="7"/>
      <c r="ER702" s="7"/>
      <c r="ES702" s="7"/>
      <c r="ET702" s="7"/>
      <c r="EU702" s="7"/>
      <c r="EV702" s="7"/>
      <c r="EW702" s="7"/>
      <c r="EX702" s="7"/>
      <c r="EY702" s="7"/>
      <c r="EZ702" s="7"/>
      <c r="FA702" s="7"/>
      <c r="FB702" s="7"/>
      <c r="FC702" s="7"/>
      <c r="FD702" s="7"/>
      <c r="FE702" s="7"/>
      <c r="FF702" s="7"/>
      <c r="FG702" s="7"/>
      <c r="FH702" s="7"/>
      <c r="FI702" s="7"/>
      <c r="FJ702" s="7"/>
      <c r="FK702" s="7"/>
      <c r="FL702" s="7"/>
      <c r="FM702" s="7"/>
      <c r="FN702" s="7"/>
      <c r="FO702" s="7"/>
      <c r="FP702" s="7"/>
      <c r="FQ702" s="7"/>
      <c r="FR702" s="7"/>
      <c r="FS702" s="7"/>
      <c r="FT702" s="7"/>
      <c r="FU702" s="7"/>
      <c r="FV702" s="7"/>
      <c r="FW702" s="7"/>
      <c r="FX702" s="7"/>
      <c r="FY702" s="7"/>
      <c r="FZ702" s="7"/>
      <c r="GA702" s="7"/>
      <c r="GB702" s="7"/>
      <c r="GC702" s="7"/>
      <c r="GD702" s="7"/>
      <c r="GE702" s="7"/>
      <c r="GF702" s="7"/>
      <c r="GG702" s="7"/>
      <c r="GH702" s="7"/>
      <c r="GI702" s="7"/>
      <c r="GJ702" s="7"/>
      <c r="GK702" s="7"/>
      <c r="GL702" s="7"/>
      <c r="GM702" s="7"/>
      <c r="GN702" s="7"/>
      <c r="GO702" s="7"/>
      <c r="GP702" s="7"/>
      <c r="GQ702" s="7"/>
      <c r="GR702" s="7"/>
      <c r="GS702" s="7"/>
      <c r="GT702" s="7"/>
      <c r="GU702" s="7"/>
      <c r="GV702" s="7"/>
      <c r="GW702" s="7"/>
      <c r="GX702" s="7"/>
      <c r="GY702" s="7"/>
      <c r="GZ702" s="7"/>
      <c r="HA702" s="7"/>
      <c r="HB702" s="7"/>
      <c r="HC702" s="7"/>
      <c r="HD702" s="7"/>
      <c r="HE702" s="7"/>
      <c r="HF702" s="7"/>
      <c r="HG702" s="7"/>
      <c r="HH702" s="7"/>
      <c r="HI702" s="7"/>
      <c r="HJ702" s="7"/>
      <c r="HK702" s="7"/>
      <c r="HL702" s="7"/>
      <c r="HM702" s="7"/>
      <c r="HN702" s="7"/>
      <c r="HO702" s="7"/>
      <c r="HP702" s="7"/>
      <c r="HQ702" s="7"/>
      <c r="HR702" s="7"/>
      <c r="HS702" s="7"/>
      <c r="HT702" s="7"/>
      <c r="HU702" s="7"/>
      <c r="HV702" s="7"/>
      <c r="HW702" s="7"/>
      <c r="HX702" s="7"/>
      <c r="HY702" s="7"/>
      <c r="HZ702" s="7"/>
      <c r="IA702" s="7"/>
      <c r="IB702" s="7"/>
      <c r="IC702" s="7"/>
      <c r="ID702" s="7"/>
      <c r="IE702" s="7"/>
      <c r="IF702" s="7"/>
      <c r="IG702" s="7"/>
      <c r="IH702" s="7"/>
      <c r="II702" s="7"/>
      <c r="IJ702" s="7"/>
      <c r="IK702" s="7"/>
      <c r="IL702" s="7"/>
      <c r="IM702" s="7"/>
      <c r="IN702" s="7"/>
      <c r="IO702" s="7"/>
      <c r="IP702" s="7"/>
      <c r="IQ702" s="7"/>
      <c r="IR702" s="7"/>
      <c r="IS702" s="7"/>
      <c r="IT702" s="7"/>
      <c r="IU702" s="7"/>
      <c r="IV702" s="7"/>
    </row>
    <row r="703" spans="1:256" s="33" customFormat="1">
      <c r="A703" s="1100"/>
      <c r="B703" s="1101"/>
      <c r="C703" s="91"/>
      <c r="D703" s="1099"/>
      <c r="E703" s="91"/>
      <c r="F703" s="91"/>
      <c r="G703" s="2"/>
      <c r="H703" s="197"/>
      <c r="I703" s="917"/>
      <c r="J703" s="91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  <c r="AD703" s="7"/>
      <c r="AE703" s="7"/>
      <c r="AF703" s="7"/>
      <c r="AG703" s="7"/>
      <c r="AH703" s="7"/>
      <c r="AI703" s="7"/>
      <c r="AJ703" s="7"/>
      <c r="AK703" s="7"/>
      <c r="AL703" s="7"/>
      <c r="AM703" s="7"/>
      <c r="AN703" s="7"/>
      <c r="AO703" s="7"/>
      <c r="AP703" s="7"/>
      <c r="AQ703" s="7"/>
      <c r="AR703" s="7"/>
      <c r="AS703" s="7"/>
      <c r="AT703" s="7"/>
      <c r="AU703" s="7"/>
      <c r="AV703" s="7"/>
      <c r="AW703" s="7"/>
      <c r="AX703" s="7"/>
      <c r="AY703" s="7"/>
      <c r="AZ703" s="7"/>
      <c r="BA703" s="7"/>
      <c r="BB703" s="7"/>
      <c r="BC703" s="7"/>
      <c r="BD703" s="7"/>
      <c r="BE703" s="7"/>
      <c r="BF703" s="7"/>
      <c r="BG703" s="7"/>
      <c r="BH703" s="7"/>
      <c r="BI703" s="7"/>
      <c r="BJ703" s="7"/>
      <c r="BK703" s="7"/>
      <c r="BL703" s="7"/>
      <c r="BM703" s="7"/>
      <c r="BN703" s="7"/>
      <c r="BO703" s="7"/>
      <c r="BP703" s="7"/>
      <c r="BQ703" s="7"/>
      <c r="BR703" s="7"/>
      <c r="BS703" s="7"/>
      <c r="BT703" s="7"/>
      <c r="BU703" s="7"/>
      <c r="BV703" s="7"/>
      <c r="BW703" s="7"/>
      <c r="BX703" s="7"/>
      <c r="BY703" s="7"/>
      <c r="BZ703" s="7"/>
      <c r="CA703" s="7"/>
      <c r="CB703" s="7"/>
      <c r="CC703" s="7"/>
      <c r="CD703" s="7"/>
      <c r="CE703" s="7"/>
      <c r="CF703" s="7"/>
      <c r="CG703" s="7"/>
      <c r="CH703" s="7"/>
      <c r="CI703" s="7"/>
      <c r="CJ703" s="7"/>
      <c r="CK703" s="7"/>
      <c r="CL703" s="7"/>
      <c r="CM703" s="7"/>
      <c r="CN703" s="7"/>
      <c r="CO703" s="7"/>
      <c r="CP703" s="7"/>
      <c r="CQ703" s="7"/>
      <c r="CR703" s="7"/>
      <c r="CS703" s="7"/>
      <c r="CT703" s="7"/>
      <c r="CU703" s="7"/>
      <c r="CV703" s="7"/>
      <c r="CW703" s="7"/>
      <c r="CX703" s="7"/>
      <c r="CY703" s="7"/>
      <c r="CZ703" s="7"/>
      <c r="DA703" s="7"/>
      <c r="DB703" s="7"/>
      <c r="DC703" s="7"/>
      <c r="DD703" s="7"/>
      <c r="DE703" s="7"/>
      <c r="DF703" s="7"/>
      <c r="DG703" s="7"/>
      <c r="DH703" s="7"/>
      <c r="DI703" s="7"/>
      <c r="DJ703" s="7"/>
      <c r="DK703" s="7"/>
      <c r="DL703" s="7"/>
      <c r="DM703" s="7"/>
      <c r="DN703" s="7"/>
      <c r="DO703" s="7"/>
      <c r="DP703" s="7"/>
      <c r="DQ703" s="7"/>
      <c r="DR703" s="7"/>
      <c r="DS703" s="7"/>
      <c r="DT703" s="7"/>
      <c r="DU703" s="7"/>
      <c r="DV703" s="7"/>
      <c r="DW703" s="7"/>
      <c r="DX703" s="7"/>
      <c r="DY703" s="7"/>
      <c r="DZ703" s="7"/>
      <c r="EA703" s="7"/>
      <c r="EB703" s="7"/>
      <c r="EC703" s="7"/>
      <c r="ED703" s="7"/>
      <c r="EE703" s="7"/>
      <c r="EF703" s="7"/>
      <c r="EG703" s="7"/>
      <c r="EH703" s="7"/>
      <c r="EI703" s="7"/>
      <c r="EJ703" s="7"/>
      <c r="EK703" s="7"/>
      <c r="EL703" s="7"/>
      <c r="EM703" s="7"/>
      <c r="EN703" s="7"/>
      <c r="EO703" s="7"/>
      <c r="EP703" s="7"/>
      <c r="EQ703" s="7"/>
      <c r="ER703" s="7"/>
      <c r="ES703" s="7"/>
      <c r="ET703" s="7"/>
      <c r="EU703" s="7"/>
      <c r="EV703" s="7"/>
      <c r="EW703" s="7"/>
      <c r="EX703" s="7"/>
      <c r="EY703" s="7"/>
      <c r="EZ703" s="7"/>
      <c r="FA703" s="7"/>
      <c r="FB703" s="7"/>
      <c r="FC703" s="7"/>
      <c r="FD703" s="7"/>
      <c r="FE703" s="7"/>
      <c r="FF703" s="7"/>
      <c r="FG703" s="7"/>
      <c r="FH703" s="7"/>
      <c r="FI703" s="7"/>
      <c r="FJ703" s="7"/>
      <c r="FK703" s="7"/>
      <c r="FL703" s="7"/>
      <c r="FM703" s="7"/>
      <c r="FN703" s="7"/>
      <c r="FO703" s="7"/>
      <c r="FP703" s="7"/>
      <c r="FQ703" s="7"/>
      <c r="FR703" s="7"/>
      <c r="FS703" s="7"/>
      <c r="FT703" s="7"/>
      <c r="FU703" s="7"/>
      <c r="FV703" s="7"/>
      <c r="FW703" s="7"/>
      <c r="FX703" s="7"/>
      <c r="FY703" s="7"/>
      <c r="FZ703" s="7"/>
      <c r="GA703" s="7"/>
      <c r="GB703" s="7"/>
      <c r="GC703" s="7"/>
      <c r="GD703" s="7"/>
      <c r="GE703" s="7"/>
      <c r="GF703" s="7"/>
      <c r="GG703" s="7"/>
      <c r="GH703" s="7"/>
      <c r="GI703" s="7"/>
      <c r="GJ703" s="7"/>
      <c r="GK703" s="7"/>
      <c r="GL703" s="7"/>
      <c r="GM703" s="7"/>
      <c r="GN703" s="7"/>
      <c r="GO703" s="7"/>
      <c r="GP703" s="7"/>
      <c r="GQ703" s="7"/>
      <c r="GR703" s="7"/>
      <c r="GS703" s="7"/>
      <c r="GT703" s="7"/>
      <c r="GU703" s="7"/>
      <c r="GV703" s="7"/>
      <c r="GW703" s="7"/>
      <c r="GX703" s="7"/>
      <c r="GY703" s="7"/>
      <c r="GZ703" s="7"/>
      <c r="HA703" s="7"/>
      <c r="HB703" s="7"/>
      <c r="HC703" s="7"/>
      <c r="HD703" s="7"/>
      <c r="HE703" s="7"/>
      <c r="HF703" s="7"/>
      <c r="HG703" s="7"/>
      <c r="HH703" s="7"/>
      <c r="HI703" s="7"/>
      <c r="HJ703" s="7"/>
      <c r="HK703" s="7"/>
      <c r="HL703" s="7"/>
      <c r="HM703" s="7"/>
      <c r="HN703" s="7"/>
      <c r="HO703" s="7"/>
      <c r="HP703" s="7"/>
      <c r="HQ703" s="7"/>
      <c r="HR703" s="7"/>
      <c r="HS703" s="7"/>
      <c r="HT703" s="7"/>
      <c r="HU703" s="7"/>
      <c r="HV703" s="7"/>
      <c r="HW703" s="7"/>
      <c r="HX703" s="7"/>
      <c r="HY703" s="7"/>
      <c r="HZ703" s="7"/>
      <c r="IA703" s="7"/>
      <c r="IB703" s="7"/>
      <c r="IC703" s="7"/>
      <c r="ID703" s="7"/>
      <c r="IE703" s="7"/>
      <c r="IF703" s="7"/>
      <c r="IG703" s="7"/>
      <c r="IH703" s="7"/>
      <c r="II703" s="7"/>
      <c r="IJ703" s="7"/>
      <c r="IK703" s="7"/>
      <c r="IL703" s="7"/>
      <c r="IM703" s="7"/>
      <c r="IN703" s="7"/>
      <c r="IO703" s="7"/>
      <c r="IP703" s="7"/>
      <c r="IQ703" s="7"/>
      <c r="IR703" s="7"/>
      <c r="IS703" s="7"/>
      <c r="IT703" s="7"/>
      <c r="IU703" s="7"/>
      <c r="IV703" s="7"/>
    </row>
    <row r="704" spans="1:256" s="33" customFormat="1">
      <c r="A704" s="1100"/>
      <c r="B704" s="1101"/>
      <c r="C704" s="91"/>
      <c r="D704" s="1099"/>
      <c r="E704" s="91"/>
      <c r="F704" s="91"/>
      <c r="G704" s="2"/>
      <c r="H704" s="197"/>
      <c r="I704" s="917"/>
      <c r="J704" s="91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  <c r="AD704" s="7"/>
      <c r="AE704" s="7"/>
      <c r="AF704" s="7"/>
      <c r="AG704" s="7"/>
      <c r="AH704" s="7"/>
      <c r="AI704" s="7"/>
      <c r="AJ704" s="7"/>
      <c r="AK704" s="7"/>
      <c r="AL704" s="7"/>
      <c r="AM704" s="7"/>
      <c r="AN704" s="7"/>
      <c r="AO704" s="7"/>
      <c r="AP704" s="7"/>
      <c r="AQ704" s="7"/>
      <c r="AR704" s="7"/>
      <c r="AS704" s="7"/>
      <c r="AT704" s="7"/>
      <c r="AU704" s="7"/>
      <c r="AV704" s="7"/>
      <c r="AW704" s="7"/>
      <c r="AX704" s="7"/>
      <c r="AY704" s="7"/>
      <c r="AZ704" s="7"/>
      <c r="BA704" s="7"/>
      <c r="BB704" s="7"/>
      <c r="BC704" s="7"/>
      <c r="BD704" s="7"/>
      <c r="BE704" s="7"/>
      <c r="BF704" s="7"/>
      <c r="BG704" s="7"/>
      <c r="BH704" s="7"/>
      <c r="BI704" s="7"/>
      <c r="BJ704" s="7"/>
      <c r="BK704" s="7"/>
      <c r="BL704" s="7"/>
      <c r="BM704" s="7"/>
      <c r="BN704" s="7"/>
      <c r="BO704" s="7"/>
      <c r="BP704" s="7"/>
      <c r="BQ704" s="7"/>
      <c r="BR704" s="7"/>
      <c r="BS704" s="7"/>
      <c r="BT704" s="7"/>
      <c r="BU704" s="7"/>
      <c r="BV704" s="7"/>
      <c r="BW704" s="7"/>
      <c r="BX704" s="7"/>
      <c r="BY704" s="7"/>
      <c r="BZ704" s="7"/>
      <c r="CA704" s="7"/>
      <c r="CB704" s="7"/>
      <c r="CC704" s="7"/>
      <c r="CD704" s="7"/>
      <c r="CE704" s="7"/>
      <c r="CF704" s="7"/>
      <c r="CG704" s="7"/>
      <c r="CH704" s="7"/>
      <c r="CI704" s="7"/>
      <c r="CJ704" s="7"/>
      <c r="CK704" s="7"/>
      <c r="CL704" s="7"/>
      <c r="CM704" s="7"/>
      <c r="CN704" s="7"/>
      <c r="CO704" s="7"/>
      <c r="CP704" s="7"/>
      <c r="CQ704" s="7"/>
      <c r="CR704" s="7"/>
      <c r="CS704" s="7"/>
      <c r="CT704" s="7"/>
      <c r="CU704" s="7"/>
      <c r="CV704" s="7"/>
      <c r="CW704" s="7"/>
      <c r="CX704" s="7"/>
      <c r="CY704" s="7"/>
      <c r="CZ704" s="7"/>
      <c r="DA704" s="7"/>
      <c r="DB704" s="7"/>
      <c r="DC704" s="7"/>
      <c r="DD704" s="7"/>
      <c r="DE704" s="7"/>
      <c r="DF704" s="7"/>
      <c r="DG704" s="7"/>
      <c r="DH704" s="7"/>
      <c r="DI704" s="7"/>
      <c r="DJ704" s="7"/>
      <c r="DK704" s="7"/>
      <c r="DL704" s="7"/>
      <c r="DM704" s="7"/>
      <c r="DN704" s="7"/>
      <c r="DO704" s="7"/>
      <c r="DP704" s="7"/>
      <c r="DQ704" s="7"/>
      <c r="DR704" s="7"/>
      <c r="DS704" s="7"/>
      <c r="DT704" s="7"/>
      <c r="DU704" s="7"/>
      <c r="DV704" s="7"/>
      <c r="DW704" s="7"/>
      <c r="DX704" s="7"/>
      <c r="DY704" s="7"/>
      <c r="DZ704" s="7"/>
      <c r="EA704" s="7"/>
      <c r="EB704" s="7"/>
      <c r="EC704" s="7"/>
      <c r="ED704" s="7"/>
      <c r="EE704" s="7"/>
      <c r="EF704" s="7"/>
      <c r="EG704" s="7"/>
      <c r="EH704" s="7"/>
      <c r="EI704" s="7"/>
      <c r="EJ704" s="7"/>
      <c r="EK704" s="7"/>
      <c r="EL704" s="7"/>
      <c r="EM704" s="7"/>
      <c r="EN704" s="7"/>
      <c r="EO704" s="7"/>
      <c r="EP704" s="7"/>
      <c r="EQ704" s="7"/>
      <c r="ER704" s="7"/>
      <c r="ES704" s="7"/>
      <c r="ET704" s="7"/>
      <c r="EU704" s="7"/>
      <c r="EV704" s="7"/>
      <c r="EW704" s="7"/>
      <c r="EX704" s="7"/>
      <c r="EY704" s="7"/>
      <c r="EZ704" s="7"/>
      <c r="FA704" s="7"/>
      <c r="FB704" s="7"/>
      <c r="FC704" s="7"/>
      <c r="FD704" s="7"/>
      <c r="FE704" s="7"/>
      <c r="FF704" s="7"/>
      <c r="FG704" s="7"/>
      <c r="FH704" s="7"/>
      <c r="FI704" s="7"/>
      <c r="FJ704" s="7"/>
      <c r="FK704" s="7"/>
      <c r="FL704" s="7"/>
      <c r="FM704" s="7"/>
      <c r="FN704" s="7"/>
      <c r="FO704" s="7"/>
      <c r="FP704" s="7"/>
      <c r="FQ704" s="7"/>
      <c r="FR704" s="7"/>
      <c r="FS704" s="7"/>
      <c r="FT704" s="7"/>
      <c r="FU704" s="7"/>
      <c r="FV704" s="7"/>
      <c r="FW704" s="7"/>
      <c r="FX704" s="7"/>
      <c r="FY704" s="7"/>
      <c r="FZ704" s="7"/>
      <c r="GA704" s="7"/>
      <c r="GB704" s="7"/>
      <c r="GC704" s="7"/>
      <c r="GD704" s="7"/>
      <c r="GE704" s="7"/>
      <c r="GF704" s="7"/>
      <c r="GG704" s="7"/>
      <c r="GH704" s="7"/>
      <c r="GI704" s="7"/>
      <c r="GJ704" s="7"/>
      <c r="GK704" s="7"/>
      <c r="GL704" s="7"/>
      <c r="GM704" s="7"/>
      <c r="GN704" s="7"/>
      <c r="GO704" s="7"/>
      <c r="GP704" s="7"/>
      <c r="GQ704" s="7"/>
      <c r="GR704" s="7"/>
      <c r="GS704" s="7"/>
      <c r="GT704" s="7"/>
      <c r="GU704" s="7"/>
      <c r="GV704" s="7"/>
      <c r="GW704" s="7"/>
      <c r="GX704" s="7"/>
      <c r="GY704" s="7"/>
      <c r="GZ704" s="7"/>
      <c r="HA704" s="7"/>
      <c r="HB704" s="7"/>
      <c r="HC704" s="7"/>
      <c r="HD704" s="7"/>
      <c r="HE704" s="7"/>
      <c r="HF704" s="7"/>
      <c r="HG704" s="7"/>
      <c r="HH704" s="7"/>
      <c r="HI704" s="7"/>
      <c r="HJ704" s="7"/>
      <c r="HK704" s="7"/>
      <c r="HL704" s="7"/>
      <c r="HM704" s="7"/>
      <c r="HN704" s="7"/>
      <c r="HO704" s="7"/>
      <c r="HP704" s="7"/>
      <c r="HQ704" s="7"/>
      <c r="HR704" s="7"/>
      <c r="HS704" s="7"/>
      <c r="HT704" s="7"/>
      <c r="HU704" s="7"/>
      <c r="HV704" s="7"/>
      <c r="HW704" s="7"/>
      <c r="HX704" s="7"/>
      <c r="HY704" s="7"/>
      <c r="HZ704" s="7"/>
      <c r="IA704" s="7"/>
      <c r="IB704" s="7"/>
      <c r="IC704" s="7"/>
      <c r="ID704" s="7"/>
      <c r="IE704" s="7"/>
      <c r="IF704" s="7"/>
      <c r="IG704" s="7"/>
      <c r="IH704" s="7"/>
      <c r="II704" s="7"/>
      <c r="IJ704" s="7"/>
      <c r="IK704" s="7"/>
      <c r="IL704" s="7"/>
      <c r="IM704" s="7"/>
      <c r="IN704" s="7"/>
      <c r="IO704" s="7"/>
      <c r="IP704" s="7"/>
      <c r="IQ704" s="7"/>
      <c r="IR704" s="7"/>
      <c r="IS704" s="7"/>
      <c r="IT704" s="7"/>
      <c r="IU704" s="7"/>
      <c r="IV704" s="7"/>
    </row>
    <row r="705" spans="1:256" s="33" customFormat="1">
      <c r="A705" s="1127"/>
      <c r="B705" s="1128"/>
      <c r="C705" s="94"/>
      <c r="D705" s="1129"/>
      <c r="E705" s="94"/>
      <c r="F705" s="94"/>
      <c r="G705" s="2"/>
      <c r="H705" s="197"/>
      <c r="I705" s="917"/>
      <c r="J705" s="91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  <c r="AD705" s="7"/>
      <c r="AE705" s="7"/>
      <c r="AF705" s="7"/>
      <c r="AG705" s="7"/>
      <c r="AH705" s="7"/>
      <c r="AI705" s="7"/>
      <c r="AJ705" s="7"/>
      <c r="AK705" s="7"/>
      <c r="AL705" s="7"/>
      <c r="AM705" s="7"/>
      <c r="AN705" s="7"/>
      <c r="AO705" s="7"/>
      <c r="AP705" s="7"/>
      <c r="AQ705" s="7"/>
      <c r="AR705" s="7"/>
      <c r="AS705" s="7"/>
      <c r="AT705" s="7"/>
      <c r="AU705" s="7"/>
      <c r="AV705" s="7"/>
      <c r="AW705" s="7"/>
      <c r="AX705" s="7"/>
      <c r="AY705" s="7"/>
      <c r="AZ705" s="7"/>
      <c r="BA705" s="7"/>
      <c r="BB705" s="7"/>
      <c r="BC705" s="7"/>
      <c r="BD705" s="7"/>
      <c r="BE705" s="7"/>
      <c r="BF705" s="7"/>
      <c r="BG705" s="7"/>
      <c r="BH705" s="7"/>
      <c r="BI705" s="7"/>
      <c r="BJ705" s="7"/>
      <c r="BK705" s="7"/>
      <c r="BL705" s="7"/>
      <c r="BM705" s="7"/>
      <c r="BN705" s="7"/>
      <c r="BO705" s="7"/>
      <c r="BP705" s="7"/>
      <c r="BQ705" s="7"/>
      <c r="BR705" s="7"/>
      <c r="BS705" s="7"/>
      <c r="BT705" s="7"/>
      <c r="BU705" s="7"/>
      <c r="BV705" s="7"/>
      <c r="BW705" s="7"/>
      <c r="BX705" s="7"/>
      <c r="BY705" s="7"/>
      <c r="BZ705" s="7"/>
      <c r="CA705" s="7"/>
      <c r="CB705" s="7"/>
      <c r="CC705" s="7"/>
      <c r="CD705" s="7"/>
      <c r="CE705" s="7"/>
      <c r="CF705" s="7"/>
      <c r="CG705" s="7"/>
      <c r="CH705" s="7"/>
      <c r="CI705" s="7"/>
      <c r="CJ705" s="7"/>
      <c r="CK705" s="7"/>
      <c r="CL705" s="7"/>
      <c r="CM705" s="7"/>
      <c r="CN705" s="7"/>
      <c r="CO705" s="7"/>
      <c r="CP705" s="7"/>
      <c r="CQ705" s="7"/>
      <c r="CR705" s="7"/>
      <c r="CS705" s="7"/>
      <c r="CT705" s="7"/>
      <c r="CU705" s="7"/>
      <c r="CV705" s="7"/>
      <c r="CW705" s="7"/>
      <c r="CX705" s="7"/>
      <c r="CY705" s="7"/>
      <c r="CZ705" s="7"/>
      <c r="DA705" s="7"/>
      <c r="DB705" s="7"/>
      <c r="DC705" s="7"/>
      <c r="DD705" s="7"/>
      <c r="DE705" s="7"/>
      <c r="DF705" s="7"/>
      <c r="DG705" s="7"/>
      <c r="DH705" s="7"/>
      <c r="DI705" s="7"/>
      <c r="DJ705" s="7"/>
      <c r="DK705" s="7"/>
      <c r="DL705" s="7"/>
      <c r="DM705" s="7"/>
      <c r="DN705" s="7"/>
      <c r="DO705" s="7"/>
      <c r="DP705" s="7"/>
      <c r="DQ705" s="7"/>
      <c r="DR705" s="7"/>
      <c r="DS705" s="7"/>
      <c r="DT705" s="7"/>
      <c r="DU705" s="7"/>
      <c r="DV705" s="7"/>
      <c r="DW705" s="7"/>
      <c r="DX705" s="7"/>
      <c r="DY705" s="7"/>
      <c r="DZ705" s="7"/>
      <c r="EA705" s="7"/>
      <c r="EB705" s="7"/>
      <c r="EC705" s="7"/>
      <c r="ED705" s="7"/>
      <c r="EE705" s="7"/>
      <c r="EF705" s="7"/>
      <c r="EG705" s="7"/>
      <c r="EH705" s="7"/>
      <c r="EI705" s="7"/>
      <c r="EJ705" s="7"/>
      <c r="EK705" s="7"/>
      <c r="EL705" s="7"/>
      <c r="EM705" s="7"/>
      <c r="EN705" s="7"/>
      <c r="EO705" s="7"/>
      <c r="EP705" s="7"/>
      <c r="EQ705" s="7"/>
      <c r="ER705" s="7"/>
      <c r="ES705" s="7"/>
      <c r="ET705" s="7"/>
      <c r="EU705" s="7"/>
      <c r="EV705" s="7"/>
      <c r="EW705" s="7"/>
      <c r="EX705" s="7"/>
      <c r="EY705" s="7"/>
      <c r="EZ705" s="7"/>
      <c r="FA705" s="7"/>
      <c r="FB705" s="7"/>
      <c r="FC705" s="7"/>
      <c r="FD705" s="7"/>
      <c r="FE705" s="7"/>
      <c r="FF705" s="7"/>
      <c r="FG705" s="7"/>
      <c r="FH705" s="7"/>
      <c r="FI705" s="7"/>
      <c r="FJ705" s="7"/>
      <c r="FK705" s="7"/>
      <c r="FL705" s="7"/>
      <c r="FM705" s="7"/>
      <c r="FN705" s="7"/>
      <c r="FO705" s="7"/>
      <c r="FP705" s="7"/>
      <c r="FQ705" s="7"/>
      <c r="FR705" s="7"/>
      <c r="FS705" s="7"/>
      <c r="FT705" s="7"/>
      <c r="FU705" s="7"/>
      <c r="FV705" s="7"/>
      <c r="FW705" s="7"/>
      <c r="FX705" s="7"/>
      <c r="FY705" s="7"/>
      <c r="FZ705" s="7"/>
      <c r="GA705" s="7"/>
      <c r="GB705" s="7"/>
      <c r="GC705" s="7"/>
      <c r="GD705" s="7"/>
      <c r="GE705" s="7"/>
      <c r="GF705" s="7"/>
      <c r="GG705" s="7"/>
      <c r="GH705" s="7"/>
      <c r="GI705" s="7"/>
      <c r="GJ705" s="7"/>
      <c r="GK705" s="7"/>
      <c r="GL705" s="7"/>
      <c r="GM705" s="7"/>
      <c r="GN705" s="7"/>
      <c r="GO705" s="7"/>
      <c r="GP705" s="7"/>
      <c r="GQ705" s="7"/>
      <c r="GR705" s="7"/>
      <c r="GS705" s="7"/>
      <c r="GT705" s="7"/>
      <c r="GU705" s="7"/>
      <c r="GV705" s="7"/>
      <c r="GW705" s="7"/>
      <c r="GX705" s="7"/>
      <c r="GY705" s="7"/>
      <c r="GZ705" s="7"/>
      <c r="HA705" s="7"/>
      <c r="HB705" s="7"/>
      <c r="HC705" s="7"/>
      <c r="HD705" s="7"/>
      <c r="HE705" s="7"/>
      <c r="HF705" s="7"/>
      <c r="HG705" s="7"/>
      <c r="HH705" s="7"/>
      <c r="HI705" s="7"/>
      <c r="HJ705" s="7"/>
      <c r="HK705" s="7"/>
      <c r="HL705" s="7"/>
      <c r="HM705" s="7"/>
      <c r="HN705" s="7"/>
      <c r="HO705" s="7"/>
      <c r="HP705" s="7"/>
      <c r="HQ705" s="7"/>
      <c r="HR705" s="7"/>
      <c r="HS705" s="7"/>
      <c r="HT705" s="7"/>
      <c r="HU705" s="7"/>
      <c r="HV705" s="7"/>
      <c r="HW705" s="7"/>
      <c r="HX705" s="7"/>
      <c r="HY705" s="7"/>
      <c r="HZ705" s="7"/>
      <c r="IA705" s="7"/>
      <c r="IB705" s="7"/>
      <c r="IC705" s="7"/>
      <c r="ID705" s="7"/>
      <c r="IE705" s="7"/>
      <c r="IF705" s="7"/>
      <c r="IG705" s="7"/>
      <c r="IH705" s="7"/>
      <c r="II705" s="7"/>
      <c r="IJ705" s="7"/>
      <c r="IK705" s="7"/>
      <c r="IL705" s="7"/>
      <c r="IM705" s="7"/>
      <c r="IN705" s="7"/>
      <c r="IO705" s="7"/>
      <c r="IP705" s="7"/>
      <c r="IQ705" s="7"/>
      <c r="IR705" s="7"/>
      <c r="IS705" s="7"/>
      <c r="IT705" s="7"/>
      <c r="IU705" s="7"/>
      <c r="IV705" s="7"/>
    </row>
    <row r="706" spans="1:256" s="33" customFormat="1">
      <c r="A706" s="1100"/>
      <c r="B706" s="1101"/>
      <c r="C706" s="91"/>
      <c r="D706" s="1099"/>
      <c r="E706" s="91"/>
      <c r="F706" s="91"/>
      <c r="G706" s="2"/>
      <c r="H706" s="197"/>
      <c r="I706" s="917"/>
      <c r="J706" s="91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7"/>
      <c r="AD706" s="7"/>
      <c r="AE706" s="7"/>
      <c r="AF706" s="7"/>
      <c r="AG706" s="7"/>
      <c r="AH706" s="7"/>
      <c r="AI706" s="7"/>
      <c r="AJ706" s="7"/>
      <c r="AK706" s="7"/>
      <c r="AL706" s="7"/>
      <c r="AM706" s="7"/>
      <c r="AN706" s="7"/>
      <c r="AO706" s="7"/>
      <c r="AP706" s="7"/>
      <c r="AQ706" s="7"/>
      <c r="AR706" s="7"/>
      <c r="AS706" s="7"/>
      <c r="AT706" s="7"/>
      <c r="AU706" s="7"/>
      <c r="AV706" s="7"/>
      <c r="AW706" s="7"/>
      <c r="AX706" s="7"/>
      <c r="AY706" s="7"/>
      <c r="AZ706" s="7"/>
      <c r="BA706" s="7"/>
      <c r="BB706" s="7"/>
      <c r="BC706" s="7"/>
      <c r="BD706" s="7"/>
      <c r="BE706" s="7"/>
      <c r="BF706" s="7"/>
      <c r="BG706" s="7"/>
      <c r="BH706" s="7"/>
      <c r="BI706" s="7"/>
      <c r="BJ706" s="7"/>
      <c r="BK706" s="7"/>
      <c r="BL706" s="7"/>
      <c r="BM706" s="7"/>
      <c r="BN706" s="7"/>
      <c r="BO706" s="7"/>
      <c r="BP706" s="7"/>
      <c r="BQ706" s="7"/>
      <c r="BR706" s="7"/>
      <c r="BS706" s="7"/>
      <c r="BT706" s="7"/>
      <c r="BU706" s="7"/>
      <c r="BV706" s="7"/>
      <c r="BW706" s="7"/>
      <c r="BX706" s="7"/>
      <c r="BY706" s="7"/>
      <c r="BZ706" s="7"/>
      <c r="CA706" s="7"/>
      <c r="CB706" s="7"/>
      <c r="CC706" s="7"/>
      <c r="CD706" s="7"/>
      <c r="CE706" s="7"/>
      <c r="CF706" s="7"/>
      <c r="CG706" s="7"/>
      <c r="CH706" s="7"/>
      <c r="CI706" s="7"/>
      <c r="CJ706" s="7"/>
      <c r="CK706" s="7"/>
      <c r="CL706" s="7"/>
      <c r="CM706" s="7"/>
      <c r="CN706" s="7"/>
      <c r="CO706" s="7"/>
      <c r="CP706" s="7"/>
      <c r="CQ706" s="7"/>
      <c r="CR706" s="7"/>
      <c r="CS706" s="7"/>
      <c r="CT706" s="7"/>
      <c r="CU706" s="7"/>
      <c r="CV706" s="7"/>
      <c r="CW706" s="7"/>
      <c r="CX706" s="7"/>
      <c r="CY706" s="7"/>
      <c r="CZ706" s="7"/>
      <c r="DA706" s="7"/>
      <c r="DB706" s="7"/>
      <c r="DC706" s="7"/>
      <c r="DD706" s="7"/>
      <c r="DE706" s="7"/>
      <c r="DF706" s="7"/>
      <c r="DG706" s="7"/>
      <c r="DH706" s="7"/>
      <c r="DI706" s="7"/>
      <c r="DJ706" s="7"/>
      <c r="DK706" s="7"/>
      <c r="DL706" s="7"/>
      <c r="DM706" s="7"/>
      <c r="DN706" s="7"/>
      <c r="DO706" s="7"/>
      <c r="DP706" s="7"/>
      <c r="DQ706" s="7"/>
      <c r="DR706" s="7"/>
      <c r="DS706" s="7"/>
      <c r="DT706" s="7"/>
      <c r="DU706" s="7"/>
      <c r="DV706" s="7"/>
      <c r="DW706" s="7"/>
      <c r="DX706" s="7"/>
      <c r="DY706" s="7"/>
      <c r="DZ706" s="7"/>
      <c r="EA706" s="7"/>
      <c r="EB706" s="7"/>
      <c r="EC706" s="7"/>
      <c r="ED706" s="7"/>
      <c r="EE706" s="7"/>
      <c r="EF706" s="7"/>
      <c r="EG706" s="7"/>
      <c r="EH706" s="7"/>
      <c r="EI706" s="7"/>
      <c r="EJ706" s="7"/>
      <c r="EK706" s="7"/>
      <c r="EL706" s="7"/>
      <c r="EM706" s="7"/>
      <c r="EN706" s="7"/>
      <c r="EO706" s="7"/>
      <c r="EP706" s="7"/>
      <c r="EQ706" s="7"/>
      <c r="ER706" s="7"/>
      <c r="ES706" s="7"/>
      <c r="ET706" s="7"/>
      <c r="EU706" s="7"/>
      <c r="EV706" s="7"/>
      <c r="EW706" s="7"/>
      <c r="EX706" s="7"/>
      <c r="EY706" s="7"/>
      <c r="EZ706" s="7"/>
      <c r="FA706" s="7"/>
      <c r="FB706" s="7"/>
      <c r="FC706" s="7"/>
      <c r="FD706" s="7"/>
      <c r="FE706" s="7"/>
      <c r="FF706" s="7"/>
      <c r="FG706" s="7"/>
      <c r="FH706" s="7"/>
      <c r="FI706" s="7"/>
      <c r="FJ706" s="7"/>
      <c r="FK706" s="7"/>
      <c r="FL706" s="7"/>
      <c r="FM706" s="7"/>
      <c r="FN706" s="7"/>
      <c r="FO706" s="7"/>
      <c r="FP706" s="7"/>
      <c r="FQ706" s="7"/>
      <c r="FR706" s="7"/>
      <c r="FS706" s="7"/>
      <c r="FT706" s="7"/>
      <c r="FU706" s="7"/>
      <c r="FV706" s="7"/>
      <c r="FW706" s="7"/>
      <c r="FX706" s="7"/>
      <c r="FY706" s="7"/>
      <c r="FZ706" s="7"/>
      <c r="GA706" s="7"/>
      <c r="GB706" s="7"/>
      <c r="GC706" s="7"/>
      <c r="GD706" s="7"/>
      <c r="GE706" s="7"/>
      <c r="GF706" s="7"/>
      <c r="GG706" s="7"/>
      <c r="GH706" s="7"/>
      <c r="GI706" s="7"/>
      <c r="GJ706" s="7"/>
      <c r="GK706" s="7"/>
      <c r="GL706" s="7"/>
      <c r="GM706" s="7"/>
      <c r="GN706" s="7"/>
      <c r="GO706" s="7"/>
      <c r="GP706" s="7"/>
      <c r="GQ706" s="7"/>
      <c r="GR706" s="7"/>
      <c r="GS706" s="7"/>
      <c r="GT706" s="7"/>
      <c r="GU706" s="7"/>
      <c r="GV706" s="7"/>
      <c r="GW706" s="7"/>
      <c r="GX706" s="7"/>
      <c r="GY706" s="7"/>
      <c r="GZ706" s="7"/>
      <c r="HA706" s="7"/>
      <c r="HB706" s="7"/>
      <c r="HC706" s="7"/>
      <c r="HD706" s="7"/>
      <c r="HE706" s="7"/>
      <c r="HF706" s="7"/>
      <c r="HG706" s="7"/>
      <c r="HH706" s="7"/>
      <c r="HI706" s="7"/>
      <c r="HJ706" s="7"/>
      <c r="HK706" s="7"/>
      <c r="HL706" s="7"/>
      <c r="HM706" s="7"/>
      <c r="HN706" s="7"/>
      <c r="HO706" s="7"/>
      <c r="HP706" s="7"/>
      <c r="HQ706" s="7"/>
      <c r="HR706" s="7"/>
      <c r="HS706" s="7"/>
      <c r="HT706" s="7"/>
      <c r="HU706" s="7"/>
      <c r="HV706" s="7"/>
      <c r="HW706" s="7"/>
      <c r="HX706" s="7"/>
      <c r="HY706" s="7"/>
      <c r="HZ706" s="7"/>
      <c r="IA706" s="7"/>
      <c r="IB706" s="7"/>
      <c r="IC706" s="7"/>
      <c r="ID706" s="7"/>
      <c r="IE706" s="7"/>
      <c r="IF706" s="7"/>
      <c r="IG706" s="7"/>
      <c r="IH706" s="7"/>
      <c r="II706" s="7"/>
      <c r="IJ706" s="7"/>
      <c r="IK706" s="7"/>
      <c r="IL706" s="7"/>
      <c r="IM706" s="7"/>
      <c r="IN706" s="7"/>
      <c r="IO706" s="7"/>
      <c r="IP706" s="7"/>
      <c r="IQ706" s="7"/>
      <c r="IR706" s="7"/>
      <c r="IS706" s="7"/>
      <c r="IT706" s="7"/>
      <c r="IU706" s="7"/>
      <c r="IV706" s="7"/>
    </row>
    <row r="707" spans="1:256" s="33" customFormat="1">
      <c r="A707" s="1100"/>
      <c r="B707" s="1101"/>
      <c r="C707" s="91"/>
      <c r="D707" s="1099"/>
      <c r="E707" s="1130"/>
      <c r="F707" s="91"/>
      <c r="G707" s="2"/>
      <c r="H707" s="197"/>
      <c r="I707" s="917"/>
      <c r="J707" s="91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7"/>
      <c r="AD707" s="7"/>
      <c r="AE707" s="7"/>
      <c r="AF707" s="7"/>
      <c r="AG707" s="7"/>
      <c r="AH707" s="7"/>
      <c r="AI707" s="7"/>
      <c r="AJ707" s="7"/>
      <c r="AK707" s="7"/>
      <c r="AL707" s="7"/>
      <c r="AM707" s="7"/>
      <c r="AN707" s="7"/>
      <c r="AO707" s="7"/>
      <c r="AP707" s="7"/>
      <c r="AQ707" s="7"/>
      <c r="AR707" s="7"/>
      <c r="AS707" s="7"/>
      <c r="AT707" s="7"/>
      <c r="AU707" s="7"/>
      <c r="AV707" s="7"/>
      <c r="AW707" s="7"/>
      <c r="AX707" s="7"/>
      <c r="AY707" s="7"/>
      <c r="AZ707" s="7"/>
      <c r="BA707" s="7"/>
      <c r="BB707" s="7"/>
      <c r="BC707" s="7"/>
      <c r="BD707" s="7"/>
      <c r="BE707" s="7"/>
      <c r="BF707" s="7"/>
      <c r="BG707" s="7"/>
      <c r="BH707" s="7"/>
      <c r="BI707" s="7"/>
      <c r="BJ707" s="7"/>
      <c r="BK707" s="7"/>
      <c r="BL707" s="7"/>
      <c r="BM707" s="7"/>
      <c r="BN707" s="7"/>
      <c r="BO707" s="7"/>
      <c r="BP707" s="7"/>
      <c r="BQ707" s="7"/>
      <c r="BR707" s="7"/>
      <c r="BS707" s="7"/>
      <c r="BT707" s="7"/>
      <c r="BU707" s="7"/>
      <c r="BV707" s="7"/>
      <c r="BW707" s="7"/>
      <c r="BX707" s="7"/>
      <c r="BY707" s="7"/>
      <c r="BZ707" s="7"/>
      <c r="CA707" s="7"/>
      <c r="CB707" s="7"/>
      <c r="CC707" s="7"/>
      <c r="CD707" s="7"/>
      <c r="CE707" s="7"/>
      <c r="CF707" s="7"/>
      <c r="CG707" s="7"/>
      <c r="CH707" s="7"/>
      <c r="CI707" s="7"/>
      <c r="CJ707" s="7"/>
      <c r="CK707" s="7"/>
      <c r="CL707" s="7"/>
      <c r="CM707" s="7"/>
      <c r="CN707" s="7"/>
      <c r="CO707" s="7"/>
      <c r="CP707" s="7"/>
      <c r="CQ707" s="7"/>
      <c r="CR707" s="7"/>
      <c r="CS707" s="7"/>
      <c r="CT707" s="7"/>
      <c r="CU707" s="7"/>
      <c r="CV707" s="7"/>
      <c r="CW707" s="7"/>
      <c r="CX707" s="7"/>
      <c r="CY707" s="7"/>
      <c r="CZ707" s="7"/>
      <c r="DA707" s="7"/>
      <c r="DB707" s="7"/>
      <c r="DC707" s="7"/>
      <c r="DD707" s="7"/>
      <c r="DE707" s="7"/>
      <c r="DF707" s="7"/>
      <c r="DG707" s="7"/>
      <c r="DH707" s="7"/>
      <c r="DI707" s="7"/>
      <c r="DJ707" s="7"/>
      <c r="DK707" s="7"/>
      <c r="DL707" s="7"/>
      <c r="DM707" s="7"/>
      <c r="DN707" s="7"/>
      <c r="DO707" s="7"/>
      <c r="DP707" s="7"/>
      <c r="DQ707" s="7"/>
      <c r="DR707" s="7"/>
      <c r="DS707" s="7"/>
      <c r="DT707" s="7"/>
      <c r="DU707" s="7"/>
      <c r="DV707" s="7"/>
      <c r="DW707" s="7"/>
      <c r="DX707" s="7"/>
      <c r="DY707" s="7"/>
      <c r="DZ707" s="7"/>
      <c r="EA707" s="7"/>
      <c r="EB707" s="7"/>
      <c r="EC707" s="7"/>
      <c r="ED707" s="7"/>
      <c r="EE707" s="7"/>
      <c r="EF707" s="7"/>
      <c r="EG707" s="7"/>
      <c r="EH707" s="7"/>
      <c r="EI707" s="7"/>
      <c r="EJ707" s="7"/>
      <c r="EK707" s="7"/>
      <c r="EL707" s="7"/>
      <c r="EM707" s="7"/>
      <c r="EN707" s="7"/>
      <c r="EO707" s="7"/>
      <c r="EP707" s="7"/>
      <c r="EQ707" s="7"/>
      <c r="ER707" s="7"/>
      <c r="ES707" s="7"/>
      <c r="ET707" s="7"/>
      <c r="EU707" s="7"/>
      <c r="EV707" s="7"/>
      <c r="EW707" s="7"/>
      <c r="EX707" s="7"/>
      <c r="EY707" s="7"/>
      <c r="EZ707" s="7"/>
      <c r="FA707" s="7"/>
      <c r="FB707" s="7"/>
      <c r="FC707" s="7"/>
      <c r="FD707" s="7"/>
      <c r="FE707" s="7"/>
      <c r="FF707" s="7"/>
      <c r="FG707" s="7"/>
      <c r="FH707" s="7"/>
      <c r="FI707" s="7"/>
      <c r="FJ707" s="7"/>
      <c r="FK707" s="7"/>
      <c r="FL707" s="7"/>
      <c r="FM707" s="7"/>
      <c r="FN707" s="7"/>
      <c r="FO707" s="7"/>
      <c r="FP707" s="7"/>
      <c r="FQ707" s="7"/>
      <c r="FR707" s="7"/>
      <c r="FS707" s="7"/>
      <c r="FT707" s="7"/>
      <c r="FU707" s="7"/>
      <c r="FV707" s="7"/>
      <c r="FW707" s="7"/>
      <c r="FX707" s="7"/>
      <c r="FY707" s="7"/>
      <c r="FZ707" s="7"/>
      <c r="GA707" s="7"/>
      <c r="GB707" s="7"/>
      <c r="GC707" s="7"/>
      <c r="GD707" s="7"/>
      <c r="GE707" s="7"/>
      <c r="GF707" s="7"/>
      <c r="GG707" s="7"/>
      <c r="GH707" s="7"/>
      <c r="GI707" s="7"/>
      <c r="GJ707" s="7"/>
      <c r="GK707" s="7"/>
      <c r="GL707" s="7"/>
      <c r="GM707" s="7"/>
      <c r="GN707" s="7"/>
      <c r="GO707" s="7"/>
      <c r="GP707" s="7"/>
      <c r="GQ707" s="7"/>
      <c r="GR707" s="7"/>
      <c r="GS707" s="7"/>
      <c r="GT707" s="7"/>
      <c r="GU707" s="7"/>
      <c r="GV707" s="7"/>
      <c r="GW707" s="7"/>
      <c r="GX707" s="7"/>
      <c r="GY707" s="7"/>
      <c r="GZ707" s="7"/>
      <c r="HA707" s="7"/>
      <c r="HB707" s="7"/>
      <c r="HC707" s="7"/>
      <c r="HD707" s="7"/>
      <c r="HE707" s="7"/>
      <c r="HF707" s="7"/>
      <c r="HG707" s="7"/>
      <c r="HH707" s="7"/>
      <c r="HI707" s="7"/>
      <c r="HJ707" s="7"/>
      <c r="HK707" s="7"/>
      <c r="HL707" s="7"/>
      <c r="HM707" s="7"/>
      <c r="HN707" s="7"/>
      <c r="HO707" s="7"/>
      <c r="HP707" s="7"/>
      <c r="HQ707" s="7"/>
      <c r="HR707" s="7"/>
      <c r="HS707" s="7"/>
      <c r="HT707" s="7"/>
      <c r="HU707" s="7"/>
      <c r="HV707" s="7"/>
      <c r="HW707" s="7"/>
      <c r="HX707" s="7"/>
      <c r="HY707" s="7"/>
      <c r="HZ707" s="7"/>
      <c r="IA707" s="7"/>
      <c r="IB707" s="7"/>
      <c r="IC707" s="7"/>
      <c r="ID707" s="7"/>
      <c r="IE707" s="7"/>
      <c r="IF707" s="7"/>
      <c r="IG707" s="7"/>
      <c r="IH707" s="7"/>
      <c r="II707" s="7"/>
      <c r="IJ707" s="7"/>
      <c r="IK707" s="7"/>
      <c r="IL707" s="7"/>
      <c r="IM707" s="7"/>
      <c r="IN707" s="7"/>
      <c r="IO707" s="7"/>
      <c r="IP707" s="7"/>
      <c r="IQ707" s="7"/>
      <c r="IR707" s="7"/>
      <c r="IS707" s="7"/>
      <c r="IT707" s="7"/>
      <c r="IU707" s="7"/>
      <c r="IV707" s="7"/>
    </row>
    <row r="708" spans="1:256" s="33" customFormat="1">
      <c r="A708" s="1131"/>
      <c r="B708" s="1121"/>
      <c r="C708" s="156"/>
      <c r="D708" s="1110"/>
      <c r="E708" s="156"/>
      <c r="F708" s="156"/>
      <c r="G708" s="2"/>
      <c r="H708" s="197"/>
      <c r="I708" s="917"/>
      <c r="J708" s="91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  <c r="AD708" s="7"/>
      <c r="AE708" s="7"/>
      <c r="AF708" s="7"/>
      <c r="AG708" s="7"/>
      <c r="AH708" s="7"/>
      <c r="AI708" s="7"/>
      <c r="AJ708" s="7"/>
      <c r="AK708" s="7"/>
      <c r="AL708" s="7"/>
      <c r="AM708" s="7"/>
      <c r="AN708" s="7"/>
      <c r="AO708" s="7"/>
      <c r="AP708" s="7"/>
      <c r="AQ708" s="7"/>
      <c r="AR708" s="7"/>
      <c r="AS708" s="7"/>
      <c r="AT708" s="7"/>
      <c r="AU708" s="7"/>
      <c r="AV708" s="7"/>
      <c r="AW708" s="7"/>
      <c r="AX708" s="7"/>
      <c r="AY708" s="7"/>
      <c r="AZ708" s="7"/>
      <c r="BA708" s="7"/>
      <c r="BB708" s="7"/>
      <c r="BC708" s="7"/>
      <c r="BD708" s="7"/>
      <c r="BE708" s="7"/>
      <c r="BF708" s="7"/>
      <c r="BG708" s="7"/>
      <c r="BH708" s="7"/>
      <c r="BI708" s="7"/>
      <c r="BJ708" s="7"/>
      <c r="BK708" s="7"/>
      <c r="BL708" s="7"/>
      <c r="BM708" s="7"/>
      <c r="BN708" s="7"/>
      <c r="BO708" s="7"/>
      <c r="BP708" s="7"/>
      <c r="BQ708" s="7"/>
      <c r="BR708" s="7"/>
      <c r="BS708" s="7"/>
      <c r="BT708" s="7"/>
      <c r="BU708" s="7"/>
      <c r="BV708" s="7"/>
      <c r="BW708" s="7"/>
      <c r="BX708" s="7"/>
      <c r="BY708" s="7"/>
      <c r="BZ708" s="7"/>
      <c r="CA708" s="7"/>
      <c r="CB708" s="7"/>
      <c r="CC708" s="7"/>
      <c r="CD708" s="7"/>
      <c r="CE708" s="7"/>
      <c r="CF708" s="7"/>
      <c r="CG708" s="7"/>
      <c r="CH708" s="7"/>
      <c r="CI708" s="7"/>
      <c r="CJ708" s="7"/>
      <c r="CK708" s="7"/>
      <c r="CL708" s="7"/>
      <c r="CM708" s="7"/>
      <c r="CN708" s="7"/>
      <c r="CO708" s="7"/>
      <c r="CP708" s="7"/>
      <c r="CQ708" s="7"/>
      <c r="CR708" s="7"/>
      <c r="CS708" s="7"/>
      <c r="CT708" s="7"/>
      <c r="CU708" s="7"/>
      <c r="CV708" s="7"/>
      <c r="CW708" s="7"/>
      <c r="CX708" s="7"/>
      <c r="CY708" s="7"/>
      <c r="CZ708" s="7"/>
      <c r="DA708" s="7"/>
      <c r="DB708" s="7"/>
      <c r="DC708" s="7"/>
      <c r="DD708" s="7"/>
      <c r="DE708" s="7"/>
      <c r="DF708" s="7"/>
      <c r="DG708" s="7"/>
      <c r="DH708" s="7"/>
      <c r="DI708" s="7"/>
      <c r="DJ708" s="7"/>
      <c r="DK708" s="7"/>
      <c r="DL708" s="7"/>
      <c r="DM708" s="7"/>
      <c r="DN708" s="7"/>
      <c r="DO708" s="7"/>
      <c r="DP708" s="7"/>
      <c r="DQ708" s="7"/>
      <c r="DR708" s="7"/>
      <c r="DS708" s="7"/>
      <c r="DT708" s="7"/>
      <c r="DU708" s="7"/>
      <c r="DV708" s="7"/>
      <c r="DW708" s="7"/>
      <c r="DX708" s="7"/>
      <c r="DY708" s="7"/>
      <c r="DZ708" s="7"/>
      <c r="EA708" s="7"/>
      <c r="EB708" s="7"/>
      <c r="EC708" s="7"/>
      <c r="ED708" s="7"/>
      <c r="EE708" s="7"/>
      <c r="EF708" s="7"/>
      <c r="EG708" s="7"/>
      <c r="EH708" s="7"/>
      <c r="EI708" s="7"/>
      <c r="EJ708" s="7"/>
      <c r="EK708" s="7"/>
      <c r="EL708" s="7"/>
      <c r="EM708" s="7"/>
      <c r="EN708" s="7"/>
      <c r="EO708" s="7"/>
      <c r="EP708" s="7"/>
      <c r="EQ708" s="7"/>
      <c r="ER708" s="7"/>
      <c r="ES708" s="7"/>
      <c r="ET708" s="7"/>
      <c r="EU708" s="7"/>
      <c r="EV708" s="7"/>
      <c r="EW708" s="7"/>
      <c r="EX708" s="7"/>
      <c r="EY708" s="7"/>
      <c r="EZ708" s="7"/>
      <c r="FA708" s="7"/>
      <c r="FB708" s="7"/>
      <c r="FC708" s="7"/>
      <c r="FD708" s="7"/>
      <c r="FE708" s="7"/>
      <c r="FF708" s="7"/>
      <c r="FG708" s="7"/>
      <c r="FH708" s="7"/>
      <c r="FI708" s="7"/>
      <c r="FJ708" s="7"/>
      <c r="FK708" s="7"/>
      <c r="FL708" s="7"/>
      <c r="FM708" s="7"/>
      <c r="FN708" s="7"/>
      <c r="FO708" s="7"/>
      <c r="FP708" s="7"/>
      <c r="FQ708" s="7"/>
      <c r="FR708" s="7"/>
      <c r="FS708" s="7"/>
      <c r="FT708" s="7"/>
      <c r="FU708" s="7"/>
      <c r="FV708" s="7"/>
      <c r="FW708" s="7"/>
      <c r="FX708" s="7"/>
      <c r="FY708" s="7"/>
      <c r="FZ708" s="7"/>
      <c r="GA708" s="7"/>
      <c r="GB708" s="7"/>
      <c r="GC708" s="7"/>
      <c r="GD708" s="7"/>
      <c r="GE708" s="7"/>
      <c r="GF708" s="7"/>
      <c r="GG708" s="7"/>
      <c r="GH708" s="7"/>
      <c r="GI708" s="7"/>
      <c r="GJ708" s="7"/>
      <c r="GK708" s="7"/>
      <c r="GL708" s="7"/>
      <c r="GM708" s="7"/>
      <c r="GN708" s="7"/>
      <c r="GO708" s="7"/>
      <c r="GP708" s="7"/>
      <c r="GQ708" s="7"/>
      <c r="GR708" s="7"/>
      <c r="GS708" s="7"/>
      <c r="GT708" s="7"/>
      <c r="GU708" s="7"/>
      <c r="GV708" s="7"/>
      <c r="GW708" s="7"/>
      <c r="GX708" s="7"/>
      <c r="GY708" s="7"/>
      <c r="GZ708" s="7"/>
      <c r="HA708" s="7"/>
      <c r="HB708" s="7"/>
      <c r="HC708" s="7"/>
      <c r="HD708" s="7"/>
      <c r="HE708" s="7"/>
      <c r="HF708" s="7"/>
      <c r="HG708" s="7"/>
      <c r="HH708" s="7"/>
      <c r="HI708" s="7"/>
      <c r="HJ708" s="7"/>
      <c r="HK708" s="7"/>
      <c r="HL708" s="7"/>
      <c r="HM708" s="7"/>
      <c r="HN708" s="7"/>
      <c r="HO708" s="7"/>
      <c r="HP708" s="7"/>
      <c r="HQ708" s="7"/>
      <c r="HR708" s="7"/>
      <c r="HS708" s="7"/>
      <c r="HT708" s="7"/>
      <c r="HU708" s="7"/>
      <c r="HV708" s="7"/>
      <c r="HW708" s="7"/>
      <c r="HX708" s="7"/>
      <c r="HY708" s="7"/>
      <c r="HZ708" s="7"/>
      <c r="IA708" s="7"/>
      <c r="IB708" s="7"/>
      <c r="IC708" s="7"/>
      <c r="ID708" s="7"/>
      <c r="IE708" s="7"/>
      <c r="IF708" s="7"/>
      <c r="IG708" s="7"/>
      <c r="IH708" s="7"/>
      <c r="II708" s="7"/>
      <c r="IJ708" s="7"/>
      <c r="IK708" s="7"/>
      <c r="IL708" s="7"/>
      <c r="IM708" s="7"/>
      <c r="IN708" s="7"/>
      <c r="IO708" s="7"/>
      <c r="IP708" s="7"/>
      <c r="IQ708" s="7"/>
      <c r="IR708" s="7"/>
      <c r="IS708" s="7"/>
      <c r="IT708" s="7"/>
      <c r="IU708" s="7"/>
      <c r="IV708" s="7"/>
    </row>
    <row r="709" spans="1:256" s="33" customFormat="1">
      <c r="A709" s="1131"/>
      <c r="B709" s="1121"/>
      <c r="C709" s="156"/>
      <c r="D709" s="1110"/>
      <c r="E709" s="156"/>
      <c r="F709" s="156"/>
      <c r="G709" s="2"/>
      <c r="H709" s="197"/>
      <c r="I709" s="917"/>
      <c r="J709" s="91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7"/>
      <c r="AD709" s="7"/>
      <c r="AE709" s="7"/>
      <c r="AF709" s="7"/>
      <c r="AG709" s="7"/>
      <c r="AH709" s="7"/>
      <c r="AI709" s="7"/>
      <c r="AJ709" s="7"/>
      <c r="AK709" s="7"/>
      <c r="AL709" s="7"/>
      <c r="AM709" s="7"/>
      <c r="AN709" s="7"/>
      <c r="AO709" s="7"/>
      <c r="AP709" s="7"/>
      <c r="AQ709" s="7"/>
      <c r="AR709" s="7"/>
      <c r="AS709" s="7"/>
      <c r="AT709" s="7"/>
      <c r="AU709" s="7"/>
      <c r="AV709" s="7"/>
      <c r="AW709" s="7"/>
      <c r="AX709" s="7"/>
      <c r="AY709" s="7"/>
      <c r="AZ709" s="7"/>
      <c r="BA709" s="7"/>
      <c r="BB709" s="7"/>
      <c r="BC709" s="7"/>
      <c r="BD709" s="7"/>
      <c r="BE709" s="7"/>
      <c r="BF709" s="7"/>
      <c r="BG709" s="7"/>
      <c r="BH709" s="7"/>
      <c r="BI709" s="7"/>
      <c r="BJ709" s="7"/>
      <c r="BK709" s="7"/>
      <c r="BL709" s="7"/>
      <c r="BM709" s="7"/>
      <c r="BN709" s="7"/>
      <c r="BO709" s="7"/>
      <c r="BP709" s="7"/>
      <c r="BQ709" s="7"/>
      <c r="BR709" s="7"/>
      <c r="BS709" s="7"/>
      <c r="BT709" s="7"/>
      <c r="BU709" s="7"/>
      <c r="BV709" s="7"/>
      <c r="BW709" s="7"/>
      <c r="BX709" s="7"/>
      <c r="BY709" s="7"/>
      <c r="BZ709" s="7"/>
      <c r="CA709" s="7"/>
      <c r="CB709" s="7"/>
      <c r="CC709" s="7"/>
      <c r="CD709" s="7"/>
      <c r="CE709" s="7"/>
      <c r="CF709" s="7"/>
      <c r="CG709" s="7"/>
      <c r="CH709" s="7"/>
      <c r="CI709" s="7"/>
      <c r="CJ709" s="7"/>
      <c r="CK709" s="7"/>
      <c r="CL709" s="7"/>
      <c r="CM709" s="7"/>
      <c r="CN709" s="7"/>
      <c r="CO709" s="7"/>
      <c r="CP709" s="7"/>
      <c r="CQ709" s="7"/>
      <c r="CR709" s="7"/>
      <c r="CS709" s="7"/>
      <c r="CT709" s="7"/>
      <c r="CU709" s="7"/>
      <c r="CV709" s="7"/>
      <c r="CW709" s="7"/>
      <c r="CX709" s="7"/>
      <c r="CY709" s="7"/>
      <c r="CZ709" s="7"/>
      <c r="DA709" s="7"/>
      <c r="DB709" s="7"/>
      <c r="DC709" s="7"/>
      <c r="DD709" s="7"/>
      <c r="DE709" s="7"/>
      <c r="DF709" s="7"/>
      <c r="DG709" s="7"/>
      <c r="DH709" s="7"/>
      <c r="DI709" s="7"/>
      <c r="DJ709" s="7"/>
      <c r="DK709" s="7"/>
      <c r="DL709" s="7"/>
      <c r="DM709" s="7"/>
      <c r="DN709" s="7"/>
      <c r="DO709" s="7"/>
      <c r="DP709" s="7"/>
      <c r="DQ709" s="7"/>
      <c r="DR709" s="7"/>
      <c r="DS709" s="7"/>
      <c r="DT709" s="7"/>
      <c r="DU709" s="7"/>
      <c r="DV709" s="7"/>
      <c r="DW709" s="7"/>
      <c r="DX709" s="7"/>
      <c r="DY709" s="7"/>
      <c r="DZ709" s="7"/>
      <c r="EA709" s="7"/>
      <c r="EB709" s="7"/>
      <c r="EC709" s="7"/>
      <c r="ED709" s="7"/>
      <c r="EE709" s="7"/>
      <c r="EF709" s="7"/>
      <c r="EG709" s="7"/>
      <c r="EH709" s="7"/>
      <c r="EI709" s="7"/>
      <c r="EJ709" s="7"/>
      <c r="EK709" s="7"/>
      <c r="EL709" s="7"/>
      <c r="EM709" s="7"/>
      <c r="EN709" s="7"/>
      <c r="EO709" s="7"/>
      <c r="EP709" s="7"/>
      <c r="EQ709" s="7"/>
      <c r="ER709" s="7"/>
      <c r="ES709" s="7"/>
      <c r="ET709" s="7"/>
      <c r="EU709" s="7"/>
      <c r="EV709" s="7"/>
      <c r="EW709" s="7"/>
      <c r="EX709" s="7"/>
      <c r="EY709" s="7"/>
      <c r="EZ709" s="7"/>
      <c r="FA709" s="7"/>
      <c r="FB709" s="7"/>
      <c r="FC709" s="7"/>
      <c r="FD709" s="7"/>
      <c r="FE709" s="7"/>
      <c r="FF709" s="7"/>
      <c r="FG709" s="7"/>
      <c r="FH709" s="7"/>
      <c r="FI709" s="7"/>
      <c r="FJ709" s="7"/>
      <c r="FK709" s="7"/>
      <c r="FL709" s="7"/>
      <c r="FM709" s="7"/>
      <c r="FN709" s="7"/>
      <c r="FO709" s="7"/>
      <c r="FP709" s="7"/>
      <c r="FQ709" s="7"/>
      <c r="FR709" s="7"/>
      <c r="FS709" s="7"/>
      <c r="FT709" s="7"/>
      <c r="FU709" s="7"/>
      <c r="FV709" s="7"/>
      <c r="FW709" s="7"/>
      <c r="FX709" s="7"/>
      <c r="FY709" s="7"/>
      <c r="FZ709" s="7"/>
      <c r="GA709" s="7"/>
      <c r="GB709" s="7"/>
      <c r="GC709" s="7"/>
      <c r="GD709" s="7"/>
      <c r="GE709" s="7"/>
      <c r="GF709" s="7"/>
      <c r="GG709" s="7"/>
      <c r="GH709" s="7"/>
      <c r="GI709" s="7"/>
      <c r="GJ709" s="7"/>
      <c r="GK709" s="7"/>
      <c r="GL709" s="7"/>
      <c r="GM709" s="7"/>
      <c r="GN709" s="7"/>
      <c r="GO709" s="7"/>
      <c r="GP709" s="7"/>
      <c r="GQ709" s="7"/>
      <c r="GR709" s="7"/>
      <c r="GS709" s="7"/>
      <c r="GT709" s="7"/>
      <c r="GU709" s="7"/>
      <c r="GV709" s="7"/>
      <c r="GW709" s="7"/>
      <c r="GX709" s="7"/>
      <c r="GY709" s="7"/>
      <c r="GZ709" s="7"/>
      <c r="HA709" s="7"/>
      <c r="HB709" s="7"/>
      <c r="HC709" s="7"/>
      <c r="HD709" s="7"/>
      <c r="HE709" s="7"/>
      <c r="HF709" s="7"/>
      <c r="HG709" s="7"/>
      <c r="HH709" s="7"/>
      <c r="HI709" s="7"/>
      <c r="HJ709" s="7"/>
      <c r="HK709" s="7"/>
      <c r="HL709" s="7"/>
      <c r="HM709" s="7"/>
      <c r="HN709" s="7"/>
      <c r="HO709" s="7"/>
      <c r="HP709" s="7"/>
      <c r="HQ709" s="7"/>
      <c r="HR709" s="7"/>
      <c r="HS709" s="7"/>
      <c r="HT709" s="7"/>
      <c r="HU709" s="7"/>
      <c r="HV709" s="7"/>
      <c r="HW709" s="7"/>
      <c r="HX709" s="7"/>
      <c r="HY709" s="7"/>
      <c r="HZ709" s="7"/>
      <c r="IA709" s="7"/>
      <c r="IB709" s="7"/>
      <c r="IC709" s="7"/>
      <c r="ID709" s="7"/>
      <c r="IE709" s="7"/>
      <c r="IF709" s="7"/>
      <c r="IG709" s="7"/>
      <c r="IH709" s="7"/>
      <c r="II709" s="7"/>
      <c r="IJ709" s="7"/>
      <c r="IK709" s="7"/>
      <c r="IL709" s="7"/>
      <c r="IM709" s="7"/>
      <c r="IN709" s="7"/>
      <c r="IO709" s="7"/>
      <c r="IP709" s="7"/>
      <c r="IQ709" s="7"/>
      <c r="IR709" s="7"/>
      <c r="IS709" s="7"/>
      <c r="IT709" s="7"/>
      <c r="IU709" s="7"/>
      <c r="IV709" s="7"/>
    </row>
    <row r="710" spans="1:256" s="33" customFormat="1">
      <c r="A710" s="1131"/>
      <c r="B710" s="1132"/>
      <c r="C710" s="156"/>
      <c r="D710" s="1110"/>
      <c r="E710" s="156"/>
      <c r="F710" s="156"/>
      <c r="G710" s="2"/>
      <c r="H710" s="197"/>
      <c r="I710" s="917"/>
      <c r="J710" s="91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  <c r="AC710" s="7"/>
      <c r="AD710" s="7"/>
      <c r="AE710" s="7"/>
      <c r="AF710" s="7"/>
      <c r="AG710" s="7"/>
      <c r="AH710" s="7"/>
      <c r="AI710" s="7"/>
      <c r="AJ710" s="7"/>
      <c r="AK710" s="7"/>
      <c r="AL710" s="7"/>
      <c r="AM710" s="7"/>
      <c r="AN710" s="7"/>
      <c r="AO710" s="7"/>
      <c r="AP710" s="7"/>
      <c r="AQ710" s="7"/>
      <c r="AR710" s="7"/>
      <c r="AS710" s="7"/>
      <c r="AT710" s="7"/>
      <c r="AU710" s="7"/>
      <c r="AV710" s="7"/>
      <c r="AW710" s="7"/>
      <c r="AX710" s="7"/>
      <c r="AY710" s="7"/>
      <c r="AZ710" s="7"/>
      <c r="BA710" s="7"/>
      <c r="BB710" s="7"/>
      <c r="BC710" s="7"/>
      <c r="BD710" s="7"/>
      <c r="BE710" s="7"/>
      <c r="BF710" s="7"/>
      <c r="BG710" s="7"/>
      <c r="BH710" s="7"/>
      <c r="BI710" s="7"/>
      <c r="BJ710" s="7"/>
      <c r="BK710" s="7"/>
      <c r="BL710" s="7"/>
      <c r="BM710" s="7"/>
      <c r="BN710" s="7"/>
      <c r="BO710" s="7"/>
      <c r="BP710" s="7"/>
      <c r="BQ710" s="7"/>
      <c r="BR710" s="7"/>
      <c r="BS710" s="7"/>
      <c r="BT710" s="7"/>
      <c r="BU710" s="7"/>
      <c r="BV710" s="7"/>
      <c r="BW710" s="7"/>
      <c r="BX710" s="7"/>
      <c r="BY710" s="7"/>
      <c r="BZ710" s="7"/>
      <c r="CA710" s="7"/>
      <c r="CB710" s="7"/>
      <c r="CC710" s="7"/>
      <c r="CD710" s="7"/>
      <c r="CE710" s="7"/>
      <c r="CF710" s="7"/>
      <c r="CG710" s="7"/>
      <c r="CH710" s="7"/>
      <c r="CI710" s="7"/>
      <c r="CJ710" s="7"/>
      <c r="CK710" s="7"/>
      <c r="CL710" s="7"/>
      <c r="CM710" s="7"/>
      <c r="CN710" s="7"/>
      <c r="CO710" s="7"/>
      <c r="CP710" s="7"/>
      <c r="CQ710" s="7"/>
      <c r="CR710" s="7"/>
      <c r="CS710" s="7"/>
      <c r="CT710" s="7"/>
      <c r="CU710" s="7"/>
      <c r="CV710" s="7"/>
      <c r="CW710" s="7"/>
      <c r="CX710" s="7"/>
      <c r="CY710" s="7"/>
      <c r="CZ710" s="7"/>
      <c r="DA710" s="7"/>
      <c r="DB710" s="7"/>
      <c r="DC710" s="7"/>
      <c r="DD710" s="7"/>
      <c r="DE710" s="7"/>
      <c r="DF710" s="7"/>
      <c r="DG710" s="7"/>
      <c r="DH710" s="7"/>
      <c r="DI710" s="7"/>
      <c r="DJ710" s="7"/>
      <c r="DK710" s="7"/>
      <c r="DL710" s="7"/>
      <c r="DM710" s="7"/>
      <c r="DN710" s="7"/>
      <c r="DO710" s="7"/>
      <c r="DP710" s="7"/>
      <c r="DQ710" s="7"/>
      <c r="DR710" s="7"/>
      <c r="DS710" s="7"/>
      <c r="DT710" s="7"/>
      <c r="DU710" s="7"/>
      <c r="DV710" s="7"/>
      <c r="DW710" s="7"/>
      <c r="DX710" s="7"/>
      <c r="DY710" s="7"/>
      <c r="DZ710" s="7"/>
      <c r="EA710" s="7"/>
      <c r="EB710" s="7"/>
      <c r="EC710" s="7"/>
      <c r="ED710" s="7"/>
      <c r="EE710" s="7"/>
      <c r="EF710" s="7"/>
      <c r="EG710" s="7"/>
      <c r="EH710" s="7"/>
      <c r="EI710" s="7"/>
      <c r="EJ710" s="7"/>
      <c r="EK710" s="7"/>
      <c r="EL710" s="7"/>
      <c r="EM710" s="7"/>
      <c r="EN710" s="7"/>
      <c r="EO710" s="7"/>
      <c r="EP710" s="7"/>
      <c r="EQ710" s="7"/>
      <c r="ER710" s="7"/>
      <c r="ES710" s="7"/>
      <c r="ET710" s="7"/>
      <c r="EU710" s="7"/>
      <c r="EV710" s="7"/>
      <c r="EW710" s="7"/>
      <c r="EX710" s="7"/>
      <c r="EY710" s="7"/>
      <c r="EZ710" s="7"/>
      <c r="FA710" s="7"/>
      <c r="FB710" s="7"/>
      <c r="FC710" s="7"/>
      <c r="FD710" s="7"/>
      <c r="FE710" s="7"/>
      <c r="FF710" s="7"/>
      <c r="FG710" s="7"/>
      <c r="FH710" s="7"/>
      <c r="FI710" s="7"/>
      <c r="FJ710" s="7"/>
      <c r="FK710" s="7"/>
      <c r="FL710" s="7"/>
      <c r="FM710" s="7"/>
      <c r="FN710" s="7"/>
      <c r="FO710" s="7"/>
      <c r="FP710" s="7"/>
      <c r="FQ710" s="7"/>
      <c r="FR710" s="7"/>
      <c r="FS710" s="7"/>
      <c r="FT710" s="7"/>
      <c r="FU710" s="7"/>
      <c r="FV710" s="7"/>
      <c r="FW710" s="7"/>
      <c r="FX710" s="7"/>
      <c r="FY710" s="7"/>
      <c r="FZ710" s="7"/>
      <c r="GA710" s="7"/>
      <c r="GB710" s="7"/>
      <c r="GC710" s="7"/>
      <c r="GD710" s="7"/>
      <c r="GE710" s="7"/>
      <c r="GF710" s="7"/>
      <c r="GG710" s="7"/>
      <c r="GH710" s="7"/>
      <c r="GI710" s="7"/>
      <c r="GJ710" s="7"/>
      <c r="GK710" s="7"/>
      <c r="GL710" s="7"/>
      <c r="GM710" s="7"/>
      <c r="GN710" s="7"/>
      <c r="GO710" s="7"/>
      <c r="GP710" s="7"/>
      <c r="GQ710" s="7"/>
      <c r="GR710" s="7"/>
      <c r="GS710" s="7"/>
      <c r="GT710" s="7"/>
      <c r="GU710" s="7"/>
      <c r="GV710" s="7"/>
      <c r="GW710" s="7"/>
      <c r="GX710" s="7"/>
      <c r="GY710" s="7"/>
      <c r="GZ710" s="7"/>
      <c r="HA710" s="7"/>
      <c r="HB710" s="7"/>
      <c r="HC710" s="7"/>
      <c r="HD710" s="7"/>
      <c r="HE710" s="7"/>
      <c r="HF710" s="7"/>
      <c r="HG710" s="7"/>
      <c r="HH710" s="7"/>
      <c r="HI710" s="7"/>
      <c r="HJ710" s="7"/>
      <c r="HK710" s="7"/>
      <c r="HL710" s="7"/>
      <c r="HM710" s="7"/>
      <c r="HN710" s="7"/>
      <c r="HO710" s="7"/>
      <c r="HP710" s="7"/>
      <c r="HQ710" s="7"/>
      <c r="HR710" s="7"/>
      <c r="HS710" s="7"/>
      <c r="HT710" s="7"/>
      <c r="HU710" s="7"/>
      <c r="HV710" s="7"/>
      <c r="HW710" s="7"/>
      <c r="HX710" s="7"/>
      <c r="HY710" s="7"/>
      <c r="HZ710" s="7"/>
      <c r="IA710" s="7"/>
      <c r="IB710" s="7"/>
      <c r="IC710" s="7"/>
      <c r="ID710" s="7"/>
      <c r="IE710" s="7"/>
      <c r="IF710" s="7"/>
      <c r="IG710" s="7"/>
      <c r="IH710" s="7"/>
      <c r="II710" s="7"/>
      <c r="IJ710" s="7"/>
      <c r="IK710" s="7"/>
      <c r="IL710" s="7"/>
      <c r="IM710" s="7"/>
      <c r="IN710" s="7"/>
      <c r="IO710" s="7"/>
      <c r="IP710" s="7"/>
      <c r="IQ710" s="7"/>
      <c r="IR710" s="7"/>
      <c r="IS710" s="7"/>
      <c r="IT710" s="7"/>
      <c r="IU710" s="7"/>
      <c r="IV710" s="7"/>
    </row>
    <row r="711" spans="1:256" s="33" customFormat="1">
      <c r="A711" s="1100"/>
      <c r="B711" s="1122"/>
      <c r="C711" s="91"/>
      <c r="D711" s="1099"/>
      <c r="E711" s="91"/>
      <c r="F711" s="91"/>
      <c r="G711" s="2"/>
      <c r="H711" s="197"/>
      <c r="I711" s="917"/>
      <c r="J711" s="91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  <c r="AC711" s="7"/>
      <c r="AD711" s="7"/>
      <c r="AE711" s="7"/>
      <c r="AF711" s="7"/>
      <c r="AG711" s="7"/>
      <c r="AH711" s="7"/>
      <c r="AI711" s="7"/>
      <c r="AJ711" s="7"/>
      <c r="AK711" s="7"/>
      <c r="AL711" s="7"/>
      <c r="AM711" s="7"/>
      <c r="AN711" s="7"/>
      <c r="AO711" s="7"/>
      <c r="AP711" s="7"/>
      <c r="AQ711" s="7"/>
      <c r="AR711" s="7"/>
      <c r="AS711" s="7"/>
      <c r="AT711" s="7"/>
      <c r="AU711" s="7"/>
      <c r="AV711" s="7"/>
      <c r="AW711" s="7"/>
      <c r="AX711" s="7"/>
      <c r="AY711" s="7"/>
      <c r="AZ711" s="7"/>
      <c r="BA711" s="7"/>
      <c r="BB711" s="7"/>
      <c r="BC711" s="7"/>
      <c r="BD711" s="7"/>
      <c r="BE711" s="7"/>
      <c r="BF711" s="7"/>
      <c r="BG711" s="7"/>
      <c r="BH711" s="7"/>
      <c r="BI711" s="7"/>
      <c r="BJ711" s="7"/>
      <c r="BK711" s="7"/>
      <c r="BL711" s="7"/>
      <c r="BM711" s="7"/>
      <c r="BN711" s="7"/>
      <c r="BO711" s="7"/>
      <c r="BP711" s="7"/>
      <c r="BQ711" s="7"/>
      <c r="BR711" s="7"/>
      <c r="BS711" s="7"/>
      <c r="BT711" s="7"/>
      <c r="BU711" s="7"/>
      <c r="BV711" s="7"/>
      <c r="BW711" s="7"/>
      <c r="BX711" s="7"/>
      <c r="BY711" s="7"/>
      <c r="BZ711" s="7"/>
      <c r="CA711" s="7"/>
      <c r="CB711" s="7"/>
      <c r="CC711" s="7"/>
      <c r="CD711" s="7"/>
      <c r="CE711" s="7"/>
      <c r="CF711" s="7"/>
      <c r="CG711" s="7"/>
      <c r="CH711" s="7"/>
      <c r="CI711" s="7"/>
      <c r="CJ711" s="7"/>
      <c r="CK711" s="7"/>
      <c r="CL711" s="7"/>
      <c r="CM711" s="7"/>
      <c r="CN711" s="7"/>
      <c r="CO711" s="7"/>
      <c r="CP711" s="7"/>
      <c r="CQ711" s="7"/>
      <c r="CR711" s="7"/>
      <c r="CS711" s="7"/>
      <c r="CT711" s="7"/>
      <c r="CU711" s="7"/>
      <c r="CV711" s="7"/>
      <c r="CW711" s="7"/>
      <c r="CX711" s="7"/>
      <c r="CY711" s="7"/>
      <c r="CZ711" s="7"/>
      <c r="DA711" s="7"/>
      <c r="DB711" s="7"/>
      <c r="DC711" s="7"/>
      <c r="DD711" s="7"/>
      <c r="DE711" s="7"/>
      <c r="DF711" s="7"/>
      <c r="DG711" s="7"/>
      <c r="DH711" s="7"/>
      <c r="DI711" s="7"/>
      <c r="DJ711" s="7"/>
      <c r="DK711" s="7"/>
      <c r="DL711" s="7"/>
      <c r="DM711" s="7"/>
      <c r="DN711" s="7"/>
      <c r="DO711" s="7"/>
      <c r="DP711" s="7"/>
      <c r="DQ711" s="7"/>
      <c r="DR711" s="7"/>
      <c r="DS711" s="7"/>
      <c r="DT711" s="7"/>
      <c r="DU711" s="7"/>
      <c r="DV711" s="7"/>
      <c r="DW711" s="7"/>
      <c r="DX711" s="7"/>
      <c r="DY711" s="7"/>
      <c r="DZ711" s="7"/>
      <c r="EA711" s="7"/>
      <c r="EB711" s="7"/>
      <c r="EC711" s="7"/>
      <c r="ED711" s="7"/>
      <c r="EE711" s="7"/>
      <c r="EF711" s="7"/>
      <c r="EG711" s="7"/>
      <c r="EH711" s="7"/>
      <c r="EI711" s="7"/>
      <c r="EJ711" s="7"/>
      <c r="EK711" s="7"/>
      <c r="EL711" s="7"/>
      <c r="EM711" s="7"/>
      <c r="EN711" s="7"/>
      <c r="EO711" s="7"/>
      <c r="EP711" s="7"/>
      <c r="EQ711" s="7"/>
      <c r="ER711" s="7"/>
      <c r="ES711" s="7"/>
      <c r="ET711" s="7"/>
      <c r="EU711" s="7"/>
      <c r="EV711" s="7"/>
      <c r="EW711" s="7"/>
      <c r="EX711" s="7"/>
      <c r="EY711" s="7"/>
      <c r="EZ711" s="7"/>
      <c r="FA711" s="7"/>
      <c r="FB711" s="7"/>
      <c r="FC711" s="7"/>
      <c r="FD711" s="7"/>
      <c r="FE711" s="7"/>
      <c r="FF711" s="7"/>
      <c r="FG711" s="7"/>
      <c r="FH711" s="7"/>
      <c r="FI711" s="7"/>
      <c r="FJ711" s="7"/>
      <c r="FK711" s="7"/>
      <c r="FL711" s="7"/>
      <c r="FM711" s="7"/>
      <c r="FN711" s="7"/>
      <c r="FO711" s="7"/>
      <c r="FP711" s="7"/>
      <c r="FQ711" s="7"/>
      <c r="FR711" s="7"/>
      <c r="FS711" s="7"/>
      <c r="FT711" s="7"/>
      <c r="FU711" s="7"/>
      <c r="FV711" s="7"/>
      <c r="FW711" s="7"/>
      <c r="FX711" s="7"/>
      <c r="FY711" s="7"/>
      <c r="FZ711" s="7"/>
      <c r="GA711" s="7"/>
      <c r="GB711" s="7"/>
      <c r="GC711" s="7"/>
      <c r="GD711" s="7"/>
      <c r="GE711" s="7"/>
      <c r="GF711" s="7"/>
      <c r="GG711" s="7"/>
      <c r="GH711" s="7"/>
      <c r="GI711" s="7"/>
      <c r="GJ711" s="7"/>
      <c r="GK711" s="7"/>
      <c r="GL711" s="7"/>
      <c r="GM711" s="7"/>
      <c r="GN711" s="7"/>
      <c r="GO711" s="7"/>
      <c r="GP711" s="7"/>
      <c r="GQ711" s="7"/>
      <c r="GR711" s="7"/>
      <c r="GS711" s="7"/>
      <c r="GT711" s="7"/>
      <c r="GU711" s="7"/>
      <c r="GV711" s="7"/>
      <c r="GW711" s="7"/>
      <c r="GX711" s="7"/>
      <c r="GY711" s="7"/>
      <c r="GZ711" s="7"/>
      <c r="HA711" s="7"/>
      <c r="HB711" s="7"/>
      <c r="HC711" s="7"/>
      <c r="HD711" s="7"/>
      <c r="HE711" s="7"/>
      <c r="HF711" s="7"/>
      <c r="HG711" s="7"/>
      <c r="HH711" s="7"/>
      <c r="HI711" s="7"/>
      <c r="HJ711" s="7"/>
      <c r="HK711" s="7"/>
      <c r="HL711" s="7"/>
      <c r="HM711" s="7"/>
      <c r="HN711" s="7"/>
      <c r="HO711" s="7"/>
      <c r="HP711" s="7"/>
      <c r="HQ711" s="7"/>
      <c r="HR711" s="7"/>
      <c r="HS711" s="7"/>
      <c r="HT711" s="7"/>
      <c r="HU711" s="7"/>
      <c r="HV711" s="7"/>
      <c r="HW711" s="7"/>
      <c r="HX711" s="7"/>
      <c r="HY711" s="7"/>
      <c r="HZ711" s="7"/>
      <c r="IA711" s="7"/>
      <c r="IB711" s="7"/>
      <c r="IC711" s="7"/>
      <c r="ID711" s="7"/>
      <c r="IE711" s="7"/>
      <c r="IF711" s="7"/>
      <c r="IG711" s="7"/>
      <c r="IH711" s="7"/>
      <c r="II711" s="7"/>
      <c r="IJ711" s="7"/>
      <c r="IK711" s="7"/>
      <c r="IL711" s="7"/>
      <c r="IM711" s="7"/>
      <c r="IN711" s="7"/>
      <c r="IO711" s="7"/>
      <c r="IP711" s="7"/>
      <c r="IQ711" s="7"/>
      <c r="IR711" s="7"/>
      <c r="IS711" s="7"/>
      <c r="IT711" s="7"/>
      <c r="IU711" s="7"/>
      <c r="IV711" s="7"/>
    </row>
    <row r="712" spans="1:256" s="33" customFormat="1">
      <c r="A712" s="1123"/>
      <c r="B712" s="1124"/>
      <c r="C712" s="91"/>
      <c r="D712" s="1099"/>
      <c r="E712" s="91"/>
      <c r="F712" s="961"/>
      <c r="G712" s="2"/>
      <c r="H712" s="197"/>
      <c r="I712" s="917"/>
      <c r="J712" s="91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7"/>
      <c r="AD712" s="7"/>
      <c r="AE712" s="7"/>
      <c r="AF712" s="7"/>
      <c r="AG712" s="7"/>
      <c r="AH712" s="7"/>
      <c r="AI712" s="7"/>
      <c r="AJ712" s="7"/>
      <c r="AK712" s="7"/>
      <c r="AL712" s="7"/>
      <c r="AM712" s="7"/>
      <c r="AN712" s="7"/>
      <c r="AO712" s="7"/>
      <c r="AP712" s="7"/>
      <c r="AQ712" s="7"/>
      <c r="AR712" s="7"/>
      <c r="AS712" s="7"/>
      <c r="AT712" s="7"/>
      <c r="AU712" s="7"/>
      <c r="AV712" s="7"/>
      <c r="AW712" s="7"/>
      <c r="AX712" s="7"/>
      <c r="AY712" s="7"/>
      <c r="AZ712" s="7"/>
      <c r="BA712" s="7"/>
      <c r="BB712" s="7"/>
      <c r="BC712" s="7"/>
      <c r="BD712" s="7"/>
      <c r="BE712" s="7"/>
      <c r="BF712" s="7"/>
      <c r="BG712" s="7"/>
      <c r="BH712" s="7"/>
      <c r="BI712" s="7"/>
      <c r="BJ712" s="7"/>
      <c r="BK712" s="7"/>
      <c r="BL712" s="7"/>
      <c r="BM712" s="7"/>
      <c r="BN712" s="7"/>
      <c r="BO712" s="7"/>
      <c r="BP712" s="7"/>
      <c r="BQ712" s="7"/>
      <c r="BR712" s="7"/>
      <c r="BS712" s="7"/>
      <c r="BT712" s="7"/>
      <c r="BU712" s="7"/>
      <c r="BV712" s="7"/>
      <c r="BW712" s="7"/>
      <c r="BX712" s="7"/>
      <c r="BY712" s="7"/>
      <c r="BZ712" s="7"/>
      <c r="CA712" s="7"/>
      <c r="CB712" s="7"/>
      <c r="CC712" s="7"/>
      <c r="CD712" s="7"/>
      <c r="CE712" s="7"/>
      <c r="CF712" s="7"/>
      <c r="CG712" s="7"/>
      <c r="CH712" s="7"/>
      <c r="CI712" s="7"/>
      <c r="CJ712" s="7"/>
      <c r="CK712" s="7"/>
      <c r="CL712" s="7"/>
      <c r="CM712" s="7"/>
      <c r="CN712" s="7"/>
      <c r="CO712" s="7"/>
      <c r="CP712" s="7"/>
      <c r="CQ712" s="7"/>
      <c r="CR712" s="7"/>
      <c r="CS712" s="7"/>
      <c r="CT712" s="7"/>
      <c r="CU712" s="7"/>
      <c r="CV712" s="7"/>
      <c r="CW712" s="7"/>
      <c r="CX712" s="7"/>
      <c r="CY712" s="7"/>
      <c r="CZ712" s="7"/>
      <c r="DA712" s="7"/>
      <c r="DB712" s="7"/>
      <c r="DC712" s="7"/>
      <c r="DD712" s="7"/>
      <c r="DE712" s="7"/>
      <c r="DF712" s="7"/>
      <c r="DG712" s="7"/>
      <c r="DH712" s="7"/>
      <c r="DI712" s="7"/>
      <c r="DJ712" s="7"/>
      <c r="DK712" s="7"/>
      <c r="DL712" s="7"/>
      <c r="DM712" s="7"/>
      <c r="DN712" s="7"/>
      <c r="DO712" s="7"/>
      <c r="DP712" s="7"/>
      <c r="DQ712" s="7"/>
      <c r="DR712" s="7"/>
      <c r="DS712" s="7"/>
      <c r="DT712" s="7"/>
      <c r="DU712" s="7"/>
      <c r="DV712" s="7"/>
      <c r="DW712" s="7"/>
      <c r="DX712" s="7"/>
      <c r="DY712" s="7"/>
      <c r="DZ712" s="7"/>
      <c r="EA712" s="7"/>
      <c r="EB712" s="7"/>
      <c r="EC712" s="7"/>
      <c r="ED712" s="7"/>
      <c r="EE712" s="7"/>
      <c r="EF712" s="7"/>
      <c r="EG712" s="7"/>
      <c r="EH712" s="7"/>
      <c r="EI712" s="7"/>
      <c r="EJ712" s="7"/>
      <c r="EK712" s="7"/>
      <c r="EL712" s="7"/>
      <c r="EM712" s="7"/>
      <c r="EN712" s="7"/>
      <c r="EO712" s="7"/>
      <c r="EP712" s="7"/>
      <c r="EQ712" s="7"/>
      <c r="ER712" s="7"/>
      <c r="ES712" s="7"/>
      <c r="ET712" s="7"/>
      <c r="EU712" s="7"/>
      <c r="EV712" s="7"/>
      <c r="EW712" s="7"/>
      <c r="EX712" s="7"/>
      <c r="EY712" s="7"/>
      <c r="EZ712" s="7"/>
      <c r="FA712" s="7"/>
      <c r="FB712" s="7"/>
      <c r="FC712" s="7"/>
      <c r="FD712" s="7"/>
      <c r="FE712" s="7"/>
      <c r="FF712" s="7"/>
      <c r="FG712" s="7"/>
      <c r="FH712" s="7"/>
      <c r="FI712" s="7"/>
      <c r="FJ712" s="7"/>
      <c r="FK712" s="7"/>
      <c r="FL712" s="7"/>
      <c r="FM712" s="7"/>
      <c r="FN712" s="7"/>
      <c r="FO712" s="7"/>
      <c r="FP712" s="7"/>
      <c r="FQ712" s="7"/>
      <c r="FR712" s="7"/>
      <c r="FS712" s="7"/>
      <c r="FT712" s="7"/>
      <c r="FU712" s="7"/>
      <c r="FV712" s="7"/>
      <c r="FW712" s="7"/>
      <c r="FX712" s="7"/>
      <c r="FY712" s="7"/>
      <c r="FZ712" s="7"/>
      <c r="GA712" s="7"/>
      <c r="GB712" s="7"/>
      <c r="GC712" s="7"/>
      <c r="GD712" s="7"/>
      <c r="GE712" s="7"/>
      <c r="GF712" s="7"/>
      <c r="GG712" s="7"/>
      <c r="GH712" s="7"/>
      <c r="GI712" s="7"/>
      <c r="GJ712" s="7"/>
      <c r="GK712" s="7"/>
      <c r="GL712" s="7"/>
      <c r="GM712" s="7"/>
      <c r="GN712" s="7"/>
      <c r="GO712" s="7"/>
      <c r="GP712" s="7"/>
      <c r="GQ712" s="7"/>
      <c r="GR712" s="7"/>
      <c r="GS712" s="7"/>
      <c r="GT712" s="7"/>
      <c r="GU712" s="7"/>
      <c r="GV712" s="7"/>
      <c r="GW712" s="7"/>
      <c r="GX712" s="7"/>
      <c r="GY712" s="7"/>
      <c r="GZ712" s="7"/>
      <c r="HA712" s="7"/>
      <c r="HB712" s="7"/>
      <c r="HC712" s="7"/>
      <c r="HD712" s="7"/>
      <c r="HE712" s="7"/>
      <c r="HF712" s="7"/>
      <c r="HG712" s="7"/>
      <c r="HH712" s="7"/>
      <c r="HI712" s="7"/>
      <c r="HJ712" s="7"/>
      <c r="HK712" s="7"/>
      <c r="HL712" s="7"/>
      <c r="HM712" s="7"/>
      <c r="HN712" s="7"/>
      <c r="HO712" s="7"/>
      <c r="HP712" s="7"/>
      <c r="HQ712" s="7"/>
      <c r="HR712" s="7"/>
      <c r="HS712" s="7"/>
      <c r="HT712" s="7"/>
      <c r="HU712" s="7"/>
      <c r="HV712" s="7"/>
      <c r="HW712" s="7"/>
      <c r="HX712" s="7"/>
      <c r="HY712" s="7"/>
      <c r="HZ712" s="7"/>
      <c r="IA712" s="7"/>
      <c r="IB712" s="7"/>
      <c r="IC712" s="7"/>
      <c r="ID712" s="7"/>
      <c r="IE712" s="7"/>
      <c r="IF712" s="7"/>
      <c r="IG712" s="7"/>
      <c r="IH712" s="7"/>
      <c r="II712" s="7"/>
      <c r="IJ712" s="7"/>
      <c r="IK712" s="7"/>
      <c r="IL712" s="7"/>
      <c r="IM712" s="7"/>
      <c r="IN712" s="7"/>
      <c r="IO712" s="7"/>
      <c r="IP712" s="7"/>
      <c r="IQ712" s="7"/>
      <c r="IR712" s="7"/>
      <c r="IS712" s="7"/>
      <c r="IT712" s="7"/>
      <c r="IU712" s="7"/>
      <c r="IV712" s="7"/>
    </row>
    <row r="713" spans="1:256" s="33" customFormat="1">
      <c r="A713" s="1100"/>
      <c r="B713" s="1101"/>
      <c r="C713" s="91"/>
      <c r="D713" s="1099"/>
      <c r="E713" s="156"/>
      <c r="F713" s="91"/>
      <c r="G713" s="2"/>
      <c r="H713" s="197"/>
      <c r="I713" s="917"/>
      <c r="J713" s="91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  <c r="AC713" s="7"/>
      <c r="AD713" s="7"/>
      <c r="AE713" s="7"/>
      <c r="AF713" s="7"/>
      <c r="AG713" s="7"/>
      <c r="AH713" s="7"/>
      <c r="AI713" s="7"/>
      <c r="AJ713" s="7"/>
      <c r="AK713" s="7"/>
      <c r="AL713" s="7"/>
      <c r="AM713" s="7"/>
      <c r="AN713" s="7"/>
      <c r="AO713" s="7"/>
      <c r="AP713" s="7"/>
      <c r="AQ713" s="7"/>
      <c r="AR713" s="7"/>
      <c r="AS713" s="7"/>
      <c r="AT713" s="7"/>
      <c r="AU713" s="7"/>
      <c r="AV713" s="7"/>
      <c r="AW713" s="7"/>
      <c r="AX713" s="7"/>
      <c r="AY713" s="7"/>
      <c r="AZ713" s="7"/>
      <c r="BA713" s="7"/>
      <c r="BB713" s="7"/>
      <c r="BC713" s="7"/>
      <c r="BD713" s="7"/>
      <c r="BE713" s="7"/>
      <c r="BF713" s="7"/>
      <c r="BG713" s="7"/>
      <c r="BH713" s="7"/>
      <c r="BI713" s="7"/>
      <c r="BJ713" s="7"/>
      <c r="BK713" s="7"/>
      <c r="BL713" s="7"/>
      <c r="BM713" s="7"/>
      <c r="BN713" s="7"/>
      <c r="BO713" s="7"/>
      <c r="BP713" s="7"/>
      <c r="BQ713" s="7"/>
      <c r="BR713" s="7"/>
      <c r="BS713" s="7"/>
      <c r="BT713" s="7"/>
      <c r="BU713" s="7"/>
      <c r="BV713" s="7"/>
      <c r="BW713" s="7"/>
      <c r="BX713" s="7"/>
      <c r="BY713" s="7"/>
      <c r="BZ713" s="7"/>
      <c r="CA713" s="7"/>
      <c r="CB713" s="7"/>
      <c r="CC713" s="7"/>
      <c r="CD713" s="7"/>
      <c r="CE713" s="7"/>
      <c r="CF713" s="7"/>
      <c r="CG713" s="7"/>
      <c r="CH713" s="7"/>
      <c r="CI713" s="7"/>
      <c r="CJ713" s="7"/>
      <c r="CK713" s="7"/>
      <c r="CL713" s="7"/>
      <c r="CM713" s="7"/>
      <c r="CN713" s="7"/>
      <c r="CO713" s="7"/>
      <c r="CP713" s="7"/>
      <c r="CQ713" s="7"/>
      <c r="CR713" s="7"/>
      <c r="CS713" s="7"/>
      <c r="CT713" s="7"/>
      <c r="CU713" s="7"/>
      <c r="CV713" s="7"/>
      <c r="CW713" s="7"/>
      <c r="CX713" s="7"/>
      <c r="CY713" s="7"/>
      <c r="CZ713" s="7"/>
      <c r="DA713" s="7"/>
      <c r="DB713" s="7"/>
      <c r="DC713" s="7"/>
      <c r="DD713" s="7"/>
      <c r="DE713" s="7"/>
      <c r="DF713" s="7"/>
      <c r="DG713" s="7"/>
      <c r="DH713" s="7"/>
      <c r="DI713" s="7"/>
      <c r="DJ713" s="7"/>
      <c r="DK713" s="7"/>
      <c r="DL713" s="7"/>
      <c r="DM713" s="7"/>
      <c r="DN713" s="7"/>
      <c r="DO713" s="7"/>
      <c r="DP713" s="7"/>
      <c r="DQ713" s="7"/>
      <c r="DR713" s="7"/>
      <c r="DS713" s="7"/>
      <c r="DT713" s="7"/>
      <c r="DU713" s="7"/>
      <c r="DV713" s="7"/>
      <c r="DW713" s="7"/>
      <c r="DX713" s="7"/>
      <c r="DY713" s="7"/>
      <c r="DZ713" s="7"/>
      <c r="EA713" s="7"/>
      <c r="EB713" s="7"/>
      <c r="EC713" s="7"/>
      <c r="ED713" s="7"/>
      <c r="EE713" s="7"/>
      <c r="EF713" s="7"/>
      <c r="EG713" s="7"/>
      <c r="EH713" s="7"/>
      <c r="EI713" s="7"/>
      <c r="EJ713" s="7"/>
      <c r="EK713" s="7"/>
      <c r="EL713" s="7"/>
      <c r="EM713" s="7"/>
      <c r="EN713" s="7"/>
      <c r="EO713" s="7"/>
      <c r="EP713" s="7"/>
      <c r="EQ713" s="7"/>
      <c r="ER713" s="7"/>
      <c r="ES713" s="7"/>
      <c r="ET713" s="7"/>
      <c r="EU713" s="7"/>
      <c r="EV713" s="7"/>
      <c r="EW713" s="7"/>
      <c r="EX713" s="7"/>
      <c r="EY713" s="7"/>
      <c r="EZ713" s="7"/>
      <c r="FA713" s="7"/>
      <c r="FB713" s="7"/>
      <c r="FC713" s="7"/>
      <c r="FD713" s="7"/>
      <c r="FE713" s="7"/>
      <c r="FF713" s="7"/>
      <c r="FG713" s="7"/>
      <c r="FH713" s="7"/>
      <c r="FI713" s="7"/>
      <c r="FJ713" s="7"/>
      <c r="FK713" s="7"/>
      <c r="FL713" s="7"/>
      <c r="FM713" s="7"/>
      <c r="FN713" s="7"/>
      <c r="FO713" s="7"/>
      <c r="FP713" s="7"/>
      <c r="FQ713" s="7"/>
      <c r="FR713" s="7"/>
      <c r="FS713" s="7"/>
      <c r="FT713" s="7"/>
      <c r="FU713" s="7"/>
      <c r="FV713" s="7"/>
      <c r="FW713" s="7"/>
      <c r="FX713" s="7"/>
      <c r="FY713" s="7"/>
      <c r="FZ713" s="7"/>
      <c r="GA713" s="7"/>
      <c r="GB713" s="7"/>
      <c r="GC713" s="7"/>
      <c r="GD713" s="7"/>
      <c r="GE713" s="7"/>
      <c r="GF713" s="7"/>
      <c r="GG713" s="7"/>
      <c r="GH713" s="7"/>
      <c r="GI713" s="7"/>
      <c r="GJ713" s="7"/>
      <c r="GK713" s="7"/>
      <c r="GL713" s="7"/>
      <c r="GM713" s="7"/>
      <c r="GN713" s="7"/>
      <c r="GO713" s="7"/>
      <c r="GP713" s="7"/>
      <c r="GQ713" s="7"/>
      <c r="GR713" s="7"/>
      <c r="GS713" s="7"/>
      <c r="GT713" s="7"/>
      <c r="GU713" s="7"/>
      <c r="GV713" s="7"/>
      <c r="GW713" s="7"/>
      <c r="GX713" s="7"/>
      <c r="GY713" s="7"/>
      <c r="GZ713" s="7"/>
      <c r="HA713" s="7"/>
      <c r="HB713" s="7"/>
      <c r="HC713" s="7"/>
      <c r="HD713" s="7"/>
      <c r="HE713" s="7"/>
      <c r="HF713" s="7"/>
      <c r="HG713" s="7"/>
      <c r="HH713" s="7"/>
      <c r="HI713" s="7"/>
      <c r="HJ713" s="7"/>
      <c r="HK713" s="7"/>
      <c r="HL713" s="7"/>
      <c r="HM713" s="7"/>
      <c r="HN713" s="7"/>
      <c r="HO713" s="7"/>
      <c r="HP713" s="7"/>
      <c r="HQ713" s="7"/>
      <c r="HR713" s="7"/>
      <c r="HS713" s="7"/>
      <c r="HT713" s="7"/>
      <c r="HU713" s="7"/>
      <c r="HV713" s="7"/>
      <c r="HW713" s="7"/>
      <c r="HX713" s="7"/>
      <c r="HY713" s="7"/>
      <c r="HZ713" s="7"/>
      <c r="IA713" s="7"/>
      <c r="IB713" s="7"/>
      <c r="IC713" s="7"/>
      <c r="ID713" s="7"/>
      <c r="IE713" s="7"/>
      <c r="IF713" s="7"/>
      <c r="IG713" s="7"/>
      <c r="IH713" s="7"/>
      <c r="II713" s="7"/>
      <c r="IJ713" s="7"/>
      <c r="IK713" s="7"/>
      <c r="IL713" s="7"/>
      <c r="IM713" s="7"/>
      <c r="IN713" s="7"/>
      <c r="IO713" s="7"/>
      <c r="IP713" s="7"/>
      <c r="IQ713" s="7"/>
      <c r="IR713" s="7"/>
      <c r="IS713" s="7"/>
      <c r="IT713" s="7"/>
      <c r="IU713" s="7"/>
      <c r="IV713" s="7"/>
    </row>
    <row r="714" spans="1:256" s="33" customFormat="1">
      <c r="A714" s="1100"/>
      <c r="B714" s="1101"/>
      <c r="C714" s="91"/>
      <c r="D714" s="1099"/>
      <c r="E714" s="156"/>
      <c r="F714" s="156"/>
      <c r="G714" s="2"/>
      <c r="H714" s="197"/>
      <c r="I714" s="917"/>
      <c r="J714" s="91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  <c r="AC714" s="7"/>
      <c r="AD714" s="7"/>
      <c r="AE714" s="7"/>
      <c r="AF714" s="7"/>
      <c r="AG714" s="7"/>
      <c r="AH714" s="7"/>
      <c r="AI714" s="7"/>
      <c r="AJ714" s="7"/>
      <c r="AK714" s="7"/>
      <c r="AL714" s="7"/>
      <c r="AM714" s="7"/>
      <c r="AN714" s="7"/>
      <c r="AO714" s="7"/>
      <c r="AP714" s="7"/>
      <c r="AQ714" s="7"/>
      <c r="AR714" s="7"/>
      <c r="AS714" s="7"/>
      <c r="AT714" s="7"/>
      <c r="AU714" s="7"/>
      <c r="AV714" s="7"/>
      <c r="AW714" s="7"/>
      <c r="AX714" s="7"/>
      <c r="AY714" s="7"/>
      <c r="AZ714" s="7"/>
      <c r="BA714" s="7"/>
      <c r="BB714" s="7"/>
      <c r="BC714" s="7"/>
      <c r="BD714" s="7"/>
      <c r="BE714" s="7"/>
      <c r="BF714" s="7"/>
      <c r="BG714" s="7"/>
      <c r="BH714" s="7"/>
      <c r="BI714" s="7"/>
      <c r="BJ714" s="7"/>
      <c r="BK714" s="7"/>
      <c r="BL714" s="7"/>
      <c r="BM714" s="7"/>
      <c r="BN714" s="7"/>
      <c r="BO714" s="7"/>
      <c r="BP714" s="7"/>
      <c r="BQ714" s="7"/>
      <c r="BR714" s="7"/>
      <c r="BS714" s="7"/>
      <c r="BT714" s="7"/>
      <c r="BU714" s="7"/>
      <c r="BV714" s="7"/>
      <c r="BW714" s="7"/>
      <c r="BX714" s="7"/>
      <c r="BY714" s="7"/>
      <c r="BZ714" s="7"/>
      <c r="CA714" s="7"/>
      <c r="CB714" s="7"/>
      <c r="CC714" s="7"/>
      <c r="CD714" s="7"/>
      <c r="CE714" s="7"/>
      <c r="CF714" s="7"/>
      <c r="CG714" s="7"/>
      <c r="CH714" s="7"/>
      <c r="CI714" s="7"/>
      <c r="CJ714" s="7"/>
      <c r="CK714" s="7"/>
      <c r="CL714" s="7"/>
      <c r="CM714" s="7"/>
      <c r="CN714" s="7"/>
      <c r="CO714" s="7"/>
      <c r="CP714" s="7"/>
      <c r="CQ714" s="7"/>
      <c r="CR714" s="7"/>
      <c r="CS714" s="7"/>
      <c r="CT714" s="7"/>
      <c r="CU714" s="7"/>
      <c r="CV714" s="7"/>
      <c r="CW714" s="7"/>
      <c r="CX714" s="7"/>
      <c r="CY714" s="7"/>
      <c r="CZ714" s="7"/>
      <c r="DA714" s="7"/>
      <c r="DB714" s="7"/>
      <c r="DC714" s="7"/>
      <c r="DD714" s="7"/>
      <c r="DE714" s="7"/>
      <c r="DF714" s="7"/>
      <c r="DG714" s="7"/>
      <c r="DH714" s="7"/>
      <c r="DI714" s="7"/>
      <c r="DJ714" s="7"/>
      <c r="DK714" s="7"/>
      <c r="DL714" s="7"/>
      <c r="DM714" s="7"/>
      <c r="DN714" s="7"/>
      <c r="DO714" s="7"/>
      <c r="DP714" s="7"/>
      <c r="DQ714" s="7"/>
      <c r="DR714" s="7"/>
      <c r="DS714" s="7"/>
      <c r="DT714" s="7"/>
      <c r="DU714" s="7"/>
      <c r="DV714" s="7"/>
      <c r="DW714" s="7"/>
      <c r="DX714" s="7"/>
      <c r="DY714" s="7"/>
      <c r="DZ714" s="7"/>
      <c r="EA714" s="7"/>
      <c r="EB714" s="7"/>
      <c r="EC714" s="7"/>
      <c r="ED714" s="7"/>
      <c r="EE714" s="7"/>
      <c r="EF714" s="7"/>
      <c r="EG714" s="7"/>
      <c r="EH714" s="7"/>
      <c r="EI714" s="7"/>
      <c r="EJ714" s="7"/>
      <c r="EK714" s="7"/>
      <c r="EL714" s="7"/>
      <c r="EM714" s="7"/>
      <c r="EN714" s="7"/>
      <c r="EO714" s="7"/>
      <c r="EP714" s="7"/>
      <c r="EQ714" s="7"/>
      <c r="ER714" s="7"/>
      <c r="ES714" s="7"/>
      <c r="ET714" s="7"/>
      <c r="EU714" s="7"/>
      <c r="EV714" s="7"/>
      <c r="EW714" s="7"/>
      <c r="EX714" s="7"/>
      <c r="EY714" s="7"/>
      <c r="EZ714" s="7"/>
      <c r="FA714" s="7"/>
      <c r="FB714" s="7"/>
      <c r="FC714" s="7"/>
      <c r="FD714" s="7"/>
      <c r="FE714" s="7"/>
      <c r="FF714" s="7"/>
      <c r="FG714" s="7"/>
      <c r="FH714" s="7"/>
      <c r="FI714" s="7"/>
      <c r="FJ714" s="7"/>
      <c r="FK714" s="7"/>
      <c r="FL714" s="7"/>
      <c r="FM714" s="7"/>
      <c r="FN714" s="7"/>
      <c r="FO714" s="7"/>
      <c r="FP714" s="7"/>
      <c r="FQ714" s="7"/>
      <c r="FR714" s="7"/>
      <c r="FS714" s="7"/>
      <c r="FT714" s="7"/>
      <c r="FU714" s="7"/>
      <c r="FV714" s="7"/>
      <c r="FW714" s="7"/>
      <c r="FX714" s="7"/>
      <c r="FY714" s="7"/>
      <c r="FZ714" s="7"/>
      <c r="GA714" s="7"/>
      <c r="GB714" s="7"/>
      <c r="GC714" s="7"/>
      <c r="GD714" s="7"/>
      <c r="GE714" s="7"/>
      <c r="GF714" s="7"/>
      <c r="GG714" s="7"/>
      <c r="GH714" s="7"/>
      <c r="GI714" s="7"/>
      <c r="GJ714" s="7"/>
      <c r="GK714" s="7"/>
      <c r="GL714" s="7"/>
      <c r="GM714" s="7"/>
      <c r="GN714" s="7"/>
      <c r="GO714" s="7"/>
      <c r="GP714" s="7"/>
      <c r="GQ714" s="7"/>
      <c r="GR714" s="7"/>
      <c r="GS714" s="7"/>
      <c r="GT714" s="7"/>
      <c r="GU714" s="7"/>
      <c r="GV714" s="7"/>
      <c r="GW714" s="7"/>
      <c r="GX714" s="7"/>
      <c r="GY714" s="7"/>
      <c r="GZ714" s="7"/>
      <c r="HA714" s="7"/>
      <c r="HB714" s="7"/>
      <c r="HC714" s="7"/>
      <c r="HD714" s="7"/>
      <c r="HE714" s="7"/>
      <c r="HF714" s="7"/>
      <c r="HG714" s="7"/>
      <c r="HH714" s="7"/>
      <c r="HI714" s="7"/>
      <c r="HJ714" s="7"/>
      <c r="HK714" s="7"/>
      <c r="HL714" s="7"/>
      <c r="HM714" s="7"/>
      <c r="HN714" s="7"/>
      <c r="HO714" s="7"/>
      <c r="HP714" s="7"/>
      <c r="HQ714" s="7"/>
      <c r="HR714" s="7"/>
      <c r="HS714" s="7"/>
      <c r="HT714" s="7"/>
      <c r="HU714" s="7"/>
      <c r="HV714" s="7"/>
      <c r="HW714" s="7"/>
      <c r="HX714" s="7"/>
      <c r="HY714" s="7"/>
      <c r="HZ714" s="7"/>
      <c r="IA714" s="7"/>
      <c r="IB714" s="7"/>
      <c r="IC714" s="7"/>
      <c r="ID714" s="7"/>
      <c r="IE714" s="7"/>
      <c r="IF714" s="7"/>
      <c r="IG714" s="7"/>
      <c r="IH714" s="7"/>
      <c r="II714" s="7"/>
      <c r="IJ714" s="7"/>
      <c r="IK714" s="7"/>
      <c r="IL714" s="7"/>
      <c r="IM714" s="7"/>
      <c r="IN714" s="7"/>
      <c r="IO714" s="7"/>
      <c r="IP714" s="7"/>
      <c r="IQ714" s="7"/>
      <c r="IR714" s="7"/>
      <c r="IS714" s="7"/>
      <c r="IT714" s="7"/>
      <c r="IU714" s="7"/>
      <c r="IV714" s="7"/>
    </row>
    <row r="715" spans="1:256" s="33" customFormat="1">
      <c r="A715" s="1100"/>
      <c r="B715" s="1101"/>
      <c r="C715" s="91"/>
      <c r="D715" s="1099"/>
      <c r="E715" s="156"/>
      <c r="F715" s="156"/>
      <c r="G715" s="2"/>
      <c r="H715" s="197"/>
      <c r="I715" s="917"/>
      <c r="J715" s="91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  <c r="AC715" s="7"/>
      <c r="AD715" s="7"/>
      <c r="AE715" s="7"/>
      <c r="AF715" s="7"/>
      <c r="AG715" s="7"/>
      <c r="AH715" s="7"/>
      <c r="AI715" s="7"/>
      <c r="AJ715" s="7"/>
      <c r="AK715" s="7"/>
      <c r="AL715" s="7"/>
      <c r="AM715" s="7"/>
      <c r="AN715" s="7"/>
      <c r="AO715" s="7"/>
      <c r="AP715" s="7"/>
      <c r="AQ715" s="7"/>
      <c r="AR715" s="7"/>
      <c r="AS715" s="7"/>
      <c r="AT715" s="7"/>
      <c r="AU715" s="7"/>
      <c r="AV715" s="7"/>
      <c r="AW715" s="7"/>
      <c r="AX715" s="7"/>
      <c r="AY715" s="7"/>
      <c r="AZ715" s="7"/>
      <c r="BA715" s="7"/>
      <c r="BB715" s="7"/>
      <c r="BC715" s="7"/>
      <c r="BD715" s="7"/>
      <c r="BE715" s="7"/>
      <c r="BF715" s="7"/>
      <c r="BG715" s="7"/>
      <c r="BH715" s="7"/>
      <c r="BI715" s="7"/>
      <c r="BJ715" s="7"/>
      <c r="BK715" s="7"/>
      <c r="BL715" s="7"/>
      <c r="BM715" s="7"/>
      <c r="BN715" s="7"/>
      <c r="BO715" s="7"/>
      <c r="BP715" s="7"/>
      <c r="BQ715" s="7"/>
      <c r="BR715" s="7"/>
      <c r="BS715" s="7"/>
      <c r="BT715" s="7"/>
      <c r="BU715" s="7"/>
      <c r="BV715" s="7"/>
      <c r="BW715" s="7"/>
      <c r="BX715" s="7"/>
      <c r="BY715" s="7"/>
      <c r="BZ715" s="7"/>
      <c r="CA715" s="7"/>
      <c r="CB715" s="7"/>
      <c r="CC715" s="7"/>
      <c r="CD715" s="7"/>
      <c r="CE715" s="7"/>
      <c r="CF715" s="7"/>
      <c r="CG715" s="7"/>
      <c r="CH715" s="7"/>
      <c r="CI715" s="7"/>
      <c r="CJ715" s="7"/>
      <c r="CK715" s="7"/>
      <c r="CL715" s="7"/>
      <c r="CM715" s="7"/>
      <c r="CN715" s="7"/>
      <c r="CO715" s="7"/>
      <c r="CP715" s="7"/>
      <c r="CQ715" s="7"/>
      <c r="CR715" s="7"/>
      <c r="CS715" s="7"/>
      <c r="CT715" s="7"/>
      <c r="CU715" s="7"/>
      <c r="CV715" s="7"/>
      <c r="CW715" s="7"/>
      <c r="CX715" s="7"/>
      <c r="CY715" s="7"/>
      <c r="CZ715" s="7"/>
      <c r="DA715" s="7"/>
      <c r="DB715" s="7"/>
      <c r="DC715" s="7"/>
      <c r="DD715" s="7"/>
      <c r="DE715" s="7"/>
      <c r="DF715" s="7"/>
      <c r="DG715" s="7"/>
      <c r="DH715" s="7"/>
      <c r="DI715" s="7"/>
      <c r="DJ715" s="7"/>
      <c r="DK715" s="7"/>
      <c r="DL715" s="7"/>
      <c r="DM715" s="7"/>
      <c r="DN715" s="7"/>
      <c r="DO715" s="7"/>
      <c r="DP715" s="7"/>
      <c r="DQ715" s="7"/>
      <c r="DR715" s="7"/>
      <c r="DS715" s="7"/>
      <c r="DT715" s="7"/>
      <c r="DU715" s="7"/>
      <c r="DV715" s="7"/>
      <c r="DW715" s="7"/>
      <c r="DX715" s="7"/>
      <c r="DY715" s="7"/>
      <c r="DZ715" s="7"/>
      <c r="EA715" s="7"/>
      <c r="EB715" s="7"/>
      <c r="EC715" s="7"/>
      <c r="ED715" s="7"/>
      <c r="EE715" s="7"/>
      <c r="EF715" s="7"/>
      <c r="EG715" s="7"/>
      <c r="EH715" s="7"/>
      <c r="EI715" s="7"/>
      <c r="EJ715" s="7"/>
      <c r="EK715" s="7"/>
      <c r="EL715" s="7"/>
      <c r="EM715" s="7"/>
      <c r="EN715" s="7"/>
      <c r="EO715" s="7"/>
      <c r="EP715" s="7"/>
      <c r="EQ715" s="7"/>
      <c r="ER715" s="7"/>
      <c r="ES715" s="7"/>
      <c r="ET715" s="7"/>
      <c r="EU715" s="7"/>
      <c r="EV715" s="7"/>
      <c r="EW715" s="7"/>
      <c r="EX715" s="7"/>
      <c r="EY715" s="7"/>
      <c r="EZ715" s="7"/>
      <c r="FA715" s="7"/>
      <c r="FB715" s="7"/>
      <c r="FC715" s="7"/>
      <c r="FD715" s="7"/>
      <c r="FE715" s="7"/>
      <c r="FF715" s="7"/>
      <c r="FG715" s="7"/>
      <c r="FH715" s="7"/>
      <c r="FI715" s="7"/>
      <c r="FJ715" s="7"/>
      <c r="FK715" s="7"/>
      <c r="FL715" s="7"/>
      <c r="FM715" s="7"/>
      <c r="FN715" s="7"/>
      <c r="FO715" s="7"/>
      <c r="FP715" s="7"/>
      <c r="FQ715" s="7"/>
      <c r="FR715" s="7"/>
      <c r="FS715" s="7"/>
      <c r="FT715" s="7"/>
      <c r="FU715" s="7"/>
      <c r="FV715" s="7"/>
      <c r="FW715" s="7"/>
      <c r="FX715" s="7"/>
      <c r="FY715" s="7"/>
      <c r="FZ715" s="7"/>
      <c r="GA715" s="7"/>
      <c r="GB715" s="7"/>
      <c r="GC715" s="7"/>
      <c r="GD715" s="7"/>
      <c r="GE715" s="7"/>
      <c r="GF715" s="7"/>
      <c r="GG715" s="7"/>
      <c r="GH715" s="7"/>
      <c r="GI715" s="7"/>
      <c r="GJ715" s="7"/>
      <c r="GK715" s="7"/>
      <c r="GL715" s="7"/>
      <c r="GM715" s="7"/>
      <c r="GN715" s="7"/>
      <c r="GO715" s="7"/>
      <c r="GP715" s="7"/>
      <c r="GQ715" s="7"/>
      <c r="GR715" s="7"/>
      <c r="GS715" s="7"/>
      <c r="GT715" s="7"/>
      <c r="GU715" s="7"/>
      <c r="GV715" s="7"/>
      <c r="GW715" s="7"/>
      <c r="GX715" s="7"/>
      <c r="GY715" s="7"/>
      <c r="GZ715" s="7"/>
      <c r="HA715" s="7"/>
      <c r="HB715" s="7"/>
      <c r="HC715" s="7"/>
      <c r="HD715" s="7"/>
      <c r="HE715" s="7"/>
      <c r="HF715" s="7"/>
      <c r="HG715" s="7"/>
      <c r="HH715" s="7"/>
      <c r="HI715" s="7"/>
      <c r="HJ715" s="7"/>
      <c r="HK715" s="7"/>
      <c r="HL715" s="7"/>
      <c r="HM715" s="7"/>
      <c r="HN715" s="7"/>
      <c r="HO715" s="7"/>
      <c r="HP715" s="7"/>
      <c r="HQ715" s="7"/>
      <c r="HR715" s="7"/>
      <c r="HS715" s="7"/>
      <c r="HT715" s="7"/>
      <c r="HU715" s="7"/>
      <c r="HV715" s="7"/>
      <c r="HW715" s="7"/>
      <c r="HX715" s="7"/>
      <c r="HY715" s="7"/>
      <c r="HZ715" s="7"/>
      <c r="IA715" s="7"/>
      <c r="IB715" s="7"/>
      <c r="IC715" s="7"/>
      <c r="ID715" s="7"/>
      <c r="IE715" s="7"/>
      <c r="IF715" s="7"/>
      <c r="IG715" s="7"/>
      <c r="IH715" s="7"/>
      <c r="II715" s="7"/>
      <c r="IJ715" s="7"/>
      <c r="IK715" s="7"/>
      <c r="IL715" s="7"/>
      <c r="IM715" s="7"/>
      <c r="IN715" s="7"/>
      <c r="IO715" s="7"/>
      <c r="IP715" s="7"/>
      <c r="IQ715" s="7"/>
      <c r="IR715" s="7"/>
      <c r="IS715" s="7"/>
      <c r="IT715" s="7"/>
      <c r="IU715" s="7"/>
      <c r="IV715" s="7"/>
    </row>
    <row r="716" spans="1:256" s="33" customFormat="1">
      <c r="A716" s="1102"/>
      <c r="B716" s="1101"/>
      <c r="C716" s="91"/>
      <c r="D716" s="1099"/>
      <c r="E716" s="91"/>
      <c r="F716" s="91"/>
      <c r="G716" s="2"/>
      <c r="H716" s="197"/>
      <c r="I716" s="917"/>
      <c r="J716" s="91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  <c r="AC716" s="7"/>
      <c r="AD716" s="7"/>
      <c r="AE716" s="7"/>
      <c r="AF716" s="7"/>
      <c r="AG716" s="7"/>
      <c r="AH716" s="7"/>
      <c r="AI716" s="7"/>
      <c r="AJ716" s="7"/>
      <c r="AK716" s="7"/>
      <c r="AL716" s="7"/>
      <c r="AM716" s="7"/>
      <c r="AN716" s="7"/>
      <c r="AO716" s="7"/>
      <c r="AP716" s="7"/>
      <c r="AQ716" s="7"/>
      <c r="AR716" s="7"/>
      <c r="AS716" s="7"/>
      <c r="AT716" s="7"/>
      <c r="AU716" s="7"/>
      <c r="AV716" s="7"/>
      <c r="AW716" s="7"/>
      <c r="AX716" s="7"/>
      <c r="AY716" s="7"/>
      <c r="AZ716" s="7"/>
      <c r="BA716" s="7"/>
      <c r="BB716" s="7"/>
      <c r="BC716" s="7"/>
      <c r="BD716" s="7"/>
      <c r="BE716" s="7"/>
      <c r="BF716" s="7"/>
      <c r="BG716" s="7"/>
      <c r="BH716" s="7"/>
      <c r="BI716" s="7"/>
      <c r="BJ716" s="7"/>
      <c r="BK716" s="7"/>
      <c r="BL716" s="7"/>
      <c r="BM716" s="7"/>
      <c r="BN716" s="7"/>
      <c r="BO716" s="7"/>
      <c r="BP716" s="7"/>
      <c r="BQ716" s="7"/>
      <c r="BR716" s="7"/>
      <c r="BS716" s="7"/>
      <c r="BT716" s="7"/>
      <c r="BU716" s="7"/>
      <c r="BV716" s="7"/>
      <c r="BW716" s="7"/>
      <c r="BX716" s="7"/>
      <c r="BY716" s="7"/>
      <c r="BZ716" s="7"/>
      <c r="CA716" s="7"/>
      <c r="CB716" s="7"/>
      <c r="CC716" s="7"/>
      <c r="CD716" s="7"/>
      <c r="CE716" s="7"/>
      <c r="CF716" s="7"/>
      <c r="CG716" s="7"/>
      <c r="CH716" s="7"/>
      <c r="CI716" s="7"/>
      <c r="CJ716" s="7"/>
      <c r="CK716" s="7"/>
      <c r="CL716" s="7"/>
      <c r="CM716" s="7"/>
      <c r="CN716" s="7"/>
      <c r="CO716" s="7"/>
      <c r="CP716" s="7"/>
      <c r="CQ716" s="7"/>
      <c r="CR716" s="7"/>
      <c r="CS716" s="7"/>
      <c r="CT716" s="7"/>
      <c r="CU716" s="7"/>
      <c r="CV716" s="7"/>
      <c r="CW716" s="7"/>
      <c r="CX716" s="7"/>
      <c r="CY716" s="7"/>
      <c r="CZ716" s="7"/>
      <c r="DA716" s="7"/>
      <c r="DB716" s="7"/>
      <c r="DC716" s="7"/>
      <c r="DD716" s="7"/>
      <c r="DE716" s="7"/>
      <c r="DF716" s="7"/>
      <c r="DG716" s="7"/>
      <c r="DH716" s="7"/>
      <c r="DI716" s="7"/>
      <c r="DJ716" s="7"/>
      <c r="DK716" s="7"/>
      <c r="DL716" s="7"/>
      <c r="DM716" s="7"/>
      <c r="DN716" s="7"/>
      <c r="DO716" s="7"/>
      <c r="DP716" s="7"/>
      <c r="DQ716" s="7"/>
      <c r="DR716" s="7"/>
      <c r="DS716" s="7"/>
      <c r="DT716" s="7"/>
      <c r="DU716" s="7"/>
      <c r="DV716" s="7"/>
      <c r="DW716" s="7"/>
      <c r="DX716" s="7"/>
      <c r="DY716" s="7"/>
      <c r="DZ716" s="7"/>
      <c r="EA716" s="7"/>
      <c r="EB716" s="7"/>
      <c r="EC716" s="7"/>
      <c r="ED716" s="7"/>
      <c r="EE716" s="7"/>
      <c r="EF716" s="7"/>
      <c r="EG716" s="7"/>
      <c r="EH716" s="7"/>
      <c r="EI716" s="7"/>
      <c r="EJ716" s="7"/>
      <c r="EK716" s="7"/>
      <c r="EL716" s="7"/>
      <c r="EM716" s="7"/>
      <c r="EN716" s="7"/>
      <c r="EO716" s="7"/>
      <c r="EP716" s="7"/>
      <c r="EQ716" s="7"/>
      <c r="ER716" s="7"/>
      <c r="ES716" s="7"/>
      <c r="ET716" s="7"/>
      <c r="EU716" s="7"/>
      <c r="EV716" s="7"/>
      <c r="EW716" s="7"/>
      <c r="EX716" s="7"/>
      <c r="EY716" s="7"/>
      <c r="EZ716" s="7"/>
      <c r="FA716" s="7"/>
      <c r="FB716" s="7"/>
      <c r="FC716" s="7"/>
      <c r="FD716" s="7"/>
      <c r="FE716" s="7"/>
      <c r="FF716" s="7"/>
      <c r="FG716" s="7"/>
      <c r="FH716" s="7"/>
      <c r="FI716" s="7"/>
      <c r="FJ716" s="7"/>
      <c r="FK716" s="7"/>
      <c r="FL716" s="7"/>
      <c r="FM716" s="7"/>
      <c r="FN716" s="7"/>
      <c r="FO716" s="7"/>
      <c r="FP716" s="7"/>
      <c r="FQ716" s="7"/>
      <c r="FR716" s="7"/>
      <c r="FS716" s="7"/>
      <c r="FT716" s="7"/>
      <c r="FU716" s="7"/>
      <c r="FV716" s="7"/>
      <c r="FW716" s="7"/>
      <c r="FX716" s="7"/>
      <c r="FY716" s="7"/>
      <c r="FZ716" s="7"/>
      <c r="GA716" s="7"/>
      <c r="GB716" s="7"/>
      <c r="GC716" s="7"/>
      <c r="GD716" s="7"/>
      <c r="GE716" s="7"/>
      <c r="GF716" s="7"/>
      <c r="GG716" s="7"/>
      <c r="GH716" s="7"/>
      <c r="GI716" s="7"/>
      <c r="GJ716" s="7"/>
      <c r="GK716" s="7"/>
      <c r="GL716" s="7"/>
      <c r="GM716" s="7"/>
      <c r="GN716" s="7"/>
      <c r="GO716" s="7"/>
      <c r="GP716" s="7"/>
      <c r="GQ716" s="7"/>
      <c r="GR716" s="7"/>
      <c r="GS716" s="7"/>
      <c r="GT716" s="7"/>
      <c r="GU716" s="7"/>
      <c r="GV716" s="7"/>
      <c r="GW716" s="7"/>
      <c r="GX716" s="7"/>
      <c r="GY716" s="7"/>
      <c r="GZ716" s="7"/>
      <c r="HA716" s="7"/>
      <c r="HB716" s="7"/>
      <c r="HC716" s="7"/>
      <c r="HD716" s="7"/>
      <c r="HE716" s="7"/>
      <c r="HF716" s="7"/>
      <c r="HG716" s="7"/>
      <c r="HH716" s="7"/>
      <c r="HI716" s="7"/>
      <c r="HJ716" s="7"/>
      <c r="HK716" s="7"/>
      <c r="HL716" s="7"/>
      <c r="HM716" s="7"/>
      <c r="HN716" s="7"/>
      <c r="HO716" s="7"/>
      <c r="HP716" s="7"/>
      <c r="HQ716" s="7"/>
      <c r="HR716" s="7"/>
      <c r="HS716" s="7"/>
      <c r="HT716" s="7"/>
      <c r="HU716" s="7"/>
      <c r="HV716" s="7"/>
      <c r="HW716" s="7"/>
      <c r="HX716" s="7"/>
      <c r="HY716" s="7"/>
      <c r="HZ716" s="7"/>
      <c r="IA716" s="7"/>
      <c r="IB716" s="7"/>
      <c r="IC716" s="7"/>
      <c r="ID716" s="7"/>
      <c r="IE716" s="7"/>
      <c r="IF716" s="7"/>
      <c r="IG716" s="7"/>
      <c r="IH716" s="7"/>
      <c r="II716" s="7"/>
      <c r="IJ716" s="7"/>
      <c r="IK716" s="7"/>
      <c r="IL716" s="7"/>
      <c r="IM716" s="7"/>
      <c r="IN716" s="7"/>
      <c r="IO716" s="7"/>
      <c r="IP716" s="7"/>
      <c r="IQ716" s="7"/>
      <c r="IR716" s="7"/>
      <c r="IS716" s="7"/>
      <c r="IT716" s="7"/>
      <c r="IU716" s="7"/>
      <c r="IV716" s="7"/>
    </row>
    <row r="717" spans="1:256" s="33" customFormat="1">
      <c r="A717" s="1100"/>
      <c r="B717" s="1101"/>
      <c r="C717" s="91"/>
      <c r="D717" s="1099"/>
      <c r="E717" s="91"/>
      <c r="F717" s="91"/>
      <c r="G717" s="2"/>
      <c r="H717" s="197"/>
      <c r="I717" s="917"/>
      <c r="J717" s="91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7"/>
      <c r="AD717" s="7"/>
      <c r="AE717" s="7"/>
      <c r="AF717" s="7"/>
      <c r="AG717" s="7"/>
      <c r="AH717" s="7"/>
      <c r="AI717" s="7"/>
      <c r="AJ717" s="7"/>
      <c r="AK717" s="7"/>
      <c r="AL717" s="7"/>
      <c r="AM717" s="7"/>
      <c r="AN717" s="7"/>
      <c r="AO717" s="7"/>
      <c r="AP717" s="7"/>
      <c r="AQ717" s="7"/>
      <c r="AR717" s="7"/>
      <c r="AS717" s="7"/>
      <c r="AT717" s="7"/>
      <c r="AU717" s="7"/>
      <c r="AV717" s="7"/>
      <c r="AW717" s="7"/>
      <c r="AX717" s="7"/>
      <c r="AY717" s="7"/>
      <c r="AZ717" s="7"/>
      <c r="BA717" s="7"/>
      <c r="BB717" s="7"/>
      <c r="BC717" s="7"/>
      <c r="BD717" s="7"/>
      <c r="BE717" s="7"/>
      <c r="BF717" s="7"/>
      <c r="BG717" s="7"/>
      <c r="BH717" s="7"/>
      <c r="BI717" s="7"/>
      <c r="BJ717" s="7"/>
      <c r="BK717" s="7"/>
      <c r="BL717" s="7"/>
      <c r="BM717" s="7"/>
      <c r="BN717" s="7"/>
      <c r="BO717" s="7"/>
      <c r="BP717" s="7"/>
      <c r="BQ717" s="7"/>
      <c r="BR717" s="7"/>
      <c r="BS717" s="7"/>
      <c r="BT717" s="7"/>
      <c r="BU717" s="7"/>
      <c r="BV717" s="7"/>
      <c r="BW717" s="7"/>
      <c r="BX717" s="7"/>
      <c r="BY717" s="7"/>
      <c r="BZ717" s="7"/>
      <c r="CA717" s="7"/>
      <c r="CB717" s="7"/>
      <c r="CC717" s="7"/>
      <c r="CD717" s="7"/>
      <c r="CE717" s="7"/>
      <c r="CF717" s="7"/>
      <c r="CG717" s="7"/>
      <c r="CH717" s="7"/>
      <c r="CI717" s="7"/>
      <c r="CJ717" s="7"/>
      <c r="CK717" s="7"/>
      <c r="CL717" s="7"/>
      <c r="CM717" s="7"/>
      <c r="CN717" s="7"/>
      <c r="CO717" s="7"/>
      <c r="CP717" s="7"/>
      <c r="CQ717" s="7"/>
      <c r="CR717" s="7"/>
      <c r="CS717" s="7"/>
      <c r="CT717" s="7"/>
      <c r="CU717" s="7"/>
      <c r="CV717" s="7"/>
      <c r="CW717" s="7"/>
      <c r="CX717" s="7"/>
      <c r="CY717" s="7"/>
      <c r="CZ717" s="7"/>
      <c r="DA717" s="7"/>
      <c r="DB717" s="7"/>
      <c r="DC717" s="7"/>
      <c r="DD717" s="7"/>
      <c r="DE717" s="7"/>
      <c r="DF717" s="7"/>
      <c r="DG717" s="7"/>
      <c r="DH717" s="7"/>
      <c r="DI717" s="7"/>
      <c r="DJ717" s="7"/>
      <c r="DK717" s="7"/>
      <c r="DL717" s="7"/>
      <c r="DM717" s="7"/>
      <c r="DN717" s="7"/>
      <c r="DO717" s="7"/>
      <c r="DP717" s="7"/>
      <c r="DQ717" s="7"/>
      <c r="DR717" s="7"/>
      <c r="DS717" s="7"/>
      <c r="DT717" s="7"/>
      <c r="DU717" s="7"/>
      <c r="DV717" s="7"/>
      <c r="DW717" s="7"/>
      <c r="DX717" s="7"/>
      <c r="DY717" s="7"/>
      <c r="DZ717" s="7"/>
      <c r="EA717" s="7"/>
      <c r="EB717" s="7"/>
      <c r="EC717" s="7"/>
      <c r="ED717" s="7"/>
      <c r="EE717" s="7"/>
      <c r="EF717" s="7"/>
      <c r="EG717" s="7"/>
      <c r="EH717" s="7"/>
      <c r="EI717" s="7"/>
      <c r="EJ717" s="7"/>
      <c r="EK717" s="7"/>
      <c r="EL717" s="7"/>
      <c r="EM717" s="7"/>
      <c r="EN717" s="7"/>
      <c r="EO717" s="7"/>
      <c r="EP717" s="7"/>
      <c r="EQ717" s="7"/>
      <c r="ER717" s="7"/>
      <c r="ES717" s="7"/>
      <c r="ET717" s="7"/>
      <c r="EU717" s="7"/>
      <c r="EV717" s="7"/>
      <c r="EW717" s="7"/>
      <c r="EX717" s="7"/>
      <c r="EY717" s="7"/>
      <c r="EZ717" s="7"/>
      <c r="FA717" s="7"/>
      <c r="FB717" s="7"/>
      <c r="FC717" s="7"/>
      <c r="FD717" s="7"/>
      <c r="FE717" s="7"/>
      <c r="FF717" s="7"/>
      <c r="FG717" s="7"/>
      <c r="FH717" s="7"/>
      <c r="FI717" s="7"/>
      <c r="FJ717" s="7"/>
      <c r="FK717" s="7"/>
      <c r="FL717" s="7"/>
      <c r="FM717" s="7"/>
      <c r="FN717" s="7"/>
      <c r="FO717" s="7"/>
      <c r="FP717" s="7"/>
      <c r="FQ717" s="7"/>
      <c r="FR717" s="7"/>
      <c r="FS717" s="7"/>
      <c r="FT717" s="7"/>
      <c r="FU717" s="7"/>
      <c r="FV717" s="7"/>
      <c r="FW717" s="7"/>
      <c r="FX717" s="7"/>
      <c r="FY717" s="7"/>
      <c r="FZ717" s="7"/>
      <c r="GA717" s="7"/>
      <c r="GB717" s="7"/>
      <c r="GC717" s="7"/>
      <c r="GD717" s="7"/>
      <c r="GE717" s="7"/>
      <c r="GF717" s="7"/>
      <c r="GG717" s="7"/>
      <c r="GH717" s="7"/>
      <c r="GI717" s="7"/>
      <c r="GJ717" s="7"/>
      <c r="GK717" s="7"/>
      <c r="GL717" s="7"/>
      <c r="GM717" s="7"/>
      <c r="GN717" s="7"/>
      <c r="GO717" s="7"/>
      <c r="GP717" s="7"/>
      <c r="GQ717" s="7"/>
      <c r="GR717" s="7"/>
      <c r="GS717" s="7"/>
      <c r="GT717" s="7"/>
      <c r="GU717" s="7"/>
      <c r="GV717" s="7"/>
      <c r="GW717" s="7"/>
      <c r="GX717" s="7"/>
      <c r="GY717" s="7"/>
      <c r="GZ717" s="7"/>
      <c r="HA717" s="7"/>
      <c r="HB717" s="7"/>
      <c r="HC717" s="7"/>
      <c r="HD717" s="7"/>
      <c r="HE717" s="7"/>
      <c r="HF717" s="7"/>
      <c r="HG717" s="7"/>
      <c r="HH717" s="7"/>
      <c r="HI717" s="7"/>
      <c r="HJ717" s="7"/>
      <c r="HK717" s="7"/>
      <c r="HL717" s="7"/>
      <c r="HM717" s="7"/>
      <c r="HN717" s="7"/>
      <c r="HO717" s="7"/>
      <c r="HP717" s="7"/>
      <c r="HQ717" s="7"/>
      <c r="HR717" s="7"/>
      <c r="HS717" s="7"/>
      <c r="HT717" s="7"/>
      <c r="HU717" s="7"/>
      <c r="HV717" s="7"/>
      <c r="HW717" s="7"/>
      <c r="HX717" s="7"/>
      <c r="HY717" s="7"/>
      <c r="HZ717" s="7"/>
      <c r="IA717" s="7"/>
      <c r="IB717" s="7"/>
      <c r="IC717" s="7"/>
      <c r="ID717" s="7"/>
      <c r="IE717" s="7"/>
      <c r="IF717" s="7"/>
      <c r="IG717" s="7"/>
      <c r="IH717" s="7"/>
      <c r="II717" s="7"/>
      <c r="IJ717" s="7"/>
      <c r="IK717" s="7"/>
      <c r="IL717" s="7"/>
      <c r="IM717" s="7"/>
      <c r="IN717" s="7"/>
      <c r="IO717" s="7"/>
      <c r="IP717" s="7"/>
      <c r="IQ717" s="7"/>
      <c r="IR717" s="7"/>
      <c r="IS717" s="7"/>
      <c r="IT717" s="7"/>
      <c r="IU717" s="7"/>
      <c r="IV717" s="7"/>
    </row>
    <row r="718" spans="1:256" s="33" customFormat="1">
      <c r="A718" s="1100"/>
      <c r="B718" s="1101"/>
      <c r="C718" s="91"/>
      <c r="D718" s="1099"/>
      <c r="E718" s="91"/>
      <c r="F718" s="91"/>
      <c r="G718" s="2"/>
      <c r="H718" s="197"/>
      <c r="I718" s="917"/>
      <c r="J718" s="91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  <c r="AC718" s="7"/>
      <c r="AD718" s="7"/>
      <c r="AE718" s="7"/>
      <c r="AF718" s="7"/>
      <c r="AG718" s="7"/>
      <c r="AH718" s="7"/>
      <c r="AI718" s="7"/>
      <c r="AJ718" s="7"/>
      <c r="AK718" s="7"/>
      <c r="AL718" s="7"/>
      <c r="AM718" s="7"/>
      <c r="AN718" s="7"/>
      <c r="AO718" s="7"/>
      <c r="AP718" s="7"/>
      <c r="AQ718" s="7"/>
      <c r="AR718" s="7"/>
      <c r="AS718" s="7"/>
      <c r="AT718" s="7"/>
      <c r="AU718" s="7"/>
      <c r="AV718" s="7"/>
      <c r="AW718" s="7"/>
      <c r="AX718" s="7"/>
      <c r="AY718" s="7"/>
      <c r="AZ718" s="7"/>
      <c r="BA718" s="7"/>
      <c r="BB718" s="7"/>
      <c r="BC718" s="7"/>
      <c r="BD718" s="7"/>
      <c r="BE718" s="7"/>
      <c r="BF718" s="7"/>
      <c r="BG718" s="7"/>
      <c r="BH718" s="7"/>
      <c r="BI718" s="7"/>
      <c r="BJ718" s="7"/>
      <c r="BK718" s="7"/>
      <c r="BL718" s="7"/>
      <c r="BM718" s="7"/>
      <c r="BN718" s="7"/>
      <c r="BO718" s="7"/>
      <c r="BP718" s="7"/>
      <c r="BQ718" s="7"/>
      <c r="BR718" s="7"/>
      <c r="BS718" s="7"/>
      <c r="BT718" s="7"/>
      <c r="BU718" s="7"/>
      <c r="BV718" s="7"/>
      <c r="BW718" s="7"/>
      <c r="BX718" s="7"/>
      <c r="BY718" s="7"/>
      <c r="BZ718" s="7"/>
      <c r="CA718" s="7"/>
      <c r="CB718" s="7"/>
      <c r="CC718" s="7"/>
      <c r="CD718" s="7"/>
      <c r="CE718" s="7"/>
      <c r="CF718" s="7"/>
      <c r="CG718" s="7"/>
      <c r="CH718" s="7"/>
      <c r="CI718" s="7"/>
      <c r="CJ718" s="7"/>
      <c r="CK718" s="7"/>
      <c r="CL718" s="7"/>
      <c r="CM718" s="7"/>
      <c r="CN718" s="7"/>
      <c r="CO718" s="7"/>
      <c r="CP718" s="7"/>
      <c r="CQ718" s="7"/>
      <c r="CR718" s="7"/>
      <c r="CS718" s="7"/>
      <c r="CT718" s="7"/>
      <c r="CU718" s="7"/>
      <c r="CV718" s="7"/>
      <c r="CW718" s="7"/>
      <c r="CX718" s="7"/>
      <c r="CY718" s="7"/>
      <c r="CZ718" s="7"/>
      <c r="DA718" s="7"/>
      <c r="DB718" s="7"/>
      <c r="DC718" s="7"/>
      <c r="DD718" s="7"/>
      <c r="DE718" s="7"/>
      <c r="DF718" s="7"/>
      <c r="DG718" s="7"/>
      <c r="DH718" s="7"/>
      <c r="DI718" s="7"/>
      <c r="DJ718" s="7"/>
      <c r="DK718" s="7"/>
      <c r="DL718" s="7"/>
      <c r="DM718" s="7"/>
      <c r="DN718" s="7"/>
      <c r="DO718" s="7"/>
      <c r="DP718" s="7"/>
      <c r="DQ718" s="7"/>
      <c r="DR718" s="7"/>
      <c r="DS718" s="7"/>
      <c r="DT718" s="7"/>
      <c r="DU718" s="7"/>
      <c r="DV718" s="7"/>
      <c r="DW718" s="7"/>
      <c r="DX718" s="7"/>
      <c r="DY718" s="7"/>
      <c r="DZ718" s="7"/>
      <c r="EA718" s="7"/>
      <c r="EB718" s="7"/>
      <c r="EC718" s="7"/>
      <c r="ED718" s="7"/>
      <c r="EE718" s="7"/>
      <c r="EF718" s="7"/>
      <c r="EG718" s="7"/>
      <c r="EH718" s="7"/>
      <c r="EI718" s="7"/>
      <c r="EJ718" s="7"/>
      <c r="EK718" s="7"/>
      <c r="EL718" s="7"/>
      <c r="EM718" s="7"/>
      <c r="EN718" s="7"/>
      <c r="EO718" s="7"/>
      <c r="EP718" s="7"/>
      <c r="EQ718" s="7"/>
      <c r="ER718" s="7"/>
      <c r="ES718" s="7"/>
      <c r="ET718" s="7"/>
      <c r="EU718" s="7"/>
      <c r="EV718" s="7"/>
      <c r="EW718" s="7"/>
      <c r="EX718" s="7"/>
      <c r="EY718" s="7"/>
      <c r="EZ718" s="7"/>
      <c r="FA718" s="7"/>
      <c r="FB718" s="7"/>
      <c r="FC718" s="7"/>
      <c r="FD718" s="7"/>
      <c r="FE718" s="7"/>
      <c r="FF718" s="7"/>
      <c r="FG718" s="7"/>
      <c r="FH718" s="7"/>
      <c r="FI718" s="7"/>
      <c r="FJ718" s="7"/>
      <c r="FK718" s="7"/>
      <c r="FL718" s="7"/>
      <c r="FM718" s="7"/>
      <c r="FN718" s="7"/>
      <c r="FO718" s="7"/>
      <c r="FP718" s="7"/>
      <c r="FQ718" s="7"/>
      <c r="FR718" s="7"/>
      <c r="FS718" s="7"/>
      <c r="FT718" s="7"/>
      <c r="FU718" s="7"/>
      <c r="FV718" s="7"/>
      <c r="FW718" s="7"/>
      <c r="FX718" s="7"/>
      <c r="FY718" s="7"/>
      <c r="FZ718" s="7"/>
      <c r="GA718" s="7"/>
      <c r="GB718" s="7"/>
      <c r="GC718" s="7"/>
      <c r="GD718" s="7"/>
      <c r="GE718" s="7"/>
      <c r="GF718" s="7"/>
      <c r="GG718" s="7"/>
      <c r="GH718" s="7"/>
      <c r="GI718" s="7"/>
      <c r="GJ718" s="7"/>
      <c r="GK718" s="7"/>
      <c r="GL718" s="7"/>
      <c r="GM718" s="7"/>
      <c r="GN718" s="7"/>
      <c r="GO718" s="7"/>
      <c r="GP718" s="7"/>
      <c r="GQ718" s="7"/>
      <c r="GR718" s="7"/>
      <c r="GS718" s="7"/>
      <c r="GT718" s="7"/>
      <c r="GU718" s="7"/>
      <c r="GV718" s="7"/>
      <c r="GW718" s="7"/>
      <c r="GX718" s="7"/>
      <c r="GY718" s="7"/>
      <c r="GZ718" s="7"/>
      <c r="HA718" s="7"/>
      <c r="HB718" s="7"/>
      <c r="HC718" s="7"/>
      <c r="HD718" s="7"/>
      <c r="HE718" s="7"/>
      <c r="HF718" s="7"/>
      <c r="HG718" s="7"/>
      <c r="HH718" s="7"/>
      <c r="HI718" s="7"/>
      <c r="HJ718" s="7"/>
      <c r="HK718" s="7"/>
      <c r="HL718" s="7"/>
      <c r="HM718" s="7"/>
      <c r="HN718" s="7"/>
      <c r="HO718" s="7"/>
      <c r="HP718" s="7"/>
      <c r="HQ718" s="7"/>
      <c r="HR718" s="7"/>
      <c r="HS718" s="7"/>
      <c r="HT718" s="7"/>
      <c r="HU718" s="7"/>
      <c r="HV718" s="7"/>
      <c r="HW718" s="7"/>
      <c r="HX718" s="7"/>
      <c r="HY718" s="7"/>
      <c r="HZ718" s="7"/>
      <c r="IA718" s="7"/>
      <c r="IB718" s="7"/>
      <c r="IC718" s="7"/>
      <c r="ID718" s="7"/>
      <c r="IE718" s="7"/>
      <c r="IF718" s="7"/>
      <c r="IG718" s="7"/>
      <c r="IH718" s="7"/>
      <c r="II718" s="7"/>
      <c r="IJ718" s="7"/>
      <c r="IK718" s="7"/>
      <c r="IL718" s="7"/>
      <c r="IM718" s="7"/>
      <c r="IN718" s="7"/>
      <c r="IO718" s="7"/>
      <c r="IP718" s="7"/>
      <c r="IQ718" s="7"/>
      <c r="IR718" s="7"/>
      <c r="IS718" s="7"/>
      <c r="IT718" s="7"/>
      <c r="IU718" s="7"/>
      <c r="IV718" s="7"/>
    </row>
    <row r="719" spans="1:256" s="33" customFormat="1">
      <c r="A719" s="1102"/>
      <c r="B719" s="1101"/>
      <c r="C719" s="91"/>
      <c r="D719" s="1099"/>
      <c r="E719" s="91"/>
      <c r="F719" s="91"/>
      <c r="G719" s="2"/>
      <c r="H719" s="197"/>
      <c r="I719" s="917"/>
      <c r="J719" s="91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  <c r="AD719" s="7"/>
      <c r="AE719" s="7"/>
      <c r="AF719" s="7"/>
      <c r="AG719" s="7"/>
      <c r="AH719" s="7"/>
      <c r="AI719" s="7"/>
      <c r="AJ719" s="7"/>
      <c r="AK719" s="7"/>
      <c r="AL719" s="7"/>
      <c r="AM719" s="7"/>
      <c r="AN719" s="7"/>
      <c r="AO719" s="7"/>
      <c r="AP719" s="7"/>
      <c r="AQ719" s="7"/>
      <c r="AR719" s="7"/>
      <c r="AS719" s="7"/>
      <c r="AT719" s="7"/>
      <c r="AU719" s="7"/>
      <c r="AV719" s="7"/>
      <c r="AW719" s="7"/>
      <c r="AX719" s="7"/>
      <c r="AY719" s="7"/>
      <c r="AZ719" s="7"/>
      <c r="BA719" s="7"/>
      <c r="BB719" s="7"/>
      <c r="BC719" s="7"/>
      <c r="BD719" s="7"/>
      <c r="BE719" s="7"/>
      <c r="BF719" s="7"/>
      <c r="BG719" s="7"/>
      <c r="BH719" s="7"/>
      <c r="BI719" s="7"/>
      <c r="BJ719" s="7"/>
      <c r="BK719" s="7"/>
      <c r="BL719" s="7"/>
      <c r="BM719" s="7"/>
      <c r="BN719" s="7"/>
      <c r="BO719" s="7"/>
      <c r="BP719" s="7"/>
      <c r="BQ719" s="7"/>
      <c r="BR719" s="7"/>
      <c r="BS719" s="7"/>
      <c r="BT719" s="7"/>
      <c r="BU719" s="7"/>
      <c r="BV719" s="7"/>
      <c r="BW719" s="7"/>
      <c r="BX719" s="7"/>
      <c r="BY719" s="7"/>
      <c r="BZ719" s="7"/>
      <c r="CA719" s="7"/>
      <c r="CB719" s="7"/>
      <c r="CC719" s="7"/>
      <c r="CD719" s="7"/>
      <c r="CE719" s="7"/>
      <c r="CF719" s="7"/>
      <c r="CG719" s="7"/>
      <c r="CH719" s="7"/>
      <c r="CI719" s="7"/>
      <c r="CJ719" s="7"/>
      <c r="CK719" s="7"/>
      <c r="CL719" s="7"/>
      <c r="CM719" s="7"/>
      <c r="CN719" s="7"/>
      <c r="CO719" s="7"/>
      <c r="CP719" s="7"/>
      <c r="CQ719" s="7"/>
      <c r="CR719" s="7"/>
      <c r="CS719" s="7"/>
      <c r="CT719" s="7"/>
      <c r="CU719" s="7"/>
      <c r="CV719" s="7"/>
      <c r="CW719" s="7"/>
      <c r="CX719" s="7"/>
      <c r="CY719" s="7"/>
      <c r="CZ719" s="7"/>
      <c r="DA719" s="7"/>
      <c r="DB719" s="7"/>
      <c r="DC719" s="7"/>
      <c r="DD719" s="7"/>
      <c r="DE719" s="7"/>
      <c r="DF719" s="7"/>
      <c r="DG719" s="7"/>
      <c r="DH719" s="7"/>
      <c r="DI719" s="7"/>
      <c r="DJ719" s="7"/>
      <c r="DK719" s="7"/>
      <c r="DL719" s="7"/>
      <c r="DM719" s="7"/>
      <c r="DN719" s="7"/>
      <c r="DO719" s="7"/>
      <c r="DP719" s="7"/>
      <c r="DQ719" s="7"/>
      <c r="DR719" s="7"/>
      <c r="DS719" s="7"/>
      <c r="DT719" s="7"/>
      <c r="DU719" s="7"/>
      <c r="DV719" s="7"/>
      <c r="DW719" s="7"/>
      <c r="DX719" s="7"/>
      <c r="DY719" s="7"/>
      <c r="DZ719" s="7"/>
      <c r="EA719" s="7"/>
      <c r="EB719" s="7"/>
      <c r="EC719" s="7"/>
      <c r="ED719" s="7"/>
      <c r="EE719" s="7"/>
      <c r="EF719" s="7"/>
      <c r="EG719" s="7"/>
      <c r="EH719" s="7"/>
      <c r="EI719" s="7"/>
      <c r="EJ719" s="7"/>
      <c r="EK719" s="7"/>
      <c r="EL719" s="7"/>
      <c r="EM719" s="7"/>
      <c r="EN719" s="7"/>
      <c r="EO719" s="7"/>
      <c r="EP719" s="7"/>
      <c r="EQ719" s="7"/>
      <c r="ER719" s="7"/>
      <c r="ES719" s="7"/>
      <c r="ET719" s="7"/>
      <c r="EU719" s="7"/>
      <c r="EV719" s="7"/>
      <c r="EW719" s="7"/>
      <c r="EX719" s="7"/>
      <c r="EY719" s="7"/>
      <c r="EZ719" s="7"/>
      <c r="FA719" s="7"/>
      <c r="FB719" s="7"/>
      <c r="FC719" s="7"/>
      <c r="FD719" s="7"/>
      <c r="FE719" s="7"/>
      <c r="FF719" s="7"/>
      <c r="FG719" s="7"/>
      <c r="FH719" s="7"/>
      <c r="FI719" s="7"/>
      <c r="FJ719" s="7"/>
      <c r="FK719" s="7"/>
      <c r="FL719" s="7"/>
      <c r="FM719" s="7"/>
      <c r="FN719" s="7"/>
      <c r="FO719" s="7"/>
      <c r="FP719" s="7"/>
      <c r="FQ719" s="7"/>
      <c r="FR719" s="7"/>
      <c r="FS719" s="7"/>
      <c r="FT719" s="7"/>
      <c r="FU719" s="7"/>
      <c r="FV719" s="7"/>
      <c r="FW719" s="7"/>
      <c r="FX719" s="7"/>
      <c r="FY719" s="7"/>
      <c r="FZ719" s="7"/>
      <c r="GA719" s="7"/>
      <c r="GB719" s="7"/>
      <c r="GC719" s="7"/>
      <c r="GD719" s="7"/>
      <c r="GE719" s="7"/>
      <c r="GF719" s="7"/>
      <c r="GG719" s="7"/>
      <c r="GH719" s="7"/>
      <c r="GI719" s="7"/>
      <c r="GJ719" s="7"/>
      <c r="GK719" s="7"/>
      <c r="GL719" s="7"/>
      <c r="GM719" s="7"/>
      <c r="GN719" s="7"/>
      <c r="GO719" s="7"/>
      <c r="GP719" s="7"/>
      <c r="GQ719" s="7"/>
      <c r="GR719" s="7"/>
      <c r="GS719" s="7"/>
      <c r="GT719" s="7"/>
      <c r="GU719" s="7"/>
      <c r="GV719" s="7"/>
      <c r="GW719" s="7"/>
      <c r="GX719" s="7"/>
      <c r="GY719" s="7"/>
      <c r="GZ719" s="7"/>
      <c r="HA719" s="7"/>
      <c r="HB719" s="7"/>
      <c r="HC719" s="7"/>
      <c r="HD719" s="7"/>
      <c r="HE719" s="7"/>
      <c r="HF719" s="7"/>
      <c r="HG719" s="7"/>
      <c r="HH719" s="7"/>
      <c r="HI719" s="7"/>
      <c r="HJ719" s="7"/>
      <c r="HK719" s="7"/>
      <c r="HL719" s="7"/>
      <c r="HM719" s="7"/>
      <c r="HN719" s="7"/>
      <c r="HO719" s="7"/>
      <c r="HP719" s="7"/>
      <c r="HQ719" s="7"/>
      <c r="HR719" s="7"/>
      <c r="HS719" s="7"/>
      <c r="HT719" s="7"/>
      <c r="HU719" s="7"/>
      <c r="HV719" s="7"/>
      <c r="HW719" s="7"/>
      <c r="HX719" s="7"/>
      <c r="HY719" s="7"/>
      <c r="HZ719" s="7"/>
      <c r="IA719" s="7"/>
      <c r="IB719" s="7"/>
      <c r="IC719" s="7"/>
      <c r="ID719" s="7"/>
      <c r="IE719" s="7"/>
      <c r="IF719" s="7"/>
      <c r="IG719" s="7"/>
      <c r="IH719" s="7"/>
      <c r="II719" s="7"/>
      <c r="IJ719" s="7"/>
      <c r="IK719" s="7"/>
      <c r="IL719" s="7"/>
      <c r="IM719" s="7"/>
      <c r="IN719" s="7"/>
      <c r="IO719" s="7"/>
      <c r="IP719" s="7"/>
      <c r="IQ719" s="7"/>
      <c r="IR719" s="7"/>
      <c r="IS719" s="7"/>
      <c r="IT719" s="7"/>
      <c r="IU719" s="7"/>
      <c r="IV719" s="7"/>
    </row>
    <row r="720" spans="1:256" s="33" customFormat="1">
      <c r="A720" s="1102"/>
      <c r="B720" s="1101"/>
      <c r="C720" s="91"/>
      <c r="D720" s="1099"/>
      <c r="E720" s="91"/>
      <c r="F720" s="91"/>
      <c r="G720" s="2"/>
      <c r="H720" s="197"/>
      <c r="I720" s="917"/>
      <c r="J720" s="91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  <c r="AD720" s="7"/>
      <c r="AE720" s="7"/>
      <c r="AF720" s="7"/>
      <c r="AG720" s="7"/>
      <c r="AH720" s="7"/>
      <c r="AI720" s="7"/>
      <c r="AJ720" s="7"/>
      <c r="AK720" s="7"/>
      <c r="AL720" s="7"/>
      <c r="AM720" s="7"/>
      <c r="AN720" s="7"/>
      <c r="AO720" s="7"/>
      <c r="AP720" s="7"/>
      <c r="AQ720" s="7"/>
      <c r="AR720" s="7"/>
      <c r="AS720" s="7"/>
      <c r="AT720" s="7"/>
      <c r="AU720" s="7"/>
      <c r="AV720" s="7"/>
      <c r="AW720" s="7"/>
      <c r="AX720" s="7"/>
      <c r="AY720" s="7"/>
      <c r="AZ720" s="7"/>
      <c r="BA720" s="7"/>
      <c r="BB720" s="7"/>
      <c r="BC720" s="7"/>
      <c r="BD720" s="7"/>
      <c r="BE720" s="7"/>
      <c r="BF720" s="7"/>
      <c r="BG720" s="7"/>
      <c r="BH720" s="7"/>
      <c r="BI720" s="7"/>
      <c r="BJ720" s="7"/>
      <c r="BK720" s="7"/>
      <c r="BL720" s="7"/>
      <c r="BM720" s="7"/>
      <c r="BN720" s="7"/>
      <c r="BO720" s="7"/>
      <c r="BP720" s="7"/>
      <c r="BQ720" s="7"/>
      <c r="BR720" s="7"/>
      <c r="BS720" s="7"/>
      <c r="BT720" s="7"/>
      <c r="BU720" s="7"/>
      <c r="BV720" s="7"/>
      <c r="BW720" s="7"/>
      <c r="BX720" s="7"/>
      <c r="BY720" s="7"/>
      <c r="BZ720" s="7"/>
      <c r="CA720" s="7"/>
      <c r="CB720" s="7"/>
      <c r="CC720" s="7"/>
      <c r="CD720" s="7"/>
      <c r="CE720" s="7"/>
      <c r="CF720" s="7"/>
      <c r="CG720" s="7"/>
      <c r="CH720" s="7"/>
      <c r="CI720" s="7"/>
      <c r="CJ720" s="7"/>
      <c r="CK720" s="7"/>
      <c r="CL720" s="7"/>
      <c r="CM720" s="7"/>
      <c r="CN720" s="7"/>
      <c r="CO720" s="7"/>
      <c r="CP720" s="7"/>
      <c r="CQ720" s="7"/>
      <c r="CR720" s="7"/>
      <c r="CS720" s="7"/>
      <c r="CT720" s="7"/>
      <c r="CU720" s="7"/>
      <c r="CV720" s="7"/>
      <c r="CW720" s="7"/>
      <c r="CX720" s="7"/>
      <c r="CY720" s="7"/>
      <c r="CZ720" s="7"/>
      <c r="DA720" s="7"/>
      <c r="DB720" s="7"/>
      <c r="DC720" s="7"/>
      <c r="DD720" s="7"/>
      <c r="DE720" s="7"/>
      <c r="DF720" s="7"/>
      <c r="DG720" s="7"/>
      <c r="DH720" s="7"/>
      <c r="DI720" s="7"/>
      <c r="DJ720" s="7"/>
      <c r="DK720" s="7"/>
      <c r="DL720" s="7"/>
      <c r="DM720" s="7"/>
      <c r="DN720" s="7"/>
      <c r="DO720" s="7"/>
      <c r="DP720" s="7"/>
      <c r="DQ720" s="7"/>
      <c r="DR720" s="7"/>
      <c r="DS720" s="7"/>
      <c r="DT720" s="7"/>
      <c r="DU720" s="7"/>
      <c r="DV720" s="7"/>
      <c r="DW720" s="7"/>
      <c r="DX720" s="7"/>
      <c r="DY720" s="7"/>
      <c r="DZ720" s="7"/>
      <c r="EA720" s="7"/>
      <c r="EB720" s="7"/>
      <c r="EC720" s="7"/>
      <c r="ED720" s="7"/>
      <c r="EE720" s="7"/>
      <c r="EF720" s="7"/>
      <c r="EG720" s="7"/>
      <c r="EH720" s="7"/>
      <c r="EI720" s="7"/>
      <c r="EJ720" s="7"/>
      <c r="EK720" s="7"/>
      <c r="EL720" s="7"/>
      <c r="EM720" s="7"/>
      <c r="EN720" s="7"/>
      <c r="EO720" s="7"/>
      <c r="EP720" s="7"/>
      <c r="EQ720" s="7"/>
      <c r="ER720" s="7"/>
      <c r="ES720" s="7"/>
      <c r="ET720" s="7"/>
      <c r="EU720" s="7"/>
      <c r="EV720" s="7"/>
      <c r="EW720" s="7"/>
      <c r="EX720" s="7"/>
      <c r="EY720" s="7"/>
      <c r="EZ720" s="7"/>
      <c r="FA720" s="7"/>
      <c r="FB720" s="7"/>
      <c r="FC720" s="7"/>
      <c r="FD720" s="7"/>
      <c r="FE720" s="7"/>
      <c r="FF720" s="7"/>
      <c r="FG720" s="7"/>
      <c r="FH720" s="7"/>
      <c r="FI720" s="7"/>
      <c r="FJ720" s="7"/>
      <c r="FK720" s="7"/>
      <c r="FL720" s="7"/>
      <c r="FM720" s="7"/>
      <c r="FN720" s="7"/>
      <c r="FO720" s="7"/>
      <c r="FP720" s="7"/>
      <c r="FQ720" s="7"/>
      <c r="FR720" s="7"/>
      <c r="FS720" s="7"/>
      <c r="FT720" s="7"/>
      <c r="FU720" s="7"/>
      <c r="FV720" s="7"/>
      <c r="FW720" s="7"/>
      <c r="FX720" s="7"/>
      <c r="FY720" s="7"/>
      <c r="FZ720" s="7"/>
      <c r="GA720" s="7"/>
      <c r="GB720" s="7"/>
      <c r="GC720" s="7"/>
      <c r="GD720" s="7"/>
      <c r="GE720" s="7"/>
      <c r="GF720" s="7"/>
      <c r="GG720" s="7"/>
      <c r="GH720" s="7"/>
      <c r="GI720" s="7"/>
      <c r="GJ720" s="7"/>
      <c r="GK720" s="7"/>
      <c r="GL720" s="7"/>
      <c r="GM720" s="7"/>
      <c r="GN720" s="7"/>
      <c r="GO720" s="7"/>
      <c r="GP720" s="7"/>
      <c r="GQ720" s="7"/>
      <c r="GR720" s="7"/>
      <c r="GS720" s="7"/>
      <c r="GT720" s="7"/>
      <c r="GU720" s="7"/>
      <c r="GV720" s="7"/>
      <c r="GW720" s="7"/>
      <c r="GX720" s="7"/>
      <c r="GY720" s="7"/>
      <c r="GZ720" s="7"/>
      <c r="HA720" s="7"/>
      <c r="HB720" s="7"/>
      <c r="HC720" s="7"/>
      <c r="HD720" s="7"/>
      <c r="HE720" s="7"/>
      <c r="HF720" s="7"/>
      <c r="HG720" s="7"/>
      <c r="HH720" s="7"/>
      <c r="HI720" s="7"/>
      <c r="HJ720" s="7"/>
      <c r="HK720" s="7"/>
      <c r="HL720" s="7"/>
      <c r="HM720" s="7"/>
      <c r="HN720" s="7"/>
      <c r="HO720" s="7"/>
      <c r="HP720" s="7"/>
      <c r="HQ720" s="7"/>
      <c r="HR720" s="7"/>
      <c r="HS720" s="7"/>
      <c r="HT720" s="7"/>
      <c r="HU720" s="7"/>
      <c r="HV720" s="7"/>
      <c r="HW720" s="7"/>
      <c r="HX720" s="7"/>
      <c r="HY720" s="7"/>
      <c r="HZ720" s="7"/>
      <c r="IA720" s="7"/>
      <c r="IB720" s="7"/>
      <c r="IC720" s="7"/>
      <c r="ID720" s="7"/>
      <c r="IE720" s="7"/>
      <c r="IF720" s="7"/>
      <c r="IG720" s="7"/>
      <c r="IH720" s="7"/>
      <c r="II720" s="7"/>
      <c r="IJ720" s="7"/>
      <c r="IK720" s="7"/>
      <c r="IL720" s="7"/>
      <c r="IM720" s="7"/>
      <c r="IN720" s="7"/>
      <c r="IO720" s="7"/>
      <c r="IP720" s="7"/>
      <c r="IQ720" s="7"/>
      <c r="IR720" s="7"/>
      <c r="IS720" s="7"/>
      <c r="IT720" s="7"/>
      <c r="IU720" s="7"/>
      <c r="IV720" s="7"/>
    </row>
    <row r="721" spans="1:256" s="33" customFormat="1">
      <c r="A721" s="1102"/>
      <c r="B721" s="1101"/>
      <c r="C721" s="91"/>
      <c r="D721" s="1099"/>
      <c r="E721" s="91"/>
      <c r="F721" s="91"/>
      <c r="G721" s="2"/>
      <c r="H721" s="197"/>
      <c r="I721" s="917"/>
      <c r="J721" s="91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7"/>
      <c r="AD721" s="7"/>
      <c r="AE721" s="7"/>
      <c r="AF721" s="7"/>
      <c r="AG721" s="7"/>
      <c r="AH721" s="7"/>
      <c r="AI721" s="7"/>
      <c r="AJ721" s="7"/>
      <c r="AK721" s="7"/>
      <c r="AL721" s="7"/>
      <c r="AM721" s="7"/>
      <c r="AN721" s="7"/>
      <c r="AO721" s="7"/>
      <c r="AP721" s="7"/>
      <c r="AQ721" s="7"/>
      <c r="AR721" s="7"/>
      <c r="AS721" s="7"/>
      <c r="AT721" s="7"/>
      <c r="AU721" s="7"/>
      <c r="AV721" s="7"/>
      <c r="AW721" s="7"/>
      <c r="AX721" s="7"/>
      <c r="AY721" s="7"/>
      <c r="AZ721" s="7"/>
      <c r="BA721" s="7"/>
      <c r="BB721" s="7"/>
      <c r="BC721" s="7"/>
      <c r="BD721" s="7"/>
      <c r="BE721" s="7"/>
      <c r="BF721" s="7"/>
      <c r="BG721" s="7"/>
      <c r="BH721" s="7"/>
      <c r="BI721" s="7"/>
      <c r="BJ721" s="7"/>
      <c r="BK721" s="7"/>
      <c r="BL721" s="7"/>
      <c r="BM721" s="7"/>
      <c r="BN721" s="7"/>
      <c r="BO721" s="7"/>
      <c r="BP721" s="7"/>
      <c r="BQ721" s="7"/>
      <c r="BR721" s="7"/>
      <c r="BS721" s="7"/>
      <c r="BT721" s="7"/>
      <c r="BU721" s="7"/>
      <c r="BV721" s="7"/>
      <c r="BW721" s="7"/>
      <c r="BX721" s="7"/>
      <c r="BY721" s="7"/>
      <c r="BZ721" s="7"/>
      <c r="CA721" s="7"/>
      <c r="CB721" s="7"/>
      <c r="CC721" s="7"/>
      <c r="CD721" s="7"/>
      <c r="CE721" s="7"/>
      <c r="CF721" s="7"/>
      <c r="CG721" s="7"/>
      <c r="CH721" s="7"/>
      <c r="CI721" s="7"/>
      <c r="CJ721" s="7"/>
      <c r="CK721" s="7"/>
      <c r="CL721" s="7"/>
      <c r="CM721" s="7"/>
      <c r="CN721" s="7"/>
      <c r="CO721" s="7"/>
      <c r="CP721" s="7"/>
      <c r="CQ721" s="7"/>
      <c r="CR721" s="7"/>
      <c r="CS721" s="7"/>
      <c r="CT721" s="7"/>
      <c r="CU721" s="7"/>
      <c r="CV721" s="7"/>
      <c r="CW721" s="7"/>
      <c r="CX721" s="7"/>
      <c r="CY721" s="7"/>
      <c r="CZ721" s="7"/>
      <c r="DA721" s="7"/>
      <c r="DB721" s="7"/>
      <c r="DC721" s="7"/>
      <c r="DD721" s="7"/>
      <c r="DE721" s="7"/>
      <c r="DF721" s="7"/>
      <c r="DG721" s="7"/>
      <c r="DH721" s="7"/>
      <c r="DI721" s="7"/>
      <c r="DJ721" s="7"/>
      <c r="DK721" s="7"/>
      <c r="DL721" s="7"/>
      <c r="DM721" s="7"/>
      <c r="DN721" s="7"/>
      <c r="DO721" s="7"/>
      <c r="DP721" s="7"/>
      <c r="DQ721" s="7"/>
      <c r="DR721" s="7"/>
      <c r="DS721" s="7"/>
      <c r="DT721" s="7"/>
      <c r="DU721" s="7"/>
      <c r="DV721" s="7"/>
      <c r="DW721" s="7"/>
      <c r="DX721" s="7"/>
      <c r="DY721" s="7"/>
      <c r="DZ721" s="7"/>
      <c r="EA721" s="7"/>
      <c r="EB721" s="7"/>
      <c r="EC721" s="7"/>
      <c r="ED721" s="7"/>
      <c r="EE721" s="7"/>
      <c r="EF721" s="7"/>
      <c r="EG721" s="7"/>
      <c r="EH721" s="7"/>
      <c r="EI721" s="7"/>
      <c r="EJ721" s="7"/>
      <c r="EK721" s="7"/>
      <c r="EL721" s="7"/>
      <c r="EM721" s="7"/>
      <c r="EN721" s="7"/>
      <c r="EO721" s="7"/>
      <c r="EP721" s="7"/>
      <c r="EQ721" s="7"/>
      <c r="ER721" s="7"/>
      <c r="ES721" s="7"/>
      <c r="ET721" s="7"/>
      <c r="EU721" s="7"/>
      <c r="EV721" s="7"/>
      <c r="EW721" s="7"/>
      <c r="EX721" s="7"/>
      <c r="EY721" s="7"/>
      <c r="EZ721" s="7"/>
      <c r="FA721" s="7"/>
      <c r="FB721" s="7"/>
      <c r="FC721" s="7"/>
      <c r="FD721" s="7"/>
      <c r="FE721" s="7"/>
      <c r="FF721" s="7"/>
      <c r="FG721" s="7"/>
      <c r="FH721" s="7"/>
      <c r="FI721" s="7"/>
      <c r="FJ721" s="7"/>
      <c r="FK721" s="7"/>
      <c r="FL721" s="7"/>
      <c r="FM721" s="7"/>
      <c r="FN721" s="7"/>
      <c r="FO721" s="7"/>
      <c r="FP721" s="7"/>
      <c r="FQ721" s="7"/>
      <c r="FR721" s="7"/>
      <c r="FS721" s="7"/>
      <c r="FT721" s="7"/>
      <c r="FU721" s="7"/>
      <c r="FV721" s="7"/>
      <c r="FW721" s="7"/>
      <c r="FX721" s="7"/>
      <c r="FY721" s="7"/>
      <c r="FZ721" s="7"/>
      <c r="GA721" s="7"/>
      <c r="GB721" s="7"/>
      <c r="GC721" s="7"/>
      <c r="GD721" s="7"/>
      <c r="GE721" s="7"/>
      <c r="GF721" s="7"/>
      <c r="GG721" s="7"/>
      <c r="GH721" s="7"/>
      <c r="GI721" s="7"/>
      <c r="GJ721" s="7"/>
      <c r="GK721" s="7"/>
      <c r="GL721" s="7"/>
      <c r="GM721" s="7"/>
      <c r="GN721" s="7"/>
      <c r="GO721" s="7"/>
      <c r="GP721" s="7"/>
      <c r="GQ721" s="7"/>
      <c r="GR721" s="7"/>
      <c r="GS721" s="7"/>
      <c r="GT721" s="7"/>
      <c r="GU721" s="7"/>
      <c r="GV721" s="7"/>
      <c r="GW721" s="7"/>
      <c r="GX721" s="7"/>
      <c r="GY721" s="7"/>
      <c r="GZ721" s="7"/>
      <c r="HA721" s="7"/>
      <c r="HB721" s="7"/>
      <c r="HC721" s="7"/>
      <c r="HD721" s="7"/>
      <c r="HE721" s="7"/>
      <c r="HF721" s="7"/>
      <c r="HG721" s="7"/>
      <c r="HH721" s="7"/>
      <c r="HI721" s="7"/>
      <c r="HJ721" s="7"/>
      <c r="HK721" s="7"/>
      <c r="HL721" s="7"/>
      <c r="HM721" s="7"/>
      <c r="HN721" s="7"/>
      <c r="HO721" s="7"/>
      <c r="HP721" s="7"/>
      <c r="HQ721" s="7"/>
      <c r="HR721" s="7"/>
      <c r="HS721" s="7"/>
      <c r="HT721" s="7"/>
      <c r="HU721" s="7"/>
      <c r="HV721" s="7"/>
      <c r="HW721" s="7"/>
      <c r="HX721" s="7"/>
      <c r="HY721" s="7"/>
      <c r="HZ721" s="7"/>
      <c r="IA721" s="7"/>
      <c r="IB721" s="7"/>
      <c r="IC721" s="7"/>
      <c r="ID721" s="7"/>
      <c r="IE721" s="7"/>
      <c r="IF721" s="7"/>
      <c r="IG721" s="7"/>
      <c r="IH721" s="7"/>
      <c r="II721" s="7"/>
      <c r="IJ721" s="7"/>
      <c r="IK721" s="7"/>
      <c r="IL721" s="7"/>
      <c r="IM721" s="7"/>
      <c r="IN721" s="7"/>
      <c r="IO721" s="7"/>
      <c r="IP721" s="7"/>
      <c r="IQ721" s="7"/>
      <c r="IR721" s="7"/>
      <c r="IS721" s="7"/>
      <c r="IT721" s="7"/>
      <c r="IU721" s="7"/>
      <c r="IV721" s="7"/>
    </row>
    <row r="722" spans="1:256" s="33" customFormat="1">
      <c r="A722" s="1102"/>
      <c r="B722" s="1101"/>
      <c r="C722" s="91"/>
      <c r="D722" s="1099"/>
      <c r="E722" s="91"/>
      <c r="F722" s="91"/>
      <c r="G722" s="2"/>
      <c r="H722" s="197"/>
      <c r="I722" s="917"/>
      <c r="J722" s="91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7"/>
      <c r="AD722" s="7"/>
      <c r="AE722" s="7"/>
      <c r="AF722" s="7"/>
      <c r="AG722" s="7"/>
      <c r="AH722" s="7"/>
      <c r="AI722" s="7"/>
      <c r="AJ722" s="7"/>
      <c r="AK722" s="7"/>
      <c r="AL722" s="7"/>
      <c r="AM722" s="7"/>
      <c r="AN722" s="7"/>
      <c r="AO722" s="7"/>
      <c r="AP722" s="7"/>
      <c r="AQ722" s="7"/>
      <c r="AR722" s="7"/>
      <c r="AS722" s="7"/>
      <c r="AT722" s="7"/>
      <c r="AU722" s="7"/>
      <c r="AV722" s="7"/>
      <c r="AW722" s="7"/>
      <c r="AX722" s="7"/>
      <c r="AY722" s="7"/>
      <c r="AZ722" s="7"/>
      <c r="BA722" s="7"/>
      <c r="BB722" s="7"/>
      <c r="BC722" s="7"/>
      <c r="BD722" s="7"/>
      <c r="BE722" s="7"/>
      <c r="BF722" s="7"/>
      <c r="BG722" s="7"/>
      <c r="BH722" s="7"/>
      <c r="BI722" s="7"/>
      <c r="BJ722" s="7"/>
      <c r="BK722" s="7"/>
      <c r="BL722" s="7"/>
      <c r="BM722" s="7"/>
      <c r="BN722" s="7"/>
      <c r="BO722" s="7"/>
      <c r="BP722" s="7"/>
      <c r="BQ722" s="7"/>
      <c r="BR722" s="7"/>
      <c r="BS722" s="7"/>
      <c r="BT722" s="7"/>
      <c r="BU722" s="7"/>
      <c r="BV722" s="7"/>
      <c r="BW722" s="7"/>
      <c r="BX722" s="7"/>
      <c r="BY722" s="7"/>
      <c r="BZ722" s="7"/>
      <c r="CA722" s="7"/>
      <c r="CB722" s="7"/>
      <c r="CC722" s="7"/>
      <c r="CD722" s="7"/>
      <c r="CE722" s="7"/>
      <c r="CF722" s="7"/>
      <c r="CG722" s="7"/>
      <c r="CH722" s="7"/>
      <c r="CI722" s="7"/>
      <c r="CJ722" s="7"/>
      <c r="CK722" s="7"/>
      <c r="CL722" s="7"/>
      <c r="CM722" s="7"/>
      <c r="CN722" s="7"/>
      <c r="CO722" s="7"/>
      <c r="CP722" s="7"/>
      <c r="CQ722" s="7"/>
      <c r="CR722" s="7"/>
      <c r="CS722" s="7"/>
      <c r="CT722" s="7"/>
      <c r="CU722" s="7"/>
      <c r="CV722" s="7"/>
      <c r="CW722" s="7"/>
      <c r="CX722" s="7"/>
      <c r="CY722" s="7"/>
      <c r="CZ722" s="7"/>
      <c r="DA722" s="7"/>
      <c r="DB722" s="7"/>
      <c r="DC722" s="7"/>
      <c r="DD722" s="7"/>
      <c r="DE722" s="7"/>
      <c r="DF722" s="7"/>
      <c r="DG722" s="7"/>
      <c r="DH722" s="7"/>
      <c r="DI722" s="7"/>
      <c r="DJ722" s="7"/>
      <c r="DK722" s="7"/>
      <c r="DL722" s="7"/>
      <c r="DM722" s="7"/>
      <c r="DN722" s="7"/>
      <c r="DO722" s="7"/>
      <c r="DP722" s="7"/>
      <c r="DQ722" s="7"/>
      <c r="DR722" s="7"/>
      <c r="DS722" s="7"/>
      <c r="DT722" s="7"/>
      <c r="DU722" s="7"/>
      <c r="DV722" s="7"/>
      <c r="DW722" s="7"/>
      <c r="DX722" s="7"/>
      <c r="DY722" s="7"/>
      <c r="DZ722" s="7"/>
      <c r="EA722" s="7"/>
      <c r="EB722" s="7"/>
      <c r="EC722" s="7"/>
      <c r="ED722" s="7"/>
      <c r="EE722" s="7"/>
      <c r="EF722" s="7"/>
      <c r="EG722" s="7"/>
      <c r="EH722" s="7"/>
      <c r="EI722" s="7"/>
      <c r="EJ722" s="7"/>
      <c r="EK722" s="7"/>
      <c r="EL722" s="7"/>
      <c r="EM722" s="7"/>
      <c r="EN722" s="7"/>
      <c r="EO722" s="7"/>
      <c r="EP722" s="7"/>
      <c r="EQ722" s="7"/>
      <c r="ER722" s="7"/>
      <c r="ES722" s="7"/>
      <c r="ET722" s="7"/>
      <c r="EU722" s="7"/>
      <c r="EV722" s="7"/>
      <c r="EW722" s="7"/>
      <c r="EX722" s="7"/>
      <c r="EY722" s="7"/>
      <c r="EZ722" s="7"/>
      <c r="FA722" s="7"/>
      <c r="FB722" s="7"/>
      <c r="FC722" s="7"/>
      <c r="FD722" s="7"/>
      <c r="FE722" s="7"/>
      <c r="FF722" s="7"/>
      <c r="FG722" s="7"/>
      <c r="FH722" s="7"/>
      <c r="FI722" s="7"/>
      <c r="FJ722" s="7"/>
      <c r="FK722" s="7"/>
      <c r="FL722" s="7"/>
      <c r="FM722" s="7"/>
      <c r="FN722" s="7"/>
      <c r="FO722" s="7"/>
      <c r="FP722" s="7"/>
      <c r="FQ722" s="7"/>
      <c r="FR722" s="7"/>
      <c r="FS722" s="7"/>
      <c r="FT722" s="7"/>
      <c r="FU722" s="7"/>
      <c r="FV722" s="7"/>
      <c r="FW722" s="7"/>
      <c r="FX722" s="7"/>
      <c r="FY722" s="7"/>
      <c r="FZ722" s="7"/>
      <c r="GA722" s="7"/>
      <c r="GB722" s="7"/>
      <c r="GC722" s="7"/>
      <c r="GD722" s="7"/>
      <c r="GE722" s="7"/>
      <c r="GF722" s="7"/>
      <c r="GG722" s="7"/>
      <c r="GH722" s="7"/>
      <c r="GI722" s="7"/>
      <c r="GJ722" s="7"/>
      <c r="GK722" s="7"/>
      <c r="GL722" s="7"/>
      <c r="GM722" s="7"/>
      <c r="GN722" s="7"/>
      <c r="GO722" s="7"/>
      <c r="GP722" s="7"/>
      <c r="GQ722" s="7"/>
      <c r="GR722" s="7"/>
      <c r="GS722" s="7"/>
      <c r="GT722" s="7"/>
      <c r="GU722" s="7"/>
      <c r="GV722" s="7"/>
      <c r="GW722" s="7"/>
      <c r="GX722" s="7"/>
      <c r="GY722" s="7"/>
      <c r="GZ722" s="7"/>
      <c r="HA722" s="7"/>
      <c r="HB722" s="7"/>
      <c r="HC722" s="7"/>
      <c r="HD722" s="7"/>
      <c r="HE722" s="7"/>
      <c r="HF722" s="7"/>
      <c r="HG722" s="7"/>
      <c r="HH722" s="7"/>
      <c r="HI722" s="7"/>
      <c r="HJ722" s="7"/>
      <c r="HK722" s="7"/>
      <c r="HL722" s="7"/>
      <c r="HM722" s="7"/>
      <c r="HN722" s="7"/>
      <c r="HO722" s="7"/>
      <c r="HP722" s="7"/>
      <c r="HQ722" s="7"/>
      <c r="HR722" s="7"/>
      <c r="HS722" s="7"/>
      <c r="HT722" s="7"/>
      <c r="HU722" s="7"/>
      <c r="HV722" s="7"/>
      <c r="HW722" s="7"/>
      <c r="HX722" s="7"/>
      <c r="HY722" s="7"/>
      <c r="HZ722" s="7"/>
      <c r="IA722" s="7"/>
      <c r="IB722" s="7"/>
      <c r="IC722" s="7"/>
      <c r="ID722" s="7"/>
      <c r="IE722" s="7"/>
      <c r="IF722" s="7"/>
      <c r="IG722" s="7"/>
      <c r="IH722" s="7"/>
      <c r="II722" s="7"/>
      <c r="IJ722" s="7"/>
      <c r="IK722" s="7"/>
      <c r="IL722" s="7"/>
      <c r="IM722" s="7"/>
      <c r="IN722" s="7"/>
      <c r="IO722" s="7"/>
      <c r="IP722" s="7"/>
      <c r="IQ722" s="7"/>
      <c r="IR722" s="7"/>
      <c r="IS722" s="7"/>
      <c r="IT722" s="7"/>
      <c r="IU722" s="7"/>
      <c r="IV722" s="7"/>
    </row>
    <row r="723" spans="1:256" s="33" customFormat="1">
      <c r="A723" s="1102"/>
      <c r="B723" s="1101"/>
      <c r="C723" s="91"/>
      <c r="D723" s="1099"/>
      <c r="E723" s="91"/>
      <c r="F723" s="91"/>
      <c r="G723" s="2"/>
      <c r="H723" s="197"/>
      <c r="I723" s="917"/>
      <c r="J723" s="91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  <c r="AC723" s="7"/>
      <c r="AD723" s="7"/>
      <c r="AE723" s="7"/>
      <c r="AF723" s="7"/>
      <c r="AG723" s="7"/>
      <c r="AH723" s="7"/>
      <c r="AI723" s="7"/>
      <c r="AJ723" s="7"/>
      <c r="AK723" s="7"/>
      <c r="AL723" s="7"/>
      <c r="AM723" s="7"/>
      <c r="AN723" s="7"/>
      <c r="AO723" s="7"/>
      <c r="AP723" s="7"/>
      <c r="AQ723" s="7"/>
      <c r="AR723" s="7"/>
      <c r="AS723" s="7"/>
      <c r="AT723" s="7"/>
      <c r="AU723" s="7"/>
      <c r="AV723" s="7"/>
      <c r="AW723" s="7"/>
      <c r="AX723" s="7"/>
      <c r="AY723" s="7"/>
      <c r="AZ723" s="7"/>
      <c r="BA723" s="7"/>
      <c r="BB723" s="7"/>
      <c r="BC723" s="7"/>
      <c r="BD723" s="7"/>
      <c r="BE723" s="7"/>
      <c r="BF723" s="7"/>
      <c r="BG723" s="7"/>
      <c r="BH723" s="7"/>
      <c r="BI723" s="7"/>
      <c r="BJ723" s="7"/>
      <c r="BK723" s="7"/>
      <c r="BL723" s="7"/>
      <c r="BM723" s="7"/>
      <c r="BN723" s="7"/>
      <c r="BO723" s="7"/>
      <c r="BP723" s="7"/>
      <c r="BQ723" s="7"/>
      <c r="BR723" s="7"/>
      <c r="BS723" s="7"/>
      <c r="BT723" s="7"/>
      <c r="BU723" s="7"/>
      <c r="BV723" s="7"/>
      <c r="BW723" s="7"/>
      <c r="BX723" s="7"/>
      <c r="BY723" s="7"/>
      <c r="BZ723" s="7"/>
      <c r="CA723" s="7"/>
      <c r="CB723" s="7"/>
      <c r="CC723" s="7"/>
      <c r="CD723" s="7"/>
      <c r="CE723" s="7"/>
      <c r="CF723" s="7"/>
      <c r="CG723" s="7"/>
      <c r="CH723" s="7"/>
      <c r="CI723" s="7"/>
      <c r="CJ723" s="7"/>
      <c r="CK723" s="7"/>
      <c r="CL723" s="7"/>
      <c r="CM723" s="7"/>
      <c r="CN723" s="7"/>
      <c r="CO723" s="7"/>
      <c r="CP723" s="7"/>
      <c r="CQ723" s="7"/>
      <c r="CR723" s="7"/>
      <c r="CS723" s="7"/>
      <c r="CT723" s="7"/>
      <c r="CU723" s="7"/>
      <c r="CV723" s="7"/>
      <c r="CW723" s="7"/>
      <c r="CX723" s="7"/>
      <c r="CY723" s="7"/>
      <c r="CZ723" s="7"/>
      <c r="DA723" s="7"/>
      <c r="DB723" s="7"/>
      <c r="DC723" s="7"/>
      <c r="DD723" s="7"/>
      <c r="DE723" s="7"/>
      <c r="DF723" s="7"/>
      <c r="DG723" s="7"/>
      <c r="DH723" s="7"/>
      <c r="DI723" s="7"/>
      <c r="DJ723" s="7"/>
      <c r="DK723" s="7"/>
      <c r="DL723" s="7"/>
      <c r="DM723" s="7"/>
      <c r="DN723" s="7"/>
      <c r="DO723" s="7"/>
      <c r="DP723" s="7"/>
      <c r="DQ723" s="7"/>
      <c r="DR723" s="7"/>
      <c r="DS723" s="7"/>
      <c r="DT723" s="7"/>
      <c r="DU723" s="7"/>
      <c r="DV723" s="7"/>
      <c r="DW723" s="7"/>
      <c r="DX723" s="7"/>
      <c r="DY723" s="7"/>
      <c r="DZ723" s="7"/>
      <c r="EA723" s="7"/>
      <c r="EB723" s="7"/>
      <c r="EC723" s="7"/>
      <c r="ED723" s="7"/>
      <c r="EE723" s="7"/>
      <c r="EF723" s="7"/>
      <c r="EG723" s="7"/>
      <c r="EH723" s="7"/>
      <c r="EI723" s="7"/>
      <c r="EJ723" s="7"/>
      <c r="EK723" s="7"/>
      <c r="EL723" s="7"/>
      <c r="EM723" s="7"/>
      <c r="EN723" s="7"/>
      <c r="EO723" s="7"/>
      <c r="EP723" s="7"/>
      <c r="EQ723" s="7"/>
      <c r="ER723" s="7"/>
      <c r="ES723" s="7"/>
      <c r="ET723" s="7"/>
      <c r="EU723" s="7"/>
      <c r="EV723" s="7"/>
      <c r="EW723" s="7"/>
      <c r="EX723" s="7"/>
      <c r="EY723" s="7"/>
      <c r="EZ723" s="7"/>
      <c r="FA723" s="7"/>
      <c r="FB723" s="7"/>
      <c r="FC723" s="7"/>
      <c r="FD723" s="7"/>
      <c r="FE723" s="7"/>
      <c r="FF723" s="7"/>
      <c r="FG723" s="7"/>
      <c r="FH723" s="7"/>
      <c r="FI723" s="7"/>
      <c r="FJ723" s="7"/>
      <c r="FK723" s="7"/>
      <c r="FL723" s="7"/>
      <c r="FM723" s="7"/>
      <c r="FN723" s="7"/>
      <c r="FO723" s="7"/>
      <c r="FP723" s="7"/>
      <c r="FQ723" s="7"/>
      <c r="FR723" s="7"/>
      <c r="FS723" s="7"/>
      <c r="FT723" s="7"/>
      <c r="FU723" s="7"/>
      <c r="FV723" s="7"/>
      <c r="FW723" s="7"/>
      <c r="FX723" s="7"/>
      <c r="FY723" s="7"/>
      <c r="FZ723" s="7"/>
      <c r="GA723" s="7"/>
      <c r="GB723" s="7"/>
      <c r="GC723" s="7"/>
      <c r="GD723" s="7"/>
      <c r="GE723" s="7"/>
      <c r="GF723" s="7"/>
      <c r="GG723" s="7"/>
      <c r="GH723" s="7"/>
      <c r="GI723" s="7"/>
      <c r="GJ723" s="7"/>
      <c r="GK723" s="7"/>
      <c r="GL723" s="7"/>
      <c r="GM723" s="7"/>
      <c r="GN723" s="7"/>
      <c r="GO723" s="7"/>
      <c r="GP723" s="7"/>
      <c r="GQ723" s="7"/>
      <c r="GR723" s="7"/>
      <c r="GS723" s="7"/>
      <c r="GT723" s="7"/>
      <c r="GU723" s="7"/>
      <c r="GV723" s="7"/>
      <c r="GW723" s="7"/>
      <c r="GX723" s="7"/>
      <c r="GY723" s="7"/>
      <c r="GZ723" s="7"/>
      <c r="HA723" s="7"/>
      <c r="HB723" s="7"/>
      <c r="HC723" s="7"/>
      <c r="HD723" s="7"/>
      <c r="HE723" s="7"/>
      <c r="HF723" s="7"/>
      <c r="HG723" s="7"/>
      <c r="HH723" s="7"/>
      <c r="HI723" s="7"/>
      <c r="HJ723" s="7"/>
      <c r="HK723" s="7"/>
      <c r="HL723" s="7"/>
      <c r="HM723" s="7"/>
      <c r="HN723" s="7"/>
      <c r="HO723" s="7"/>
      <c r="HP723" s="7"/>
      <c r="HQ723" s="7"/>
      <c r="HR723" s="7"/>
      <c r="HS723" s="7"/>
      <c r="HT723" s="7"/>
      <c r="HU723" s="7"/>
      <c r="HV723" s="7"/>
      <c r="HW723" s="7"/>
      <c r="HX723" s="7"/>
      <c r="HY723" s="7"/>
      <c r="HZ723" s="7"/>
      <c r="IA723" s="7"/>
      <c r="IB723" s="7"/>
      <c r="IC723" s="7"/>
      <c r="ID723" s="7"/>
      <c r="IE723" s="7"/>
      <c r="IF723" s="7"/>
      <c r="IG723" s="7"/>
      <c r="IH723" s="7"/>
      <c r="II723" s="7"/>
      <c r="IJ723" s="7"/>
      <c r="IK723" s="7"/>
      <c r="IL723" s="7"/>
      <c r="IM723" s="7"/>
      <c r="IN723" s="7"/>
      <c r="IO723" s="7"/>
      <c r="IP723" s="7"/>
      <c r="IQ723" s="7"/>
      <c r="IR723" s="7"/>
      <c r="IS723" s="7"/>
      <c r="IT723" s="7"/>
      <c r="IU723" s="7"/>
      <c r="IV723" s="7"/>
    </row>
    <row r="724" spans="1:256" s="33" customFormat="1">
      <c r="A724" s="1102"/>
      <c r="B724" s="1101"/>
      <c r="C724" s="91"/>
      <c r="D724" s="1099"/>
      <c r="E724" s="91"/>
      <c r="F724" s="91"/>
      <c r="G724" s="2"/>
      <c r="H724" s="197"/>
      <c r="I724" s="917"/>
      <c r="J724" s="91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7"/>
      <c r="AD724" s="7"/>
      <c r="AE724" s="7"/>
      <c r="AF724" s="7"/>
      <c r="AG724" s="7"/>
      <c r="AH724" s="7"/>
      <c r="AI724" s="7"/>
      <c r="AJ724" s="7"/>
      <c r="AK724" s="7"/>
      <c r="AL724" s="7"/>
      <c r="AM724" s="7"/>
      <c r="AN724" s="7"/>
      <c r="AO724" s="7"/>
      <c r="AP724" s="7"/>
      <c r="AQ724" s="7"/>
      <c r="AR724" s="7"/>
      <c r="AS724" s="7"/>
      <c r="AT724" s="7"/>
      <c r="AU724" s="7"/>
      <c r="AV724" s="7"/>
      <c r="AW724" s="7"/>
      <c r="AX724" s="7"/>
      <c r="AY724" s="7"/>
      <c r="AZ724" s="7"/>
      <c r="BA724" s="7"/>
      <c r="BB724" s="7"/>
      <c r="BC724" s="7"/>
      <c r="BD724" s="7"/>
      <c r="BE724" s="7"/>
      <c r="BF724" s="7"/>
      <c r="BG724" s="7"/>
      <c r="BH724" s="7"/>
      <c r="BI724" s="7"/>
      <c r="BJ724" s="7"/>
      <c r="BK724" s="7"/>
      <c r="BL724" s="7"/>
      <c r="BM724" s="7"/>
      <c r="BN724" s="7"/>
      <c r="BO724" s="7"/>
      <c r="BP724" s="7"/>
      <c r="BQ724" s="7"/>
      <c r="BR724" s="7"/>
      <c r="BS724" s="7"/>
      <c r="BT724" s="7"/>
      <c r="BU724" s="7"/>
      <c r="BV724" s="7"/>
      <c r="BW724" s="7"/>
      <c r="BX724" s="7"/>
      <c r="BY724" s="7"/>
      <c r="BZ724" s="7"/>
      <c r="CA724" s="7"/>
      <c r="CB724" s="7"/>
      <c r="CC724" s="7"/>
      <c r="CD724" s="7"/>
      <c r="CE724" s="7"/>
      <c r="CF724" s="7"/>
      <c r="CG724" s="7"/>
      <c r="CH724" s="7"/>
      <c r="CI724" s="7"/>
      <c r="CJ724" s="7"/>
      <c r="CK724" s="7"/>
      <c r="CL724" s="7"/>
      <c r="CM724" s="7"/>
      <c r="CN724" s="7"/>
      <c r="CO724" s="7"/>
      <c r="CP724" s="7"/>
      <c r="CQ724" s="7"/>
      <c r="CR724" s="7"/>
      <c r="CS724" s="7"/>
      <c r="CT724" s="7"/>
      <c r="CU724" s="7"/>
      <c r="CV724" s="7"/>
      <c r="CW724" s="7"/>
      <c r="CX724" s="7"/>
      <c r="CY724" s="7"/>
      <c r="CZ724" s="7"/>
      <c r="DA724" s="7"/>
      <c r="DB724" s="7"/>
      <c r="DC724" s="7"/>
      <c r="DD724" s="7"/>
      <c r="DE724" s="7"/>
      <c r="DF724" s="7"/>
      <c r="DG724" s="7"/>
      <c r="DH724" s="7"/>
      <c r="DI724" s="7"/>
      <c r="DJ724" s="7"/>
      <c r="DK724" s="7"/>
      <c r="DL724" s="7"/>
      <c r="DM724" s="7"/>
      <c r="DN724" s="7"/>
      <c r="DO724" s="7"/>
      <c r="DP724" s="7"/>
      <c r="DQ724" s="7"/>
      <c r="DR724" s="7"/>
      <c r="DS724" s="7"/>
      <c r="DT724" s="7"/>
      <c r="DU724" s="7"/>
      <c r="DV724" s="7"/>
      <c r="DW724" s="7"/>
      <c r="DX724" s="7"/>
      <c r="DY724" s="7"/>
      <c r="DZ724" s="7"/>
      <c r="EA724" s="7"/>
      <c r="EB724" s="7"/>
      <c r="EC724" s="7"/>
      <c r="ED724" s="7"/>
      <c r="EE724" s="7"/>
      <c r="EF724" s="7"/>
      <c r="EG724" s="7"/>
      <c r="EH724" s="7"/>
      <c r="EI724" s="7"/>
      <c r="EJ724" s="7"/>
      <c r="EK724" s="7"/>
      <c r="EL724" s="7"/>
      <c r="EM724" s="7"/>
      <c r="EN724" s="7"/>
      <c r="EO724" s="7"/>
      <c r="EP724" s="7"/>
      <c r="EQ724" s="7"/>
      <c r="ER724" s="7"/>
      <c r="ES724" s="7"/>
      <c r="ET724" s="7"/>
      <c r="EU724" s="7"/>
      <c r="EV724" s="7"/>
      <c r="EW724" s="7"/>
      <c r="EX724" s="7"/>
      <c r="EY724" s="7"/>
      <c r="EZ724" s="7"/>
      <c r="FA724" s="7"/>
      <c r="FB724" s="7"/>
      <c r="FC724" s="7"/>
      <c r="FD724" s="7"/>
      <c r="FE724" s="7"/>
      <c r="FF724" s="7"/>
      <c r="FG724" s="7"/>
      <c r="FH724" s="7"/>
      <c r="FI724" s="7"/>
      <c r="FJ724" s="7"/>
      <c r="FK724" s="7"/>
      <c r="FL724" s="7"/>
      <c r="FM724" s="7"/>
      <c r="FN724" s="7"/>
      <c r="FO724" s="7"/>
      <c r="FP724" s="7"/>
      <c r="FQ724" s="7"/>
      <c r="FR724" s="7"/>
      <c r="FS724" s="7"/>
      <c r="FT724" s="7"/>
      <c r="FU724" s="7"/>
      <c r="FV724" s="7"/>
      <c r="FW724" s="7"/>
      <c r="FX724" s="7"/>
      <c r="FY724" s="7"/>
      <c r="FZ724" s="7"/>
      <c r="GA724" s="7"/>
      <c r="GB724" s="7"/>
      <c r="GC724" s="7"/>
      <c r="GD724" s="7"/>
      <c r="GE724" s="7"/>
      <c r="GF724" s="7"/>
      <c r="GG724" s="7"/>
      <c r="GH724" s="7"/>
      <c r="GI724" s="7"/>
      <c r="GJ724" s="7"/>
      <c r="GK724" s="7"/>
      <c r="GL724" s="7"/>
      <c r="GM724" s="7"/>
      <c r="GN724" s="7"/>
      <c r="GO724" s="7"/>
      <c r="GP724" s="7"/>
      <c r="GQ724" s="7"/>
      <c r="GR724" s="7"/>
      <c r="GS724" s="7"/>
      <c r="GT724" s="7"/>
      <c r="GU724" s="7"/>
      <c r="GV724" s="7"/>
      <c r="GW724" s="7"/>
      <c r="GX724" s="7"/>
      <c r="GY724" s="7"/>
      <c r="GZ724" s="7"/>
      <c r="HA724" s="7"/>
      <c r="HB724" s="7"/>
      <c r="HC724" s="7"/>
      <c r="HD724" s="7"/>
      <c r="HE724" s="7"/>
      <c r="HF724" s="7"/>
      <c r="HG724" s="7"/>
      <c r="HH724" s="7"/>
      <c r="HI724" s="7"/>
      <c r="HJ724" s="7"/>
      <c r="HK724" s="7"/>
      <c r="HL724" s="7"/>
      <c r="HM724" s="7"/>
      <c r="HN724" s="7"/>
      <c r="HO724" s="7"/>
      <c r="HP724" s="7"/>
      <c r="HQ724" s="7"/>
      <c r="HR724" s="7"/>
      <c r="HS724" s="7"/>
      <c r="HT724" s="7"/>
      <c r="HU724" s="7"/>
      <c r="HV724" s="7"/>
      <c r="HW724" s="7"/>
      <c r="HX724" s="7"/>
      <c r="HY724" s="7"/>
      <c r="HZ724" s="7"/>
      <c r="IA724" s="7"/>
      <c r="IB724" s="7"/>
      <c r="IC724" s="7"/>
      <c r="ID724" s="7"/>
      <c r="IE724" s="7"/>
      <c r="IF724" s="7"/>
      <c r="IG724" s="7"/>
      <c r="IH724" s="7"/>
      <c r="II724" s="7"/>
      <c r="IJ724" s="7"/>
      <c r="IK724" s="7"/>
      <c r="IL724" s="7"/>
      <c r="IM724" s="7"/>
      <c r="IN724" s="7"/>
      <c r="IO724" s="7"/>
      <c r="IP724" s="7"/>
      <c r="IQ724" s="7"/>
      <c r="IR724" s="7"/>
      <c r="IS724" s="7"/>
      <c r="IT724" s="7"/>
      <c r="IU724" s="7"/>
      <c r="IV724" s="7"/>
    </row>
    <row r="725" spans="1:256" s="33" customFormat="1">
      <c r="A725" s="1102"/>
      <c r="B725" s="1101"/>
      <c r="C725" s="91"/>
      <c r="D725" s="1099"/>
      <c r="E725" s="91"/>
      <c r="F725" s="91"/>
      <c r="G725" s="2"/>
      <c r="H725" s="197"/>
      <c r="I725" s="917"/>
      <c r="J725" s="91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7"/>
      <c r="AD725" s="7"/>
      <c r="AE725" s="7"/>
      <c r="AF725" s="7"/>
      <c r="AG725" s="7"/>
      <c r="AH725" s="7"/>
      <c r="AI725" s="7"/>
      <c r="AJ725" s="7"/>
      <c r="AK725" s="7"/>
      <c r="AL725" s="7"/>
      <c r="AM725" s="7"/>
      <c r="AN725" s="7"/>
      <c r="AO725" s="7"/>
      <c r="AP725" s="7"/>
      <c r="AQ725" s="7"/>
      <c r="AR725" s="7"/>
      <c r="AS725" s="7"/>
      <c r="AT725" s="7"/>
      <c r="AU725" s="7"/>
      <c r="AV725" s="7"/>
      <c r="AW725" s="7"/>
      <c r="AX725" s="7"/>
      <c r="AY725" s="7"/>
      <c r="AZ725" s="7"/>
      <c r="BA725" s="7"/>
      <c r="BB725" s="7"/>
      <c r="BC725" s="7"/>
      <c r="BD725" s="7"/>
      <c r="BE725" s="7"/>
      <c r="BF725" s="7"/>
      <c r="BG725" s="7"/>
      <c r="BH725" s="7"/>
      <c r="BI725" s="7"/>
      <c r="BJ725" s="7"/>
      <c r="BK725" s="7"/>
      <c r="BL725" s="7"/>
      <c r="BM725" s="7"/>
      <c r="BN725" s="7"/>
      <c r="BO725" s="7"/>
      <c r="BP725" s="7"/>
      <c r="BQ725" s="7"/>
      <c r="BR725" s="7"/>
      <c r="BS725" s="7"/>
      <c r="BT725" s="7"/>
      <c r="BU725" s="7"/>
      <c r="BV725" s="7"/>
      <c r="BW725" s="7"/>
      <c r="BX725" s="7"/>
      <c r="BY725" s="7"/>
      <c r="BZ725" s="7"/>
      <c r="CA725" s="7"/>
      <c r="CB725" s="7"/>
      <c r="CC725" s="7"/>
      <c r="CD725" s="7"/>
      <c r="CE725" s="7"/>
      <c r="CF725" s="7"/>
      <c r="CG725" s="7"/>
      <c r="CH725" s="7"/>
      <c r="CI725" s="7"/>
      <c r="CJ725" s="7"/>
      <c r="CK725" s="7"/>
      <c r="CL725" s="7"/>
      <c r="CM725" s="7"/>
      <c r="CN725" s="7"/>
      <c r="CO725" s="7"/>
      <c r="CP725" s="7"/>
      <c r="CQ725" s="7"/>
      <c r="CR725" s="7"/>
      <c r="CS725" s="7"/>
      <c r="CT725" s="7"/>
      <c r="CU725" s="7"/>
      <c r="CV725" s="7"/>
      <c r="CW725" s="7"/>
      <c r="CX725" s="7"/>
      <c r="CY725" s="7"/>
      <c r="CZ725" s="7"/>
      <c r="DA725" s="7"/>
      <c r="DB725" s="7"/>
      <c r="DC725" s="7"/>
      <c r="DD725" s="7"/>
      <c r="DE725" s="7"/>
      <c r="DF725" s="7"/>
      <c r="DG725" s="7"/>
      <c r="DH725" s="7"/>
      <c r="DI725" s="7"/>
      <c r="DJ725" s="7"/>
      <c r="DK725" s="7"/>
      <c r="DL725" s="7"/>
      <c r="DM725" s="7"/>
      <c r="DN725" s="7"/>
      <c r="DO725" s="7"/>
      <c r="DP725" s="7"/>
      <c r="DQ725" s="7"/>
      <c r="DR725" s="7"/>
      <c r="DS725" s="7"/>
      <c r="DT725" s="7"/>
      <c r="DU725" s="7"/>
      <c r="DV725" s="7"/>
      <c r="DW725" s="7"/>
      <c r="DX725" s="7"/>
      <c r="DY725" s="7"/>
      <c r="DZ725" s="7"/>
      <c r="EA725" s="7"/>
      <c r="EB725" s="7"/>
      <c r="EC725" s="7"/>
      <c r="ED725" s="7"/>
      <c r="EE725" s="7"/>
      <c r="EF725" s="7"/>
      <c r="EG725" s="7"/>
      <c r="EH725" s="7"/>
      <c r="EI725" s="7"/>
      <c r="EJ725" s="7"/>
      <c r="EK725" s="7"/>
      <c r="EL725" s="7"/>
      <c r="EM725" s="7"/>
      <c r="EN725" s="7"/>
      <c r="EO725" s="7"/>
      <c r="EP725" s="7"/>
      <c r="EQ725" s="7"/>
      <c r="ER725" s="7"/>
      <c r="ES725" s="7"/>
      <c r="ET725" s="7"/>
      <c r="EU725" s="7"/>
      <c r="EV725" s="7"/>
      <c r="EW725" s="7"/>
      <c r="EX725" s="7"/>
      <c r="EY725" s="7"/>
      <c r="EZ725" s="7"/>
      <c r="FA725" s="7"/>
      <c r="FB725" s="7"/>
      <c r="FC725" s="7"/>
      <c r="FD725" s="7"/>
      <c r="FE725" s="7"/>
      <c r="FF725" s="7"/>
      <c r="FG725" s="7"/>
      <c r="FH725" s="7"/>
      <c r="FI725" s="7"/>
      <c r="FJ725" s="7"/>
      <c r="FK725" s="7"/>
      <c r="FL725" s="7"/>
      <c r="FM725" s="7"/>
      <c r="FN725" s="7"/>
      <c r="FO725" s="7"/>
      <c r="FP725" s="7"/>
      <c r="FQ725" s="7"/>
      <c r="FR725" s="7"/>
      <c r="FS725" s="7"/>
      <c r="FT725" s="7"/>
      <c r="FU725" s="7"/>
      <c r="FV725" s="7"/>
      <c r="FW725" s="7"/>
      <c r="FX725" s="7"/>
      <c r="FY725" s="7"/>
      <c r="FZ725" s="7"/>
      <c r="GA725" s="7"/>
      <c r="GB725" s="7"/>
      <c r="GC725" s="7"/>
      <c r="GD725" s="7"/>
      <c r="GE725" s="7"/>
      <c r="GF725" s="7"/>
      <c r="GG725" s="7"/>
      <c r="GH725" s="7"/>
      <c r="GI725" s="7"/>
      <c r="GJ725" s="7"/>
      <c r="GK725" s="7"/>
      <c r="GL725" s="7"/>
      <c r="GM725" s="7"/>
      <c r="GN725" s="7"/>
      <c r="GO725" s="7"/>
      <c r="GP725" s="7"/>
      <c r="GQ725" s="7"/>
      <c r="GR725" s="7"/>
      <c r="GS725" s="7"/>
      <c r="GT725" s="7"/>
      <c r="GU725" s="7"/>
      <c r="GV725" s="7"/>
      <c r="GW725" s="7"/>
      <c r="GX725" s="7"/>
      <c r="GY725" s="7"/>
      <c r="GZ725" s="7"/>
      <c r="HA725" s="7"/>
      <c r="HB725" s="7"/>
      <c r="HC725" s="7"/>
      <c r="HD725" s="7"/>
      <c r="HE725" s="7"/>
      <c r="HF725" s="7"/>
      <c r="HG725" s="7"/>
      <c r="HH725" s="7"/>
      <c r="HI725" s="7"/>
      <c r="HJ725" s="7"/>
      <c r="HK725" s="7"/>
      <c r="HL725" s="7"/>
      <c r="HM725" s="7"/>
      <c r="HN725" s="7"/>
      <c r="HO725" s="7"/>
      <c r="HP725" s="7"/>
      <c r="HQ725" s="7"/>
      <c r="HR725" s="7"/>
      <c r="HS725" s="7"/>
      <c r="HT725" s="7"/>
      <c r="HU725" s="7"/>
      <c r="HV725" s="7"/>
      <c r="HW725" s="7"/>
      <c r="HX725" s="7"/>
      <c r="HY725" s="7"/>
      <c r="HZ725" s="7"/>
      <c r="IA725" s="7"/>
      <c r="IB725" s="7"/>
      <c r="IC725" s="7"/>
      <c r="ID725" s="7"/>
      <c r="IE725" s="7"/>
      <c r="IF725" s="7"/>
      <c r="IG725" s="7"/>
      <c r="IH725" s="7"/>
      <c r="II725" s="7"/>
      <c r="IJ725" s="7"/>
      <c r="IK725" s="7"/>
      <c r="IL725" s="7"/>
      <c r="IM725" s="7"/>
      <c r="IN725" s="7"/>
      <c r="IO725" s="7"/>
      <c r="IP725" s="7"/>
      <c r="IQ725" s="7"/>
      <c r="IR725" s="7"/>
      <c r="IS725" s="7"/>
      <c r="IT725" s="7"/>
      <c r="IU725" s="7"/>
      <c r="IV725" s="7"/>
    </row>
    <row r="726" spans="1:256" s="33" customFormat="1">
      <c r="A726" s="1133"/>
      <c r="B726" s="1134"/>
      <c r="C726" s="1135"/>
      <c r="D726" s="1136"/>
      <c r="E726" s="1135"/>
      <c r="F726" s="95"/>
      <c r="G726" s="2"/>
      <c r="H726" s="197"/>
      <c r="I726" s="917"/>
      <c r="J726" s="91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7"/>
      <c r="AD726" s="7"/>
      <c r="AE726" s="7"/>
      <c r="AF726" s="7"/>
      <c r="AG726" s="7"/>
      <c r="AH726" s="7"/>
      <c r="AI726" s="7"/>
      <c r="AJ726" s="7"/>
      <c r="AK726" s="7"/>
      <c r="AL726" s="7"/>
      <c r="AM726" s="7"/>
      <c r="AN726" s="7"/>
      <c r="AO726" s="7"/>
      <c r="AP726" s="7"/>
      <c r="AQ726" s="7"/>
      <c r="AR726" s="7"/>
      <c r="AS726" s="7"/>
      <c r="AT726" s="7"/>
      <c r="AU726" s="7"/>
      <c r="AV726" s="7"/>
      <c r="AW726" s="7"/>
      <c r="AX726" s="7"/>
      <c r="AY726" s="7"/>
      <c r="AZ726" s="7"/>
      <c r="BA726" s="7"/>
      <c r="BB726" s="7"/>
      <c r="BC726" s="7"/>
      <c r="BD726" s="7"/>
      <c r="BE726" s="7"/>
      <c r="BF726" s="7"/>
      <c r="BG726" s="7"/>
      <c r="BH726" s="7"/>
      <c r="BI726" s="7"/>
      <c r="BJ726" s="7"/>
      <c r="BK726" s="7"/>
      <c r="BL726" s="7"/>
      <c r="BM726" s="7"/>
      <c r="BN726" s="7"/>
      <c r="BO726" s="7"/>
      <c r="BP726" s="7"/>
      <c r="BQ726" s="7"/>
      <c r="BR726" s="7"/>
      <c r="BS726" s="7"/>
      <c r="BT726" s="7"/>
      <c r="BU726" s="7"/>
      <c r="BV726" s="7"/>
      <c r="BW726" s="7"/>
      <c r="BX726" s="7"/>
      <c r="BY726" s="7"/>
      <c r="BZ726" s="7"/>
      <c r="CA726" s="7"/>
      <c r="CB726" s="7"/>
      <c r="CC726" s="7"/>
      <c r="CD726" s="7"/>
      <c r="CE726" s="7"/>
      <c r="CF726" s="7"/>
      <c r="CG726" s="7"/>
      <c r="CH726" s="7"/>
      <c r="CI726" s="7"/>
      <c r="CJ726" s="7"/>
      <c r="CK726" s="7"/>
      <c r="CL726" s="7"/>
      <c r="CM726" s="7"/>
      <c r="CN726" s="7"/>
      <c r="CO726" s="7"/>
      <c r="CP726" s="7"/>
      <c r="CQ726" s="7"/>
      <c r="CR726" s="7"/>
      <c r="CS726" s="7"/>
      <c r="CT726" s="7"/>
      <c r="CU726" s="7"/>
      <c r="CV726" s="7"/>
      <c r="CW726" s="7"/>
      <c r="CX726" s="7"/>
      <c r="CY726" s="7"/>
      <c r="CZ726" s="7"/>
      <c r="DA726" s="7"/>
      <c r="DB726" s="7"/>
      <c r="DC726" s="7"/>
      <c r="DD726" s="7"/>
      <c r="DE726" s="7"/>
      <c r="DF726" s="7"/>
      <c r="DG726" s="7"/>
      <c r="DH726" s="7"/>
      <c r="DI726" s="7"/>
      <c r="DJ726" s="7"/>
      <c r="DK726" s="7"/>
      <c r="DL726" s="7"/>
      <c r="DM726" s="7"/>
      <c r="DN726" s="7"/>
      <c r="DO726" s="7"/>
      <c r="DP726" s="7"/>
      <c r="DQ726" s="7"/>
      <c r="DR726" s="7"/>
      <c r="DS726" s="7"/>
      <c r="DT726" s="7"/>
      <c r="DU726" s="7"/>
      <c r="DV726" s="7"/>
      <c r="DW726" s="7"/>
      <c r="DX726" s="7"/>
      <c r="DY726" s="7"/>
      <c r="DZ726" s="7"/>
      <c r="EA726" s="7"/>
      <c r="EB726" s="7"/>
      <c r="EC726" s="7"/>
      <c r="ED726" s="7"/>
      <c r="EE726" s="7"/>
      <c r="EF726" s="7"/>
      <c r="EG726" s="7"/>
      <c r="EH726" s="7"/>
      <c r="EI726" s="7"/>
      <c r="EJ726" s="7"/>
      <c r="EK726" s="7"/>
      <c r="EL726" s="7"/>
      <c r="EM726" s="7"/>
      <c r="EN726" s="7"/>
      <c r="EO726" s="7"/>
      <c r="EP726" s="7"/>
      <c r="EQ726" s="7"/>
      <c r="ER726" s="7"/>
      <c r="ES726" s="7"/>
      <c r="ET726" s="7"/>
      <c r="EU726" s="7"/>
      <c r="EV726" s="7"/>
      <c r="EW726" s="7"/>
      <c r="EX726" s="7"/>
      <c r="EY726" s="7"/>
      <c r="EZ726" s="7"/>
      <c r="FA726" s="7"/>
      <c r="FB726" s="7"/>
      <c r="FC726" s="7"/>
      <c r="FD726" s="7"/>
      <c r="FE726" s="7"/>
      <c r="FF726" s="7"/>
      <c r="FG726" s="7"/>
      <c r="FH726" s="7"/>
      <c r="FI726" s="7"/>
      <c r="FJ726" s="7"/>
      <c r="FK726" s="7"/>
      <c r="FL726" s="7"/>
      <c r="FM726" s="7"/>
      <c r="FN726" s="7"/>
      <c r="FO726" s="7"/>
      <c r="FP726" s="7"/>
      <c r="FQ726" s="7"/>
      <c r="FR726" s="7"/>
      <c r="FS726" s="7"/>
      <c r="FT726" s="7"/>
      <c r="FU726" s="7"/>
      <c r="FV726" s="7"/>
      <c r="FW726" s="7"/>
      <c r="FX726" s="7"/>
      <c r="FY726" s="7"/>
      <c r="FZ726" s="7"/>
      <c r="GA726" s="7"/>
      <c r="GB726" s="7"/>
      <c r="GC726" s="7"/>
      <c r="GD726" s="7"/>
      <c r="GE726" s="7"/>
      <c r="GF726" s="7"/>
      <c r="GG726" s="7"/>
      <c r="GH726" s="7"/>
      <c r="GI726" s="7"/>
      <c r="GJ726" s="7"/>
      <c r="GK726" s="7"/>
      <c r="GL726" s="7"/>
      <c r="GM726" s="7"/>
      <c r="GN726" s="7"/>
      <c r="GO726" s="7"/>
      <c r="GP726" s="7"/>
      <c r="GQ726" s="7"/>
      <c r="GR726" s="7"/>
      <c r="GS726" s="7"/>
      <c r="GT726" s="7"/>
      <c r="GU726" s="7"/>
      <c r="GV726" s="7"/>
      <c r="GW726" s="7"/>
      <c r="GX726" s="7"/>
      <c r="GY726" s="7"/>
      <c r="GZ726" s="7"/>
      <c r="HA726" s="7"/>
      <c r="HB726" s="7"/>
      <c r="HC726" s="7"/>
      <c r="HD726" s="7"/>
      <c r="HE726" s="7"/>
      <c r="HF726" s="7"/>
      <c r="HG726" s="7"/>
      <c r="HH726" s="7"/>
      <c r="HI726" s="7"/>
      <c r="HJ726" s="7"/>
      <c r="HK726" s="7"/>
      <c r="HL726" s="7"/>
      <c r="HM726" s="7"/>
      <c r="HN726" s="7"/>
      <c r="HO726" s="7"/>
      <c r="HP726" s="7"/>
      <c r="HQ726" s="7"/>
      <c r="HR726" s="7"/>
      <c r="HS726" s="7"/>
      <c r="HT726" s="7"/>
      <c r="HU726" s="7"/>
      <c r="HV726" s="7"/>
      <c r="HW726" s="7"/>
      <c r="HX726" s="7"/>
      <c r="HY726" s="7"/>
      <c r="HZ726" s="7"/>
      <c r="IA726" s="7"/>
      <c r="IB726" s="7"/>
      <c r="IC726" s="7"/>
      <c r="ID726" s="7"/>
      <c r="IE726" s="7"/>
      <c r="IF726" s="7"/>
      <c r="IG726" s="7"/>
      <c r="IH726" s="7"/>
      <c r="II726" s="7"/>
      <c r="IJ726" s="7"/>
      <c r="IK726" s="7"/>
      <c r="IL726" s="7"/>
      <c r="IM726" s="7"/>
      <c r="IN726" s="7"/>
      <c r="IO726" s="7"/>
      <c r="IP726" s="7"/>
      <c r="IQ726" s="7"/>
      <c r="IR726" s="7"/>
      <c r="IS726" s="7"/>
      <c r="IT726" s="7"/>
      <c r="IU726" s="7"/>
      <c r="IV726" s="7"/>
    </row>
    <row r="727" spans="1:256">
      <c r="A727" s="367"/>
      <c r="B727" s="917"/>
      <c r="C727" s="1"/>
      <c r="D727" s="30"/>
      <c r="E727" s="1"/>
      <c r="F727" s="2"/>
      <c r="G727" s="2"/>
      <c r="H727" s="197"/>
      <c r="I727" s="917"/>
      <c r="J727" s="917"/>
    </row>
    <row r="728" spans="1:256">
      <c r="A728" s="367"/>
      <c r="B728" s="917"/>
      <c r="C728" s="1"/>
      <c r="D728" s="30"/>
      <c r="E728" s="1"/>
      <c r="F728" s="2"/>
      <c r="G728" s="2"/>
      <c r="H728" s="197"/>
      <c r="I728" s="917"/>
      <c r="J728" s="917"/>
    </row>
    <row r="729" spans="1:256" ht="12.75" customHeight="1">
      <c r="A729" s="1080"/>
      <c r="B729" s="1080"/>
      <c r="C729" s="1080"/>
      <c r="D729" s="1080"/>
      <c r="E729" s="1080"/>
      <c r="F729" s="1080"/>
      <c r="G729" s="1080"/>
      <c r="H729" s="1080"/>
      <c r="I729" s="1080"/>
      <c r="J729" s="1080"/>
      <c r="K729" s="736"/>
    </row>
    <row r="730" spans="1:256" ht="12.75" customHeight="1">
      <c r="A730" s="1080"/>
      <c r="B730" s="1080"/>
      <c r="C730" s="1080"/>
      <c r="D730" s="1080"/>
      <c r="E730" s="1080"/>
      <c r="F730" s="1080"/>
      <c r="G730" s="1080"/>
      <c r="H730" s="1080"/>
      <c r="I730" s="1080"/>
      <c r="J730" s="1080"/>
      <c r="K730" s="736"/>
    </row>
    <row r="731" spans="1:256" ht="12.75" customHeight="1">
      <c r="A731" s="90"/>
      <c r="B731" s="1080"/>
      <c r="C731" s="1080"/>
      <c r="D731" s="737"/>
      <c r="E731" s="1080"/>
      <c r="F731" s="737"/>
      <c r="G731" s="1080"/>
      <c r="H731" s="737"/>
      <c r="I731" s="1080"/>
      <c r="J731" s="1137">
        <f>+D731+F731+H731</f>
        <v>0</v>
      </c>
      <c r="K731" s="736"/>
    </row>
    <row r="732" spans="1:256" ht="12.75" customHeight="1">
      <c r="A732" s="90"/>
      <c r="B732" s="1080"/>
      <c r="C732" s="1080"/>
      <c r="D732" s="1138"/>
      <c r="E732" s="1080"/>
      <c r="F732" s="1138"/>
      <c r="G732" s="1080"/>
      <c r="H732" s="1138"/>
      <c r="I732" s="1080"/>
      <c r="J732" s="1139">
        <f>+D732+F732+H732</f>
        <v>0</v>
      </c>
      <c r="K732" s="736"/>
    </row>
    <row r="733" spans="1:256" ht="12.75" customHeight="1">
      <c r="A733" s="919"/>
      <c r="B733" s="1140"/>
      <c r="C733" s="919"/>
      <c r="D733" s="1140"/>
      <c r="E733" s="1141"/>
      <c r="F733" s="1140"/>
      <c r="G733" s="162"/>
      <c r="H733" s="737"/>
      <c r="I733" s="1141"/>
      <c r="J733" s="1142">
        <f>+D733+F733+H733</f>
        <v>0</v>
      </c>
      <c r="K733" s="734"/>
    </row>
    <row r="734" spans="1:256" ht="12.75" customHeight="1">
      <c r="A734" s="1143"/>
      <c r="B734" s="1140"/>
      <c r="C734" s="1143"/>
      <c r="D734" s="1140"/>
      <c r="E734" s="1141"/>
      <c r="F734" s="1140"/>
      <c r="G734" s="162"/>
      <c r="H734" s="737"/>
      <c r="I734" s="1141"/>
      <c r="J734" s="1142">
        <f t="shared" ref="J734:J738" si="21">+D734+F734+H734</f>
        <v>0</v>
      </c>
      <c r="K734" s="734"/>
    </row>
    <row r="735" spans="1:256" ht="12.75" customHeight="1">
      <c r="A735" s="1144"/>
      <c r="B735" s="1144"/>
      <c r="C735" s="90"/>
      <c r="D735" s="1144"/>
      <c r="E735" s="90"/>
      <c r="F735" s="1144"/>
      <c r="G735" s="162"/>
      <c r="H735" s="1144"/>
      <c r="I735" s="90"/>
      <c r="J735" s="86">
        <f t="shared" si="21"/>
        <v>0</v>
      </c>
      <c r="K735" s="90"/>
    </row>
    <row r="736" spans="1:256" ht="12.75" customHeight="1">
      <c r="A736" s="740"/>
      <c r="B736" s="740"/>
      <c r="C736" s="1145"/>
      <c r="D736" s="1145"/>
      <c r="E736" s="1145"/>
      <c r="F736" s="740"/>
      <c r="G736" s="108"/>
      <c r="H736" s="232"/>
      <c r="I736" s="1145"/>
      <c r="J736" s="1146">
        <f t="shared" si="21"/>
        <v>0</v>
      </c>
      <c r="K736" s="739"/>
    </row>
    <row r="737" spans="1:11" ht="12.75" customHeight="1">
      <c r="A737" s="740"/>
      <c r="B737" s="740"/>
      <c r="C737" s="1145"/>
      <c r="D737" s="1145"/>
      <c r="E737" s="1145"/>
      <c r="F737" s="740"/>
      <c r="G737" s="108"/>
      <c r="H737" s="232"/>
      <c r="I737" s="1145"/>
      <c r="J737" s="1146">
        <f t="shared" si="21"/>
        <v>0</v>
      </c>
      <c r="K737" s="739"/>
    </row>
    <row r="738" spans="1:11" ht="12.75" customHeight="1">
      <c r="A738" s="958"/>
      <c r="B738" s="1080"/>
      <c r="C738" s="1080"/>
      <c r="D738" s="1147"/>
      <c r="E738" s="1080"/>
      <c r="F738" s="1147"/>
      <c r="G738" s="1080"/>
      <c r="H738" s="1147"/>
      <c r="I738" s="736"/>
      <c r="J738" s="738">
        <f t="shared" si="21"/>
        <v>0</v>
      </c>
      <c r="K738" s="736"/>
    </row>
  </sheetData>
  <sheetProtection selectLockedCells="1" selectUnlockedCells="1"/>
  <autoFilter ref="A6:J563" xr:uid="{00000000-0009-0000-0000-000000000000}"/>
  <sortState xmlns:xlrd2="http://schemas.microsoft.com/office/spreadsheetml/2017/richdata2" ref="G7:G639">
    <sortCondition descending="1" ref="G7"/>
  </sortState>
  <mergeCells count="1">
    <mergeCell ref="A2:F2"/>
  </mergeCells>
  <printOptions horizontalCentered="1"/>
  <pageMargins left="0.19685039370078741" right="0.19685039370078741" top="0.19685039370078741" bottom="0.19685039370078741" header="0.19685039370078741" footer="0.19685039370078741"/>
  <pageSetup orientation="portrait" r:id="rId1"/>
  <headerFooter alignWithMargins="0">
    <oddFooter>&amp;C&amp;6Página &amp;P de &amp;N</oddFooter>
  </headerFooter>
  <rowBreaks count="15" manualBreakCount="15">
    <brk id="40" max="5" man="1"/>
    <brk id="75" max="5" man="1"/>
    <brk id="123" max="5" man="1"/>
    <brk id="153" max="5" man="1"/>
    <brk id="185" max="5" man="1"/>
    <brk id="234" max="5" man="1"/>
    <brk id="277" max="5" man="1"/>
    <brk id="308" max="5" man="1"/>
    <brk id="341" max="5" man="1"/>
    <brk id="380" max="5" man="1"/>
    <brk id="412" max="5" man="1"/>
    <brk id="449" max="5" man="1"/>
    <brk id="493" max="5" man="1"/>
    <brk id="532" max="5" man="1"/>
    <brk id="565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 PERAVIA no.01</vt:lpstr>
      <vt:lpstr>'PRES PERAVIA no.01'!Área_de_impresión</vt:lpstr>
      <vt:lpstr>'PRES PERAVIA no.01'!Títulos_a_imprimir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Leny Massiel Grullón Olivo</dc:creator>
  <cp:lastModifiedBy>Ing. Noelia Botello</cp:lastModifiedBy>
  <cp:lastPrinted>2020-02-28T18:01:37Z</cp:lastPrinted>
  <dcterms:created xsi:type="dcterms:W3CDTF">2016-09-20T13:17:42Z</dcterms:created>
  <dcterms:modified xsi:type="dcterms:W3CDTF">2020-05-13T16:27:58Z</dcterms:modified>
</cp:coreProperties>
</file>