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938"/>
  </bookViews>
  <sheets>
    <sheet name="PRES. COMPLETO" sheetId="6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'PRES. COMPLETO'!$A$7:$F$912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[7]M.O.!#REF!</definedName>
    <definedName name="analiis">[7]M.O.!#REF!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COMPLETO'!$A$1:$F$915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[8]M.O.!#REF!</definedName>
    <definedName name="as">[8]M.O.!#REF!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[9]ADDENDA!#REF!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[7]M.O.!#REF!</definedName>
    <definedName name="CARCOL30">[7]M.O.!#REF!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[7]M.O.!#REF!</definedName>
    <definedName name="CARCOL50">[7]M.O.!#REF!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[7]M.O.!#REF!</definedName>
    <definedName name="CARLOSAPLA">[7]M.O.!#REF!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[7]M.O.!#REF!</definedName>
    <definedName name="CARMURO">[7]M.O.!#REF!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[7]M.O.!#REF!</definedName>
    <definedName name="CARPDINTEL">[7]M.O.!#REF!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[7]M.O.!#REF!</definedName>
    <definedName name="CARPVIGA3050">[7]M.O.!#REF!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[7]M.O.!#REF!</definedName>
    <definedName name="CARPVIGA3060">[7]M.O.!#REF!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[7]M.O.!#REF!</definedName>
    <definedName name="CARPVIGA4080">[7]M.O.!#REF!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[7]M.O.!#REF!</definedName>
    <definedName name="CARRAMPA">[7]M.O.!#REF!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[7]M.O.!#REF!</definedName>
    <definedName name="CASABE">[7]M.O.!#REF!</definedName>
    <definedName name="CASABE_8" localSheetId="0">#REF!</definedName>
    <definedName name="CASABE_8">#REF!</definedName>
    <definedName name="CASBESTO" localSheetId="0">[7]M.O.!#REF!</definedName>
    <definedName name="CASBESTO">[7]M.O.!#REF!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[15]INSU!$D$284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[15]INSU!$D$298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[9]ADDENDA!#REF!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[7]M.O.!#REF!</definedName>
    <definedName name="CZINC">[7]M.O.!#REF!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[8]M.O.!#REF!</definedName>
    <definedName name="derop">[8]M.O.!#REF!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[16]INS!#REF!</definedName>
    <definedName name="donatelo">[16]INS!#REF!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[17]FUNCION!$C$16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[7]M.O.!#REF!</definedName>
    <definedName name="ilma">[7]M.O.!#REF!</definedName>
    <definedName name="impresion_2" localSheetId="0">[18]Directos!#REF!</definedName>
    <definedName name="impresion_2">[18]Directos!#REF!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[8]M.O.!$C$10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[15]INSU!$D$231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[15]INSU!$D$234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[7]M.O.!#REF!</definedName>
    <definedName name="k">[7]M.O.!#REF!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[19]Insumos!#REF!</definedName>
    <definedName name="NADA">[19]Insumos!#REF!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[19]Insumos!#REF!</definedName>
    <definedName name="NINGUNA">[19]Insumos!#REF!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[20]peso!#REF!</definedName>
    <definedName name="p">[20]peso!#REF!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[10]INSU!$B$90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[21]PRESUPUESTO!$O$9:$O$236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[22]Precios!$A$4:$F$1576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[23]INS!#REF!</definedName>
    <definedName name="QQ">[23]INS!#REF!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[21]PRESUPUESTO!$M$10:$AH$731</definedName>
    <definedName name="qwe">[24]INSU!$D$133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[25]COF!$G$733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[7]M.O.!$C$12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COMPLETO'!$1:$7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[15]INSU!$D$242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[15]INSU!$D$244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[23]INS!$D$561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45621" fullPrecision="0"/>
</workbook>
</file>

<file path=xl/calcChain.xml><?xml version="1.0" encoding="utf-8"?>
<calcChain xmlns="http://schemas.openxmlformats.org/spreadsheetml/2006/main">
  <c r="F899" i="60" l="1"/>
  <c r="F894" i="60"/>
  <c r="F886" i="60"/>
  <c r="F909" i="60" l="1"/>
  <c r="F902" i="60"/>
  <c r="F19" i="60" l="1"/>
  <c r="F18" i="60"/>
  <c r="F16" i="60"/>
  <c r="F11" i="60"/>
  <c r="F881" i="60" l="1"/>
  <c r="F880" i="60"/>
  <c r="F879" i="60"/>
  <c r="F878" i="60"/>
  <c r="F877" i="60"/>
  <c r="F874" i="60"/>
  <c r="F873" i="60"/>
  <c r="F870" i="60"/>
  <c r="F869" i="60"/>
  <c r="F864" i="60"/>
  <c r="F863" i="60"/>
  <c r="F862" i="60"/>
  <c r="F861" i="60"/>
  <c r="F860" i="60"/>
  <c r="F857" i="60"/>
  <c r="F856" i="60"/>
  <c r="F855" i="60"/>
  <c r="F854" i="60"/>
  <c r="F853" i="60"/>
  <c r="F852" i="60"/>
  <c r="F851" i="60"/>
  <c r="F850" i="60"/>
  <c r="F849" i="60"/>
  <c r="F846" i="60"/>
  <c r="F845" i="60"/>
  <c r="F844" i="60"/>
  <c r="F841" i="60"/>
  <c r="F840" i="60"/>
  <c r="F839" i="60"/>
  <c r="F836" i="60"/>
  <c r="F832" i="60"/>
  <c r="F831" i="60"/>
  <c r="F830" i="60"/>
  <c r="F829" i="60"/>
  <c r="F828" i="60"/>
  <c r="F825" i="60"/>
  <c r="F824" i="60"/>
  <c r="F823" i="60"/>
  <c r="F822" i="60"/>
  <c r="F821" i="60"/>
  <c r="F820" i="60"/>
  <c r="F819" i="60"/>
  <c r="F816" i="60"/>
  <c r="F815" i="60"/>
  <c r="F814" i="60"/>
  <c r="F813" i="60"/>
  <c r="F812" i="60"/>
  <c r="F809" i="60"/>
  <c r="F805" i="60"/>
  <c r="F804" i="60"/>
  <c r="F803" i="60"/>
  <c r="F802" i="60"/>
  <c r="F801" i="60"/>
  <c r="F798" i="60"/>
  <c r="F797" i="60"/>
  <c r="F796" i="60"/>
  <c r="F795" i="60"/>
  <c r="F794" i="60"/>
  <c r="F793" i="60"/>
  <c r="F792" i="60"/>
  <c r="F791" i="60"/>
  <c r="F788" i="60"/>
  <c r="F787" i="60"/>
  <c r="F786" i="60"/>
  <c r="F783" i="60"/>
  <c r="F779" i="60"/>
  <c r="F778" i="60"/>
  <c r="F777" i="60"/>
  <c r="F776" i="60"/>
  <c r="F775" i="60"/>
  <c r="F774" i="60"/>
  <c r="F771" i="60"/>
  <c r="F770" i="60"/>
  <c r="F769" i="60"/>
  <c r="F766" i="60"/>
  <c r="F765" i="60"/>
  <c r="F764" i="60"/>
  <c r="F761" i="60"/>
  <c r="F757" i="60"/>
  <c r="F756" i="60"/>
  <c r="F755" i="60"/>
  <c r="F754" i="60"/>
  <c r="F753" i="60"/>
  <c r="F750" i="60"/>
  <c r="F749" i="60"/>
  <c r="F748" i="60"/>
  <c r="F747" i="60"/>
  <c r="F746" i="60"/>
  <c r="F745" i="60"/>
  <c r="F742" i="60"/>
  <c r="F741" i="60"/>
  <c r="F740" i="60"/>
  <c r="F739" i="60"/>
  <c r="F736" i="60"/>
  <c r="F732" i="60"/>
  <c r="F731" i="60"/>
  <c r="F730" i="60"/>
  <c r="F729" i="60"/>
  <c r="F728" i="60"/>
  <c r="F725" i="60"/>
  <c r="F724" i="60"/>
  <c r="F723" i="60"/>
  <c r="F722" i="60"/>
  <c r="F721" i="60"/>
  <c r="F720" i="60"/>
  <c r="F717" i="60"/>
  <c r="F714" i="60"/>
  <c r="F710" i="60"/>
  <c r="F709" i="60"/>
  <c r="F708" i="60"/>
  <c r="F707" i="60"/>
  <c r="F706" i="60"/>
  <c r="F703" i="60"/>
  <c r="F702" i="60"/>
  <c r="F701" i="60"/>
  <c r="F700" i="60"/>
  <c r="F699" i="60"/>
  <c r="F698" i="60"/>
  <c r="F695" i="60"/>
  <c r="F694" i="60"/>
  <c r="F693" i="60"/>
  <c r="F690" i="60"/>
  <c r="F689" i="60"/>
  <c r="F686" i="60"/>
  <c r="F682" i="60"/>
  <c r="F681" i="60"/>
  <c r="F680" i="60"/>
  <c r="F679" i="60"/>
  <c r="F678" i="60"/>
  <c r="F675" i="60"/>
  <c r="F674" i="60"/>
  <c r="F673" i="60"/>
  <c r="F672" i="60"/>
  <c r="F671" i="60"/>
  <c r="F670" i="60"/>
  <c r="F669" i="60"/>
  <c r="F668" i="60"/>
  <c r="F667" i="60"/>
  <c r="F664" i="60"/>
  <c r="F661" i="60"/>
  <c r="F654" i="60"/>
  <c r="F652" i="60"/>
  <c r="F651" i="60"/>
  <c r="A651" i="60"/>
  <c r="A652" i="60" s="1"/>
  <c r="F650" i="60"/>
  <c r="A649" i="60"/>
  <c r="A654" i="60" s="1"/>
  <c r="F647" i="60"/>
  <c r="F645" i="60"/>
  <c r="F643" i="60"/>
  <c r="F642" i="60"/>
  <c r="F641" i="60"/>
  <c r="F640" i="60"/>
  <c r="F637" i="60"/>
  <c r="F636" i="60"/>
  <c r="F635" i="60"/>
  <c r="F634" i="60"/>
  <c r="F633" i="60"/>
  <c r="F632" i="60"/>
  <c r="F631" i="60"/>
  <c r="F630" i="60"/>
  <c r="F629" i="60"/>
  <c r="F628" i="60"/>
  <c r="F627" i="60"/>
  <c r="F626" i="60"/>
  <c r="F625" i="60"/>
  <c r="F622" i="60"/>
  <c r="F621" i="60"/>
  <c r="F620" i="60"/>
  <c r="F619" i="60"/>
  <c r="F618" i="60"/>
  <c r="F617" i="60"/>
  <c r="F616" i="60"/>
  <c r="F615" i="60"/>
  <c r="F614" i="60"/>
  <c r="F611" i="60"/>
  <c r="F610" i="60"/>
  <c r="F609" i="60"/>
  <c r="F608" i="60"/>
  <c r="F607" i="60"/>
  <c r="F606" i="60"/>
  <c r="F605" i="60"/>
  <c r="F604" i="60"/>
  <c r="F603" i="60"/>
  <c r="F599" i="60"/>
  <c r="F596" i="60"/>
  <c r="F595" i="60"/>
  <c r="F594" i="60"/>
  <c r="F593" i="60"/>
  <c r="F590" i="60"/>
  <c r="F589" i="60"/>
  <c r="F588" i="60"/>
  <c r="F587" i="60"/>
  <c r="F586" i="60"/>
  <c r="F585" i="60"/>
  <c r="F584" i="60"/>
  <c r="F583" i="60"/>
  <c r="F582" i="60"/>
  <c r="F581" i="60"/>
  <c r="F580" i="60"/>
  <c r="F579" i="60"/>
  <c r="F578" i="60"/>
  <c r="F577" i="60"/>
  <c r="F576" i="60"/>
  <c r="F575" i="60"/>
  <c r="F572" i="60"/>
  <c r="F571" i="60"/>
  <c r="F570" i="60"/>
  <c r="F569" i="60"/>
  <c r="F566" i="60"/>
  <c r="F565" i="60"/>
  <c r="F564" i="60"/>
  <c r="F563" i="60"/>
  <c r="F560" i="60"/>
  <c r="F559" i="60"/>
  <c r="F558" i="60"/>
  <c r="F557" i="60"/>
  <c r="F556" i="60"/>
  <c r="F554" i="60"/>
  <c r="F553" i="60"/>
  <c r="F549" i="60"/>
  <c r="F544" i="60"/>
  <c r="F543" i="60"/>
  <c r="F542" i="60"/>
  <c r="F541" i="60"/>
  <c r="F540" i="60"/>
  <c r="F539" i="60"/>
  <c r="F538" i="60"/>
  <c r="F535" i="60"/>
  <c r="A535" i="60"/>
  <c r="A537" i="60" s="1"/>
  <c r="A538" i="60" s="1"/>
  <c r="A539" i="60" s="1"/>
  <c r="A540" i="60" s="1"/>
  <c r="A541" i="60" s="1"/>
  <c r="A542" i="60" s="1"/>
  <c r="A543" i="60" s="1"/>
  <c r="A544" i="60" s="1"/>
  <c r="F533" i="60"/>
  <c r="F532" i="60"/>
  <c r="F531" i="60"/>
  <c r="F530" i="60"/>
  <c r="F529" i="60"/>
  <c r="F528" i="60"/>
  <c r="F527" i="60"/>
  <c r="F524" i="60"/>
  <c r="A524" i="60"/>
  <c r="F522" i="60"/>
  <c r="F520" i="60"/>
  <c r="F519" i="60"/>
  <c r="F518" i="60"/>
  <c r="F517" i="60"/>
  <c r="F516" i="60"/>
  <c r="F515" i="60"/>
  <c r="F512" i="60"/>
  <c r="F511" i="60"/>
  <c r="F510" i="60"/>
  <c r="F509" i="60"/>
  <c r="F508" i="60"/>
  <c r="F507" i="60"/>
  <c r="F506" i="60"/>
  <c r="F505" i="60"/>
  <c r="F504" i="60"/>
  <c r="F503" i="60"/>
  <c r="F502" i="60"/>
  <c r="F501" i="60"/>
  <c r="F500" i="60"/>
  <c r="F497" i="60"/>
  <c r="F494" i="60"/>
  <c r="F493" i="60"/>
  <c r="F492" i="60"/>
  <c r="F491" i="60"/>
  <c r="F490" i="60"/>
  <c r="F489" i="60"/>
  <c r="F488" i="60"/>
  <c r="F487" i="60"/>
  <c r="F486" i="60"/>
  <c r="F483" i="60"/>
  <c r="F482" i="60"/>
  <c r="F481" i="60"/>
  <c r="F480" i="60"/>
  <c r="F479" i="60"/>
  <c r="F478" i="60"/>
  <c r="F477" i="60"/>
  <c r="F476" i="60"/>
  <c r="F475" i="60"/>
  <c r="F472" i="60"/>
  <c r="F471" i="60"/>
  <c r="F470" i="60"/>
  <c r="F469" i="60"/>
  <c r="F468" i="60"/>
  <c r="F467" i="60"/>
  <c r="F466" i="60"/>
  <c r="F465" i="60"/>
  <c r="F464" i="60"/>
  <c r="F461" i="60"/>
  <c r="F460" i="60"/>
  <c r="F459" i="60"/>
  <c r="F458" i="60"/>
  <c r="F457" i="60"/>
  <c r="F456" i="60"/>
  <c r="F455" i="60"/>
  <c r="F454" i="60"/>
  <c r="F453" i="60"/>
  <c r="F450" i="60"/>
  <c r="F449" i="60"/>
  <c r="F448" i="60"/>
  <c r="F447" i="60"/>
  <c r="F446" i="60"/>
  <c r="F445" i="60"/>
  <c r="F444" i="60"/>
  <c r="F443" i="60"/>
  <c r="F442" i="60"/>
  <c r="F439" i="60"/>
  <c r="F438" i="60"/>
  <c r="F437" i="60"/>
  <c r="F436" i="60"/>
  <c r="F435" i="60"/>
  <c r="F434" i="60"/>
  <c r="F433" i="60"/>
  <c r="F432" i="60"/>
  <c r="F431" i="60"/>
  <c r="F428" i="60"/>
  <c r="F427" i="60"/>
  <c r="F426" i="60"/>
  <c r="F425" i="60"/>
  <c r="F424" i="60"/>
  <c r="F423" i="60"/>
  <c r="F422" i="60"/>
  <c r="F421" i="60"/>
  <c r="F420" i="60"/>
  <c r="F417" i="60"/>
  <c r="F416" i="60"/>
  <c r="F415" i="60"/>
  <c r="F414" i="60"/>
  <c r="F413" i="60"/>
  <c r="F412" i="60"/>
  <c r="F411" i="60"/>
  <c r="F410" i="60"/>
  <c r="F409" i="60"/>
  <c r="F405" i="60"/>
  <c r="F402" i="60"/>
  <c r="F401" i="60"/>
  <c r="F400" i="60"/>
  <c r="F399" i="60"/>
  <c r="F398" i="60"/>
  <c r="F397" i="60"/>
  <c r="F394" i="60"/>
  <c r="F393" i="60"/>
  <c r="F392" i="60"/>
  <c r="F391" i="60"/>
  <c r="F390" i="60"/>
  <c r="F389" i="60"/>
  <c r="F388" i="60"/>
  <c r="F387" i="60"/>
  <c r="F386" i="60"/>
  <c r="F385" i="60"/>
  <c r="F384" i="60"/>
  <c r="F383" i="60"/>
  <c r="F382" i="60"/>
  <c r="F381" i="60"/>
  <c r="F380" i="60"/>
  <c r="F379" i="60"/>
  <c r="F378" i="60"/>
  <c r="F377" i="60"/>
  <c r="F376" i="60"/>
  <c r="F375" i="60"/>
  <c r="F374" i="60"/>
  <c r="F373" i="60"/>
  <c r="F372" i="60"/>
  <c r="F371" i="60"/>
  <c r="F370" i="60"/>
  <c r="F369" i="60"/>
  <c r="F368" i="60"/>
  <c r="F367" i="60"/>
  <c r="F366" i="60"/>
  <c r="F365" i="60"/>
  <c r="F364" i="60"/>
  <c r="F363" i="60"/>
  <c r="F362" i="60"/>
  <c r="F361" i="60"/>
  <c r="F358" i="60"/>
  <c r="F357" i="60"/>
  <c r="F356" i="60"/>
  <c r="F355" i="60"/>
  <c r="F354" i="60"/>
  <c r="F353" i="60"/>
  <c r="F350" i="60"/>
  <c r="F349" i="60"/>
  <c r="F348" i="60"/>
  <c r="F347" i="60"/>
  <c r="F346" i="60"/>
  <c r="F345" i="60"/>
  <c r="F342" i="60"/>
  <c r="F341" i="60"/>
  <c r="F340" i="60"/>
  <c r="F339" i="60"/>
  <c r="F338" i="60"/>
  <c r="F336" i="60"/>
  <c r="F335" i="60"/>
  <c r="F331" i="60"/>
  <c r="F326" i="60"/>
  <c r="F325" i="60"/>
  <c r="F324" i="60"/>
  <c r="F323" i="60"/>
  <c r="F322" i="60"/>
  <c r="F321" i="60"/>
  <c r="F320" i="60"/>
  <c r="F317" i="60"/>
  <c r="A317" i="60"/>
  <c r="A319" i="60" s="1"/>
  <c r="A320" i="60" s="1"/>
  <c r="A321" i="60" s="1"/>
  <c r="A322" i="60" s="1"/>
  <c r="A323" i="60" s="1"/>
  <c r="A324" i="60" s="1"/>
  <c r="A325" i="60" s="1"/>
  <c r="A326" i="60" s="1"/>
  <c r="F315" i="60"/>
  <c r="F314" i="60"/>
  <c r="F313" i="60"/>
  <c r="F312" i="60"/>
  <c r="F311" i="60"/>
  <c r="F310" i="60"/>
  <c r="F309" i="60"/>
  <c r="F306" i="60"/>
  <c r="F304" i="60"/>
  <c r="F302" i="60"/>
  <c r="F301" i="60"/>
  <c r="F300" i="60"/>
  <c r="F299" i="60"/>
  <c r="F296" i="60"/>
  <c r="F295" i="60"/>
  <c r="F294" i="60"/>
  <c r="F293" i="60"/>
  <c r="F292" i="60"/>
  <c r="F291" i="60"/>
  <c r="F290" i="60"/>
  <c r="F289" i="60"/>
  <c r="F288" i="60"/>
  <c r="F287" i="60"/>
  <c r="F286" i="60"/>
  <c r="F285" i="60"/>
  <c r="F284" i="60"/>
  <c r="F281" i="60"/>
  <c r="F280" i="60"/>
  <c r="F279" i="60"/>
  <c r="F278" i="60"/>
  <c r="F277" i="60"/>
  <c r="F276" i="60"/>
  <c r="F275" i="60"/>
  <c r="F274" i="60"/>
  <c r="F273" i="60"/>
  <c r="F270" i="60"/>
  <c r="F269" i="60"/>
  <c r="F268" i="60"/>
  <c r="F267" i="60"/>
  <c r="F266" i="60"/>
  <c r="F265" i="60"/>
  <c r="F264" i="60"/>
  <c r="F263" i="60"/>
  <c r="F262" i="60"/>
  <c r="F259" i="60"/>
  <c r="F258" i="60"/>
  <c r="F257" i="60"/>
  <c r="F256" i="60"/>
  <c r="F255" i="60"/>
  <c r="F254" i="60"/>
  <c r="F253" i="60"/>
  <c r="F252" i="60"/>
  <c r="F251" i="60"/>
  <c r="F247" i="60"/>
  <c r="F244" i="60"/>
  <c r="F243" i="60"/>
  <c r="F242" i="60"/>
  <c r="F241" i="60"/>
  <c r="F238" i="60"/>
  <c r="F237" i="60"/>
  <c r="F236" i="60"/>
  <c r="F235" i="60"/>
  <c r="F234" i="60"/>
  <c r="F233" i="60"/>
  <c r="F232" i="60"/>
  <c r="F231" i="60"/>
  <c r="F230" i="60"/>
  <c r="F229" i="60"/>
  <c r="F228" i="60"/>
  <c r="F227" i="60"/>
  <c r="F226" i="60"/>
  <c r="F225" i="60"/>
  <c r="F224" i="60"/>
  <c r="F223" i="60"/>
  <c r="F222" i="60"/>
  <c r="F221" i="60"/>
  <c r="F220" i="60"/>
  <c r="F219" i="60"/>
  <c r="F218" i="60"/>
  <c r="F217" i="60"/>
  <c r="F216" i="60"/>
  <c r="F215" i="60"/>
  <c r="F214" i="60"/>
  <c r="F211" i="60"/>
  <c r="F210" i="60"/>
  <c r="F209" i="60"/>
  <c r="F208" i="60"/>
  <c r="F205" i="60"/>
  <c r="F204" i="60"/>
  <c r="F203" i="60"/>
  <c r="F202" i="60"/>
  <c r="F199" i="60"/>
  <c r="F198" i="60"/>
  <c r="F197" i="60"/>
  <c r="F196" i="60"/>
  <c r="F195" i="60"/>
  <c r="F193" i="60"/>
  <c r="F192" i="60"/>
  <c r="F188" i="60"/>
  <c r="F885" i="60"/>
  <c r="F887" i="60" s="1"/>
  <c r="U184" i="60"/>
  <c r="S184" i="60"/>
  <c r="Q184" i="60"/>
  <c r="P184" i="60"/>
  <c r="F184" i="60"/>
  <c r="F183" i="60"/>
  <c r="F182" i="60"/>
  <c r="F181" i="60"/>
  <c r="F180" i="60"/>
  <c r="F179" i="60"/>
  <c r="F178" i="60"/>
  <c r="F175" i="60"/>
  <c r="A175" i="60"/>
  <c r="A177" i="60" s="1"/>
  <c r="A178" i="60" s="1"/>
  <c r="A179" i="60" s="1"/>
  <c r="A180" i="60" s="1"/>
  <c r="A181" i="60" s="1"/>
  <c r="A182" i="60" s="1"/>
  <c r="A183" i="60" s="1"/>
  <c r="A184" i="60" s="1"/>
  <c r="F173" i="60"/>
  <c r="F172" i="60"/>
  <c r="F171" i="60"/>
  <c r="F170" i="60"/>
  <c r="F169" i="60"/>
  <c r="F168" i="60"/>
  <c r="F167" i="60"/>
  <c r="F164" i="60"/>
  <c r="F162" i="60"/>
  <c r="F160" i="60"/>
  <c r="F159" i="60"/>
  <c r="F158" i="60"/>
  <c r="F157" i="60"/>
  <c r="F154" i="60"/>
  <c r="F153" i="60"/>
  <c r="F152" i="60"/>
  <c r="F151" i="60"/>
  <c r="F150" i="60"/>
  <c r="F149" i="60"/>
  <c r="F148" i="60"/>
  <c r="F147" i="60"/>
  <c r="F146" i="60"/>
  <c r="F145" i="60"/>
  <c r="F144" i="60"/>
  <c r="F143" i="60"/>
  <c r="F142" i="60"/>
  <c r="F139" i="60"/>
  <c r="F138" i="60"/>
  <c r="F137" i="60"/>
  <c r="F136" i="60"/>
  <c r="F135" i="60"/>
  <c r="F134" i="60"/>
  <c r="F133" i="60"/>
  <c r="F132" i="60"/>
  <c r="F131" i="60"/>
  <c r="F128" i="60"/>
  <c r="F127" i="60"/>
  <c r="F126" i="60"/>
  <c r="F125" i="60"/>
  <c r="F124" i="60"/>
  <c r="F123" i="60"/>
  <c r="F122" i="60"/>
  <c r="F121" i="60"/>
  <c r="F120" i="60"/>
  <c r="F117" i="60"/>
  <c r="F116" i="60"/>
  <c r="F115" i="60"/>
  <c r="F114" i="60"/>
  <c r="F113" i="60"/>
  <c r="F112" i="60"/>
  <c r="F111" i="60"/>
  <c r="F110" i="60"/>
  <c r="F109" i="60"/>
  <c r="F106" i="60"/>
  <c r="F105" i="60"/>
  <c r="F104" i="60"/>
  <c r="F103" i="60"/>
  <c r="F102" i="60"/>
  <c r="F101" i="60"/>
  <c r="F100" i="60"/>
  <c r="F99" i="60"/>
  <c r="F98" i="60"/>
  <c r="F95" i="60"/>
  <c r="F94" i="60"/>
  <c r="F93" i="60"/>
  <c r="F92" i="60"/>
  <c r="F91" i="60"/>
  <c r="F90" i="60"/>
  <c r="F89" i="60"/>
  <c r="F88" i="60"/>
  <c r="F87" i="60"/>
  <c r="F83" i="60"/>
  <c r="F80" i="60"/>
  <c r="F79" i="60"/>
  <c r="F78" i="60"/>
  <c r="F77" i="60"/>
  <c r="F76" i="60"/>
  <c r="F75" i="60"/>
  <c r="F74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4" i="60"/>
  <c r="F33" i="60"/>
  <c r="F32" i="60"/>
  <c r="F31" i="60"/>
  <c r="F28" i="60"/>
  <c r="F27" i="60"/>
  <c r="F26" i="60"/>
  <c r="F25" i="60"/>
  <c r="F22" i="60"/>
  <c r="F21" i="60"/>
  <c r="F20" i="60"/>
  <c r="F15" i="60"/>
  <c r="F545" i="60" l="1"/>
  <c r="F327" i="60"/>
  <c r="F882" i="60"/>
  <c r="F655" i="60"/>
  <c r="F185" i="60"/>
  <c r="F889" i="60" l="1"/>
  <c r="F890" i="60" s="1"/>
  <c r="F898" i="60" l="1"/>
  <c r="F901" i="60"/>
  <c r="F896" i="60"/>
  <c r="F892" i="60"/>
  <c r="F895" i="60"/>
  <c r="F903" i="60"/>
  <c r="F897" i="60"/>
  <c r="F893" i="60"/>
  <c r="F900" i="60" s="1"/>
  <c r="F905" i="60" l="1"/>
  <c r="F907" i="60" s="1"/>
</calcChain>
</file>

<file path=xl/comments1.xml><?xml version="1.0" encoding="utf-8"?>
<comments xmlns="http://schemas.openxmlformats.org/spreadsheetml/2006/main">
  <authors>
    <author>COSTOS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Depto. De Eval. De Costos de Obras 
Digitado por:
CLAUDIA DE LEON</t>
        </r>
      </text>
    </comment>
  </commentList>
</comments>
</file>

<file path=xl/sharedStrings.xml><?xml version="1.0" encoding="utf-8"?>
<sst xmlns="http://schemas.openxmlformats.org/spreadsheetml/2006/main" count="1737" uniqueCount="549">
  <si>
    <t>P.U. (RD$)</t>
  </si>
  <si>
    <t>Valor (RD$)</t>
  </si>
  <si>
    <t>Cant.</t>
  </si>
  <si>
    <t>Unid.</t>
  </si>
  <si>
    <t>PINTURA OXIDO ROJO</t>
  </si>
  <si>
    <t>TOTAL A EJECUTAR</t>
  </si>
  <si>
    <t>SUB-TOTAL GENERAL</t>
  </si>
  <si>
    <t>A</t>
  </si>
  <si>
    <t>SUMINISTRO DE TUBERIA</t>
  </si>
  <si>
    <t>PRELIMINARES</t>
  </si>
  <si>
    <t>COLOCACION DE TUBERIAS</t>
  </si>
  <si>
    <t xml:space="preserve">         </t>
  </si>
  <si>
    <t>M</t>
  </si>
  <si>
    <t>8.1.1</t>
  </si>
  <si>
    <t>GASTOS ADMINISTRATIVOS</t>
  </si>
  <si>
    <t>HONORARIOS PROFESIONALES</t>
  </si>
  <si>
    <t>SUPERVISION DE LA OBRA</t>
  </si>
  <si>
    <t>GASTOS DE TRANSPORTE</t>
  </si>
  <si>
    <t>LEY 6-86</t>
  </si>
  <si>
    <t>TOTAL GASTOS INDIRECTOS</t>
  </si>
  <si>
    <t xml:space="preserve">MANO DE OBRA </t>
  </si>
  <si>
    <t>Z</t>
  </si>
  <si>
    <t>VARIOS</t>
  </si>
  <si>
    <t>REPLANTEO</t>
  </si>
  <si>
    <t>U</t>
  </si>
  <si>
    <t>M3</t>
  </si>
  <si>
    <t>ML</t>
  </si>
  <si>
    <t>RELLENO COMPACTADO</t>
  </si>
  <si>
    <t>BOTE DE MATERIAL</t>
  </si>
  <si>
    <t>MOVIMIENTO DE TIERRA</t>
  </si>
  <si>
    <t>Partida</t>
  </si>
  <si>
    <t>SUMINISTRO Y COLOCACION DE PIEZAS ESPECIALES</t>
  </si>
  <si>
    <t>PINTURA MANTENIMIENTO</t>
  </si>
  <si>
    <t>SEGUROS, POLIZAS Y FIANZAS</t>
  </si>
  <si>
    <t>CRUCES</t>
  </si>
  <si>
    <t>M2</t>
  </si>
  <si>
    <t>8.1.2</t>
  </si>
  <si>
    <t>Descripción</t>
  </si>
  <si>
    <t>ANCLAJES H.S.</t>
  </si>
  <si>
    <t>8.1.3</t>
  </si>
  <si>
    <t>IMPREVISTOS</t>
  </si>
  <si>
    <t>8.1.4</t>
  </si>
  <si>
    <t>8.1.5</t>
  </si>
  <si>
    <t>8.1.6</t>
  </si>
  <si>
    <t>8.1.8</t>
  </si>
  <si>
    <t>RELLENO COMPACTADO C/COMPACTADOR MECANICO</t>
  </si>
  <si>
    <t>TOTAL A CONTRATAR RD$</t>
  </si>
  <si>
    <t>SUB-TOTAL  Z</t>
  </si>
  <si>
    <t>ABRAZADERA DE 3/8¨ (INCLUYE TORNILLOS Y JUNTA DE GOMA, Y COLOCACION)</t>
  </si>
  <si>
    <t>ITBIS DE HONORARIOS PROFESIONALES</t>
  </si>
  <si>
    <t xml:space="preserve"> LINEA MATRIZ Y RED DE DISTRIBUCION  EN MATANZA </t>
  </si>
  <si>
    <t>EXCAVACION EN:</t>
  </si>
  <si>
    <t>2.1.1</t>
  </si>
  <si>
    <t>2.1.2</t>
  </si>
  <si>
    <t xml:space="preserve">TUBERIA  Ø 8"  PVC SDR - 26 C/J.G. </t>
  </si>
  <si>
    <t>TUBERIA  Ø 6"  PVC SDR - 26 C/J.G.</t>
  </si>
  <si>
    <t xml:space="preserve">TUBERIA  Ø 4"  PVC SDR - 26 C/J.G. </t>
  </si>
  <si>
    <t>TUBERIA  Ø 3"  PVC SDR - 26 C/J.G.</t>
  </si>
  <si>
    <t>CAJA TELESCOPICA PARA VALVULA 3", 4", 6" Y 8"</t>
  </si>
  <si>
    <t>DE AIRE DE 1/2" H.F. PLATILLADA COMPLETA CON REJILLA DE PROTECCIÓN</t>
  </si>
  <si>
    <t>HIDRANTE  Ø4"</t>
  </si>
  <si>
    <t>SUB-TOTAL A</t>
  </si>
  <si>
    <t>Ubicación: PERAVIA</t>
  </si>
  <si>
    <t>Zona : IV</t>
  </si>
  <si>
    <t>ANCLAJES PARA PIEZAS ESPECIALES</t>
  </si>
  <si>
    <t xml:space="preserve">HORMIGON SIMPLE 210 KG/CM2 </t>
  </si>
  <si>
    <t>DE PUENTE Ø8" EN ACERO L=12.00 M (INC. 2.00 M DE LOS LADOS) 2 U</t>
  </si>
  <si>
    <t>DE ALCANTARILLA Ø6" EN ACERO L=6.00 M (INC. 2.00 M DE LOS LADOS) 6 U</t>
  </si>
  <si>
    <t>DE ALCANTARILLA Ø4" EN ACERO L=6.00 M (INC. 2.00 M DE LOS LADOS) 3 U</t>
  </si>
  <si>
    <t>DE ALCANTARILLA Ø3" EN ACERO L=6.00 M (INC. 2.00 M DE LOS LADOS) 5 U</t>
  </si>
  <si>
    <t>DE PUENTE Ø3" EN ACERO L=12.00 M (INC. 2.00 M DE LOS LADOS) 11 U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</si>
  <si>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</si>
  <si>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</si>
  <si>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</si>
  <si>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</si>
  <si>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</si>
  <si>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</si>
  <si>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</si>
  <si>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</si>
  <si>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</si>
  <si>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</si>
  <si>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</si>
  <si>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</si>
  <si>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</si>
  <si>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</si>
  <si>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</si>
  <si>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</si>
  <si>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</si>
  <si>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8.4.1</t>
  </si>
  <si>
    <t>8.4.2</t>
  </si>
  <si>
    <t>8.4.3</t>
  </si>
  <si>
    <t>8.4.4</t>
  </si>
  <si>
    <t>8.4.5</t>
  </si>
  <si>
    <t>8.4.6</t>
  </si>
  <si>
    <t>8.4.7</t>
  </si>
  <si>
    <t>8.4.8</t>
  </si>
  <si>
    <t>8.5.1</t>
  </si>
  <si>
    <t>8.5.2</t>
  </si>
  <si>
    <t>8.5.3</t>
  </si>
  <si>
    <t>8.5.8</t>
  </si>
  <si>
    <t>EXCAVACION MAT. CLASIFICADO</t>
  </si>
  <si>
    <t>RELLENO  CON MATERIAL DE MINA</t>
  </si>
  <si>
    <t>ANCLAJES P/ PIEZAS</t>
  </si>
  <si>
    <t>8.3.9</t>
  </si>
  <si>
    <t>8.2.9</t>
  </si>
  <si>
    <t>JUNTA MECANICA DE 6"  (TIPO DRESSER)</t>
  </si>
  <si>
    <t>REGISTROS PARA VALVULAS</t>
  </si>
  <si>
    <t>CONSTRUCCION DE REGISTRO PARA VALVULA 12" (2.10 X 2.10 X 1.60)M (INC. TAPA Ø 0.80 EN ACERO) (VER PLANO MRDB-004 R1)</t>
  </si>
  <si>
    <t xml:space="preserve"> LINEA MATRIZ Y RED DE DISTRIBUCION DE PAYA</t>
  </si>
  <si>
    <t xml:space="preserve">LINEA DE CONDUCCION, LINEA MATRIZ Y RED DE DISTRIBUCION  EN ARROYO HONDO, LOS TUMBAO Y QUIJA QUIETA </t>
  </si>
  <si>
    <t>TUBERIA  Ø 12"  PVC SDR - 26 C/J.G.</t>
  </si>
  <si>
    <t>9.1.1</t>
  </si>
  <si>
    <t>9.1.2</t>
  </si>
  <si>
    <t xml:space="preserve">DE ALCANTARILLA Ø8" EN ACERO L=6.00 M (INC. 2.00 M DE LOS LADOS) 2 U   </t>
  </si>
  <si>
    <t>DE ALCANTARILLA Ø4" EN ACERO L=6.00 M (INC. 2.00 M DE LOS LADOS) 1 U</t>
  </si>
  <si>
    <t>SUMINISTRO  DE TUBERIAS</t>
  </si>
  <si>
    <t xml:space="preserve">DE ALCANTARILLA Ø12" EN ACERO L=6.00 M (INC. 2.00 M DE LOS LADOS)  1 U    </t>
  </si>
  <si>
    <t>MATERIAL COMPACTO C/EQUIPO</t>
  </si>
  <si>
    <t>DE ALCANTARILLA Ø4" EN ACERO L=4.00 M (INC. 2.00 M DE LOS LADOS) 1 U</t>
  </si>
  <si>
    <t>DE PUENTE Ø4" EN ACERO L=6.00 M (INC. 2.00 M DE LOS LADOS) 1 U</t>
  </si>
  <si>
    <t>DE ALCANTARILLA Ø3" EN ACERO L=6.00 M (INC. 2.00 M DE LOS LADOS)14 U</t>
  </si>
  <si>
    <t>DE PUENTE Ø3" EN ACERO L=20.00 M (INC. 2.00 M DE LOS LADOS) 1 U</t>
  </si>
  <si>
    <t xml:space="preserve">TUBERIA  Ø 10"  PVC SDR - 26 C/J.G. </t>
  </si>
  <si>
    <t>JUNTA MECANICA DE 10"  (TIPO DRESSER)</t>
  </si>
  <si>
    <t>DE PUENTE Ø10" EN ACERO L=15.00 M (INC. 2.00 M DE LOS LADOS) 2 U</t>
  </si>
  <si>
    <t>MATERIAL  COMPACTO C/EQUIPO</t>
  </si>
  <si>
    <t>DE PUENTE Ø6" EN ACERO L=15.00 M (INC. 2.00 M DE LOS LADOS) 1 U</t>
  </si>
  <si>
    <t>DE ALCANTARILLA Ø4" EN ACERO L=8.00 M (INC. 2.00 M DE LOS LADOS) 2 U</t>
  </si>
  <si>
    <t>DE ALCANTARILLA Ø4" EN ACERO L=6.00 M (INC. 2.00 M DE LOS LADOS)   1 U</t>
  </si>
  <si>
    <t>RED DE  DISTRIBUCION  EL CARRETON Y ZONAS ALEDAÑAS PLANTA DE TRATAMIENTO</t>
  </si>
  <si>
    <t>Ø 6"  PVC SDR - 26 C/J.G.</t>
  </si>
  <si>
    <t xml:space="preserve">Ø 12"  PVC SDR - 26 C/J.G. </t>
  </si>
  <si>
    <t xml:space="preserve">Ø 8"  PVC SDR - 26 C/J.G. </t>
  </si>
  <si>
    <t>Ø 3"  PVC SDR - 26 C/J.G.</t>
  </si>
  <si>
    <t>PRUEBA HIDROSTATICA EN  TUBERIAS DE:</t>
  </si>
  <si>
    <t>SEÑALIZACION Y SEGURIDAD EN VIA</t>
  </si>
  <si>
    <t>Ø 4"  PVC SDR - 26 C/J.G.</t>
  </si>
  <si>
    <t xml:space="preserve">Ø 10"  PVC SDR - 26 C/J.G. </t>
  </si>
  <si>
    <t>CORTE DE CARPETA ASFALTICA 2"</t>
  </si>
  <si>
    <t>EXTRACCION  DE CARPETA ASFALTICA 2"</t>
  </si>
  <si>
    <t>SUMINISTRO MATERIAL DE BASE</t>
  </si>
  <si>
    <t xml:space="preserve">SUMINISTRO MATERIAL DE BASE </t>
  </si>
  <si>
    <t xml:space="preserve"> ASFALTO (85% LONGITUD DE TUBERIAS N/ TODAS LAS CALLES ESTAN ASFALTADAS)</t>
  </si>
  <si>
    <t xml:space="preserve"> ASFALTO (75% LONGITUD DE TUBERIAS N/ TODAS LAS CALLES ESTAN ASFALTADAS)</t>
  </si>
  <si>
    <t xml:space="preserve"> ASFALTO (50% LONGITUD DE TUBERIAS N/ TODAS LAS CALLES ESTAN ASFALTADAS)</t>
  </si>
  <si>
    <r>
      <t>COLLARIN EN POLIETILENO Ø3"</t>
    </r>
    <r>
      <rPr>
        <sz val="9"/>
        <rFont val="Arial"/>
        <family val="2"/>
      </rPr>
      <t xml:space="preserve"> (ABRAZADERA)</t>
    </r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</si>
  <si>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</si>
  <si>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</si>
  <si>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</si>
  <si>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</si>
  <si>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ANCLAJES DE H.S.</t>
  </si>
  <si>
    <t>CEMENTO SOLVENTE Y TEFLON</t>
  </si>
  <si>
    <t>MANO DE OBRA PLOMERO</t>
  </si>
  <si>
    <t>TUBERIA DE POLIETILENO DE ALTA DENSIDAD Ø1/2" INTERNO L=6.00M (PROMEDIO)</t>
  </si>
  <si>
    <t xml:space="preserve">SUMINISTRO Y COLOCACION ACCESORIOS Y CAJA DE ACOMETIDA POLIETILENO URBANA </t>
  </si>
  <si>
    <t xml:space="preserve">TAPON HEMBRA 1/2" PVC C/J.G. </t>
  </si>
  <si>
    <t>ACONDICIONAMIENTO DEPOSITOS REGULADORES EXISTENTES</t>
  </si>
  <si>
    <t>DEPOSITO REGULADOR EN NIZAO</t>
  </si>
  <si>
    <t>1.1.1</t>
  </si>
  <si>
    <t>LIMPIEZA GENERAL</t>
  </si>
  <si>
    <t>SUMINISTRO Y COLOCACION DE:</t>
  </si>
  <si>
    <t>1.2.1</t>
  </si>
  <si>
    <t>ACONDICIONAMIENTO DE AREA CON GRAVILLA E=5 CM</t>
  </si>
  <si>
    <t xml:space="preserve">SUMINISTRO E INSTALACION ELECTRIFICACION PRIMARIA  </t>
  </si>
  <si>
    <t>1.3.1</t>
  </si>
  <si>
    <t>1.3.2</t>
  </si>
  <si>
    <t>CONDUCTOR  AAA/C # 2/0</t>
  </si>
  <si>
    <t>PIE</t>
  </si>
  <si>
    <t>1.3.3</t>
  </si>
  <si>
    <t>ESTRUCTURA MT- 101</t>
  </si>
  <si>
    <t>1.3.4</t>
  </si>
  <si>
    <t>ESTRUCTURA MT-102</t>
  </si>
  <si>
    <t>1.3.5</t>
  </si>
  <si>
    <t>ESTRUCTURA MT-103</t>
  </si>
  <si>
    <t>1.3.6</t>
  </si>
  <si>
    <t>ESTRUCTURA TR-105/ 15 KVA</t>
  </si>
  <si>
    <t>1.3.7</t>
  </si>
  <si>
    <t>ESTRUCTURA MT-106</t>
  </si>
  <si>
    <t>1.3.8</t>
  </si>
  <si>
    <t>ESTRUCTURA HA- 100B</t>
  </si>
  <si>
    <t>1.3.9</t>
  </si>
  <si>
    <t>ATERRIZAJE DE POSTE</t>
  </si>
  <si>
    <t>SUMINISTRO E INSTALACION ELECTRIFICACION SECUNDARIA.</t>
  </si>
  <si>
    <t>1.4.1</t>
  </si>
  <si>
    <t>ALIMENTADOR ELECTRICO DESDE TRANSFORMADOR EN POSTE HASTA PANEL DE DISTRIBUCION EN  GARITA DE VIGILANTE, FORMADO POR: 3 CONDUCTORES  THW #4, TUBERIA IMC DE 11/2", TUBERIA PVC DE 11/2" (INCLUYE MAIN BREAKER Y PANEL DE BREAKER SEGÚN PLANOS)</t>
  </si>
  <si>
    <t>1.4.2</t>
  </si>
  <si>
    <t>ALIMENTADOR ELECTRICO DESDE   PANEL DE DISTRIBUCION EN  GARITA DE VIGILANTE, HASTA LAMPARAS EXTERIORES EN POSTE FORMADO POR:  2 CONDUCTORES THW #10 ,  TUBERIA PVC DE 11/2",</t>
  </si>
  <si>
    <t>1.4.3</t>
  </si>
  <si>
    <t xml:space="preserve">EXCAVACCION ZANJA  DE 0.4 X0.6 X 120 M P/ CONDUCTORES  DE LAMPARAS  </t>
  </si>
  <si>
    <t>1.4.4</t>
  </si>
  <si>
    <t>ESTRUCTURA AP-103</t>
  </si>
  <si>
    <t>1.4.5</t>
  </si>
  <si>
    <t>POSTE DE HORMIGON ARMADO 30' , 300 DAM (INC. MOVIMIENTO DE TIERRA)</t>
  </si>
  <si>
    <t>DEPOSITO REGULADOR EN LAS CALDERAS</t>
  </si>
  <si>
    <t>2.2.1</t>
  </si>
  <si>
    <t>2.2.2</t>
  </si>
  <si>
    <t>SUMINISTRO Y COLOCACION TAPAS ALUMINIO PARA REGISTRO 0.80 X 0.80</t>
  </si>
  <si>
    <t>VERJA PERIMETRAL</t>
  </si>
  <si>
    <t>2.3.1</t>
  </si>
  <si>
    <t>DEMOLICION Y RETIRO DE VERJA EXISTENTE</t>
  </si>
  <si>
    <t>2.3.2</t>
  </si>
  <si>
    <t xml:space="preserve">VERJA PERIMETRAL CON BLOQUES 6" VIOLINADO Y MALLA CICLONICA (INC. COLUMNAS) </t>
  </si>
  <si>
    <t>2.3.3</t>
  </si>
  <si>
    <t>PUERTA MALLA CICLONICA L=6.00M</t>
  </si>
  <si>
    <t>SUMINISTRO E INSTALACION ELECTRIFICACION PRIMARIA</t>
  </si>
  <si>
    <t>2.4.1</t>
  </si>
  <si>
    <t>2.4.2</t>
  </si>
  <si>
    <t>2.4.3</t>
  </si>
  <si>
    <t>ESTRUCTURA TR-105/MT-105</t>
  </si>
  <si>
    <t>2.4.4</t>
  </si>
  <si>
    <t>ESTRUCTURA MT-105</t>
  </si>
  <si>
    <t>2.4.5</t>
  </si>
  <si>
    <t>2.4.6</t>
  </si>
  <si>
    <t>2.5.1</t>
  </si>
  <si>
    <t>2.5.2</t>
  </si>
  <si>
    <t>2.5.3</t>
  </si>
  <si>
    <t xml:space="preserve">EXCAVACCION ZANJA  DE 0.4 X0.6 X 180 M P/ CONDUCTORES  DE LAMPARAS  </t>
  </si>
  <si>
    <t>2.5.4</t>
  </si>
  <si>
    <t>2.5.5</t>
  </si>
  <si>
    <t>DEPOSITOS REGULADORES EN BANI</t>
  </si>
  <si>
    <t>3.1.1</t>
  </si>
  <si>
    <t>LIMPIEZA GENERAL (DESYERBE)</t>
  </si>
  <si>
    <t>3.2.1</t>
  </si>
  <si>
    <t>ACONDICIONAMIENTO DE AREA E=5 CM</t>
  </si>
  <si>
    <t>SUMINISTRO E INSTALACION ELECTRIFICACION PRIMARIA.</t>
  </si>
  <si>
    <t>3.3.1</t>
  </si>
  <si>
    <t>3.3.2</t>
  </si>
  <si>
    <t>3.3.3</t>
  </si>
  <si>
    <t>3.3.4</t>
  </si>
  <si>
    <t>3.3.5</t>
  </si>
  <si>
    <t>3.3.6</t>
  </si>
  <si>
    <t>3.4.1</t>
  </si>
  <si>
    <t>3.4.2</t>
  </si>
  <si>
    <t>3.4.3</t>
  </si>
  <si>
    <t xml:space="preserve">EXCAVACCION ZANJA  DE 0.4 X0.6 X 220 M P/ CONDUCTORES  DE LAMPARAS  </t>
  </si>
  <si>
    <t>3.4.4</t>
  </si>
  <si>
    <t>3.4.5</t>
  </si>
  <si>
    <t>DEPOSITO REGULADOR EN LAS SALINAS</t>
  </si>
  <si>
    <t>4.1.1</t>
  </si>
  <si>
    <t>(SUMINISTRO Y COLOCACION DE:)</t>
  </si>
  <si>
    <t>4.2.1</t>
  </si>
  <si>
    <t>4.2.2</t>
  </si>
  <si>
    <t>4.2.3</t>
  </si>
  <si>
    <t>4.2.4</t>
  </si>
  <si>
    <t>4.3.1</t>
  </si>
  <si>
    <t>4.3.2</t>
  </si>
  <si>
    <t>4.3.3</t>
  </si>
  <si>
    <t>4.3.4</t>
  </si>
  <si>
    <t>4.3.5</t>
  </si>
  <si>
    <t>4.3.6</t>
  </si>
  <si>
    <t>ELECTRIFICACION SECUNDARIA</t>
  </si>
  <si>
    <t>4.4.1</t>
  </si>
  <si>
    <t>4.4.2</t>
  </si>
  <si>
    <t>4.4.3</t>
  </si>
  <si>
    <t xml:space="preserve">EXCAVACCION ZANJA  DE 0.4 X0.6 X 50 M P/ CONDUCTORES  DE LAMPARAS  </t>
  </si>
  <si>
    <t>4.4.4</t>
  </si>
  <si>
    <t>4.4.5</t>
  </si>
  <si>
    <t xml:space="preserve"> SUMINISTRO E INSTALACION POSTE DE HORMIGON ARMADO 30' , 300 DAM (INC. MOVIMIENTO DE TIERRA)</t>
  </si>
  <si>
    <t>DEPOSITO REGULADOR BOCA CANASTA</t>
  </si>
  <si>
    <t>5.1.1</t>
  </si>
  <si>
    <t>5.2.1</t>
  </si>
  <si>
    <t>5.2.2</t>
  </si>
  <si>
    <t>5.2.3</t>
  </si>
  <si>
    <t>5.3.1</t>
  </si>
  <si>
    <t>5.3.2</t>
  </si>
  <si>
    <t>5.3.3</t>
  </si>
  <si>
    <t>SUMINISTRO E INSTALACION ELECTRIFICACION SECUNDARIA</t>
  </si>
  <si>
    <t>5.4.1</t>
  </si>
  <si>
    <t>ALIMENTADOR ELECTRICO DESDE  CASETA DE ARRANCADORES EN POSTE HASTA PANEL DE DISTRIBUCION EN  GARITA DE VIGILANTE, FORMADO POR: 3 CONDUCTORES  THW #4, TUBERIA IMC DE 11/2", TUBERIA PVC DE 11/2" (INCLUYE MAIN BREAKER Y PANEL DE BREAKER SEGÚN PLANOS)</t>
  </si>
  <si>
    <t>5.4.2</t>
  </si>
  <si>
    <t>5.4.3</t>
  </si>
  <si>
    <t xml:space="preserve">EXCAVACCION ZANJA  DE 0.4 X0.6 X 150 M P/ CONDUCTORES  DE LAMPARAS  </t>
  </si>
  <si>
    <t>5.4.4</t>
  </si>
  <si>
    <t>5.4.5</t>
  </si>
  <si>
    <t>5.4.6</t>
  </si>
  <si>
    <t>TRANSFORMADOR SECO DE 5 KVA,480/120-240V</t>
  </si>
  <si>
    <t>DEPOSITO REGULADOR MATANZA I</t>
  </si>
  <si>
    <t>6.1.1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</si>
  <si>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</si>
  <si>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</si>
  <si>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</si>
  <si>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</si>
  <si>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</si>
  <si>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</si>
  <si>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</si>
  <si>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</si>
  <si>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ESTRUCTURA TR-105/ 15 KVA/ MT-105</t>
  </si>
  <si>
    <t>6.3.6</t>
  </si>
  <si>
    <t>6.3.7</t>
  </si>
  <si>
    <t>6.3.8</t>
  </si>
  <si>
    <t>6.4.1</t>
  </si>
  <si>
    <t>6.4.2</t>
  </si>
  <si>
    <t>6.4.3</t>
  </si>
  <si>
    <t>6.4.4</t>
  </si>
  <si>
    <t>6.4.5</t>
  </si>
  <si>
    <t>DEPOSITOS REGULADORES EN SOMBRERO - EL LLANO</t>
  </si>
  <si>
    <t>7.1.1</t>
  </si>
  <si>
    <t>7.2.1</t>
  </si>
  <si>
    <t>7.2.2</t>
  </si>
  <si>
    <t>7.2.3</t>
  </si>
  <si>
    <t>7.2.4</t>
  </si>
  <si>
    <t>7.2.5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</si>
  <si>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</si>
  <si>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</si>
  <si>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</si>
  <si>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</si>
  <si>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</si>
  <si>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</si>
  <si>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</si>
  <si>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</si>
  <si>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</si>
  <si>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</si>
  <si>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</si>
  <si>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</si>
  <si>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DEPOSITO REGULADOR PIZARRETE</t>
  </si>
  <si>
    <t>ESTRUCTURA MT-104</t>
  </si>
  <si>
    <t>8.4.9</t>
  </si>
  <si>
    <t>8.5.4</t>
  </si>
  <si>
    <t>8.5.5</t>
  </si>
  <si>
    <t>DEPOSITOS REGULADORES CAÑAFISTOL</t>
  </si>
  <si>
    <t>DEPOSITO REGULADOR CAÑAFISTOL #1. SUMINISTRO Y COLOCACION DE:</t>
  </si>
  <si>
    <t>DEPOSITO REGULADOR CAÑAFISTOL I#2</t>
  </si>
  <si>
    <t>9.2.1</t>
  </si>
  <si>
    <t>9.2.2</t>
  </si>
  <si>
    <t>9.3.1</t>
  </si>
  <si>
    <t>ALIMENTADOR ELECTRICO DESDE TRANSFORMADOR EN POSTE HASTA  PLANTA TRAT. VIJA , FORMADO POR: 3 CONDUCTORES  THW #8, TUBERIA, TUBERIA PVC DE 1"(INCLUYE MAIN BREAKER Y PANEL DE BREAKER SEGÚN PLANOS)</t>
  </si>
  <si>
    <t>9.3.2</t>
  </si>
  <si>
    <t>9.3.3</t>
  </si>
  <si>
    <t>9.3.4</t>
  </si>
  <si>
    <t>9.3.5</t>
  </si>
  <si>
    <t>INTERCONEXION  CON EDESUR</t>
  </si>
  <si>
    <t>POSTE DE HORMIGON  PRETENSADO 35 PIES,   PARA DETALLES DE ACERO VER EN NORMA (BID, TD-CONS-SAN) NORMA DE DISTRIBUCION  MEDIA TENSION AEREA (INC. MOVIMIENTO DE TIERRA)</t>
  </si>
  <si>
    <t>POSTE DE HORMIGON  PRETENSADO 35 PIES,   PARA DETALLES DE ACERO VER EN NORMA (BID, TD-CONS-SAN) NORMA DE DISTRIBUCION  MEDIA TENSION AEREA  (INC. MOVIMIENTO DE TIERRA)</t>
  </si>
  <si>
    <t>VALLA ANUNCIANDO OBRA 16'X 10' IMPRESION FULL COLOR CONTENIENDO LOGO DE INAPA, NOMBRE DE PROYECTO Y CONTRATISTA. ESTRUCTURA EN TUBOS GALVANIZADOS 1 1/2"X 1 1/2" Y SOPORTES EN TUBO CUAD. 4" X 4"</t>
  </si>
  <si>
    <t xml:space="preserve">EXCAVACION Y TAPADO </t>
  </si>
  <si>
    <t>ACHIQUE CON BOMBA 3"</t>
  </si>
  <si>
    <t>REPARACION DE SERVICIOS EXISTENTES</t>
  </si>
  <si>
    <t xml:space="preserve">LIMPIEZA CONTINUA Y FINAL </t>
  </si>
  <si>
    <t>DEMOLICION DE ACERAS</t>
  </si>
  <si>
    <t>REPOSICION  DE ACERAS</t>
  </si>
  <si>
    <t>DEMOLICION DE CONTENES</t>
  </si>
  <si>
    <t>REPOSICION DE CONTENES</t>
  </si>
  <si>
    <t>HR</t>
  </si>
  <si>
    <t>MANO DE OBRA ADICIONAL EN EMPALMES (INCLUYE MOVIMIENTO DE TIERRA, CORTE TUBERIA EXISTENTE Y/O EXTRACCION DE PIEZA EXISTENTE)</t>
  </si>
  <si>
    <t>REPARACION ACOMETIDAS EXISTENTES DE 1/2"</t>
  </si>
  <si>
    <t>REPARACION TUBERIAS EXISTENTES 3"</t>
  </si>
  <si>
    <t>REPARACION TUBERIAS EXISTENTES 4"</t>
  </si>
  <si>
    <t>EXCAVACION  EN ROCA C/ EQUIPO (INC EXTRACCION)</t>
  </si>
  <si>
    <t>CODIA</t>
  </si>
  <si>
    <t>MANTENIMIENTO Y OPERACIÓN SISTEMAS DE INAPA</t>
  </si>
  <si>
    <t>VALVULA CHECK DE 1/2" BRONCE</t>
  </si>
  <si>
    <t>TRANSPORTE ASFALTO D PROM 20 KM</t>
  </si>
  <si>
    <t>KM-M3</t>
  </si>
  <si>
    <t>REPOSICION DE ASFALTO 2" (INCLUYE IMPRIMACION Y RIEGO ADHERENCIA)</t>
  </si>
  <si>
    <t>CODO  12"  (DE 10º A  45º)   ACERO  A - 36  SCH 30 SIN COSTURA C/ PROTECCION ANTICORROSIVA</t>
  </si>
  <si>
    <t>CODO  10"  (DE 10º A  45º)   ACERO  A - 36 SCH 40 SIN COSTURA C/ PROTECCION ANTICORROSIVA</t>
  </si>
  <si>
    <t>CODO  10"  (DE 50º A  90º)   ACERO  A - 36 SCH 40 SIN COSTURA C/ PROTECCION ANTICORROSIVA</t>
  </si>
  <si>
    <t>TUBERIA  Ø 6"  ACERO SCH 40 SIN COSTURA C/ PROTECCION ANTICORROSIVA</t>
  </si>
  <si>
    <t>CODO  6"  (DE 10º A  45º)   ACERO  A - 36 SCH 40 SIN COSTURA C/ PROTECCION ANTICORROSIVA</t>
  </si>
  <si>
    <t>Ø 6" ACERO SCH 40 SIN COSTURA C/ PROTECCION ANTICORROSIVA</t>
  </si>
  <si>
    <t>CODO  8"  (DE 50º A  90º)   ACERO  A - 36 SCH 40 SIN COSTURA C/ PROTECCION ANTICORROSIVA</t>
  </si>
  <si>
    <t>CODO  8"  (DE 10º A  45º)   ACERO  A - 36 SCH 40 SIN COSTURA C/ PROTECCION ANTICORROSIVA</t>
  </si>
  <si>
    <t>CODO  6"  (DE 50º A  90º)   ACERO  A - 36 SCH 40 SIN COSTURA C/ PROTECCION ANTICORROSIVA</t>
  </si>
  <si>
    <t>CODO  8"  (DE 10º A  45º)  ACERO  A - 36 SCH 40 SIN COSTURA C/ PROTECCION ANTICORROSIVA</t>
  </si>
  <si>
    <t>CODO  6"  (DE 50º A  90º)  ACERO  A - 36 SCH 40 SIN COSTURA C/ PROTECCION ANTICORROSIVA</t>
  </si>
  <si>
    <t>CODO  6"  (DE 10º A  45º)  ACERO  A - 36 SCH 40 SIN COSTURA C/ PROTECCION ANTICORROSIVA</t>
  </si>
  <si>
    <t>TUBERIA 1/2"  SCH 40 PVC LONGITUD PROMEDIO</t>
  </si>
  <si>
    <t>8.1.9</t>
  </si>
  <si>
    <t>8.5.6</t>
  </si>
  <si>
    <t>8.5.7</t>
  </si>
  <si>
    <t>8.5.9</t>
  </si>
  <si>
    <t>CAMPAMENTO, (INC. ALQUILER DE CASA CON O SIN SOLAR Y CASETA DE MATERIALES)</t>
  </si>
  <si>
    <t>MESES</t>
  </si>
  <si>
    <t xml:space="preserve">BOTE DE MATERIAL CON CAMION D MIN =5 KM (INCLUYE ESPARCIMIENTO EN BOTADERO) </t>
  </si>
  <si>
    <t xml:space="preserve">BOTE C/ CAMION DE CARPETA ASFALTICA 2" (INCLUYE ESPARCIMIENTO EN BOTADERO) </t>
  </si>
  <si>
    <t xml:space="preserve">RELLENO COMPACTADO C/COMPACTADOR MECANICO EN CAPAS DE 0.20 M </t>
  </si>
  <si>
    <t xml:space="preserve">REGULARIZACION DE ZANJA  </t>
  </si>
  <si>
    <t xml:space="preserve">SUMINISTRO Y COLOCACION DE VALVULAS (VER DETALLES EN PLANOS) </t>
  </si>
  <si>
    <t>SUMINISTRO  MATERIAL DE MINA</t>
  </si>
  <si>
    <t xml:space="preserve">ESTUDIOS (SOCIALES, AMBIENTALES, GEOTECNICO, TOPOGRAFICO, DE CALIDAD, ECT) </t>
  </si>
  <si>
    <t xml:space="preserve">MEDIDA DE COMPENSACION AMBIENTAL </t>
  </si>
  <si>
    <t xml:space="preserve">SUMINISTRO Y COLOCACION ACCESORIOS Y CAJA DE ACOMETIDA POLIETILENO URBANA (242 U ) </t>
  </si>
  <si>
    <t xml:space="preserve">SUMINISTRO Y COLOCACION ACCESORIOS Y CAJA DE ACOMETIDA POLIETILENO URBANA (1,007 U) </t>
  </si>
  <si>
    <t xml:space="preserve">SUMINISTRO Y COLOCACION ACCESORIOS Y CAJA DE ACOMETIDA POLIETILENO URBANA ( 450 U) </t>
  </si>
  <si>
    <t>B</t>
  </si>
  <si>
    <t>SUB-TOTAL B</t>
  </si>
  <si>
    <t>C</t>
  </si>
  <si>
    <t>SUB-TOTAL C</t>
  </si>
  <si>
    <t>D</t>
  </si>
  <si>
    <t>SUB-TOTAL D</t>
  </si>
  <si>
    <t>E</t>
  </si>
  <si>
    <t>SUB-TOTAL FASE E</t>
  </si>
  <si>
    <t>Obra:  AMPLIACION Y MEJORAMIENTOS REDES DE DISTRIBUCION  MATANZA, PAYA, ARROYO HONDO, LOS TUMBAOS Y QUIJA QUIETA Y CARRETON,  ACUEDUCTO MULTIPLE PERAVIA</t>
  </si>
  <si>
    <t xml:space="preserve">ASIENTO DE ARENA (INCLUYE ACRREO INTERNO) </t>
  </si>
  <si>
    <t>TAPON DE 4"  ACERO SCH 80 SIN COSTURA C/ PROTECCION ANTICORROSIVA</t>
  </si>
  <si>
    <t xml:space="preserve">JUNTA MECANICA  TIPO DRESSER DE 8" DE 150 PSI </t>
  </si>
  <si>
    <t xml:space="preserve">JUNTA MECANICA  TIPO DRESSER DE 6" DE 150 PSI </t>
  </si>
  <si>
    <t xml:space="preserve">JUNTA MECANICA  TIPO DRESSER DE 4" DE 150 PSI </t>
  </si>
  <si>
    <t xml:space="preserve">JUNTA MECANICA  TIPO DRESSER DE 3" DE 150 PSI </t>
  </si>
  <si>
    <t xml:space="preserve">DE COMPUERTA DE 8" H.F. PLATILLADA COMPLETA  (INCLUYE: CUERPO DE LA VALVULA, JUNTA DE GOMA, TORNILLOS, NIPLES, MOVIMIENTO DE TIERRA Y MANO DE OBRA) </t>
  </si>
  <si>
    <t xml:space="preserve">DE COMPUERTA DE 6" H.F. PLATILLADA COMPLETA  (INCLUYE: CUERPO DE LA VALVULA, JUNTA DE GOMA, TORNILLOS, NIPLES, MOVIMIENTO DE TIERRA Y MANO DE OBRA) </t>
  </si>
  <si>
    <t xml:space="preserve">DE COMPUERTA DE 4" H.F. ROSCADA COMPLETA  (INCLUYE: CUERPO DE LA VALVULA, JUNTA DE GOMA, TORNILLOS, NIPLES, MOVIMIENTO DE TIERRA Y MANO DE OBRA) </t>
  </si>
  <si>
    <t xml:space="preserve">DE COMPUERTA DE 3" H.F. ROSCADA COMPLETA  (INCLUYE: CUERPO DE LA VALVULA, JUNTA DE GOMA, TORNILLOS, NIPLES, MOVIMIENTO DE TIERRA Y MANO DE OBRA) </t>
  </si>
  <si>
    <t xml:space="preserve">JUNTA MECANICA  TIPO DRESSER DE 12" DE 150 PSI </t>
  </si>
  <si>
    <t xml:space="preserve">DE COMPUERTA DE 8" H.F. PLATILLADA COMPLETA (INCLUYE: CUERPO DE LA VALVULA, JUNTA DE GOMA, TORNILLOS, NIPLES, MOVIMIENTO DE TIERRA Y MANO DE OBRA) </t>
  </si>
  <si>
    <t xml:space="preserve">DE COMPUERTA DE 6" H.F. PLATILLADA COMPLETA (INCLUYE: CUERPO DE LA VALVULA, JUNTA DE GOMA, TORNILLOS, NIPLES, MOVIMIENTO DE TIERRA Y MANO DE OBRA) </t>
  </si>
  <si>
    <t xml:space="preserve">JUNTA MECANICA TIPO DRESSER Ø4" DE 150 PSI </t>
  </si>
  <si>
    <t xml:space="preserve">DE COMPUERTA DE 12" H.F. PLATILLADA COMPLETA (INCLUYE: CUERPO DE LA VALVULA, JUNTA DE GOMA, TORNILLOS, NIPLES, MOVIMIENTO DE TIERRA Y MANO DE OBRA) </t>
  </si>
  <si>
    <t xml:space="preserve">DE COMPUERTA DE 4" H.F. PLATILLADA COMPLETA (INCLUYE: CUERPO DE LA VALVULA, JUNTA DE GOMA, TORNILLOS, NIPLES, MOVIMIENTO DE TIERRA Y MANO DE OBRA) </t>
  </si>
  <si>
    <t xml:space="preserve">DE COMPUERTA DE 3" H.F. ROSCADA COMPLETA (INCLUYE: CUERPO DE LA VALVULA, JUNTA DE GOMA, TORNILLOS, NIPLES, MOVIMIENTO DE TIERRA Y MANO DE OBRA) </t>
  </si>
  <si>
    <t xml:space="preserve">JUNTA MECANICA TIPO DRESSER Ø6" DE 150 PSI </t>
  </si>
  <si>
    <t xml:space="preserve">JUNTA MECANICA TIPO DRESSER Ø3" DE 150 PSI </t>
  </si>
  <si>
    <t xml:space="preserve">JUNTA MECANICA  TIPO DRESSER DE 10" DE 150 PSI </t>
  </si>
  <si>
    <t xml:space="preserve">DE COMPUERTA DE 10" H.F. PLATILLADA COMPLETA (INCLUYE: CUERPO DE LA VALVULA, JUNTA DE GOMA, TORNILLOS, NIPLES, MOVIMIENTO DE TIERRA Y MANO DE OBRA) </t>
  </si>
  <si>
    <t xml:space="preserve">DE COMPUERTA DE 4" H.F. ROSCADA COMPLETA (INCLUYE: CUERPO DE LA VALVULA, JUNTA DE GOMA, TORNILLOS, NIPLES, MOVIMIENTO DE TIERRA Y MANO DE OBRA) </t>
  </si>
  <si>
    <t>TEE 12 X 12 ACERO  SCH 40 C/ PROTECCION ANTICORROSIVA</t>
  </si>
  <si>
    <t>TUBERIA  Ø 8"  PVC SDR - 26 C/J.G.</t>
  </si>
  <si>
    <t>CODO DE 4" X 90º  ACERO  A - 36  SCH 80 SIN COSTURA C/ PROTECCION ANTICORROSIVA</t>
  </si>
  <si>
    <t>CODO DE 3" X 90º  ACERO  A - 36  SCH 80 SIN COSTURA C/ PROTECCION ANTICORROSIVA</t>
  </si>
  <si>
    <t>TEE 8" X 8"  ACERO  A - 36 SCH 40 SIN COSTURA C/ PROTECCION ANTICORROSIVA</t>
  </si>
  <si>
    <t>TEE 8" X 6"  ACERO  A - 36 SCH 40 SIN COSTURA C/ PROTECCION ANTICORROSIVA</t>
  </si>
  <si>
    <t>TEE 8" X 4"  ACERO  A - 36 SCH 40 SIN COSTURA C/ PROTECCION ANTICORROSIVA</t>
  </si>
  <si>
    <t>TEE 8" X 3"  ACERO   A - 36 SCH 40 SIN COSTURA C/ PROTECCION ANTICORROSIVA</t>
  </si>
  <si>
    <t>TEE 6"X6" ACERO   A - 36 SCH 40 SIN COSTURA C/ PROTECCION ANTICORROSIVA</t>
  </si>
  <si>
    <t>TEE 6" X 4"  ACERO  A - 36 SCH 40 SIN COSTURA C/ PROTECCION ANTICORROSIVA</t>
  </si>
  <si>
    <t>TEE 6" X 3"  ACERO  A - 36 SCH 40 SIN COSTURA C/ PROTECCION ANTICORROSIVA</t>
  </si>
  <si>
    <t>TEE 4" X 4"  ACERO  A - 36 SCH 80 SIN COSTURA C/ PROTECCION ANTICORROSIVA</t>
  </si>
  <si>
    <t>TEE 4" X 3"  ACERO  A - 36 SCH 80 SIN COSTURA C/ PROTECCION ANTICORROSIVA</t>
  </si>
  <si>
    <t>TEE 3" X 3"  ACERO   A - 36 SCH 80 SIN COSTURA C/ PROTECCION ANTICORROSIVA</t>
  </si>
  <si>
    <t>REDUCCION  8" X 6"  ACERO  A - 36 SCH 40 SIN COSTURA C/ PROTECCION ANTICORROSIVA</t>
  </si>
  <si>
    <t>REDUCCION  8" X 3"  ACERO   A - 36 SCH 40 SIN COSTURA C/ PROTECCION ANTICORROSIVA</t>
  </si>
  <si>
    <t>REDUCCION  6" X 4"  ACERO   A - 36 SCH 40 SIN COSTURA C/ PROTECCION ANTICORROSIVA</t>
  </si>
  <si>
    <t>REDUCCION  6" X 3"  ACERO  A - 36 SCH 40 SIN COSTURA C/ PROTECCION ANTICORROSIVA</t>
  </si>
  <si>
    <t>REDUCCION  4" X 3"  ACERO   A - 36 SCH 80 SIN COSTURA C/ PROTECCION ANTICORROSIVA</t>
  </si>
  <si>
    <t>CRUZ  8" X 6"  ACERO  A - 36 SCH 40 SIN COSTURA C/ PROTECCION ANTICORROSIVA</t>
  </si>
  <si>
    <t>CRUZ  8" X 4"  ACERO   A - 36 SCH 40 SIN COSTURA C/ PROTECCION ANTICORROSIVA</t>
  </si>
  <si>
    <t>CRUZ  6" X 6"  ACERO A - 36 SCH 40 SIN COSTURA C/ PROTECCION ANTICORROSIVA</t>
  </si>
  <si>
    <t>CRUZ  6" X 4"  ACERO  A - 36 SCH 40 SIN COSTURA C/ PROTECCION ANTICORROSIVA</t>
  </si>
  <si>
    <t>CRUZ  6" X 3"   A - 36 ACERO SCH 40 SIN COSTURA C/ PROTECCION ANTICORROSIVA</t>
  </si>
  <si>
    <t>CRUZ   4" X 4"   A - 36 ACERO SCH 80 SIN COSTURA C/ PROTECCION ANTICORROSIVA</t>
  </si>
  <si>
    <t>CRUZ 4" X 3"  ACERO  A - 36 SCH 80 SIN COSTURA C/ PROTECCION ANTICORROSIVA</t>
  </si>
  <si>
    <t>CRUZ   3" X 3"  ACERO  A - 36 SCH 80 SIN COSTURA C/ PROTECCION ANTICORROSIVA</t>
  </si>
  <si>
    <t>TAPON DE 3"  ACERO SCH 80 SIN COSTURA C/ PROTECCION ANTICORROSIVA</t>
  </si>
  <si>
    <t>SUMINISTRO DE TUBERIA 8" ACERO A-36  SCH 40 SIN COSTURA C/ PROTECCION ANTICORROSIVA</t>
  </si>
  <si>
    <t>CODO 8" X 45' ACERO A-36 SCH 40 SIN COSTURA C/ PROTECCION ANTICORROSIVA</t>
  </si>
  <si>
    <t xml:space="preserve">JUNTA MECANICA TIPO DRESSER Ø8" DE 150 PSI </t>
  </si>
  <si>
    <t>SUMINISTRO DE TUBERIA 6" ACERO A-36 SCH 40 SIN COSTURA C/ PROTECCION ANTICORROSIVA</t>
  </si>
  <si>
    <t>CODO 6" X 45' ACERO A-36  SCH 40 SIN COSTURA C/ PROTECCION ANTICORROSIVA</t>
  </si>
  <si>
    <t>SUMINISTRO DE TUBERIA 4" ACERO A-36 SCH 80 SIN COSTURA C/ PROTECCION ANTICORROSIVA</t>
  </si>
  <si>
    <t>CODO 4" X 45' ACERO A-36 SCH 40 SIN COSTURA C/ PROTECCION ANTICORROSIVA</t>
  </si>
  <si>
    <t>SUMINISTRO DE TUBERIA 3" ACERO A-36 SCH 80 SIN COSTURA C/ PROTECCION ANTICORROSIVA</t>
  </si>
  <si>
    <t>CODO 3" X 45' ACERO A-36  SCH 40 SIN COSTURA C/ PROTECCION ANTICORROSIVA</t>
  </si>
  <si>
    <t>CODO 3" X 45' ACERO A-36  SCH 80 SIN COSTURA C/ PROTECCION ANTICORROSIVA</t>
  </si>
  <si>
    <t>CODO DE 4" X 90º  ACERO A-36  SCH 80 SIN COSTURA C/ PROTECCION ANTICORROSIVA</t>
  </si>
  <si>
    <t>CODO DE 3" X 90º  ACERO A-36  SCH 80 SIN COSTURA C/ PROTECCION ANTICORROSIVA</t>
  </si>
  <si>
    <t>CRUZ  8" X 6"  ACERO A-36 SCH 40 SIN COSTURA C/ PROTECCION ANTICORROSIVA</t>
  </si>
  <si>
    <t>TEE 8" X 8"  ACERO A-36 SCH 40 SIN COSTURA C/ PROTECCION ANTICORROSIVA</t>
  </si>
  <si>
    <t>TEE 6" X 4"  ACERO A-36 SCH 40 SIN COSTURA C/ PROTECCION ANTICORROSIVA</t>
  </si>
  <si>
    <t>TEE 6" X 3"  ACERO A-36 SCH 40 SIN COSTURA C/ PROTECCION ANTICORROSIVA</t>
  </si>
  <si>
    <t>REDUCCION  4" X 3"  ACERO A-36 SCH 80 SIN COSTURA C/ PROTECCION ANTICORROSIVA</t>
  </si>
  <si>
    <t>REDUCCION  3" X 3"  ACERO A-36 SCH 80 SIN COSTURA C/ PROTECCION ANTICORROSIVA</t>
  </si>
  <si>
    <t>REDUCCION  12" X8"  ACERO A-36 SCH 40 SIN COSTURA C/ PROTECCION ANTICORROSIVA</t>
  </si>
  <si>
    <t>REDUCCION  8" X 6"  ACERO A-36 SCH 40 SIN COSTURA C/ PROTECCION ANTICORROSIVA</t>
  </si>
  <si>
    <t xml:space="preserve">REDUCCION  6" X 4"  ACERO A-36 SCH 40 SIN COSTURA C/ PROTECCION ANTICORROSIVA </t>
  </si>
  <si>
    <t>YEE  6" X 6"  ACERO A-36 SCH 40 SIN COSTURA C/ PROTECCION ANTICORROSIVA</t>
  </si>
  <si>
    <t>TAPON DE 4" ACERO A-36 SCH 80 SIN COSTURA C/ PROTECCION ANTICORROSIVA</t>
  </si>
  <si>
    <t>TAPON DE 3"  ACERO A-36 SCH 80 SIN COSTURA C/ PROTECCION ANTICORROSIVA</t>
  </si>
  <si>
    <t>SUM. TUB.12" ACERO A-36 SCH 40 SIN COSTURA C/ PROTECCION ANTICORROSIVA</t>
  </si>
  <si>
    <t>CODO 12" X 45' ACERO A-36 SCH 40 SIN COSTURA C/ PROTECCION ANTICORROSIVA</t>
  </si>
  <si>
    <t xml:space="preserve">JUNTA MECANICA TIPO DRESSER Ø12" DE 150 PSI </t>
  </si>
  <si>
    <t>SUM. TUB. 8" ACERO A-36 SCH 40 SIN COSTURA C/ PROTECCION ANTICORROSIVA</t>
  </si>
  <si>
    <t>SUM. TUB. 4" ACERO A-36 SCH 80 SIN COSTURA C/ PROTECCION ANTICORROSIVA</t>
  </si>
  <si>
    <t>CODO 4" X 45' ACERO A-36 SCH 80 SIN COSTURA C/ PROTECCION ANTICORROSIVA</t>
  </si>
  <si>
    <t>CODO DE 4" X 90º  ACERO  A-36 SCH 80 SIN COSTURA C/ PROTECCION ANTICORROSIVA</t>
  </si>
  <si>
    <t>CODO DE 4" X 45º  ACERO A-36  SCH 80 SIN COSTURA C/ PROTECCION ANTICORROSIVA</t>
  </si>
  <si>
    <t>CODO DE 3" X 45º  ACERO  A-36 SCH 80 SIN COSTURA C/ PROTECCION ANTICORROSIVA</t>
  </si>
  <si>
    <t>TEE 12" X 4"  ACERO A-36 SCH 40 SIN COSTURA C/ PROTECCION ANTICORROSIVA</t>
  </si>
  <si>
    <t>TEE 8" X 6"  ACERO A-36 SCH 40 SIN COSTURA C/ PROTECCION ANTICORROSIVA</t>
  </si>
  <si>
    <t>TEE 8" X 4"  ACERO A-36 SCH 40 SIN COSTURA C/ PROTECCION ANTICORROSIVA</t>
  </si>
  <si>
    <t xml:space="preserve">TEE 6" X 3"  ACERO A-36 SCH 40 SIN COSTURA C/ PROTECCION ANTICORROSIVA </t>
  </si>
  <si>
    <t>TEE 4" X 4"  ACERO A-36 SCH 40 SIN COSTURA C/ PROTECCION ANTICORROSIVA</t>
  </si>
  <si>
    <t>TEE 4" X 4"  ACERO A-36 SCH 80 SIN COSTURA C/ PROTECCION ANTICORROSIVA</t>
  </si>
  <si>
    <t>TEE 4" X 3"  ACERO A-36 SCH 80 SIN COSTURA C/ PROTECCION ANTICORROSIVA</t>
  </si>
  <si>
    <t>TEE 3" X 3"  ACERO A-36 SCH 80 SIN COSTURA C/ PROTECCION ANTICORROSIVA</t>
  </si>
  <si>
    <t>CRUZ  4" X 4"  ACERO A-36 SCH 80 SIN COSTURA C/ PROTECCION ANTICORROSIVA</t>
  </si>
  <si>
    <t>CRUZ  4" X 3" ACERO A-36 SCH 80 SIN COSTURA C/ PROTECCION ANTICORROSIVA</t>
  </si>
  <si>
    <t>CRUZ 3" X 3" ACERO A-36 SCH 80 SIN COSTURA C/ PROTECCION ANTICORROSIVA</t>
  </si>
  <si>
    <t>REDUCCION  12" X8"  ACERO A-36  SCH 40 SIN COSTURA C/ PROTECCION ANTICORROSIVA</t>
  </si>
  <si>
    <t>REDUCCION  8" X 4"  ACERO A-36SCH 40 SIN COSTURA C/ PROTECCION ANTICORROSIVA</t>
  </si>
  <si>
    <t>REDUCCION  4" X 3"   ACERO A-36 SCH 80 SIN COSTURA C/ PROTECCION ANTICORROSIVA</t>
  </si>
  <si>
    <t>YEE  12" X 6"  ACERO A-36  SCH 30 SIN COSTURA C/ PROTECCION ANTICORROSIVA</t>
  </si>
  <si>
    <t>YEE  4" X 4"  ACERO A-36 SCH 80 SIN COSTURA C/ PROTECCION ANTICORROSIVA</t>
  </si>
  <si>
    <t>SUM. TUB. 6" ACERO A-36  SCH 40 SIN COSTURA C/ PROTECCION ANTICORROSIVA</t>
  </si>
  <si>
    <t>CODO 6" X 45' ACERO A-36 SCH 40 SIN COSTURA C/ PROTECCION ANTICORROSIVA</t>
  </si>
  <si>
    <t xml:space="preserve">SUM. TUB. 4" ACERO A-36  SCH 80 SIN COSTURA C/PROTECCION ANTICORROSIVA </t>
  </si>
  <si>
    <t xml:space="preserve">CODO 4" X 45' ACERO A-36  SCH 80 SIN COSTURA C/PROTECCION ANTICORROSIVA </t>
  </si>
  <si>
    <t xml:space="preserve">SUM. TUB. 4" ACERO A-36 SCH 80 SIN COSTURA C/PROTECCION ANTICORROSIVA </t>
  </si>
  <si>
    <t xml:space="preserve">CODO 4" X 45' ACERO A-36 SCH 80 SIN COSTURA C/PROTECCION ANTICORROSIVA </t>
  </si>
  <si>
    <t xml:space="preserve">SUM. TUB. 3" ACERO A-36  SCH 80 SIN COSTURA C/PROTECCION ANTICORROSIVA </t>
  </si>
  <si>
    <t xml:space="preserve">CODO 3" X 45' ACERO A-36  SCH 80 SIN COSTURA C/PROTECCION ANTICORROSIVA </t>
  </si>
  <si>
    <t>CODO DE 4" X 45º  ACERO  A-36 SCH 80 SIN COSTURA C/ PROTECCION ANTICORROSIVA</t>
  </si>
  <si>
    <t>TEE 10" X 6"  ACERO A-36 SCH 40 SIN COSTURA C/ PROTECCION ANTICORROSIVA</t>
  </si>
  <si>
    <t>TEE 10" X 4"  ACERO A-36 SCH 40 SIN COSTURA C/ PROTECCION ANTICORROSIVA</t>
  </si>
  <si>
    <t>TEE 6"X6" ACERO A-36 SCH 40 SIN COSTURA C/ PROTECCION ANTICORROSIVA</t>
  </si>
  <si>
    <t>CRUZ  6" X 6"  ACERO A-36 SCH 40 SIN COSTURA C/ PROTECCION ANTICORROSIVA</t>
  </si>
  <si>
    <t>REDUCCION  10" X 6"  ACERO A-36 SCH 40 SIN COSTURA C/ PROTECCION ANTICORROSIVA</t>
  </si>
  <si>
    <t>REDUCCION  6" X 4"  ACERO A-36 SCH 40 SIN COSTURA C/ PROTECCION ANTICORROSIVA</t>
  </si>
  <si>
    <t>SUM. TUB. 10" ACERO A-36 SCH 40 SIN COSTURA C/ PROTECCION ANTICORROSIVA</t>
  </si>
  <si>
    <t>CODO 10" X 45' ACERO A.36 SCH 40 SIN COSTURA C/ PROTECCION ANTICORROSIVA</t>
  </si>
  <si>
    <t>SUM. TUB. 6" ACERO A-36 SCH 40 SIN COSTURA C/ PROTECCION ANTICORROSIVA</t>
  </si>
  <si>
    <t>TUBERIA 6" ACERO A-36 SCH-40 SIN COSTURA C/ PROTECCION ANTICORROSIVA</t>
  </si>
  <si>
    <t>CODO 6 X 90 ACERO A-36 SCH-40 SIN COSTURA C/ PROTECCION ANTICORROSIVA</t>
  </si>
  <si>
    <t>CRUZ 6 X 6 ACERO A-36  SCH-40 SIN C/ PROTECCION ANTICORROSIVA</t>
  </si>
  <si>
    <t>TEE 6 X 6 ACERO A-36  SCH-40 SIN COSTURA C/ PROTECCION ANTICORROSIVA</t>
  </si>
  <si>
    <t xml:space="preserve">TUBERIA 6" ACERO A-36 SCH-40 SIN COSTURA C/PROTECCION ANTICORROSIVA </t>
  </si>
  <si>
    <t>TUBERIA 12" ACERO A-36 SCH 40 SIN COSTURA C/ PROTECCION ANTICORROSIVA</t>
  </si>
  <si>
    <t>CODO 12 X 90 ACERO A-36 SCH 40 C/ PROTECCION ANTICORROSIVA</t>
  </si>
  <si>
    <t>CODO 12 X 45 ACERO A-36  SCH 40 SIN COSTURA C/ PROTECCION ANTICORROSIVA</t>
  </si>
  <si>
    <t>TEE 6 X 6 ACERO A-36 SCH-40 C/ PROTECCION ANTICORROSIVA</t>
  </si>
  <si>
    <t>CODO 6 X 90 ACERO A-36  SCH-40 C/ PROTECCION ANTICORROSIVA</t>
  </si>
  <si>
    <t>TUBERIA 8" ACERO A-36 SCH-40 SIN COSTURA C/ PROTECCION ANTICORROSIVA</t>
  </si>
  <si>
    <t>CODO 8 X 90 ACERO A-36 SCH-40 C/ PROTECCION ANTICORROSIVA</t>
  </si>
  <si>
    <t>8.6.1</t>
  </si>
  <si>
    <t>8.6.2</t>
  </si>
  <si>
    <t>8.6.3</t>
  </si>
  <si>
    <t>8.6.4</t>
  </si>
  <si>
    <t>8.6.5</t>
  </si>
  <si>
    <t>8.6.6</t>
  </si>
  <si>
    <t>8.6.7</t>
  </si>
  <si>
    <t>8.6.8</t>
  </si>
  <si>
    <t>8.6.9</t>
  </si>
  <si>
    <t>8.7.1</t>
  </si>
  <si>
    <t>8.7.2</t>
  </si>
  <si>
    <t>8.7.3</t>
  </si>
  <si>
    <t>8.7.4</t>
  </si>
  <si>
    <t>8.7.5</t>
  </si>
  <si>
    <t>8.7.6</t>
  </si>
  <si>
    <t>8.7.7</t>
  </si>
  <si>
    <t>8.7.8</t>
  </si>
  <si>
    <t>8.7.9</t>
  </si>
  <si>
    <t>8.8.1</t>
  </si>
  <si>
    <t>8.8.2</t>
  </si>
  <si>
    <t>8.8.3</t>
  </si>
  <si>
    <t>8.8.4</t>
  </si>
  <si>
    <t>8.8.5</t>
  </si>
  <si>
    <t>8.8.6</t>
  </si>
  <si>
    <t>8.8.7</t>
  </si>
  <si>
    <t>8.8.8</t>
  </si>
  <si>
    <t>8.8.9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</si>
</sst>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(* #,##0.00_);_(* \(#,##0.00\);_(* &quot;-&quot;??_);_(@_)"/>
    <numFmt numFmtId="164" formatCode="#,##0.00\ &quot;€&quot;;[Red]\-#,##0.00\ &quot;€&quot;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&quot;$&quot;* #,##0.00_);_(&quot;$&quot;* \(#,##0.00\);_(&quot;$&quot;* &quot;-&quot;??_);_(@_)"/>
    <numFmt numFmtId="169" formatCode="0.0"/>
    <numFmt numFmtId="170" formatCode="0.000"/>
    <numFmt numFmtId="171" formatCode="0.0%"/>
    <numFmt numFmtId="172" formatCode="#,##0.0"/>
    <numFmt numFmtId="173" formatCode="#,##0.000"/>
    <numFmt numFmtId="174" formatCode="#,##0.00;[Red]#,##0.00"/>
    <numFmt numFmtId="175" formatCode="_-* #,##0.00\ _P_t_s_-;\-* #,##0.00\ _P_t_s_-;_-* &quot;-&quot;??\ _P_t_s_-;_-@_-"/>
    <numFmt numFmtId="176" formatCode="#,##0.0000\ _€;\-#,##0.0000\ _€"/>
    <numFmt numFmtId="177" formatCode="_(* #,##0.00000_);_(* \(#,##0.00000\);_(* &quot;-&quot;??_);_(@_)"/>
    <numFmt numFmtId="178" formatCode="0.00_)"/>
    <numFmt numFmtId="179" formatCode="#."/>
    <numFmt numFmtId="180" formatCode="_-* #,##0.00\ _R_D_$_-;\-* #,##0.00\ _R_D_$_-;_-* &quot;-&quot;??\ _R_D_$_-;_-@_-"/>
    <numFmt numFmtId="181" formatCode="_-* #,##0_-;\-* #,##0_-;_-* &quot;-&quot;_-;_-@_-"/>
    <numFmt numFmtId="182" formatCode="_-[$€-2]* #,##0.00_-;\-[$€-2]* #,##0.00_-;_-[$€-2]* &quot;-&quot;??_-"/>
    <numFmt numFmtId="183" formatCode="_-* #,##0.00\ &quot;Pts&quot;_-;\-* #,##0.00\ &quot;Pts&quot;_-;_-* &quot;-&quot;??\ &quot;Pts&quot;_-;_-@_-"/>
    <numFmt numFmtId="184" formatCode="&quot;Sí&quot;;&quot;Sí&quot;;&quot;No&quot;"/>
    <numFmt numFmtId="185" formatCode="#,##0.00;\-#,##0.00"/>
    <numFmt numFmtId="186" formatCode="#.00"/>
    <numFmt numFmtId="187" formatCode="#,##0.00_ ;\-#,##0.00\ "/>
    <numFmt numFmtId="188" formatCode="#,##0;\-#,##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Courier"/>
      <family val="3"/>
    </font>
    <font>
      <sz val="12"/>
      <name val="Courier"/>
      <family val="3"/>
    </font>
    <font>
      <i/>
      <sz val="10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name val="Helv"/>
    </font>
    <font>
      <sz val="10"/>
      <name val="Tms Rmn"/>
    </font>
    <font>
      <b/>
      <sz val="18"/>
      <color indexed="62"/>
      <name val="Cambria"/>
      <family val="2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19"/>
      <name val="Calibri"/>
      <family val="2"/>
      <scheme val="minor"/>
    </font>
    <font>
      <sz val="12"/>
      <name val="Courier New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7" fillId="10" borderId="0" applyNumberFormat="0" applyBorder="0" applyAlignment="0" applyProtection="0"/>
    <xf numFmtId="0" fontId="11" fillId="9" borderId="0" applyNumberFormat="0" applyBorder="0" applyAlignment="0" applyProtection="0"/>
    <xf numFmtId="0" fontId="36" fillId="22" borderId="1" applyNumberFormat="0" applyAlignment="0" applyProtection="0"/>
    <xf numFmtId="0" fontId="12" fillId="23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0" fontId="13" fillId="24" borderId="2" applyNumberFormat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6" fillId="5" borderId="1" applyNumberFormat="0" applyAlignment="0" applyProtection="0"/>
    <xf numFmtId="166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9" fontId="30" fillId="0" borderId="0">
      <protection locked="0"/>
    </xf>
    <xf numFmtId="179" fontId="31" fillId="0" borderId="0">
      <protection locked="0"/>
    </xf>
    <xf numFmtId="179" fontId="31" fillId="0" borderId="0">
      <protection locked="0"/>
    </xf>
    <xf numFmtId="179" fontId="31" fillId="0" borderId="0">
      <protection locked="0"/>
    </xf>
    <xf numFmtId="179" fontId="31" fillId="0" borderId="0">
      <protection locked="0"/>
    </xf>
    <xf numFmtId="179" fontId="31" fillId="0" borderId="0">
      <protection locked="0"/>
    </xf>
    <xf numFmtId="179" fontId="31" fillId="0" borderId="0">
      <protection locked="0"/>
    </xf>
    <xf numFmtId="0" fontId="11" fillId="6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6" fillId="11" borderId="1" applyNumberFormat="0" applyAlignment="0" applyProtection="0"/>
    <xf numFmtId="0" fontId="22" fillId="0" borderId="7" applyNumberFormat="0" applyFill="0" applyAlignment="0" applyProtection="0"/>
    <xf numFmtId="43" fontId="6" fillId="0" borderId="0" applyFont="0" applyFill="0" applyBorder="0" applyAlignment="0" applyProtection="0"/>
    <xf numFmtId="180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8" fillId="11" borderId="0" applyNumberFormat="0" applyBorder="0" applyAlignment="0" applyProtection="0"/>
    <xf numFmtId="0" fontId="33" fillId="0" borderId="0"/>
    <xf numFmtId="178" fontId="40" fillId="0" borderId="0"/>
    <xf numFmtId="0" fontId="32" fillId="0" borderId="0"/>
    <xf numFmtId="0" fontId="32" fillId="0" borderId="0"/>
    <xf numFmtId="39" fontId="34" fillId="0" borderId="0"/>
    <xf numFmtId="0" fontId="32" fillId="0" borderId="0"/>
    <xf numFmtId="39" fontId="41" fillId="0" borderId="0"/>
    <xf numFmtId="39" fontId="20" fillId="0" borderId="0"/>
    <xf numFmtId="0" fontId="6" fillId="4" borderId="8" applyNumberFormat="0" applyFont="0" applyAlignment="0" applyProtection="0"/>
    <xf numFmtId="0" fontId="32" fillId="4" borderId="8" applyNumberFormat="0" applyFont="0" applyAlignment="0" applyProtection="0"/>
    <xf numFmtId="0" fontId="21" fillId="22" borderId="9" applyNumberFormat="0" applyAlignment="0" applyProtection="0"/>
    <xf numFmtId="9" fontId="6" fillId="0" borderId="0" applyFont="0" applyFill="0" applyBorder="0" applyAlignment="0" applyProtection="0"/>
    <xf numFmtId="0" fontId="21" fillId="23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27" fillId="0" borderId="13" applyNumberFormat="0" applyFill="0" applyAlignment="0" applyProtection="0"/>
    <xf numFmtId="0" fontId="22" fillId="0" borderId="0" applyNumberForma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43" fillId="0" borderId="0"/>
    <xf numFmtId="9" fontId="32" fillId="0" borderId="0" applyFont="0" applyFill="0" applyBorder="0" applyAlignment="0" applyProtection="0"/>
    <xf numFmtId="0" fontId="32" fillId="0" borderId="0"/>
    <xf numFmtId="0" fontId="5" fillId="0" borderId="0"/>
    <xf numFmtId="43" fontId="9" fillId="0" borderId="0" applyFont="0" applyFill="0" applyBorder="0" applyAlignment="0" applyProtection="0"/>
    <xf numFmtId="0" fontId="32" fillId="0" borderId="0"/>
    <xf numFmtId="176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45" fillId="0" borderId="0"/>
    <xf numFmtId="177" fontId="32" fillId="0" borderId="0" applyFont="0" applyFill="0" applyBorder="0" applyAlignment="0" applyProtection="0"/>
    <xf numFmtId="171" fontId="45" fillId="0" borderId="0"/>
    <xf numFmtId="43" fontId="19" fillId="0" borderId="0" applyFont="0" applyFill="0" applyBorder="0" applyAlignment="0" applyProtection="0"/>
    <xf numFmtId="173" fontId="43" fillId="0" borderId="0"/>
    <xf numFmtId="170" fontId="32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7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23" borderId="1" applyNumberFormat="0" applyAlignment="0" applyProtection="0"/>
    <xf numFmtId="0" fontId="12" fillId="23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43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6" fillId="5" borderId="1" applyNumberFormat="0" applyAlignment="0" applyProtection="0"/>
    <xf numFmtId="182" fontId="32" fillId="0" borderId="0" applyFont="0" applyFill="0" applyBorder="0" applyAlignment="0" applyProtection="0"/>
    <xf numFmtId="0" fontId="11" fillId="9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6" fillId="5" borderId="1" applyNumberFormat="0" applyAlignment="0" applyProtection="0"/>
    <xf numFmtId="0" fontId="14" fillId="0" borderId="3" applyNumberFormat="0" applyFill="0" applyAlignment="0" applyProtection="0"/>
    <xf numFmtId="167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46" fillId="28" borderId="0" applyNumberFormat="0" applyBorder="0" applyAlignment="0" applyProtection="0"/>
    <xf numFmtId="39" fontId="34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34" fillId="0" borderId="0"/>
    <xf numFmtId="0" fontId="32" fillId="0" borderId="0"/>
    <xf numFmtId="0" fontId="32" fillId="0" borderId="0"/>
    <xf numFmtId="185" fontId="47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186" fontId="43" fillId="0" borderId="0"/>
    <xf numFmtId="0" fontId="32" fillId="4" borderId="8" applyNumberFormat="0" applyFont="0" applyAlignment="0" applyProtection="0"/>
    <xf numFmtId="0" fontId="32" fillId="4" borderId="8" applyNumberFormat="0" applyFont="0" applyAlignment="0" applyProtection="0"/>
    <xf numFmtId="0" fontId="21" fillId="23" borderId="9" applyNumberFormat="0" applyAlignment="0" applyProtection="0"/>
    <xf numFmtId="9" fontId="1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1" fillId="23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44" fillId="0" borderId="24" applyNumberFormat="0" applyFill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39" fontId="20" fillId="0" borderId="0"/>
    <xf numFmtId="0" fontId="6" fillId="0" borderId="0"/>
    <xf numFmtId="0" fontId="6" fillId="4" borderId="8" applyNumberFormat="0" applyFont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33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17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3" fontId="33" fillId="0" borderId="0"/>
    <xf numFmtId="17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39" fontId="20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9" fontId="2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186" fontId="33" fillId="0" borderId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40" fontId="50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</cellStyleXfs>
  <cellXfs count="311">
    <xf numFmtId="0" fontId="0" fillId="0" borderId="0" xfId="0"/>
    <xf numFmtId="0" fontId="28" fillId="27" borderId="0" xfId="84" applyNumberFormat="1" applyFont="1" applyFill="1" applyBorder="1" applyAlignment="1">
      <alignment horizontal="left" vertical="top"/>
    </xf>
    <xf numFmtId="43" fontId="6" fillId="27" borderId="0" xfId="77" applyFont="1" applyFill="1" applyBorder="1" applyAlignment="1">
      <alignment vertical="top"/>
    </xf>
    <xf numFmtId="0" fontId="6" fillId="27" borderId="0" xfId="84" applyFont="1" applyFill="1" applyBorder="1" applyAlignment="1">
      <alignment horizontal="right" vertical="top" wrapText="1"/>
    </xf>
    <xf numFmtId="43" fontId="6" fillId="27" borderId="0" xfId="77" applyFont="1" applyFill="1" applyBorder="1" applyAlignment="1">
      <alignment horizontal="center" vertical="top"/>
    </xf>
    <xf numFmtId="0" fontId="6" fillId="27" borderId="16" xfId="0" applyFont="1" applyFill="1" applyBorder="1" applyAlignment="1" applyProtection="1">
      <alignment horizontal="right" vertical="top"/>
    </xf>
    <xf numFmtId="188" fontId="48" fillId="27" borderId="16" xfId="284" applyNumberFormat="1" applyFont="1" applyFill="1" applyBorder="1" applyAlignment="1" applyProtection="1">
      <alignment horizontal="right" vertical="top" wrapText="1"/>
    </xf>
    <xf numFmtId="43" fontId="6" fillId="27" borderId="0" xfId="77" applyFont="1" applyFill="1" applyBorder="1" applyAlignment="1">
      <alignment horizontal="right" vertical="top" wrapText="1"/>
    </xf>
    <xf numFmtId="4" fontId="6" fillId="27" borderId="16" xfId="0" applyNumberFormat="1" applyFont="1" applyFill="1" applyBorder="1" applyAlignment="1">
      <alignment horizontal="right" vertical="top" wrapText="1"/>
    </xf>
    <xf numFmtId="0" fontId="6" fillId="27" borderId="0" xfId="0" applyFont="1" applyFill="1" applyBorder="1" applyAlignment="1">
      <alignment horizontal="right" vertical="top" wrapText="1"/>
    </xf>
    <xf numFmtId="0" fontId="6" fillId="27" borderId="0" xfId="0" applyFont="1" applyFill="1" applyBorder="1" applyAlignment="1">
      <alignment vertical="top" wrapText="1"/>
    </xf>
    <xf numFmtId="43" fontId="6" fillId="27" borderId="0" xfId="77" applyFont="1" applyFill="1" applyBorder="1" applyAlignment="1">
      <alignment horizontal="right" vertical="center" wrapText="1"/>
    </xf>
    <xf numFmtId="188" fontId="6" fillId="27" borderId="16" xfId="0" applyNumberFormat="1" applyFont="1" applyFill="1" applyBorder="1" applyAlignment="1" applyProtection="1">
      <alignment horizontal="right" wrapText="1"/>
    </xf>
    <xf numFmtId="0" fontId="28" fillId="27" borderId="16" xfId="0" applyFont="1" applyFill="1" applyBorder="1" applyAlignment="1" applyProtection="1">
      <alignment horizontal="right" vertical="top"/>
    </xf>
    <xf numFmtId="0" fontId="6" fillId="27" borderId="17" xfId="0" applyFont="1" applyFill="1" applyBorder="1" applyAlignment="1" applyProtection="1">
      <alignment horizontal="right" vertical="top"/>
    </xf>
    <xf numFmtId="43" fontId="6" fillId="27" borderId="16" xfId="77" applyFont="1" applyFill="1" applyBorder="1" applyAlignment="1">
      <alignment horizontal="right" vertical="top" wrapText="1"/>
    </xf>
    <xf numFmtId="4" fontId="6" fillId="27" borderId="19" xfId="0" applyNumberFormat="1" applyFont="1" applyFill="1" applyBorder="1" applyAlignment="1">
      <alignment horizontal="right" vertical="top" wrapText="1"/>
    </xf>
    <xf numFmtId="0" fontId="6" fillId="27" borderId="16" xfId="0" applyFont="1" applyFill="1" applyBorder="1" applyAlignment="1">
      <alignment horizontal="right" vertical="top" wrapText="1"/>
    </xf>
    <xf numFmtId="43" fontId="28" fillId="27" borderId="19" xfId="77" applyFont="1" applyFill="1" applyBorder="1" applyAlignment="1">
      <alignment horizontal="right" vertical="top" wrapText="1"/>
    </xf>
    <xf numFmtId="43" fontId="6" fillId="27" borderId="19" xfId="77" applyFont="1" applyFill="1" applyBorder="1" applyAlignment="1">
      <alignment horizontal="right" vertical="top" wrapText="1"/>
    </xf>
    <xf numFmtId="4" fontId="6" fillId="27" borderId="0" xfId="0" applyNumberFormat="1" applyFont="1" applyFill="1" applyBorder="1" applyAlignment="1">
      <alignment vertical="top" wrapText="1"/>
    </xf>
    <xf numFmtId="43" fontId="6" fillId="27" borderId="23" xfId="77" applyFont="1" applyFill="1" applyBorder="1" applyAlignment="1">
      <alignment horizontal="right" vertical="top" wrapText="1"/>
    </xf>
    <xf numFmtId="188" fontId="6" fillId="27" borderId="16" xfId="0" applyNumberFormat="1" applyFont="1" applyFill="1" applyBorder="1" applyAlignment="1" applyProtection="1">
      <alignment horizontal="right" vertical="top" wrapText="1"/>
    </xf>
    <xf numFmtId="4" fontId="6" fillId="27" borderId="16" xfId="253" applyNumberFormat="1" applyFont="1" applyFill="1" applyBorder="1" applyAlignment="1">
      <alignment horizontal="right" vertical="top" wrapText="1"/>
    </xf>
    <xf numFmtId="39" fontId="6" fillId="27" borderId="0" xfId="0" applyNumberFormat="1" applyFont="1" applyFill="1" applyBorder="1" applyAlignment="1">
      <alignment horizontal="right" vertical="top" wrapText="1"/>
    </xf>
    <xf numFmtId="4" fontId="6" fillId="27" borderId="19" xfId="253" applyNumberFormat="1" applyFont="1" applyFill="1" applyBorder="1" applyAlignment="1">
      <alignment horizontal="right" vertical="top" wrapText="1"/>
    </xf>
    <xf numFmtId="0" fontId="6" fillId="27" borderId="19" xfId="0" applyFont="1" applyFill="1" applyBorder="1" applyAlignment="1">
      <alignment horizontal="right" vertical="top" wrapText="1"/>
    </xf>
    <xf numFmtId="171" fontId="6" fillId="27" borderId="19" xfId="93" applyNumberFormat="1" applyFont="1" applyFill="1" applyBorder="1" applyAlignment="1">
      <alignment horizontal="right" vertical="top" wrapText="1"/>
    </xf>
    <xf numFmtId="167" fontId="6" fillId="27" borderId="0" xfId="0" applyNumberFormat="1" applyFont="1" applyFill="1" applyBorder="1" applyAlignment="1">
      <alignment horizontal="right" vertical="top" wrapText="1"/>
    </xf>
    <xf numFmtId="4" fontId="6" fillId="27" borderId="0" xfId="0" applyNumberFormat="1" applyFont="1" applyFill="1" applyBorder="1" applyAlignment="1">
      <alignment horizontal="right" vertical="top" wrapText="1"/>
    </xf>
    <xf numFmtId="43" fontId="28" fillId="27" borderId="0" xfId="77" applyFont="1" applyFill="1" applyBorder="1" applyAlignment="1">
      <alignment horizontal="right" vertical="top" wrapText="1"/>
    </xf>
    <xf numFmtId="43" fontId="6" fillId="27" borderId="0" xfId="77" applyFont="1" applyFill="1" applyBorder="1" applyAlignment="1">
      <alignment horizontal="right" vertical="top"/>
    </xf>
    <xf numFmtId="0" fontId="28" fillId="27" borderId="0" xfId="0" applyFont="1" applyFill="1" applyBorder="1" applyAlignment="1">
      <alignment vertical="top"/>
    </xf>
    <xf numFmtId="43" fontId="28" fillId="27" borderId="0" xfId="77" applyFont="1" applyFill="1" applyBorder="1" applyAlignment="1">
      <alignment vertical="top"/>
    </xf>
    <xf numFmtId="4" fontId="6" fillId="27" borderId="0" xfId="0" applyNumberFormat="1" applyFont="1" applyFill="1" applyBorder="1" applyAlignment="1">
      <alignment vertical="top"/>
    </xf>
    <xf numFmtId="43" fontId="28" fillId="27" borderId="23" xfId="77" applyFont="1" applyFill="1" applyBorder="1" applyAlignment="1">
      <alignment horizontal="center" vertical="top" wrapText="1"/>
    </xf>
    <xf numFmtId="0" fontId="6" fillId="27" borderId="0" xfId="286" applyFont="1" applyFill="1" applyBorder="1" applyAlignment="1">
      <alignment vertical="top"/>
    </xf>
    <xf numFmtId="0" fontId="6" fillId="27" borderId="0" xfId="286" applyFont="1" applyFill="1" applyBorder="1" applyAlignment="1">
      <alignment vertical="top" wrapText="1"/>
    </xf>
    <xf numFmtId="43" fontId="6" fillId="27" borderId="16" xfId="77" applyFont="1" applyFill="1" applyBorder="1" applyAlignment="1">
      <alignment horizontal="right" vertical="top"/>
    </xf>
    <xf numFmtId="39" fontId="6" fillId="27" borderId="0" xfId="77" applyNumberFormat="1" applyFont="1" applyFill="1" applyBorder="1" applyAlignment="1">
      <alignment vertical="top"/>
    </xf>
    <xf numFmtId="4" fontId="6" fillId="27" borderId="0" xfId="286" applyNumberFormat="1" applyFont="1" applyFill="1" applyBorder="1" applyAlignment="1">
      <alignment vertical="top" wrapText="1"/>
    </xf>
    <xf numFmtId="4" fontId="6" fillId="27" borderId="16" xfId="286" applyNumberFormat="1" applyFont="1" applyFill="1" applyBorder="1" applyAlignment="1" applyProtection="1">
      <alignment horizontal="right" vertical="top" wrapText="1"/>
      <protection locked="0"/>
    </xf>
    <xf numFmtId="4" fontId="6" fillId="27" borderId="16" xfId="319" applyNumberFormat="1" applyFont="1" applyFill="1" applyBorder="1" applyAlignment="1">
      <alignment horizontal="right" vertical="top" wrapText="1"/>
    </xf>
    <xf numFmtId="10" fontId="6" fillId="27" borderId="16" xfId="93" applyNumberFormat="1" applyFont="1" applyFill="1" applyBorder="1" applyAlignment="1">
      <alignment horizontal="right" vertical="top" wrapText="1"/>
    </xf>
    <xf numFmtId="167" fontId="6" fillId="27" borderId="0" xfId="286" applyNumberFormat="1" applyFont="1" applyFill="1" applyBorder="1" applyAlignment="1">
      <alignment horizontal="right" vertical="top" wrapText="1"/>
    </xf>
    <xf numFmtId="43" fontId="6" fillId="27" borderId="16" xfId="93" applyNumberFormat="1" applyFont="1" applyFill="1" applyBorder="1" applyAlignment="1">
      <alignment horizontal="right" vertical="top" wrapText="1"/>
    </xf>
    <xf numFmtId="43" fontId="6" fillId="27" borderId="0" xfId="0" applyNumberFormat="1" applyFont="1" applyFill="1" applyBorder="1" applyAlignment="1">
      <alignment vertical="top"/>
    </xf>
    <xf numFmtId="167" fontId="6" fillId="27" borderId="0" xfId="0" applyNumberFormat="1" applyFont="1" applyFill="1" applyBorder="1" applyAlignment="1">
      <alignment vertical="top"/>
    </xf>
    <xf numFmtId="0" fontId="6" fillId="27" borderId="22" xfId="0" applyFont="1" applyFill="1" applyBorder="1" applyAlignment="1">
      <alignment vertical="top"/>
    </xf>
    <xf numFmtId="2" fontId="6" fillId="27" borderId="0" xfId="0" applyNumberFormat="1" applyFont="1" applyFill="1" applyBorder="1" applyAlignment="1">
      <alignment vertical="top"/>
    </xf>
    <xf numFmtId="0" fontId="0" fillId="27" borderId="0" xfId="0" applyFill="1" applyBorder="1" applyAlignment="1">
      <alignment vertical="top"/>
    </xf>
    <xf numFmtId="187" fontId="6" fillId="27" borderId="19" xfId="284" applyNumberFormat="1" applyFont="1" applyFill="1" applyBorder="1" applyAlignment="1">
      <alignment horizontal="right" vertical="top" wrapText="1"/>
    </xf>
    <xf numFmtId="174" fontId="6" fillId="27" borderId="16" xfId="0" applyNumberFormat="1" applyFont="1" applyFill="1" applyBorder="1" applyAlignment="1">
      <alignment vertical="top"/>
    </xf>
    <xf numFmtId="0" fontId="6" fillId="27" borderId="16" xfId="0" applyFont="1" applyFill="1" applyBorder="1" applyAlignment="1">
      <alignment vertical="top"/>
    </xf>
    <xf numFmtId="174" fontId="6" fillId="27" borderId="0" xfId="0" applyNumberFormat="1" applyFont="1" applyFill="1" applyBorder="1" applyAlignment="1">
      <alignment horizontal="center" vertical="top"/>
    </xf>
    <xf numFmtId="174" fontId="6" fillId="27" borderId="0" xfId="0" applyNumberFormat="1" applyFont="1" applyFill="1" applyBorder="1" applyAlignment="1">
      <alignment horizontal="right" vertical="top" wrapText="1"/>
    </xf>
    <xf numFmtId="43" fontId="6" fillId="27" borderId="16" xfId="77" applyFont="1" applyFill="1" applyBorder="1" applyAlignment="1">
      <alignment vertical="top"/>
    </xf>
    <xf numFmtId="4" fontId="6" fillId="27" borderId="0" xfId="320" applyNumberFormat="1" applyFont="1" applyFill="1" applyBorder="1" applyAlignment="1">
      <alignment vertical="top"/>
    </xf>
    <xf numFmtId="0" fontId="28" fillId="27" borderId="0" xfId="0" applyFont="1" applyFill="1" applyBorder="1" applyAlignment="1">
      <alignment horizontal="center" vertical="top" wrapText="1"/>
    </xf>
    <xf numFmtId="0" fontId="8" fillId="27" borderId="0" xfId="0" applyFont="1" applyFill="1" applyBorder="1" applyAlignment="1">
      <alignment horizontal="center" vertical="top"/>
    </xf>
    <xf numFmtId="43" fontId="28" fillId="27" borderId="0" xfId="77" applyFont="1" applyFill="1" applyBorder="1" applyAlignment="1">
      <alignment horizontal="center" vertical="top" wrapText="1"/>
    </xf>
    <xf numFmtId="0" fontId="28" fillId="27" borderId="21" xfId="0" applyFont="1" applyFill="1" applyBorder="1" applyAlignment="1">
      <alignment horizontal="center" vertical="top"/>
    </xf>
    <xf numFmtId="0" fontId="28" fillId="27" borderId="25" xfId="0" applyFont="1" applyFill="1" applyBorder="1" applyAlignment="1">
      <alignment horizontal="center" vertical="top" wrapText="1"/>
    </xf>
    <xf numFmtId="43" fontId="28" fillId="27" borderId="25" xfId="77" applyFont="1" applyFill="1" applyBorder="1" applyAlignment="1">
      <alignment horizontal="right" vertical="top" wrapText="1"/>
    </xf>
    <xf numFmtId="0" fontId="28" fillId="27" borderId="25" xfId="0" applyFont="1" applyFill="1" applyBorder="1" applyAlignment="1">
      <alignment horizontal="center" vertical="top"/>
    </xf>
    <xf numFmtId="0" fontId="28" fillId="27" borderId="25" xfId="0" applyFont="1" applyFill="1" applyBorder="1" applyAlignment="1">
      <alignment horizontal="right" vertical="top" wrapText="1"/>
    </xf>
    <xf numFmtId="43" fontId="28" fillId="27" borderId="21" xfId="77" applyFont="1" applyFill="1" applyBorder="1" applyAlignment="1">
      <alignment horizontal="right" vertical="top" wrapText="1"/>
    </xf>
    <xf numFmtId="0" fontId="6" fillId="27" borderId="0" xfId="84" applyFont="1" applyFill="1" applyBorder="1" applyAlignment="1">
      <alignment horizontal="left" vertical="top" wrapText="1"/>
    </xf>
    <xf numFmtId="0" fontId="6" fillId="27" borderId="0" xfId="0" applyFont="1" applyFill="1" applyBorder="1" applyAlignment="1">
      <alignment horizontal="center" vertical="top"/>
    </xf>
    <xf numFmtId="0" fontId="6" fillId="27" borderId="0" xfId="0" applyFont="1" applyFill="1" applyBorder="1" applyAlignment="1">
      <alignment vertical="top"/>
    </xf>
    <xf numFmtId="0" fontId="28" fillId="27" borderId="0" xfId="0" applyFont="1" applyFill="1" applyBorder="1" applyAlignment="1">
      <alignment horizontal="center" vertical="top"/>
    </xf>
    <xf numFmtId="43" fontId="6" fillId="27" borderId="19" xfId="93" applyNumberFormat="1" applyFont="1" applyFill="1" applyBorder="1" applyAlignment="1">
      <alignment horizontal="right" vertical="top" wrapText="1"/>
    </xf>
    <xf numFmtId="0" fontId="28" fillId="27" borderId="16" xfId="0" applyFont="1" applyFill="1" applyBorder="1" applyAlignment="1" applyProtection="1">
      <alignment horizontal="center" vertical="top"/>
    </xf>
    <xf numFmtId="0" fontId="28" fillId="27" borderId="16" xfId="0" applyFont="1" applyFill="1" applyBorder="1" applyAlignment="1" applyProtection="1">
      <alignment horizontal="center" vertical="top" wrapText="1"/>
    </xf>
    <xf numFmtId="0" fontId="6" fillId="27" borderId="16" xfId="0" applyFont="1" applyFill="1" applyBorder="1" applyAlignment="1" applyProtection="1">
      <alignment horizontal="right" vertical="top" wrapText="1"/>
    </xf>
    <xf numFmtId="4" fontId="6" fillId="27" borderId="16" xfId="0" applyNumberFormat="1" applyFont="1" applyFill="1" applyBorder="1" applyAlignment="1" applyProtection="1">
      <alignment vertical="top"/>
    </xf>
    <xf numFmtId="0" fontId="6" fillId="27" borderId="16" xfId="0" applyFont="1" applyFill="1" applyBorder="1" applyAlignment="1" applyProtection="1">
      <alignment horizontal="center" vertical="top"/>
    </xf>
    <xf numFmtId="0" fontId="6" fillId="27" borderId="16" xfId="0" applyFont="1" applyFill="1" applyBorder="1" applyAlignment="1" applyProtection="1">
      <alignment vertical="top" wrapText="1"/>
    </xf>
    <xf numFmtId="43" fontId="6" fillId="27" borderId="16" xfId="77" applyFont="1" applyFill="1" applyBorder="1" applyAlignment="1" applyProtection="1">
      <alignment horizontal="right" vertical="top" wrapText="1"/>
    </xf>
    <xf numFmtId="43" fontId="6" fillId="27" borderId="16" xfId="77" applyFont="1" applyFill="1" applyBorder="1" applyAlignment="1" applyProtection="1">
      <alignment vertical="top"/>
    </xf>
    <xf numFmtId="0" fontId="6" fillId="27" borderId="16" xfId="0" applyFont="1" applyFill="1" applyBorder="1" applyAlignment="1" applyProtection="1">
      <alignment horizontal="left" vertical="top" wrapText="1"/>
    </xf>
    <xf numFmtId="0" fontId="28" fillId="27" borderId="16" xfId="0" applyFont="1" applyFill="1" applyBorder="1" applyAlignment="1" applyProtection="1">
      <alignment horizontal="left" vertical="top" wrapText="1"/>
    </xf>
    <xf numFmtId="0" fontId="6" fillId="27" borderId="16" xfId="286" applyFont="1" applyFill="1" applyBorder="1" applyAlignment="1" applyProtection="1">
      <alignment horizontal="right" vertical="top" wrapText="1"/>
    </xf>
    <xf numFmtId="0" fontId="6" fillId="27" borderId="16" xfId="286" applyFont="1" applyFill="1" applyBorder="1" applyAlignment="1" applyProtection="1">
      <alignment horizontal="left" vertical="top" wrapText="1"/>
    </xf>
    <xf numFmtId="0" fontId="6" fillId="27" borderId="16" xfId="286" applyFont="1" applyFill="1" applyBorder="1" applyAlignment="1" applyProtection="1">
      <alignment horizontal="center" vertical="top" wrapText="1"/>
    </xf>
    <xf numFmtId="43" fontId="6" fillId="27" borderId="16" xfId="77" applyFont="1" applyFill="1" applyBorder="1" applyAlignment="1" applyProtection="1">
      <alignment vertical="center"/>
    </xf>
    <xf numFmtId="0" fontId="6" fillId="27" borderId="16" xfId="0" applyFont="1" applyFill="1" applyBorder="1" applyAlignment="1" applyProtection="1">
      <alignment horizontal="center" vertical="center"/>
    </xf>
    <xf numFmtId="0" fontId="28" fillId="27" borderId="16" xfId="0" applyNumberFormat="1" applyFont="1" applyFill="1" applyBorder="1" applyAlignment="1" applyProtection="1">
      <alignment horizontal="right" vertical="top"/>
    </xf>
    <xf numFmtId="0" fontId="28" fillId="27" borderId="16" xfId="0" applyNumberFormat="1" applyFont="1" applyFill="1" applyBorder="1" applyAlignment="1" applyProtection="1">
      <alignment vertical="top" wrapText="1"/>
    </xf>
    <xf numFmtId="43" fontId="6" fillId="27" borderId="16" xfId="0" applyNumberFormat="1" applyFont="1" applyFill="1" applyBorder="1" applyAlignment="1" applyProtection="1">
      <alignment horizontal="center" vertical="top"/>
    </xf>
    <xf numFmtId="0" fontId="6" fillId="27" borderId="16" xfId="0" applyNumberFormat="1" applyFont="1" applyFill="1" applyBorder="1" applyAlignment="1" applyProtection="1">
      <alignment vertical="top" wrapText="1"/>
    </xf>
    <xf numFmtId="0" fontId="6" fillId="27" borderId="19" xfId="0" applyFont="1" applyFill="1" applyBorder="1" applyAlignment="1" applyProtection="1">
      <alignment horizontal="left" vertical="top" wrapText="1"/>
    </xf>
    <xf numFmtId="43" fontId="6" fillId="27" borderId="19" xfId="77" applyFont="1" applyFill="1" applyBorder="1" applyAlignment="1" applyProtection="1">
      <alignment horizontal="right" vertical="top" wrapText="1"/>
    </xf>
    <xf numFmtId="0" fontId="6" fillId="27" borderId="19" xfId="0" applyFont="1" applyFill="1" applyBorder="1" applyAlignment="1" applyProtection="1">
      <alignment horizontal="center" vertical="top"/>
    </xf>
    <xf numFmtId="2" fontId="6" fillId="27" borderId="17" xfId="0" applyNumberFormat="1" applyFont="1" applyFill="1" applyBorder="1" applyAlignment="1" applyProtection="1">
      <alignment horizontal="right" vertical="top"/>
    </xf>
    <xf numFmtId="0" fontId="6" fillId="27" borderId="23" xfId="0" applyFont="1" applyFill="1" applyBorder="1" applyAlignment="1" applyProtection="1">
      <alignment horizontal="left" vertical="top" wrapText="1"/>
    </xf>
    <xf numFmtId="43" fontId="6" fillId="27" borderId="23" xfId="77" applyFont="1" applyFill="1" applyBorder="1" applyAlignment="1" applyProtection="1">
      <alignment horizontal="right" vertical="top" wrapText="1"/>
    </xf>
    <xf numFmtId="0" fontId="6" fillId="27" borderId="23" xfId="0" applyFont="1" applyFill="1" applyBorder="1" applyAlignment="1" applyProtection="1">
      <alignment horizontal="center" vertical="top"/>
    </xf>
    <xf numFmtId="2" fontId="6" fillId="27" borderId="16" xfId="0" applyNumberFormat="1" applyFont="1" applyFill="1" applyBorder="1" applyAlignment="1" applyProtection="1">
      <alignment horizontal="right" vertical="top"/>
    </xf>
    <xf numFmtId="43" fontId="6" fillId="27" borderId="19" xfId="77" applyFont="1" applyFill="1" applyBorder="1" applyAlignment="1" applyProtection="1">
      <alignment horizontal="right" vertical="center" wrapText="1"/>
    </xf>
    <xf numFmtId="0" fontId="6" fillId="27" borderId="19" xfId="0" applyFont="1" applyFill="1" applyBorder="1" applyAlignment="1" applyProtection="1">
      <alignment horizontal="center" vertical="center"/>
    </xf>
    <xf numFmtId="0" fontId="28" fillId="27" borderId="19" xfId="0" applyFont="1" applyFill="1" applyBorder="1" applyAlignment="1" applyProtection="1">
      <alignment horizontal="left" vertical="top" wrapText="1"/>
    </xf>
    <xf numFmtId="169" fontId="6" fillId="27" borderId="16" xfId="0" applyNumberFormat="1" applyFont="1" applyFill="1" applyBorder="1" applyAlignment="1" applyProtection="1">
      <alignment horizontal="right" vertical="top"/>
    </xf>
    <xf numFmtId="0" fontId="6" fillId="27" borderId="19" xfId="0" applyFont="1" applyFill="1" applyBorder="1" applyAlignment="1" applyProtection="1">
      <alignment vertical="top" wrapText="1"/>
    </xf>
    <xf numFmtId="0" fontId="6" fillId="27" borderId="19" xfId="0" applyNumberFormat="1" applyFont="1" applyFill="1" applyBorder="1" applyAlignment="1" applyProtection="1">
      <alignment vertical="top" wrapText="1"/>
    </xf>
    <xf numFmtId="174" fontId="6" fillId="27" borderId="16" xfId="0" applyNumberFormat="1" applyFont="1" applyFill="1" applyBorder="1" applyAlignment="1" applyProtection="1">
      <alignment horizontal="center" vertical="top"/>
    </xf>
    <xf numFmtId="0" fontId="28" fillId="27" borderId="19" xfId="0" applyFont="1" applyFill="1" applyBorder="1" applyAlignment="1" applyProtection="1">
      <alignment vertical="top" wrapText="1"/>
    </xf>
    <xf numFmtId="174" fontId="6" fillId="27" borderId="16" xfId="0" applyNumberFormat="1" applyFont="1" applyFill="1" applyBorder="1" applyAlignment="1" applyProtection="1">
      <alignment horizontal="center" vertical="top" wrapText="1"/>
    </xf>
    <xf numFmtId="43" fontId="6" fillId="27" borderId="16" xfId="77" applyFont="1" applyFill="1" applyBorder="1" applyAlignment="1" applyProtection="1">
      <alignment horizontal="right" vertical="center" wrapText="1"/>
    </xf>
    <xf numFmtId="2" fontId="6" fillId="27" borderId="16" xfId="0" applyNumberFormat="1" applyFont="1" applyFill="1" applyBorder="1" applyAlignment="1" applyProtection="1">
      <alignment horizontal="right" vertical="top" wrapText="1"/>
    </xf>
    <xf numFmtId="0" fontId="6" fillId="27" borderId="18" xfId="0" applyFont="1" applyFill="1" applyBorder="1" applyAlignment="1" applyProtection="1">
      <alignment horizontal="center" vertical="top"/>
    </xf>
    <xf numFmtId="0" fontId="6" fillId="27" borderId="18" xfId="0" applyFont="1" applyFill="1" applyBorder="1" applyAlignment="1" applyProtection="1">
      <alignment vertical="top" wrapText="1"/>
    </xf>
    <xf numFmtId="0" fontId="28" fillId="27" borderId="16" xfId="0" applyFont="1" applyFill="1" applyBorder="1" applyAlignment="1" applyProtection="1">
      <alignment vertical="top" wrapText="1"/>
    </xf>
    <xf numFmtId="0" fontId="49" fillId="27" borderId="16" xfId="0" applyNumberFormat="1" applyFont="1" applyFill="1" applyBorder="1" applyAlignment="1" applyProtection="1">
      <alignment vertical="top" wrapText="1"/>
    </xf>
    <xf numFmtId="43" fontId="6" fillId="27" borderId="0" xfId="77" applyFont="1" applyFill="1" applyBorder="1" applyAlignment="1" applyProtection="1">
      <alignment vertical="top"/>
    </xf>
    <xf numFmtId="4" fontId="6" fillId="27" borderId="16" xfId="0" applyNumberFormat="1" applyFont="1" applyFill="1" applyBorder="1" applyAlignment="1" applyProtection="1">
      <alignment horizontal="center" vertical="top"/>
    </xf>
    <xf numFmtId="0" fontId="49" fillId="27" borderId="19" xfId="0" applyNumberFormat="1" applyFont="1" applyFill="1" applyBorder="1" applyAlignment="1" applyProtection="1">
      <alignment vertical="top" wrapText="1"/>
    </xf>
    <xf numFmtId="4" fontId="6" fillId="27" borderId="19" xfId="253" applyNumberFormat="1" applyFont="1" applyFill="1" applyBorder="1" applyAlignment="1" applyProtection="1">
      <alignment horizontal="right" vertical="top" wrapText="1"/>
    </xf>
    <xf numFmtId="187" fontId="6" fillId="27" borderId="16" xfId="284" applyNumberFormat="1" applyFont="1" applyFill="1" applyBorder="1" applyAlignment="1" applyProtection="1">
      <alignment horizontal="right" vertical="top" wrapText="1"/>
    </xf>
    <xf numFmtId="4" fontId="6" fillId="27" borderId="16" xfId="284" applyNumberFormat="1" applyFont="1" applyFill="1" applyBorder="1" applyAlignment="1" applyProtection="1">
      <alignment horizontal="center" vertical="top"/>
    </xf>
    <xf numFmtId="0" fontId="6" fillId="27" borderId="17" xfId="0" applyFont="1" applyFill="1" applyBorder="1" applyAlignment="1" applyProtection="1">
      <alignment horizontal="left" vertical="top" wrapText="1"/>
    </xf>
    <xf numFmtId="43" fontId="28" fillId="27" borderId="16" xfId="77" applyFont="1" applyFill="1" applyBorder="1" applyAlignment="1" applyProtection="1">
      <alignment horizontal="right" vertical="top" wrapText="1"/>
    </xf>
    <xf numFmtId="0" fontId="28" fillId="27" borderId="16" xfId="0" applyFont="1" applyFill="1" applyBorder="1" applyAlignment="1" applyProtection="1">
      <alignment horizontal="left" wrapText="1"/>
    </xf>
    <xf numFmtId="4" fontId="6" fillId="27" borderId="16" xfId="0" applyNumberFormat="1" applyFont="1" applyFill="1" applyBorder="1" applyAlignment="1" applyProtection="1">
      <alignment horizontal="right" wrapText="1"/>
    </xf>
    <xf numFmtId="43" fontId="6" fillId="27" borderId="16" xfId="0" applyNumberFormat="1" applyFont="1" applyFill="1" applyBorder="1" applyAlignment="1" applyProtection="1">
      <alignment horizontal="center"/>
    </xf>
    <xf numFmtId="0" fontId="6" fillId="27" borderId="16" xfId="0" applyFont="1" applyFill="1" applyBorder="1" applyAlignment="1" applyProtection="1">
      <alignment horizontal="right"/>
    </xf>
    <xf numFmtId="0" fontId="6" fillId="27" borderId="16" xfId="0" applyFont="1" applyFill="1" applyBorder="1" applyAlignment="1" applyProtection="1">
      <alignment wrapText="1"/>
    </xf>
    <xf numFmtId="0" fontId="6" fillId="27" borderId="16" xfId="0" applyFont="1" applyFill="1" applyBorder="1" applyProtection="1"/>
    <xf numFmtId="0" fontId="6" fillId="27" borderId="16" xfId="0" applyFont="1" applyFill="1" applyBorder="1" applyAlignment="1" applyProtection="1">
      <alignment horizontal="center"/>
    </xf>
    <xf numFmtId="0" fontId="6" fillId="27" borderId="16" xfId="0" applyFont="1" applyFill="1" applyBorder="1" applyAlignment="1" applyProtection="1">
      <alignment horizontal="left" wrapText="1"/>
    </xf>
    <xf numFmtId="0" fontId="28" fillId="27" borderId="16" xfId="0" applyFont="1" applyFill="1" applyBorder="1" applyAlignment="1" applyProtection="1">
      <alignment horizontal="right"/>
    </xf>
    <xf numFmtId="0" fontId="6" fillId="27" borderId="16" xfId="0" applyFont="1" applyFill="1" applyBorder="1" applyAlignment="1" applyProtection="1">
      <alignment vertical="center"/>
    </xf>
    <xf numFmtId="0" fontId="6" fillId="27" borderId="16" xfId="0" applyFont="1" applyFill="1" applyBorder="1" applyAlignment="1" applyProtection="1">
      <alignment horizontal="right" vertical="center"/>
    </xf>
    <xf numFmtId="43" fontId="6" fillId="27" borderId="16" xfId="77" applyFont="1" applyFill="1" applyBorder="1" applyAlignment="1" applyProtection="1">
      <alignment horizontal="right" wrapText="1"/>
    </xf>
    <xf numFmtId="43" fontId="6" fillId="27" borderId="16" xfId="77" applyFont="1" applyFill="1" applyBorder="1" applyAlignment="1" applyProtection="1">
      <alignment horizontal="center" vertical="center" wrapText="1"/>
    </xf>
    <xf numFmtId="0" fontId="6" fillId="27" borderId="17" xfId="0" applyFont="1" applyFill="1" applyBorder="1" applyAlignment="1" applyProtection="1">
      <alignment horizontal="right"/>
    </xf>
    <xf numFmtId="0" fontId="6" fillId="27" borderId="17" xfId="0" applyFont="1" applyFill="1" applyBorder="1" applyAlignment="1" applyProtection="1">
      <alignment horizontal="left" wrapText="1"/>
    </xf>
    <xf numFmtId="43" fontId="6" fillId="27" borderId="17" xfId="77" applyFont="1" applyFill="1" applyBorder="1" applyAlignment="1" applyProtection="1">
      <alignment horizontal="center" vertical="center" wrapText="1"/>
    </xf>
    <xf numFmtId="0" fontId="6" fillId="27" borderId="17" xfId="0" applyFont="1" applyFill="1" applyBorder="1" applyAlignment="1" applyProtection="1">
      <alignment horizontal="center" vertical="center"/>
    </xf>
    <xf numFmtId="2" fontId="6" fillId="27" borderId="16" xfId="0" applyNumberFormat="1" applyFont="1" applyFill="1" applyBorder="1" applyAlignment="1" applyProtection="1">
      <alignment horizontal="right"/>
    </xf>
    <xf numFmtId="169" fontId="6" fillId="27" borderId="16" xfId="0" applyNumberFormat="1" applyFont="1" applyFill="1" applyBorder="1" applyAlignment="1" applyProtection="1">
      <alignment horizontal="right"/>
    </xf>
    <xf numFmtId="1" fontId="28" fillId="27" borderId="16" xfId="0" applyNumberFormat="1" applyFont="1" applyFill="1" applyBorder="1" applyAlignment="1" applyProtection="1">
      <alignment horizontal="right"/>
    </xf>
    <xf numFmtId="174" fontId="6" fillId="27" borderId="16" xfId="0" applyNumberFormat="1" applyFont="1" applyFill="1" applyBorder="1" applyAlignment="1" applyProtection="1">
      <alignment horizontal="center"/>
    </xf>
    <xf numFmtId="43" fontId="6" fillId="27" borderId="17" xfId="77" applyFont="1" applyFill="1" applyBorder="1" applyAlignment="1" applyProtection="1">
      <alignment horizontal="right" wrapText="1"/>
    </xf>
    <xf numFmtId="0" fontId="6" fillId="27" borderId="17" xfId="0" applyFont="1" applyFill="1" applyBorder="1" applyAlignment="1" applyProtection="1">
      <alignment horizontal="center"/>
    </xf>
    <xf numFmtId="0" fontId="28" fillId="27" borderId="16" xfId="0" applyFont="1" applyFill="1" applyBorder="1" applyAlignment="1" applyProtection="1">
      <alignment wrapText="1"/>
    </xf>
    <xf numFmtId="0" fontId="6" fillId="27" borderId="16" xfId="0" applyFont="1" applyFill="1" applyBorder="1" applyAlignment="1" applyProtection="1">
      <alignment horizontal="left" vertical="justify" wrapText="1"/>
    </xf>
    <xf numFmtId="2" fontId="6" fillId="27" borderId="16" xfId="0" applyNumberFormat="1" applyFont="1" applyFill="1" applyBorder="1" applyAlignment="1" applyProtection="1">
      <alignment horizontal="right" wrapText="1"/>
    </xf>
    <xf numFmtId="0" fontId="6" fillId="27" borderId="17" xfId="0" applyFont="1" applyFill="1" applyBorder="1" applyProtection="1"/>
    <xf numFmtId="0" fontId="49" fillId="27" borderId="16" xfId="0" applyNumberFormat="1" applyFont="1" applyFill="1" applyBorder="1" applyAlignment="1" applyProtection="1">
      <alignment wrapText="1"/>
    </xf>
    <xf numFmtId="4" fontId="6" fillId="27" borderId="16" xfId="253" applyNumberFormat="1" applyFont="1" applyFill="1" applyBorder="1" applyAlignment="1" applyProtection="1">
      <alignment horizontal="right" wrapText="1"/>
    </xf>
    <xf numFmtId="4" fontId="6" fillId="27" borderId="16" xfId="0" applyNumberFormat="1" applyFont="1" applyFill="1" applyBorder="1" applyAlignment="1" applyProtection="1">
      <alignment horizontal="center"/>
    </xf>
    <xf numFmtId="4" fontId="6" fillId="27" borderId="16" xfId="284" applyNumberFormat="1" applyFont="1" applyFill="1" applyBorder="1" applyAlignment="1" applyProtection="1">
      <alignment horizontal="center"/>
    </xf>
    <xf numFmtId="0" fontId="28" fillId="27" borderId="16" xfId="0" applyFont="1" applyFill="1" applyBorder="1" applyAlignment="1" applyProtection="1">
      <alignment horizontal="center"/>
    </xf>
    <xf numFmtId="0" fontId="28" fillId="27" borderId="16" xfId="0" applyFont="1" applyFill="1" applyBorder="1" applyAlignment="1" applyProtection="1">
      <alignment horizontal="center" wrapText="1"/>
    </xf>
    <xf numFmtId="0" fontId="6" fillId="27" borderId="16" xfId="0" applyFont="1" applyFill="1" applyBorder="1" applyAlignment="1" applyProtection="1">
      <alignment horizontal="right" wrapText="1"/>
    </xf>
    <xf numFmtId="0" fontId="28" fillId="27" borderId="16" xfId="0" applyFont="1" applyFill="1" applyBorder="1" applyAlignment="1" applyProtection="1">
      <alignment horizontal="right" vertical="top" wrapText="1"/>
    </xf>
    <xf numFmtId="43" fontId="6" fillId="27" borderId="0" xfId="77" applyFont="1" applyFill="1" applyBorder="1" applyProtection="1"/>
    <xf numFmtId="43" fontId="6" fillId="27" borderId="0" xfId="77" applyFont="1" applyFill="1" applyBorder="1" applyAlignment="1" applyProtection="1">
      <alignment vertical="center"/>
    </xf>
    <xf numFmtId="4" fontId="6" fillId="27" borderId="16" xfId="0" applyNumberFormat="1" applyFont="1" applyFill="1" applyBorder="1" applyAlignment="1" applyProtection="1">
      <alignment horizontal="right" vertical="center" wrapText="1"/>
    </xf>
    <xf numFmtId="2" fontId="6" fillId="27" borderId="17" xfId="0" applyNumberFormat="1" applyFont="1" applyFill="1" applyBorder="1" applyAlignment="1" applyProtection="1">
      <alignment horizontal="right"/>
    </xf>
    <xf numFmtId="43" fontId="6" fillId="27" borderId="17" xfId="77" applyFont="1" applyFill="1" applyBorder="1" applyAlignment="1" applyProtection="1">
      <alignment horizontal="right" vertical="center" wrapText="1"/>
    </xf>
    <xf numFmtId="0" fontId="6" fillId="27" borderId="17" xfId="0" applyFont="1" applyFill="1" applyBorder="1" applyAlignment="1" applyProtection="1">
      <alignment wrapText="1"/>
    </xf>
    <xf numFmtId="174" fontId="6" fillId="27" borderId="16" xfId="0" applyNumberFormat="1" applyFont="1" applyFill="1" applyBorder="1" applyAlignment="1" applyProtection="1">
      <alignment horizontal="right" wrapText="1"/>
    </xf>
    <xf numFmtId="0" fontId="6" fillId="27" borderId="18" xfId="0" applyFont="1" applyFill="1" applyBorder="1" applyAlignment="1" applyProtection="1">
      <alignment wrapText="1"/>
    </xf>
    <xf numFmtId="0" fontId="6" fillId="27" borderId="18" xfId="0" applyFont="1" applyFill="1" applyBorder="1" applyAlignment="1" applyProtection="1">
      <alignment horizontal="center"/>
    </xf>
    <xf numFmtId="43" fontId="6" fillId="27" borderId="14" xfId="77" applyFont="1" applyFill="1" applyBorder="1" applyProtection="1"/>
    <xf numFmtId="43" fontId="6" fillId="27" borderId="16" xfId="77" applyFont="1" applyFill="1" applyBorder="1" applyProtection="1"/>
    <xf numFmtId="0" fontId="28" fillId="27" borderId="16" xfId="230" applyFont="1" applyFill="1" applyBorder="1" applyAlignment="1" applyProtection="1">
      <alignment horizontal="center" vertical="top"/>
    </xf>
    <xf numFmtId="0" fontId="28" fillId="27" borderId="16" xfId="230" applyFont="1" applyFill="1" applyBorder="1" applyAlignment="1" applyProtection="1">
      <alignment horizontal="left" wrapText="1"/>
    </xf>
    <xf numFmtId="0" fontId="28" fillId="27" borderId="16" xfId="230" applyFont="1" applyFill="1" applyBorder="1" applyAlignment="1" applyProtection="1">
      <alignment horizontal="right" wrapText="1"/>
    </xf>
    <xf numFmtId="0" fontId="28" fillId="27" borderId="16" xfId="230" applyFont="1" applyFill="1" applyBorder="1" applyAlignment="1" applyProtection="1">
      <alignment horizontal="left"/>
    </xf>
    <xf numFmtId="4" fontId="6" fillId="27" borderId="16" xfId="0" applyNumberFormat="1" applyFont="1" applyFill="1" applyBorder="1" applyProtection="1"/>
    <xf numFmtId="167" fontId="6" fillId="27" borderId="16" xfId="0" applyNumberFormat="1" applyFont="1" applyFill="1" applyBorder="1" applyProtection="1"/>
    <xf numFmtId="167" fontId="6" fillId="27" borderId="16" xfId="0" applyNumberFormat="1" applyFont="1" applyFill="1" applyBorder="1" applyAlignment="1" applyProtection="1">
      <alignment vertical="center"/>
    </xf>
    <xf numFmtId="0" fontId="6" fillId="27" borderId="17" xfId="286" applyFont="1" applyFill="1" applyBorder="1" applyAlignment="1" applyProtection="1">
      <alignment horizontal="left" vertical="top" wrapText="1"/>
    </xf>
    <xf numFmtId="0" fontId="6" fillId="27" borderId="16" xfId="0" applyNumberFormat="1" applyFont="1" applyFill="1" applyBorder="1" applyAlignment="1" applyProtection="1">
      <alignment horizontal="right" vertical="top"/>
    </xf>
    <xf numFmtId="174" fontId="6" fillId="27" borderId="16" xfId="0" applyNumberFormat="1" applyFont="1" applyFill="1" applyBorder="1" applyAlignment="1" applyProtection="1">
      <alignment horizontal="center" vertical="center"/>
    </xf>
    <xf numFmtId="174" fontId="6" fillId="27" borderId="16" xfId="0" applyNumberFormat="1" applyFont="1" applyFill="1" applyBorder="1" applyAlignment="1" applyProtection="1">
      <alignment horizontal="center" vertical="center" wrapText="1"/>
    </xf>
    <xf numFmtId="0" fontId="6" fillId="27" borderId="0" xfId="0" applyFont="1" applyFill="1" applyBorder="1" applyAlignment="1" applyProtection="1">
      <alignment horizontal="center"/>
    </xf>
    <xf numFmtId="0" fontId="6" fillId="27" borderId="18" xfId="0" applyFont="1" applyFill="1" applyBorder="1" applyProtection="1"/>
    <xf numFmtId="0" fontId="28" fillId="27" borderId="18" xfId="0" applyFont="1" applyFill="1" applyBorder="1" applyAlignment="1" applyProtection="1">
      <alignment wrapText="1"/>
    </xf>
    <xf numFmtId="0" fontId="28" fillId="27" borderId="18" xfId="0" applyFont="1" applyFill="1" applyBorder="1" applyProtection="1"/>
    <xf numFmtId="0" fontId="6" fillId="27" borderId="0" xfId="0" applyFont="1" applyFill="1" applyBorder="1" applyAlignment="1" applyProtection="1">
      <alignment horizontal="center" vertical="center"/>
    </xf>
    <xf numFmtId="43" fontId="6" fillId="27" borderId="19" xfId="77" applyFont="1" applyFill="1" applyBorder="1" applyAlignment="1" applyProtection="1">
      <alignment horizontal="right" wrapText="1"/>
    </xf>
    <xf numFmtId="0" fontId="6" fillId="27" borderId="19" xfId="0" applyFont="1" applyFill="1" applyBorder="1" applyAlignment="1" applyProtection="1">
      <alignment horizontal="center"/>
    </xf>
    <xf numFmtId="0" fontId="28" fillId="27" borderId="16" xfId="0" applyFont="1" applyFill="1" applyBorder="1" applyProtection="1"/>
    <xf numFmtId="2" fontId="6" fillId="27" borderId="16" xfId="0" applyNumberFormat="1" applyFont="1" applyFill="1" applyBorder="1" applyAlignment="1" applyProtection="1">
      <alignment horizontal="right" vertical="center" wrapText="1"/>
    </xf>
    <xf numFmtId="169" fontId="28" fillId="27" borderId="16" xfId="0" applyNumberFormat="1" applyFont="1" applyFill="1" applyBorder="1" applyAlignment="1" applyProtection="1">
      <alignment horizontal="right" vertical="top"/>
    </xf>
    <xf numFmtId="2" fontId="28" fillId="27" borderId="16" xfId="0" applyNumberFormat="1" applyFont="1" applyFill="1" applyBorder="1" applyAlignment="1" applyProtection="1">
      <alignment horizontal="right" vertical="top"/>
    </xf>
    <xf numFmtId="169" fontId="28" fillId="27" borderId="16" xfId="0" applyNumberFormat="1" applyFont="1" applyFill="1" applyBorder="1" applyAlignment="1" applyProtection="1">
      <alignment horizontal="right" vertical="top" wrapText="1"/>
    </xf>
    <xf numFmtId="0" fontId="6" fillId="27" borderId="16" xfId="0" applyFont="1" applyFill="1" applyBorder="1" applyAlignment="1" applyProtection="1">
      <alignment horizontal="right" vertical="center" wrapText="1"/>
    </xf>
    <xf numFmtId="43" fontId="6" fillId="27" borderId="16" xfId="77" applyFont="1" applyFill="1" applyBorder="1" applyAlignment="1" applyProtection="1">
      <alignment horizontal="right" vertical="center"/>
    </xf>
    <xf numFmtId="1" fontId="28" fillId="27" borderId="16" xfId="0" applyNumberFormat="1" applyFont="1" applyFill="1" applyBorder="1" applyAlignment="1" applyProtection="1">
      <alignment horizontal="right" vertical="top"/>
    </xf>
    <xf numFmtId="1" fontId="28" fillId="27" borderId="16" xfId="0" applyNumberFormat="1" applyFont="1" applyFill="1" applyBorder="1" applyAlignment="1" applyProtection="1">
      <alignment horizontal="center" vertical="top"/>
    </xf>
    <xf numFmtId="174" fontId="28" fillId="27" borderId="16" xfId="0" applyNumberFormat="1" applyFont="1" applyFill="1" applyBorder="1" applyAlignment="1" applyProtection="1">
      <alignment horizontal="center" vertical="top"/>
    </xf>
    <xf numFmtId="1" fontId="6" fillId="27" borderId="16" xfId="0" applyNumberFormat="1" applyFont="1" applyFill="1" applyBorder="1" applyAlignment="1" applyProtection="1">
      <alignment horizontal="right" vertical="top"/>
    </xf>
    <xf numFmtId="0" fontId="49" fillId="27" borderId="16" xfId="286" applyNumberFormat="1" applyFont="1" applyFill="1" applyBorder="1" applyAlignment="1" applyProtection="1">
      <alignment vertical="top" wrapText="1"/>
    </xf>
    <xf numFmtId="4" fontId="6" fillId="27" borderId="16" xfId="319" applyNumberFormat="1" applyFont="1" applyFill="1" applyBorder="1" applyAlignment="1" applyProtection="1">
      <alignment horizontal="right" vertical="top" wrapText="1"/>
    </xf>
    <xf numFmtId="4" fontId="6" fillId="27" borderId="16" xfId="286" applyNumberFormat="1" applyFont="1" applyFill="1" applyBorder="1" applyAlignment="1" applyProtection="1">
      <alignment horizontal="center" vertical="top" wrapText="1"/>
    </xf>
    <xf numFmtId="0" fontId="28" fillId="27" borderId="19" xfId="0" applyFont="1" applyFill="1" applyBorder="1" applyAlignment="1" applyProtection="1">
      <alignment horizontal="center" vertical="top" wrapText="1"/>
    </xf>
    <xf numFmtId="43" fontId="28" fillId="27" borderId="19" xfId="77" applyFont="1" applyFill="1" applyBorder="1" applyAlignment="1" applyProtection="1">
      <alignment horizontal="right" vertical="top" wrapText="1"/>
    </xf>
    <xf numFmtId="0" fontId="28" fillId="27" borderId="23" xfId="0" applyFont="1" applyFill="1" applyBorder="1" applyAlignment="1" applyProtection="1">
      <alignment horizontal="center" vertical="top" wrapText="1"/>
    </xf>
    <xf numFmtId="0" fontId="6" fillId="27" borderId="16" xfId="0" applyFont="1" applyFill="1" applyBorder="1" applyAlignment="1" applyProtection="1">
      <alignment vertical="top"/>
    </xf>
    <xf numFmtId="174" fontId="6" fillId="27" borderId="19" xfId="0" applyNumberFormat="1" applyFont="1" applyFill="1" applyBorder="1" applyAlignment="1" applyProtection="1">
      <alignment horizontal="center" vertical="top"/>
    </xf>
    <xf numFmtId="0" fontId="28" fillId="27" borderId="19" xfId="0" applyFont="1" applyFill="1" applyBorder="1" applyAlignment="1" applyProtection="1">
      <alignment horizontal="right" vertical="top" wrapText="1"/>
    </xf>
    <xf numFmtId="0" fontId="35" fillId="27" borderId="16" xfId="0" applyFont="1" applyFill="1" applyBorder="1" applyAlignment="1" applyProtection="1">
      <alignment vertical="top"/>
    </xf>
    <xf numFmtId="0" fontId="6" fillId="27" borderId="19" xfId="0" applyFont="1" applyFill="1" applyBorder="1" applyAlignment="1" applyProtection="1">
      <alignment horizontal="right" vertical="top" wrapText="1"/>
    </xf>
    <xf numFmtId="171" fontId="6" fillId="27" borderId="19" xfId="93" applyNumberFormat="1" applyFont="1" applyFill="1" applyBorder="1" applyAlignment="1" applyProtection="1">
      <alignment horizontal="right" vertical="top" wrapText="1"/>
    </xf>
    <xf numFmtId="0" fontId="6" fillId="27" borderId="16" xfId="286" applyFont="1" applyFill="1" applyBorder="1" applyAlignment="1" applyProtection="1">
      <alignment vertical="top" wrapText="1"/>
    </xf>
    <xf numFmtId="0" fontId="6" fillId="27" borderId="16" xfId="320" applyFont="1" applyFill="1" applyBorder="1" applyAlignment="1" applyProtection="1">
      <alignment horizontal="right" vertical="top" wrapText="1"/>
    </xf>
    <xf numFmtId="10" fontId="6" fillId="27" borderId="16" xfId="93" applyNumberFormat="1" applyFont="1" applyFill="1" applyBorder="1" applyAlignment="1" applyProtection="1">
      <alignment horizontal="right" vertical="center" wrapText="1"/>
    </xf>
    <xf numFmtId="174" fontId="6" fillId="27" borderId="16" xfId="286" applyNumberFormat="1" applyFont="1" applyFill="1" applyBorder="1" applyAlignment="1" applyProtection="1">
      <alignment horizontal="center" vertical="center" wrapText="1"/>
    </xf>
    <xf numFmtId="10" fontId="6" fillId="27" borderId="16" xfId="93" applyNumberFormat="1" applyFont="1" applyFill="1" applyBorder="1" applyAlignment="1" applyProtection="1">
      <alignment vertical="top"/>
    </xf>
    <xf numFmtId="4" fontId="6" fillId="27" borderId="16" xfId="320" applyNumberFormat="1" applyFont="1" applyFill="1" applyBorder="1" applyAlignment="1" applyProtection="1">
      <alignment horizontal="center" vertical="top"/>
    </xf>
    <xf numFmtId="0" fontId="6" fillId="27" borderId="19" xfId="0" applyFont="1" applyFill="1" applyBorder="1" applyAlignment="1" applyProtection="1">
      <alignment horizontal="right"/>
    </xf>
    <xf numFmtId="171" fontId="29" fillId="27" borderId="16" xfId="93" applyNumberFormat="1" applyFont="1" applyFill="1" applyBorder="1" applyAlignment="1" applyProtection="1">
      <alignment horizontal="right" vertical="center" wrapText="1"/>
    </xf>
    <xf numFmtId="0" fontId="29" fillId="27" borderId="19" xfId="0" applyFont="1" applyFill="1" applyBorder="1" applyAlignment="1" applyProtection="1">
      <alignment horizontal="right" vertical="center" wrapText="1"/>
    </xf>
    <xf numFmtId="0" fontId="6" fillId="27" borderId="17" xfId="0" applyFont="1" applyFill="1" applyBorder="1" applyAlignment="1" applyProtection="1">
      <alignment vertical="top"/>
    </xf>
    <xf numFmtId="174" fontId="6" fillId="27" borderId="23" xfId="0" applyNumberFormat="1" applyFont="1" applyFill="1" applyBorder="1" applyAlignment="1" applyProtection="1">
      <alignment horizontal="center" vertical="top"/>
    </xf>
    <xf numFmtId="43" fontId="6" fillId="27" borderId="0" xfId="77" applyFont="1" applyFill="1" applyBorder="1" applyAlignment="1" applyProtection="1">
      <alignment horizontal="right" vertical="top" wrapText="1"/>
    </xf>
    <xf numFmtId="0" fontId="6" fillId="27" borderId="0" xfId="0" applyFont="1" applyFill="1" applyBorder="1" applyAlignment="1" applyProtection="1">
      <alignment vertical="top"/>
    </xf>
    <xf numFmtId="43" fontId="6" fillId="27" borderId="0" xfId="77" applyFont="1" applyFill="1" applyBorder="1" applyAlignment="1" applyProtection="1">
      <alignment vertical="top" wrapText="1"/>
    </xf>
    <xf numFmtId="0" fontId="6" fillId="27" borderId="0" xfId="0" applyFont="1" applyFill="1" applyBorder="1" applyAlignment="1" applyProtection="1">
      <alignment horizontal="left" vertical="top"/>
    </xf>
    <xf numFmtId="0" fontId="28" fillId="27" borderId="0" xfId="0" applyFont="1" applyFill="1" applyBorder="1" applyAlignment="1" applyProtection="1">
      <alignment horizontal="right" vertical="top" wrapText="1"/>
    </xf>
    <xf numFmtId="0" fontId="28" fillId="27" borderId="15" xfId="0" applyFont="1" applyFill="1" applyBorder="1" applyAlignment="1" applyProtection="1">
      <alignment horizontal="center" vertical="top"/>
    </xf>
    <xf numFmtId="43" fontId="28" fillId="27" borderId="23" xfId="77" applyFont="1" applyFill="1" applyBorder="1" applyAlignment="1" applyProtection="1">
      <alignment horizontal="center" vertical="top" wrapText="1"/>
    </xf>
    <xf numFmtId="0" fontId="28" fillId="27" borderId="23" xfId="0" applyFont="1" applyFill="1" applyBorder="1" applyAlignment="1" applyProtection="1">
      <alignment horizontal="center" vertical="top"/>
    </xf>
    <xf numFmtId="43" fontId="28" fillId="27" borderId="15" xfId="77" applyFont="1" applyFill="1" applyBorder="1" applyAlignment="1" applyProtection="1">
      <alignment horizontal="center" vertical="top" wrapText="1"/>
    </xf>
    <xf numFmtId="43" fontId="6" fillId="27" borderId="16" xfId="77" applyFont="1" applyFill="1" applyBorder="1" applyAlignment="1" applyProtection="1">
      <alignment horizontal="right" vertical="top" wrapText="1"/>
      <protection locked="0"/>
    </xf>
    <xf numFmtId="4" fontId="6" fillId="27" borderId="16" xfId="0" applyNumberFormat="1" applyFont="1" applyFill="1" applyBorder="1" applyAlignment="1" applyProtection="1">
      <alignment horizontal="right" vertical="top" wrapText="1"/>
      <protection locked="0"/>
    </xf>
    <xf numFmtId="43" fontId="6" fillId="27" borderId="16" xfId="77" applyFont="1" applyFill="1" applyBorder="1" applyAlignment="1" applyProtection="1">
      <alignment vertical="center" wrapText="1"/>
      <protection locked="0"/>
    </xf>
    <xf numFmtId="43" fontId="6" fillId="27" borderId="16" xfId="77" applyFont="1" applyFill="1" applyBorder="1" applyAlignment="1" applyProtection="1">
      <alignment horizontal="right" vertical="center" wrapText="1"/>
      <protection locked="0"/>
    </xf>
    <xf numFmtId="43" fontId="6" fillId="27" borderId="19" xfId="77" applyFont="1" applyFill="1" applyBorder="1" applyAlignment="1" applyProtection="1">
      <alignment horizontal="right" vertical="top" wrapText="1"/>
      <protection locked="0"/>
    </xf>
    <xf numFmtId="4" fontId="6" fillId="27" borderId="23" xfId="0" applyNumberFormat="1" applyFont="1" applyFill="1" applyBorder="1" applyAlignment="1" applyProtection="1">
      <alignment horizontal="right" vertical="top" wrapText="1"/>
      <protection locked="0"/>
    </xf>
    <xf numFmtId="43" fontId="6" fillId="27" borderId="17" xfId="77" applyFont="1" applyFill="1" applyBorder="1" applyAlignment="1" applyProtection="1">
      <alignment horizontal="right" vertical="top" wrapText="1"/>
      <protection locked="0"/>
    </xf>
    <xf numFmtId="4" fontId="6" fillId="27" borderId="19" xfId="0" applyNumberFormat="1" applyFont="1" applyFill="1" applyBorder="1" applyAlignment="1" applyProtection="1">
      <alignment horizontal="right" vertical="top" wrapText="1"/>
      <protection locked="0"/>
    </xf>
    <xf numFmtId="4" fontId="6" fillId="27" borderId="16" xfId="89" applyNumberFormat="1" applyFont="1" applyFill="1" applyBorder="1" applyAlignment="1" applyProtection="1">
      <alignment horizontal="right" vertical="top" wrapText="1"/>
      <protection locked="0"/>
    </xf>
    <xf numFmtId="174" fontId="6" fillId="27" borderId="16" xfId="230" applyNumberFormat="1" applyFont="1" applyFill="1" applyBorder="1" applyAlignment="1" applyProtection="1">
      <alignment horizontal="right" vertical="top" wrapText="1"/>
      <protection locked="0"/>
    </xf>
    <xf numFmtId="43" fontId="6" fillId="27" borderId="19" xfId="77" applyFont="1" applyFill="1" applyBorder="1" applyAlignment="1" applyProtection="1">
      <alignment horizontal="right" vertical="center"/>
      <protection locked="0"/>
    </xf>
    <xf numFmtId="4" fontId="6" fillId="27" borderId="19" xfId="0" applyNumberFormat="1" applyFont="1" applyFill="1" applyBorder="1" applyAlignment="1" applyProtection="1">
      <alignment horizontal="right" vertical="center" wrapText="1"/>
      <protection locked="0"/>
    </xf>
    <xf numFmtId="174" fontId="6" fillId="27" borderId="16" xfId="0" applyNumberFormat="1" applyFont="1" applyFill="1" applyBorder="1" applyAlignment="1" applyProtection="1">
      <alignment horizontal="right" vertical="top" wrapText="1"/>
      <protection locked="0"/>
    </xf>
    <xf numFmtId="4" fontId="6" fillId="27" borderId="16" xfId="0" applyNumberFormat="1" applyFont="1" applyFill="1" applyBorder="1" applyAlignment="1" applyProtection="1">
      <alignment horizontal="right" vertical="center" wrapText="1"/>
      <protection locked="0"/>
    </xf>
    <xf numFmtId="43" fontId="6" fillId="27" borderId="19" xfId="77" applyFont="1" applyFill="1" applyBorder="1" applyAlignment="1" applyProtection="1">
      <alignment horizontal="right" vertical="center" wrapText="1"/>
      <protection locked="0"/>
    </xf>
    <xf numFmtId="174" fontId="6" fillId="27" borderId="16" xfId="0" applyNumberFormat="1" applyFont="1" applyFill="1" applyBorder="1" applyAlignment="1" applyProtection="1">
      <alignment horizontal="right" vertical="center" wrapText="1"/>
      <protection locked="0"/>
    </xf>
    <xf numFmtId="39" fontId="49" fillId="27" borderId="16" xfId="0" applyNumberFormat="1" applyFont="1" applyFill="1" applyBorder="1" applyAlignment="1" applyProtection="1">
      <alignment horizontal="right" vertical="top" wrapText="1"/>
      <protection locked="0"/>
    </xf>
    <xf numFmtId="43" fontId="28" fillId="27" borderId="16" xfId="77" applyFont="1" applyFill="1" applyBorder="1" applyAlignment="1" applyProtection="1">
      <alignment horizontal="right" vertical="top" wrapText="1"/>
      <protection locked="0"/>
    </xf>
    <xf numFmtId="4" fontId="6" fillId="27" borderId="16" xfId="0" applyNumberFormat="1" applyFont="1" applyFill="1" applyBorder="1" applyAlignment="1" applyProtection="1">
      <alignment wrapText="1"/>
      <protection locked="0"/>
    </xf>
    <xf numFmtId="174" fontId="6" fillId="27" borderId="16" xfId="0" applyNumberFormat="1" applyFont="1" applyFill="1" applyBorder="1" applyAlignment="1" applyProtection="1">
      <alignment horizontal="right" wrapText="1"/>
      <protection locked="0"/>
    </xf>
    <xf numFmtId="43" fontId="6" fillId="27" borderId="16" xfId="77" applyFont="1" applyFill="1" applyBorder="1" applyAlignment="1" applyProtection="1">
      <alignment horizontal="right" wrapText="1"/>
      <protection locked="0"/>
    </xf>
    <xf numFmtId="4" fontId="6" fillId="27" borderId="16" xfId="0" applyNumberFormat="1" applyFont="1" applyFill="1" applyBorder="1" applyAlignment="1" applyProtection="1">
      <alignment horizontal="right" wrapText="1"/>
      <protection locked="0"/>
    </xf>
    <xf numFmtId="4" fontId="6" fillId="27" borderId="16" xfId="0" applyNumberFormat="1" applyFont="1" applyFill="1" applyBorder="1" applyAlignment="1" applyProtection="1">
      <alignment vertical="top" wrapText="1"/>
      <protection locked="0"/>
    </xf>
    <xf numFmtId="4" fontId="6" fillId="27" borderId="16" xfId="0" applyNumberFormat="1" applyFont="1" applyFill="1" applyBorder="1" applyAlignment="1" applyProtection="1">
      <alignment horizontal="center" vertical="center" wrapText="1"/>
      <protection locked="0"/>
    </xf>
    <xf numFmtId="174" fontId="6" fillId="27" borderId="16" xfId="0" applyNumberFormat="1" applyFont="1" applyFill="1" applyBorder="1" applyAlignment="1" applyProtection="1">
      <alignment horizontal="center" vertical="center" wrapText="1"/>
      <protection locked="0"/>
    </xf>
    <xf numFmtId="43" fontId="6" fillId="27" borderId="16" xfId="77" applyFont="1" applyFill="1" applyBorder="1" applyAlignment="1" applyProtection="1">
      <alignment horizontal="center" vertical="center" wrapText="1"/>
      <protection locked="0"/>
    </xf>
    <xf numFmtId="174" fontId="6" fillId="27" borderId="17" xfId="0" applyNumberFormat="1" applyFont="1" applyFill="1" applyBorder="1" applyAlignment="1" applyProtection="1">
      <alignment horizontal="center" vertical="center" wrapText="1"/>
      <protection locked="0"/>
    </xf>
    <xf numFmtId="174" fontId="6" fillId="27" borderId="16" xfId="230" applyNumberFormat="1" applyFont="1" applyFill="1" applyBorder="1" applyAlignment="1" applyProtection="1">
      <alignment horizontal="center" vertical="center" wrapText="1"/>
      <protection locked="0"/>
    </xf>
    <xf numFmtId="43" fontId="6" fillId="27" borderId="16" xfId="77" applyFont="1" applyFill="1" applyBorder="1" applyAlignment="1" applyProtection="1">
      <alignment horizontal="center" vertical="center"/>
      <protection locked="0"/>
    </xf>
    <xf numFmtId="174" fontId="6" fillId="27" borderId="17" xfId="0" applyNumberFormat="1" applyFont="1" applyFill="1" applyBorder="1" applyAlignment="1" applyProtection="1">
      <alignment horizontal="right" wrapText="1"/>
      <protection locked="0"/>
    </xf>
    <xf numFmtId="174" fontId="6" fillId="27" borderId="16" xfId="0" applyNumberFormat="1" applyFont="1" applyFill="1" applyBorder="1" applyAlignment="1" applyProtection="1">
      <alignment wrapText="1"/>
      <protection locked="0"/>
    </xf>
    <xf numFmtId="43" fontId="6" fillId="27" borderId="16" xfId="77" applyFont="1" applyFill="1" applyBorder="1" applyAlignment="1" applyProtection="1">
      <alignment horizontal="center" wrapText="1"/>
      <protection locked="0"/>
    </xf>
    <xf numFmtId="43" fontId="6" fillId="27" borderId="17" xfId="77" applyFont="1" applyFill="1" applyBorder="1" applyAlignment="1" applyProtection="1">
      <alignment horizontal="right" wrapText="1"/>
      <protection locked="0"/>
    </xf>
    <xf numFmtId="39" fontId="49" fillId="27" borderId="16" xfId="0" applyNumberFormat="1" applyFont="1" applyFill="1" applyBorder="1" applyAlignment="1" applyProtection="1">
      <alignment horizontal="right" wrapText="1"/>
      <protection locked="0"/>
    </xf>
    <xf numFmtId="187" fontId="6" fillId="27" borderId="16" xfId="0" applyNumberFormat="1" applyFont="1" applyFill="1" applyBorder="1" applyAlignment="1" applyProtection="1">
      <alignment wrapText="1"/>
      <protection locked="0"/>
    </xf>
    <xf numFmtId="174" fontId="28" fillId="27" borderId="16" xfId="0" applyNumberFormat="1" applyFont="1" applyFill="1" applyBorder="1" applyAlignment="1" applyProtection="1">
      <alignment horizontal="right" wrapText="1"/>
      <protection locked="0"/>
    </xf>
    <xf numFmtId="43" fontId="6" fillId="27" borderId="19" xfId="77" applyFont="1" applyFill="1" applyBorder="1" applyAlignment="1" applyProtection="1">
      <alignment horizontal="right" wrapText="1"/>
      <protection locked="0"/>
    </xf>
    <xf numFmtId="43" fontId="6" fillId="27" borderId="17" xfId="77" applyFont="1" applyFill="1" applyBorder="1" applyAlignment="1" applyProtection="1">
      <alignment horizontal="right" vertical="center" wrapText="1"/>
      <protection locked="0"/>
    </xf>
    <xf numFmtId="187" fontId="6" fillId="27" borderId="16" xfId="0" applyNumberFormat="1" applyFont="1" applyFill="1" applyBorder="1" applyAlignment="1" applyProtection="1">
      <alignment horizontal="right" wrapText="1"/>
      <protection locked="0"/>
    </xf>
    <xf numFmtId="43" fontId="28" fillId="27" borderId="16" xfId="77" applyFont="1" applyFill="1" applyBorder="1" applyAlignment="1" applyProtection="1">
      <alignment horizontal="right" wrapText="1"/>
      <protection locked="0"/>
    </xf>
    <xf numFmtId="0" fontId="28" fillId="27" borderId="16" xfId="230" applyFont="1" applyFill="1" applyBorder="1" applyAlignment="1" applyProtection="1">
      <alignment horizontal="left" wrapText="1"/>
      <protection locked="0"/>
    </xf>
    <xf numFmtId="43" fontId="6" fillId="27" borderId="16" xfId="77" applyFont="1" applyFill="1" applyBorder="1" applyAlignment="1" applyProtection="1">
      <alignment wrapText="1"/>
      <protection locked="0"/>
    </xf>
    <xf numFmtId="43" fontId="6" fillId="27" borderId="16" xfId="77" applyFont="1" applyFill="1" applyBorder="1" applyAlignment="1" applyProtection="1">
      <alignment vertical="top" wrapText="1"/>
      <protection locked="0"/>
    </xf>
    <xf numFmtId="43" fontId="6" fillId="27" borderId="16" xfId="77" applyFont="1" applyFill="1" applyBorder="1" applyAlignment="1" applyProtection="1">
      <alignment horizontal="right" vertical="center"/>
      <protection locked="0"/>
    </xf>
    <xf numFmtId="0" fontId="28" fillId="27" borderId="16" xfId="0" applyFont="1" applyFill="1" applyBorder="1" applyAlignment="1" applyProtection="1">
      <alignment horizontal="right" wrapText="1"/>
      <protection locked="0"/>
    </xf>
    <xf numFmtId="4" fontId="28" fillId="27" borderId="19" xfId="0" applyNumberFormat="1" applyFont="1" applyFill="1" applyBorder="1" applyAlignment="1" applyProtection="1">
      <alignment horizontal="right" vertical="top" wrapText="1"/>
      <protection locked="0"/>
    </xf>
    <xf numFmtId="43" fontId="28" fillId="27" borderId="17" xfId="77" applyFont="1" applyFill="1" applyBorder="1" applyAlignment="1" applyProtection="1">
      <alignment horizontal="right" vertical="top" wrapText="1"/>
      <protection locked="0"/>
    </xf>
    <xf numFmtId="174" fontId="6" fillId="27" borderId="19" xfId="0" applyNumberFormat="1" applyFont="1" applyFill="1" applyBorder="1" applyAlignment="1" applyProtection="1">
      <alignment horizontal="right" vertical="top" wrapText="1"/>
      <protection locked="0"/>
    </xf>
    <xf numFmtId="170" fontId="6" fillId="27" borderId="16" xfId="104" applyFont="1" applyFill="1" applyBorder="1" applyAlignment="1" applyProtection="1">
      <alignment vertical="top"/>
      <protection locked="0"/>
    </xf>
    <xf numFmtId="4" fontId="6" fillId="27" borderId="16" xfId="320" applyNumberFormat="1" applyFont="1" applyFill="1" applyBorder="1" applyAlignment="1" applyProtection="1">
      <alignment vertical="top"/>
      <protection locked="0"/>
    </xf>
    <xf numFmtId="0" fontId="29" fillId="27" borderId="19" xfId="0" applyFont="1" applyFill="1" applyBorder="1" applyAlignment="1" applyProtection="1">
      <alignment horizontal="right" vertical="top" wrapText="1"/>
      <protection locked="0"/>
    </xf>
    <xf numFmtId="174" fontId="28" fillId="27" borderId="23" xfId="0" applyNumberFormat="1" applyFont="1" applyFill="1" applyBorder="1" applyAlignment="1" applyProtection="1">
      <alignment horizontal="right" vertical="top" wrapText="1"/>
      <protection locked="0"/>
    </xf>
    <xf numFmtId="0" fontId="28" fillId="27" borderId="0" xfId="0" applyFont="1" applyFill="1" applyBorder="1" applyAlignment="1">
      <alignment horizontal="center" vertical="top"/>
    </xf>
    <xf numFmtId="0" fontId="8" fillId="27" borderId="14" xfId="0" applyFont="1" applyFill="1" applyBorder="1" applyAlignment="1" applyProtection="1">
      <alignment horizontal="center" vertical="top"/>
    </xf>
    <xf numFmtId="0" fontId="6" fillId="27" borderId="0" xfId="0" applyFont="1" applyFill="1" applyBorder="1" applyAlignment="1" applyProtection="1">
      <alignment horizontal="left" wrapText="1"/>
    </xf>
    <xf numFmtId="43" fontId="6" fillId="27" borderId="23" xfId="77" applyFont="1" applyFill="1" applyBorder="1" applyAlignment="1" applyProtection="1">
      <alignment horizontal="right" vertical="top" wrapText="1"/>
      <protection locked="0"/>
    </xf>
    <xf numFmtId="169" fontId="6" fillId="27" borderId="17" xfId="0" applyNumberFormat="1" applyFont="1" applyFill="1" applyBorder="1" applyAlignment="1" applyProtection="1">
      <alignment horizontal="right" vertical="top"/>
    </xf>
    <xf numFmtId="43" fontId="6" fillId="27" borderId="23" xfId="77" applyFont="1" applyFill="1" applyBorder="1" applyAlignment="1" applyProtection="1">
      <alignment horizontal="right" vertical="center" wrapText="1"/>
    </xf>
    <xf numFmtId="0" fontId="6" fillId="27" borderId="23" xfId="0" applyFont="1" applyFill="1" applyBorder="1" applyAlignment="1" applyProtection="1">
      <alignment horizontal="center" vertical="center"/>
    </xf>
    <xf numFmtId="4" fontId="6" fillId="27" borderId="23" xfId="0" applyNumberFormat="1" applyFont="1" applyFill="1" applyBorder="1" applyAlignment="1" applyProtection="1">
      <alignment horizontal="right" vertical="center" wrapText="1"/>
      <protection locked="0"/>
    </xf>
    <xf numFmtId="0" fontId="6" fillId="27" borderId="20" xfId="0" applyFont="1" applyFill="1" applyBorder="1" applyAlignment="1" applyProtection="1">
      <alignment vertical="top" wrapText="1"/>
    </xf>
    <xf numFmtId="43" fontId="6" fillId="27" borderId="17" xfId="77" applyFont="1" applyFill="1" applyBorder="1" applyAlignment="1" applyProtection="1">
      <alignment horizontal="right" vertical="top" wrapText="1"/>
    </xf>
    <xf numFmtId="0" fontId="6" fillId="27" borderId="20" xfId="0" applyFont="1" applyFill="1" applyBorder="1" applyAlignment="1" applyProtection="1">
      <alignment horizontal="center" vertical="top"/>
    </xf>
    <xf numFmtId="0" fontId="6" fillId="27" borderId="17" xfId="0" applyFont="1" applyFill="1" applyBorder="1" applyAlignment="1" applyProtection="1">
      <alignment vertical="center"/>
    </xf>
    <xf numFmtId="174" fontId="6" fillId="27" borderId="17" xfId="0" applyNumberFormat="1" applyFont="1" applyFill="1" applyBorder="1" applyAlignment="1" applyProtection="1">
      <alignment horizontal="right" vertical="center" wrapText="1"/>
      <protection locked="0"/>
    </xf>
    <xf numFmtId="4" fontId="6" fillId="27" borderId="17" xfId="0" applyNumberFormat="1" applyFont="1" applyFill="1" applyBorder="1" applyAlignment="1" applyProtection="1">
      <alignment horizontal="center" vertical="center" wrapText="1"/>
      <protection locked="0"/>
    </xf>
    <xf numFmtId="174" fontId="6" fillId="27" borderId="17" xfId="0" applyNumberFormat="1" applyFont="1" applyFill="1" applyBorder="1" applyAlignment="1" applyProtection="1">
      <alignment wrapText="1"/>
      <protection locked="0"/>
    </xf>
    <xf numFmtId="188" fontId="6" fillId="27" borderId="17" xfId="0" applyNumberFormat="1" applyFont="1" applyFill="1" applyBorder="1" applyAlignment="1" applyProtection="1">
      <alignment horizontal="right" wrapText="1"/>
    </xf>
    <xf numFmtId="0" fontId="49" fillId="27" borderId="17" xfId="0" applyNumberFormat="1" applyFont="1" applyFill="1" applyBorder="1" applyAlignment="1" applyProtection="1">
      <alignment wrapText="1"/>
    </xf>
    <xf numFmtId="4" fontId="6" fillId="27" borderId="17" xfId="253" applyNumberFormat="1" applyFont="1" applyFill="1" applyBorder="1" applyAlignment="1" applyProtection="1">
      <alignment horizontal="right" wrapText="1"/>
    </xf>
    <xf numFmtId="4" fontId="6" fillId="27" borderId="17" xfId="0" applyNumberFormat="1" applyFont="1" applyFill="1" applyBorder="1" applyAlignment="1" applyProtection="1">
      <alignment horizontal="center"/>
    </xf>
    <xf numFmtId="39" fontId="49" fillId="27" borderId="17" xfId="0" applyNumberFormat="1" applyFont="1" applyFill="1" applyBorder="1" applyAlignment="1" applyProtection="1">
      <alignment horizontal="right" wrapText="1"/>
      <protection locked="0"/>
    </xf>
    <xf numFmtId="174" fontId="6" fillId="27" borderId="17" xfId="0" applyNumberFormat="1" applyFont="1" applyFill="1" applyBorder="1" applyAlignment="1" applyProtection="1">
      <alignment horizontal="right" wrapText="1"/>
    </xf>
    <xf numFmtId="43" fontId="6" fillId="27" borderId="17" xfId="77" applyFont="1" applyFill="1" applyBorder="1" applyProtection="1"/>
    <xf numFmtId="0" fontId="28" fillId="27" borderId="17" xfId="0" applyFont="1" applyFill="1" applyBorder="1" applyAlignment="1" applyProtection="1">
      <alignment horizontal="center"/>
    </xf>
    <xf numFmtId="0" fontId="28" fillId="27" borderId="17" xfId="0" applyFont="1" applyFill="1" applyBorder="1" applyAlignment="1" applyProtection="1">
      <alignment horizontal="center" wrapText="1"/>
    </xf>
    <xf numFmtId="43" fontId="28" fillId="27" borderId="17" xfId="77" applyFont="1" applyFill="1" applyBorder="1" applyAlignment="1" applyProtection="1">
      <alignment horizontal="right" wrapText="1"/>
    </xf>
    <xf numFmtId="4" fontId="28" fillId="27" borderId="17" xfId="0" applyNumberFormat="1" applyFont="1" applyFill="1" applyBorder="1" applyAlignment="1" applyProtection="1">
      <alignment horizontal="right" wrapText="1"/>
      <protection locked="0"/>
    </xf>
    <xf numFmtId="43" fontId="28" fillId="27" borderId="17" xfId="77" applyFont="1" applyFill="1" applyBorder="1" applyAlignment="1" applyProtection="1">
      <alignment horizontal="right" wrapText="1"/>
      <protection locked="0"/>
    </xf>
    <xf numFmtId="0" fontId="28" fillId="27" borderId="17" xfId="0" applyFont="1" applyFill="1" applyBorder="1" applyAlignment="1" applyProtection="1">
      <alignment horizontal="right" vertical="top"/>
    </xf>
    <xf numFmtId="0" fontId="28" fillId="27" borderId="20" xfId="0" applyFont="1" applyFill="1" applyBorder="1" applyAlignment="1" applyProtection="1">
      <alignment horizontal="center"/>
    </xf>
    <xf numFmtId="0" fontId="28" fillId="27" borderId="14" xfId="0" applyFont="1" applyFill="1" applyBorder="1" applyAlignment="1" applyProtection="1">
      <alignment horizontal="center"/>
    </xf>
  </cellXfs>
  <cellStyles count="321">
    <cellStyle name="20% - Accent1" xfId="1"/>
    <cellStyle name="20% - Accent1 2" xfId="120"/>
    <cellStyle name="20% - Accent2" xfId="2"/>
    <cellStyle name="20% - Accent2 2" xfId="121"/>
    <cellStyle name="20% - Accent3" xfId="3"/>
    <cellStyle name="20% - Accent3 2" xfId="122"/>
    <cellStyle name="20% - Accent4" xfId="4"/>
    <cellStyle name="20% - Accent4 2" xfId="123"/>
    <cellStyle name="20% - Accent5" xfId="5"/>
    <cellStyle name="20% - Accent6" xfId="6"/>
    <cellStyle name="20% - Accent6 2" xfId="124"/>
    <cellStyle name="20% - Énfasis1" xfId="7" builtinId="30" customBuiltin="1"/>
    <cellStyle name="20% - Énfasis1 2" xfId="125"/>
    <cellStyle name="20% - Énfasis2" xfId="8" builtinId="34" customBuiltin="1"/>
    <cellStyle name="20% - Énfasis2 2" xfId="126"/>
    <cellStyle name="20% - Énfasis3" xfId="9" builtinId="38" customBuiltin="1"/>
    <cellStyle name="20% - Énfasis3 2" xfId="127"/>
    <cellStyle name="20% - Énfasis4" xfId="10" builtinId="42" customBuiltin="1"/>
    <cellStyle name="20% - Énfasis4 2" xfId="128"/>
    <cellStyle name="20% - Énfasis5" xfId="11" builtinId="46" customBuiltin="1"/>
    <cellStyle name="20% - Énfasis5 2" xfId="129"/>
    <cellStyle name="20% - Énfasis6" xfId="12" builtinId="50" customBuiltin="1"/>
    <cellStyle name="20% - Énfasis6 2" xfId="130"/>
    <cellStyle name="40% - Accent1" xfId="13"/>
    <cellStyle name="40% - Accent1 2" xfId="131"/>
    <cellStyle name="40% - Accent2" xfId="14"/>
    <cellStyle name="40% - Accent3" xfId="15"/>
    <cellStyle name="40% - Accent3 2" xfId="132"/>
    <cellStyle name="40% - Accent4" xfId="16"/>
    <cellStyle name="40% - Accent4 2" xfId="133"/>
    <cellStyle name="40% - Accent5" xfId="17"/>
    <cellStyle name="40% - Accent5 2" xfId="134"/>
    <cellStyle name="40% - Accent6" xfId="18"/>
    <cellStyle name="40% - Accent6 2" xfId="135"/>
    <cellStyle name="40% - Énfasis1" xfId="19" builtinId="31" customBuiltin="1"/>
    <cellStyle name="40% - Énfasis1 2" xfId="136"/>
    <cellStyle name="40% - Énfasis2" xfId="20" builtinId="35" customBuiltin="1"/>
    <cellStyle name="40% - Énfasis2 2" xfId="137"/>
    <cellStyle name="40% - Énfasis3" xfId="21" builtinId="39" customBuiltin="1"/>
    <cellStyle name="40% - Énfasis3 2" xfId="138"/>
    <cellStyle name="40% - Énfasis4" xfId="22" builtinId="43" customBuiltin="1"/>
    <cellStyle name="40% - Énfasis4 2" xfId="139"/>
    <cellStyle name="40% - Énfasis5" xfId="23" builtinId="47" customBuiltin="1"/>
    <cellStyle name="40% - Énfasis5 2" xfId="140"/>
    <cellStyle name="40% - Énfasis6" xfId="24" builtinId="51" customBuiltin="1"/>
    <cellStyle name="40% - Énfasis6 2" xfId="141"/>
    <cellStyle name="60% - Accent1" xfId="25"/>
    <cellStyle name="60% - Accent1 2" xfId="142"/>
    <cellStyle name="60% - Accent2" xfId="26"/>
    <cellStyle name="60% - Accent2 2" xfId="143"/>
    <cellStyle name="60% - Accent3" xfId="27"/>
    <cellStyle name="60% - Accent3 2" xfId="144"/>
    <cellStyle name="60% - Accent4" xfId="28"/>
    <cellStyle name="60% - Accent4 2" xfId="145"/>
    <cellStyle name="60% - Accent5" xfId="29"/>
    <cellStyle name="60% - Accent5 2" xfId="146"/>
    <cellStyle name="60% - Accent6" xfId="30"/>
    <cellStyle name="60% - Accent6 2" xfId="147"/>
    <cellStyle name="60% - Énfasis1" xfId="31" builtinId="32" customBuiltin="1"/>
    <cellStyle name="60% - Énfasis1 2" xfId="148"/>
    <cellStyle name="60% - Énfasis2" xfId="32" builtinId="36" customBuiltin="1"/>
    <cellStyle name="60% - Énfasis2 2" xfId="149"/>
    <cellStyle name="60% - Énfasis3" xfId="33" builtinId="40" customBuiltin="1"/>
    <cellStyle name="60% - Énfasis3 2" xfId="150"/>
    <cellStyle name="60% - Énfasis4" xfId="34" builtinId="44" customBuiltin="1"/>
    <cellStyle name="60% - Énfasis4 2" xfId="151"/>
    <cellStyle name="60% - Énfasis5" xfId="35" builtinId="48" customBuiltin="1"/>
    <cellStyle name="60% - Énfasis5 2" xfId="152"/>
    <cellStyle name="60% - Énfasis6" xfId="36" builtinId="52" customBuiltin="1"/>
    <cellStyle name="60% - Énfasis6 2" xfId="153"/>
    <cellStyle name="Accent1" xfId="37"/>
    <cellStyle name="Accent1 2" xfId="154"/>
    <cellStyle name="Accent2" xfId="38"/>
    <cellStyle name="Accent2 2" xfId="155"/>
    <cellStyle name="Accent3" xfId="39"/>
    <cellStyle name="Accent3 2" xfId="156"/>
    <cellStyle name="Accent4" xfId="40"/>
    <cellStyle name="Accent4 2" xfId="157"/>
    <cellStyle name="Accent5" xfId="41"/>
    <cellStyle name="Accent6" xfId="42"/>
    <cellStyle name="Accent6 2" xfId="158"/>
    <cellStyle name="Bad" xfId="43"/>
    <cellStyle name="Bad 2" xfId="159"/>
    <cellStyle name="Buena" xfId="44" builtinId="26" customBuiltin="1"/>
    <cellStyle name="Buena 2" xfId="160"/>
    <cellStyle name="Calculation" xfId="45"/>
    <cellStyle name="Calculation 2" xfId="161"/>
    <cellStyle name="Cálculo" xfId="46" builtinId="22" customBuiltin="1"/>
    <cellStyle name="Cálculo 2" xfId="162"/>
    <cellStyle name="Celda de comprobación" xfId="47" builtinId="23" customBuiltin="1"/>
    <cellStyle name="Celda de comprobación 2" xfId="163"/>
    <cellStyle name="Celda vinculada" xfId="48" builtinId="24" customBuiltin="1"/>
    <cellStyle name="Celda vinculada 2" xfId="164"/>
    <cellStyle name="Check Cell" xfId="49"/>
    <cellStyle name="Comma 2" xfId="50"/>
    <cellStyle name="Comma 2 2" xfId="231"/>
    <cellStyle name="Comma 3" xfId="51"/>
    <cellStyle name="Comma 3 2" xfId="232"/>
    <cellStyle name="Comma_ACUEDUCTO DE  PADRE LAS CASAS" xfId="165"/>
    <cellStyle name="Encabezado 4" xfId="52" builtinId="19" customBuiltin="1"/>
    <cellStyle name="Encabezado 4 2" xfId="166"/>
    <cellStyle name="Énfasis1" xfId="53" builtinId="29" customBuiltin="1"/>
    <cellStyle name="Énfasis1 2" xfId="167"/>
    <cellStyle name="Énfasis2" xfId="54" builtinId="33" customBuiltin="1"/>
    <cellStyle name="Énfasis2 2" xfId="168"/>
    <cellStyle name="Énfasis3" xfId="55" builtinId="37" customBuiltin="1"/>
    <cellStyle name="Énfasis3 2" xfId="169"/>
    <cellStyle name="Énfasis4" xfId="56" builtinId="41" customBuiltin="1"/>
    <cellStyle name="Énfasis4 2" xfId="170"/>
    <cellStyle name="Énfasis5" xfId="57" builtinId="45" customBuiltin="1"/>
    <cellStyle name="Énfasis5 2" xfId="171"/>
    <cellStyle name="Énfasis6" xfId="58" builtinId="49" customBuiltin="1"/>
    <cellStyle name="Énfasis6 2" xfId="172"/>
    <cellStyle name="Entrada" xfId="59" builtinId="20" customBuiltin="1"/>
    <cellStyle name="Entrada 2" xfId="173"/>
    <cellStyle name="Euro" xfId="60"/>
    <cellStyle name="Euro 2" xfId="174"/>
    <cellStyle name="Euro 2 2" xfId="252"/>
    <cellStyle name="Explanatory Text" xfId="61"/>
    <cellStyle name="F2" xfId="62"/>
    <cellStyle name="F3" xfId="63"/>
    <cellStyle name="F4" xfId="64"/>
    <cellStyle name="F5" xfId="65"/>
    <cellStyle name="F6" xfId="66"/>
    <cellStyle name="F7" xfId="67"/>
    <cellStyle name="F8" xfId="68"/>
    <cellStyle name="Good" xfId="69"/>
    <cellStyle name="Good 2" xfId="175"/>
    <cellStyle name="Heading 1" xfId="70"/>
    <cellStyle name="Heading 1 2" xfId="176"/>
    <cellStyle name="Heading 2" xfId="71"/>
    <cellStyle name="Heading 2 2" xfId="177"/>
    <cellStyle name="Heading 3" xfId="72"/>
    <cellStyle name="Heading 3 2" xfId="178"/>
    <cellStyle name="Heading 4" xfId="73"/>
    <cellStyle name="Heading 4 2" xfId="179"/>
    <cellStyle name="Incorrecto" xfId="74" builtinId="27" customBuiltin="1"/>
    <cellStyle name="Incorrecto 2" xfId="180"/>
    <cellStyle name="Input" xfId="75"/>
    <cellStyle name="Input 2" xfId="181"/>
    <cellStyle name="Linked Cell" xfId="76"/>
    <cellStyle name="Linked Cell 2" xfId="182"/>
    <cellStyle name="Millares" xfId="77" builtinId="3"/>
    <cellStyle name="Millares 10" xfId="313"/>
    <cellStyle name="Millares 10 2" xfId="314"/>
    <cellStyle name="Millares 10 3" xfId="319"/>
    <cellStyle name="Millares 11" xfId="317"/>
    <cellStyle name="Millares 2" xfId="78"/>
    <cellStyle name="Millares 2 2" xfId="104"/>
    <cellStyle name="Millares 2 2 2" xfId="105"/>
    <cellStyle name="Millares 2 2 2 2" xfId="242"/>
    <cellStyle name="Millares 2 2 3" xfId="241"/>
    <cellStyle name="Millares 2 3" xfId="117"/>
    <cellStyle name="Millares 2 4" xfId="183"/>
    <cellStyle name="Millares 2 4 2" xfId="253"/>
    <cellStyle name="Millares 2 5" xfId="233"/>
    <cellStyle name="Millares 2_111-12 ac neyba zona alta" xfId="184"/>
    <cellStyle name="Millares 3" xfId="79"/>
    <cellStyle name="Millares 3 2" xfId="119"/>
    <cellStyle name="Millares 3 2 2" xfId="185"/>
    <cellStyle name="Millares 3 2 2 2" xfId="254"/>
    <cellStyle name="Millares 3 2 3" xfId="251"/>
    <cellStyle name="Millares 3 3" xfId="186"/>
    <cellStyle name="Millares 3 3 2" xfId="255"/>
    <cellStyle name="Millares 3 3 3" xfId="285"/>
    <cellStyle name="Millares 3 4" xfId="187"/>
    <cellStyle name="Millares 3 4 2" xfId="256"/>
    <cellStyle name="Millares 3 5" xfId="234"/>
    <cellStyle name="Millares 3_111-12 ac neyba zona alta" xfId="115"/>
    <cellStyle name="Millares 4" xfId="80"/>
    <cellStyle name="Millares 4 2" xfId="188"/>
    <cellStyle name="Millares 4 2 2" xfId="257"/>
    <cellStyle name="Millares 4 3" xfId="235"/>
    <cellStyle name="Millares 5" xfId="110"/>
    <cellStyle name="Millares 5 3" xfId="318"/>
    <cellStyle name="Millares 6" xfId="189"/>
    <cellStyle name="Millares 6 2" xfId="258"/>
    <cellStyle name="Millares 7" xfId="190"/>
    <cellStyle name="Millares 7 2" xfId="259"/>
    <cellStyle name="Millares 7 3" xfId="316"/>
    <cellStyle name="Millares 8" xfId="112"/>
    <cellStyle name="Millares 8 2" xfId="248"/>
    <cellStyle name="Millares 9" xfId="191"/>
    <cellStyle name="Millares 9 2" xfId="260"/>
    <cellStyle name="Moneda 2" xfId="113"/>
    <cellStyle name="Moneda 2 2" xfId="249"/>
    <cellStyle name="Neutral" xfId="81" builtinId="28" customBuiltin="1"/>
    <cellStyle name="Neutral 2" xfId="192"/>
    <cellStyle name="No-definido" xfId="82"/>
    <cellStyle name="Normal" xfId="0" builtinId="0"/>
    <cellStyle name="Normal - Style1" xfId="83"/>
    <cellStyle name="Normal 10" xfId="193"/>
    <cellStyle name="Normal 10 2" xfId="261"/>
    <cellStyle name="Normal 10 3" xfId="286"/>
    <cellStyle name="Normal 11" xfId="194"/>
    <cellStyle name="Normal 11 2" xfId="262"/>
    <cellStyle name="Normal 12" xfId="195"/>
    <cellStyle name="Normal 12 2" xfId="263"/>
    <cellStyle name="Normal 12 2 2" xfId="303"/>
    <cellStyle name="Normal 12 3" xfId="292"/>
    <cellStyle name="Normal 13" xfId="196"/>
    <cellStyle name="Normal 13 2" xfId="264"/>
    <cellStyle name="Normal 13 2 2" xfId="304"/>
    <cellStyle name="Normal 13 3" xfId="293"/>
    <cellStyle name="Normal 14" xfId="197"/>
    <cellStyle name="Normal 14 2" xfId="265"/>
    <cellStyle name="Normal 14 2 2" xfId="305"/>
    <cellStyle name="Normal 14 3" xfId="294"/>
    <cellStyle name="Normal 15" xfId="198"/>
    <cellStyle name="Normal 15 2" xfId="266"/>
    <cellStyle name="Normal 15 2 2" xfId="306"/>
    <cellStyle name="Normal 15 3" xfId="295"/>
    <cellStyle name="Normal 16" xfId="199"/>
    <cellStyle name="Normal 16 2" xfId="267"/>
    <cellStyle name="Normal 16 2 2" xfId="307"/>
    <cellStyle name="Normal 16 3" xfId="296"/>
    <cellStyle name="Normal 17" xfId="200"/>
    <cellStyle name="Normal 17 2" xfId="268"/>
    <cellStyle name="Normal 17 2 2" xfId="308"/>
    <cellStyle name="Normal 17 3" xfId="297"/>
    <cellStyle name="Normal 18" xfId="201"/>
    <cellStyle name="Normal 18 2" xfId="269"/>
    <cellStyle name="Normal 19" xfId="202"/>
    <cellStyle name="Normal 19 2" xfId="270"/>
    <cellStyle name="Normal 2" xfId="84"/>
    <cellStyle name="Normal 2 2" xfId="85"/>
    <cellStyle name="Normal 2 2 2" xfId="237"/>
    <cellStyle name="Normal 2 3" xfId="114"/>
    <cellStyle name="Normal 2 4" xfId="111"/>
    <cellStyle name="Normal 2 4 2" xfId="247"/>
    <cellStyle name="Normal 2 5" xfId="236"/>
    <cellStyle name="Normal 2_07-09 presupu..." xfId="203"/>
    <cellStyle name="Normal 2_ANALISIS REC 3" xfId="284"/>
    <cellStyle name="Normal 20" xfId="229"/>
    <cellStyle name="Normal 21" xfId="289"/>
    <cellStyle name="Normal 22" xfId="291"/>
    <cellStyle name="Normal 23" xfId="288"/>
    <cellStyle name="Normal 24" xfId="287"/>
    <cellStyle name="Normal 25" xfId="301"/>
    <cellStyle name="Normal 26" xfId="312"/>
    <cellStyle name="Normal 3" xfId="86"/>
    <cellStyle name="Normal 3 2" xfId="106"/>
    <cellStyle name="Normal 3 2 2" xfId="243"/>
    <cellStyle name="Normal 3 3" xfId="116"/>
    <cellStyle name="Normal 3 4" xfId="238"/>
    <cellStyle name="Normal 3_PRESUPUESTO ACTUALIZADO No. 2 AL PRESUPUESTO No.  59-10 REFORZAMIENTO Y REHABILITACION INSTALACIONES FISICAS ACUEDUCTO YAGUATE" xfId="204"/>
    <cellStyle name="Normal 31" xfId="205"/>
    <cellStyle name="Normal 31 2" xfId="271"/>
    <cellStyle name="Normal 4" xfId="87"/>
    <cellStyle name="Normal 4 2" xfId="206"/>
    <cellStyle name="Normal 4 2 2" xfId="272"/>
    <cellStyle name="Normal 4 2 2 2" xfId="309"/>
    <cellStyle name="Normal 4 2 3" xfId="298"/>
    <cellStyle name="Normal 4 3" xfId="207"/>
    <cellStyle name="Normal 4 3 2" xfId="273"/>
    <cellStyle name="Normal 4 3 2 2" xfId="310"/>
    <cellStyle name="Normal 4 3 3" xfId="299"/>
    <cellStyle name="Normal 4 4" xfId="239"/>
    <cellStyle name="Normal 5" xfId="88"/>
    <cellStyle name="Normal 5 2" xfId="108"/>
    <cellStyle name="Normal 5 2 2" xfId="245"/>
    <cellStyle name="Normal 5 3" xfId="208"/>
    <cellStyle name="Normal 5 3 2" xfId="274"/>
    <cellStyle name="Normal 5 3 2 2" xfId="311"/>
    <cellStyle name="Normal 5 3 3" xfId="300"/>
    <cellStyle name="Normal 6" xfId="109"/>
    <cellStyle name="Normal 6 2" xfId="209"/>
    <cellStyle name="Normal 6 2 2" xfId="275"/>
    <cellStyle name="Normal 6 3" xfId="246"/>
    <cellStyle name="Normal 6 3 2" xfId="302"/>
    <cellStyle name="Normal 6 4" xfId="290"/>
    <cellStyle name="Normal 7" xfId="210"/>
    <cellStyle name="Normal 7 2" xfId="276"/>
    <cellStyle name="Normal 8" xfId="118"/>
    <cellStyle name="Normal 8 2" xfId="211"/>
    <cellStyle name="Normal 8 2 2" xfId="277"/>
    <cellStyle name="Normal 8 3" xfId="250"/>
    <cellStyle name="Normal 9" xfId="212"/>
    <cellStyle name="Normal 9 2" xfId="278"/>
    <cellStyle name="Normal_502-01 alcantarillado sanitario academia de entrenamiento policial de hatilloparte b" xfId="230"/>
    <cellStyle name="Normal_Presupuesto Terminaciones Edificio Mantenimiento Nave I " xfId="320"/>
    <cellStyle name="Normal_rec 2 al 98-05 terminacion ac. la cueva de cevicos 2da. etapa ac. mult. guanabano- cruce de maguaca parte b y guanabano como ext. al ac. la cueva de cevico 1" xfId="89"/>
    <cellStyle name="Notas" xfId="90" builtinId="10" customBuiltin="1"/>
    <cellStyle name="Notas 2" xfId="213"/>
    <cellStyle name="Notas 2 2" xfId="279"/>
    <cellStyle name="Note" xfId="91"/>
    <cellStyle name="Note 2" xfId="214"/>
    <cellStyle name="Note 2 2" xfId="280"/>
    <cellStyle name="Note 3" xfId="240"/>
    <cellStyle name="Output" xfId="92"/>
    <cellStyle name="Output 2" xfId="215"/>
    <cellStyle name="Percent 2" xfId="216"/>
    <cellStyle name="Porcentaje" xfId="93" builtinId="5"/>
    <cellStyle name="Porcentaje 3" xfId="315"/>
    <cellStyle name="Porcentual 2" xfId="217"/>
    <cellStyle name="Porcentual 2 2" xfId="107"/>
    <cellStyle name="Porcentual 2 2 2" xfId="244"/>
    <cellStyle name="Porcentual 2 3" xfId="281"/>
    <cellStyle name="Porcentual 3" xfId="218"/>
    <cellStyle name="Porcentual 3 2" xfId="282"/>
    <cellStyle name="Porcentual 4" xfId="219"/>
    <cellStyle name="Porcentual 4 2" xfId="283"/>
    <cellStyle name="Salida" xfId="94" builtinId="21" customBuiltin="1"/>
    <cellStyle name="Salida 2" xfId="220"/>
    <cellStyle name="Texto de advertencia" xfId="95" builtinId="11" customBuiltin="1"/>
    <cellStyle name="Texto de advertencia 2" xfId="221"/>
    <cellStyle name="Texto explicativo" xfId="96" builtinId="53" customBuiltin="1"/>
    <cellStyle name="Texto explicativo 2" xfId="222"/>
    <cellStyle name="Title" xfId="97"/>
    <cellStyle name="Title 2" xfId="223"/>
    <cellStyle name="Título" xfId="98" builtinId="15" customBuiltin="1"/>
    <cellStyle name="Título 1" xfId="99" builtinId="16" customBuiltin="1"/>
    <cellStyle name="Título 1 2" xfId="224"/>
    <cellStyle name="Título 2" xfId="100" builtinId="17" customBuiltin="1"/>
    <cellStyle name="Título 2 2" xfId="225"/>
    <cellStyle name="Título 3" xfId="101" builtinId="18" customBuiltin="1"/>
    <cellStyle name="Título 3 2" xfId="226"/>
    <cellStyle name="Título 4" xfId="227"/>
    <cellStyle name="Total" xfId="102" builtinId="25" customBuiltin="1"/>
    <cellStyle name="Total 2" xfId="228"/>
    <cellStyle name="Warning Text" xfId="10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Z1693"/>
  <sheetViews>
    <sheetView showGridLines="0" showZeros="0" tabSelected="1" defaultGridColor="0" view="pageBreakPreview" topLeftCell="A886" colorId="23" zoomScale="115" zoomScaleNormal="75" zoomScaleSheetLayoutView="115" workbookViewId="0">
      <selection activeCell="E897" sqref="E897"/>
    </sheetView>
  </sheetViews>
  <sheetFormatPr baseColWidth="10" defaultColWidth="9.140625" defaultRowHeight="12.75" x14ac:dyDescent="0.2"/>
  <cols>
    <col min="1" max="1" width="6.42578125" style="69" customWidth="1"/>
    <col min="2" max="2" width="50.42578125" style="10" customWidth="1"/>
    <col min="3" max="3" width="12.7109375" style="7" customWidth="1"/>
    <col min="4" max="4" width="8.28515625" style="34" customWidth="1"/>
    <col min="5" max="5" width="11.28515625" style="29" customWidth="1"/>
    <col min="6" max="7" width="15" style="7" customWidth="1"/>
    <col min="8" max="8" width="15.42578125" style="2" customWidth="1"/>
    <col min="9" max="9" width="14.140625" style="69" customWidth="1"/>
    <col min="10" max="10" width="12.7109375" style="7" customWidth="1"/>
    <col min="11" max="11" width="15.28515625" style="69" customWidth="1"/>
    <col min="12" max="16384" width="9.140625" style="69"/>
  </cols>
  <sheetData>
    <row r="1" spans="1:11" s="32" customFormat="1" x14ac:dyDescent="0.2">
      <c r="A1" s="281"/>
      <c r="B1" s="281"/>
      <c r="C1" s="281"/>
      <c r="D1" s="281"/>
      <c r="E1" s="281"/>
      <c r="F1" s="281"/>
      <c r="G1" s="70"/>
      <c r="H1" s="33"/>
    </row>
    <row r="2" spans="1:11" s="32" customFormat="1" x14ac:dyDescent="0.2">
      <c r="A2" s="281"/>
      <c r="B2" s="281"/>
      <c r="C2" s="281"/>
      <c r="D2" s="281"/>
      <c r="E2" s="281"/>
      <c r="F2" s="281"/>
      <c r="G2" s="70"/>
      <c r="H2" s="33"/>
    </row>
    <row r="3" spans="1:11" s="32" customFormat="1" x14ac:dyDescent="0.2">
      <c r="A3" s="281"/>
      <c r="B3" s="281"/>
      <c r="C3" s="281"/>
      <c r="D3" s="281"/>
      <c r="E3" s="281"/>
      <c r="F3" s="281"/>
      <c r="G3" s="70"/>
      <c r="H3" s="33"/>
    </row>
    <row r="4" spans="1:11" s="32" customFormat="1" ht="28.5" customHeight="1" x14ac:dyDescent="0.2">
      <c r="A4" s="283" t="s">
        <v>392</v>
      </c>
      <c r="B4" s="283"/>
      <c r="C4" s="283"/>
      <c r="D4" s="283"/>
      <c r="E4" s="283"/>
      <c r="F4" s="220"/>
      <c r="G4" s="7"/>
      <c r="H4" s="33"/>
      <c r="J4" s="7"/>
    </row>
    <row r="5" spans="1:11" s="32" customFormat="1" ht="12.75" customHeight="1" x14ac:dyDescent="0.2">
      <c r="A5" s="221" t="s">
        <v>62</v>
      </c>
      <c r="B5" s="222"/>
      <c r="C5" s="220"/>
      <c r="D5" s="223" t="s">
        <v>63</v>
      </c>
      <c r="E5" s="224"/>
      <c r="F5" s="220"/>
      <c r="G5" s="7"/>
      <c r="H5" s="33"/>
      <c r="J5" s="7"/>
    </row>
    <row r="6" spans="1:11" ht="6" customHeight="1" x14ac:dyDescent="0.2">
      <c r="A6" s="282"/>
      <c r="B6" s="282"/>
      <c r="C6" s="282"/>
      <c r="D6" s="282"/>
      <c r="E6" s="282"/>
      <c r="F6" s="282"/>
      <c r="G6" s="59"/>
      <c r="J6" s="69"/>
    </row>
    <row r="7" spans="1:11" s="68" customFormat="1" ht="20.25" customHeight="1" x14ac:dyDescent="0.2">
      <c r="A7" s="225" t="s">
        <v>30</v>
      </c>
      <c r="B7" s="202" t="s">
        <v>37</v>
      </c>
      <c r="C7" s="226" t="s">
        <v>2</v>
      </c>
      <c r="D7" s="227" t="s">
        <v>3</v>
      </c>
      <c r="E7" s="202" t="s">
        <v>0</v>
      </c>
      <c r="F7" s="228" t="s">
        <v>1</v>
      </c>
      <c r="G7" s="60"/>
      <c r="H7" s="4"/>
      <c r="J7" s="35"/>
    </row>
    <row r="8" spans="1:11" ht="6.95" customHeight="1" x14ac:dyDescent="0.2">
      <c r="A8" s="61"/>
      <c r="B8" s="62"/>
      <c r="C8" s="63"/>
      <c r="D8" s="64"/>
      <c r="E8" s="65"/>
      <c r="F8" s="66"/>
      <c r="G8" s="30"/>
      <c r="J8" s="18"/>
    </row>
    <row r="9" spans="1:11" ht="16.5" customHeight="1" x14ac:dyDescent="0.2">
      <c r="A9" s="72" t="s">
        <v>7</v>
      </c>
      <c r="B9" s="73" t="s">
        <v>50</v>
      </c>
      <c r="C9" s="74"/>
      <c r="D9" s="75"/>
      <c r="E9" s="8"/>
      <c r="F9" s="15"/>
      <c r="J9" s="17"/>
    </row>
    <row r="10" spans="1:11" ht="6.95" customHeight="1" x14ac:dyDescent="0.2">
      <c r="A10" s="76"/>
      <c r="B10" s="77"/>
      <c r="C10" s="78"/>
      <c r="D10" s="75"/>
      <c r="E10" s="8"/>
      <c r="F10" s="15"/>
      <c r="J10" s="19"/>
    </row>
    <row r="11" spans="1:11" x14ac:dyDescent="0.2">
      <c r="A11" s="5">
        <v>1</v>
      </c>
      <c r="B11" s="77" t="s">
        <v>23</v>
      </c>
      <c r="C11" s="79">
        <v>9472.24</v>
      </c>
      <c r="D11" s="76" t="s">
        <v>12</v>
      </c>
      <c r="E11" s="229"/>
      <c r="F11" s="229">
        <f>ROUND(C11*E11,2)</f>
        <v>0</v>
      </c>
      <c r="J11" s="19"/>
      <c r="K11" s="2"/>
    </row>
    <row r="12" spans="1:11" ht="6.95" customHeight="1" x14ac:dyDescent="0.2">
      <c r="A12" s="5"/>
      <c r="B12" s="80"/>
      <c r="C12" s="79">
        <v>0</v>
      </c>
      <c r="D12" s="76"/>
      <c r="E12" s="229"/>
      <c r="F12" s="229"/>
      <c r="J12" s="16"/>
      <c r="K12" s="2"/>
    </row>
    <row r="13" spans="1:11" x14ac:dyDescent="0.2">
      <c r="A13" s="13">
        <v>2</v>
      </c>
      <c r="B13" s="81" t="s">
        <v>29</v>
      </c>
      <c r="C13" s="79">
        <v>0</v>
      </c>
      <c r="D13" s="76"/>
      <c r="E13" s="229"/>
      <c r="F13" s="229"/>
      <c r="J13" s="16"/>
      <c r="K13" s="2"/>
    </row>
    <row r="14" spans="1:11" ht="11.25" customHeight="1" x14ac:dyDescent="0.2">
      <c r="A14" s="13">
        <v>2.1</v>
      </c>
      <c r="B14" s="81" t="s">
        <v>51</v>
      </c>
      <c r="C14" s="79">
        <v>0</v>
      </c>
      <c r="D14" s="76"/>
      <c r="E14" s="229"/>
      <c r="F14" s="229"/>
      <c r="J14" s="19"/>
      <c r="K14" s="2"/>
    </row>
    <row r="15" spans="1:11" x14ac:dyDescent="0.2">
      <c r="A15" s="5" t="s">
        <v>52</v>
      </c>
      <c r="B15" s="80" t="s">
        <v>347</v>
      </c>
      <c r="C15" s="79">
        <v>2725.43</v>
      </c>
      <c r="D15" s="76" t="s">
        <v>25</v>
      </c>
      <c r="E15" s="229"/>
      <c r="F15" s="229">
        <f>ROUND(C15*E15,2)</f>
        <v>0</v>
      </c>
      <c r="J15" s="19"/>
      <c r="K15" s="2"/>
    </row>
    <row r="16" spans="1:11" x14ac:dyDescent="0.2">
      <c r="A16" s="5" t="s">
        <v>53</v>
      </c>
      <c r="B16" s="80" t="s">
        <v>117</v>
      </c>
      <c r="C16" s="79">
        <v>6359.32</v>
      </c>
      <c r="D16" s="76" t="s">
        <v>25</v>
      </c>
      <c r="E16" s="229"/>
      <c r="F16" s="229">
        <f>ROUND(C16*E16,2)</f>
        <v>0</v>
      </c>
      <c r="J16" s="19"/>
      <c r="K16" s="2"/>
    </row>
    <row r="17" spans="1:11" ht="6.95" customHeight="1" x14ac:dyDescent="0.2">
      <c r="A17" s="5"/>
      <c r="B17" s="80"/>
      <c r="C17" s="79">
        <v>0</v>
      </c>
      <c r="D17" s="76"/>
      <c r="E17" s="230"/>
      <c r="F17" s="229"/>
      <c r="J17" s="19"/>
      <c r="K17" s="2"/>
    </row>
    <row r="18" spans="1:11" x14ac:dyDescent="0.2">
      <c r="A18" s="82">
        <v>2.2000000000000002</v>
      </c>
      <c r="B18" s="83" t="s">
        <v>376</v>
      </c>
      <c r="C18" s="78">
        <v>8051.4</v>
      </c>
      <c r="D18" s="84" t="s">
        <v>35</v>
      </c>
      <c r="E18" s="229"/>
      <c r="F18" s="229">
        <f>ROUND(C18*E18,2)</f>
        <v>0</v>
      </c>
      <c r="J18" s="19"/>
      <c r="K18" s="2"/>
    </row>
    <row r="19" spans="1:11" x14ac:dyDescent="0.2">
      <c r="A19" s="5">
        <v>2.2999999999999998</v>
      </c>
      <c r="B19" s="80" t="s">
        <v>393</v>
      </c>
      <c r="C19" s="79">
        <v>625.03</v>
      </c>
      <c r="D19" s="76" t="s">
        <v>25</v>
      </c>
      <c r="E19" s="229"/>
      <c r="F19" s="229">
        <f>ROUND(C19*E19,2)</f>
        <v>0</v>
      </c>
      <c r="J19" s="19"/>
      <c r="K19" s="2"/>
    </row>
    <row r="20" spans="1:11" x14ac:dyDescent="0.2">
      <c r="A20" s="5">
        <v>2.4</v>
      </c>
      <c r="B20" s="80" t="s">
        <v>101</v>
      </c>
      <c r="C20" s="79">
        <v>1802.22</v>
      </c>
      <c r="D20" s="76" t="s">
        <v>25</v>
      </c>
      <c r="E20" s="231"/>
      <c r="F20" s="229">
        <f>ROUND(C20*E20,2)</f>
        <v>0</v>
      </c>
      <c r="J20" s="19"/>
      <c r="K20" s="2"/>
    </row>
    <row r="21" spans="1:11" ht="25.5" x14ac:dyDescent="0.2">
      <c r="A21" s="5">
        <v>2.5</v>
      </c>
      <c r="B21" s="83" t="s">
        <v>375</v>
      </c>
      <c r="C21" s="85">
        <v>4205.1899999999996</v>
      </c>
      <c r="D21" s="86" t="s">
        <v>25</v>
      </c>
      <c r="E21" s="232"/>
      <c r="F21" s="232">
        <f>ROUND(C21*E21,2)</f>
        <v>0</v>
      </c>
      <c r="J21" s="19"/>
      <c r="K21" s="2"/>
    </row>
    <row r="22" spans="1:11" ht="25.5" x14ac:dyDescent="0.2">
      <c r="A22" s="5">
        <v>2.6</v>
      </c>
      <c r="B22" s="83" t="s">
        <v>373</v>
      </c>
      <c r="C22" s="85">
        <v>3103.43</v>
      </c>
      <c r="D22" s="86" t="s">
        <v>25</v>
      </c>
      <c r="E22" s="232"/>
      <c r="F22" s="232">
        <f>ROUND(C22*E22,2)</f>
        <v>0</v>
      </c>
      <c r="J22" s="19"/>
      <c r="K22" s="2"/>
    </row>
    <row r="23" spans="1:11" ht="6.95" customHeight="1" x14ac:dyDescent="0.2">
      <c r="A23" s="5"/>
      <c r="B23" s="80"/>
      <c r="C23" s="79">
        <v>0</v>
      </c>
      <c r="D23" s="76"/>
      <c r="E23" s="230"/>
      <c r="F23" s="229"/>
      <c r="J23" s="19"/>
      <c r="K23" s="2"/>
    </row>
    <row r="24" spans="1:11" ht="11.25" customHeight="1" x14ac:dyDescent="0.2">
      <c r="A24" s="13">
        <v>3</v>
      </c>
      <c r="B24" s="81" t="s">
        <v>8</v>
      </c>
      <c r="C24" s="79">
        <v>0</v>
      </c>
      <c r="D24" s="76"/>
      <c r="E24" s="230"/>
      <c r="F24" s="229"/>
      <c r="J24" s="19"/>
      <c r="K24" s="2"/>
    </row>
    <row r="25" spans="1:11" x14ac:dyDescent="0.2">
      <c r="A25" s="5">
        <v>3.1</v>
      </c>
      <c r="B25" s="80" t="s">
        <v>416</v>
      </c>
      <c r="C25" s="79">
        <v>1369.94</v>
      </c>
      <c r="D25" s="76" t="s">
        <v>12</v>
      </c>
      <c r="E25" s="230"/>
      <c r="F25" s="229">
        <f>ROUND(C25*E25,2)</f>
        <v>0</v>
      </c>
      <c r="J25" s="19"/>
      <c r="K25" s="2"/>
    </row>
    <row r="26" spans="1:11" ht="12.75" customHeight="1" x14ac:dyDescent="0.2">
      <c r="A26" s="5">
        <v>3.2</v>
      </c>
      <c r="B26" s="80" t="s">
        <v>55</v>
      </c>
      <c r="C26" s="79">
        <v>3614.78</v>
      </c>
      <c r="D26" s="76" t="s">
        <v>12</v>
      </c>
      <c r="E26" s="230"/>
      <c r="F26" s="229">
        <f>ROUND(C26*E26,2)</f>
        <v>0</v>
      </c>
      <c r="J26" s="19"/>
      <c r="K26" s="2"/>
    </row>
    <row r="27" spans="1:11" x14ac:dyDescent="0.2">
      <c r="A27" s="5">
        <v>3.3</v>
      </c>
      <c r="B27" s="80" t="s">
        <v>56</v>
      </c>
      <c r="C27" s="79">
        <v>3245.1</v>
      </c>
      <c r="D27" s="76" t="s">
        <v>12</v>
      </c>
      <c r="E27" s="230"/>
      <c r="F27" s="229">
        <f>ROUND(C27*E27,2)</f>
        <v>0</v>
      </c>
      <c r="J27" s="19"/>
      <c r="K27" s="2"/>
    </row>
    <row r="28" spans="1:11" x14ac:dyDescent="0.2">
      <c r="A28" s="5">
        <v>3.4</v>
      </c>
      <c r="B28" s="80" t="s">
        <v>57</v>
      </c>
      <c r="C28" s="79">
        <v>1242.43</v>
      </c>
      <c r="D28" s="76" t="s">
        <v>12</v>
      </c>
      <c r="E28" s="230"/>
      <c r="F28" s="229">
        <f>ROUND(C28*E28,2)</f>
        <v>0</v>
      </c>
      <c r="J28" s="19"/>
      <c r="K28" s="2"/>
    </row>
    <row r="29" spans="1:11" ht="6.95" customHeight="1" x14ac:dyDescent="0.2">
      <c r="A29" s="5"/>
      <c r="B29" s="80"/>
      <c r="C29" s="79">
        <v>0</v>
      </c>
      <c r="D29" s="76"/>
      <c r="E29" s="230"/>
      <c r="F29" s="229"/>
      <c r="J29" s="19"/>
      <c r="K29" s="2"/>
    </row>
    <row r="30" spans="1:11" x14ac:dyDescent="0.2">
      <c r="A30" s="87">
        <v>4</v>
      </c>
      <c r="B30" s="88" t="s">
        <v>10</v>
      </c>
      <c r="C30" s="79">
        <v>0</v>
      </c>
      <c r="D30" s="89"/>
      <c r="E30" s="230"/>
      <c r="F30" s="229"/>
      <c r="J30" s="19"/>
      <c r="K30" s="2"/>
    </row>
    <row r="31" spans="1:11" ht="11.25" customHeight="1" x14ac:dyDescent="0.2">
      <c r="A31" s="5">
        <v>4.0999999999999996</v>
      </c>
      <c r="B31" s="80" t="s">
        <v>54</v>
      </c>
      <c r="C31" s="79">
        <v>1369.94</v>
      </c>
      <c r="D31" s="76" t="s">
        <v>12</v>
      </c>
      <c r="E31" s="230"/>
      <c r="F31" s="229">
        <f>ROUND(C31*E31,2)</f>
        <v>0</v>
      </c>
      <c r="J31" s="19"/>
      <c r="K31" s="2"/>
    </row>
    <row r="32" spans="1:11" x14ac:dyDescent="0.2">
      <c r="A32" s="5">
        <v>4.2</v>
      </c>
      <c r="B32" s="80" t="s">
        <v>55</v>
      </c>
      <c r="C32" s="79">
        <v>3614.78</v>
      </c>
      <c r="D32" s="76" t="s">
        <v>12</v>
      </c>
      <c r="E32" s="230"/>
      <c r="F32" s="229">
        <f>ROUND(C32*E32,2)</f>
        <v>0</v>
      </c>
      <c r="J32" s="19"/>
      <c r="K32" s="2"/>
    </row>
    <row r="33" spans="1:11" x14ac:dyDescent="0.2">
      <c r="A33" s="5">
        <v>4.3</v>
      </c>
      <c r="B33" s="80" t="s">
        <v>56</v>
      </c>
      <c r="C33" s="79">
        <v>3245.1</v>
      </c>
      <c r="D33" s="76" t="s">
        <v>12</v>
      </c>
      <c r="E33" s="230"/>
      <c r="F33" s="229">
        <f>ROUND(C33*E33,2)</f>
        <v>0</v>
      </c>
      <c r="J33" s="19"/>
      <c r="K33" s="2"/>
    </row>
    <row r="34" spans="1:11" x14ac:dyDescent="0.2">
      <c r="A34" s="5">
        <v>4.4000000000000004</v>
      </c>
      <c r="B34" s="80" t="s">
        <v>57</v>
      </c>
      <c r="C34" s="79">
        <v>1242.43</v>
      </c>
      <c r="D34" s="76" t="s">
        <v>12</v>
      </c>
      <c r="E34" s="230"/>
      <c r="F34" s="229">
        <f>ROUND(C34*E34,2)</f>
        <v>0</v>
      </c>
      <c r="J34" s="19"/>
      <c r="K34" s="2"/>
    </row>
    <row r="35" spans="1:11" ht="6.95" customHeight="1" x14ac:dyDescent="0.2">
      <c r="A35" s="5"/>
      <c r="B35" s="90"/>
      <c r="C35" s="78"/>
      <c r="D35" s="89"/>
      <c r="E35" s="230"/>
      <c r="F35" s="229"/>
      <c r="J35" s="19"/>
      <c r="K35" s="2"/>
    </row>
    <row r="36" spans="1:11" ht="12.75" customHeight="1" x14ac:dyDescent="0.2">
      <c r="A36" s="13">
        <v>5</v>
      </c>
      <c r="B36" s="81" t="s">
        <v>31</v>
      </c>
      <c r="C36" s="78"/>
      <c r="D36" s="76"/>
      <c r="E36" s="230"/>
      <c r="F36" s="229"/>
      <c r="J36" s="19"/>
      <c r="K36" s="2"/>
    </row>
    <row r="37" spans="1:11" ht="25.5" x14ac:dyDescent="0.2">
      <c r="A37" s="5">
        <v>5.0999999999999996</v>
      </c>
      <c r="B37" s="80" t="s">
        <v>363</v>
      </c>
      <c r="C37" s="78">
        <v>1</v>
      </c>
      <c r="D37" s="76" t="s">
        <v>24</v>
      </c>
      <c r="E37" s="229"/>
      <c r="F37" s="229">
        <f t="shared" ref="F37:F71" si="0">ROUND(C37*E37,2)</f>
        <v>0</v>
      </c>
      <c r="J37" s="19"/>
      <c r="K37" s="2"/>
    </row>
    <row r="38" spans="1:11" ht="24.75" customHeight="1" x14ac:dyDescent="0.2">
      <c r="A38" s="5">
        <v>5.2</v>
      </c>
      <c r="B38" s="80" t="s">
        <v>364</v>
      </c>
      <c r="C38" s="78">
        <v>5</v>
      </c>
      <c r="D38" s="76" t="s">
        <v>24</v>
      </c>
      <c r="E38" s="229"/>
      <c r="F38" s="229">
        <f t="shared" si="0"/>
        <v>0</v>
      </c>
      <c r="J38" s="19"/>
      <c r="K38" s="2"/>
    </row>
    <row r="39" spans="1:11" ht="25.5" x14ac:dyDescent="0.2">
      <c r="A39" s="5">
        <v>5.3</v>
      </c>
      <c r="B39" s="80" t="s">
        <v>365</v>
      </c>
      <c r="C39" s="78">
        <v>2</v>
      </c>
      <c r="D39" s="76" t="s">
        <v>24</v>
      </c>
      <c r="E39" s="229"/>
      <c r="F39" s="229">
        <f t="shared" si="0"/>
        <v>0</v>
      </c>
      <c r="J39" s="19"/>
      <c r="K39" s="2"/>
    </row>
    <row r="40" spans="1:11" ht="25.5" x14ac:dyDescent="0.2">
      <c r="A40" s="5">
        <v>5.4</v>
      </c>
      <c r="B40" s="80" t="s">
        <v>417</v>
      </c>
      <c r="C40" s="78">
        <v>1</v>
      </c>
      <c r="D40" s="76" t="s">
        <v>24</v>
      </c>
      <c r="E40" s="229"/>
      <c r="F40" s="229">
        <f t="shared" si="0"/>
        <v>0</v>
      </c>
      <c r="J40" s="19"/>
      <c r="K40" s="2"/>
    </row>
    <row r="41" spans="1:11" ht="25.5" x14ac:dyDescent="0.2">
      <c r="A41" s="5">
        <v>5.5</v>
      </c>
      <c r="B41" s="80" t="s">
        <v>418</v>
      </c>
      <c r="C41" s="78">
        <v>15</v>
      </c>
      <c r="D41" s="76" t="s">
        <v>24</v>
      </c>
      <c r="E41" s="229"/>
      <c r="F41" s="229">
        <f t="shared" si="0"/>
        <v>0</v>
      </c>
      <c r="J41" s="19"/>
      <c r="K41" s="2"/>
    </row>
    <row r="42" spans="1:11" ht="25.5" x14ac:dyDescent="0.2">
      <c r="A42" s="5">
        <v>5.6</v>
      </c>
      <c r="B42" s="80" t="s">
        <v>419</v>
      </c>
      <c r="C42" s="78">
        <v>5</v>
      </c>
      <c r="D42" s="76" t="s">
        <v>24</v>
      </c>
      <c r="E42" s="229"/>
      <c r="F42" s="229">
        <f t="shared" si="0"/>
        <v>0</v>
      </c>
      <c r="J42" s="19"/>
      <c r="K42" s="2"/>
    </row>
    <row r="43" spans="1:11" ht="25.5" x14ac:dyDescent="0.2">
      <c r="A43" s="5">
        <v>5.7</v>
      </c>
      <c r="B43" s="80" t="s">
        <v>420</v>
      </c>
      <c r="C43" s="78">
        <v>2</v>
      </c>
      <c r="D43" s="76" t="s">
        <v>24</v>
      </c>
      <c r="E43" s="229"/>
      <c r="F43" s="229">
        <f t="shared" si="0"/>
        <v>0</v>
      </c>
      <c r="J43" s="19"/>
      <c r="K43" s="2"/>
    </row>
    <row r="44" spans="1:11" ht="25.5" x14ac:dyDescent="0.2">
      <c r="A44" s="5">
        <v>5.8</v>
      </c>
      <c r="B44" s="80" t="s">
        <v>421</v>
      </c>
      <c r="C44" s="78">
        <v>2</v>
      </c>
      <c r="D44" s="76" t="s">
        <v>24</v>
      </c>
      <c r="E44" s="229"/>
      <c r="F44" s="229">
        <f t="shared" si="0"/>
        <v>0</v>
      </c>
      <c r="J44" s="19"/>
      <c r="K44" s="2"/>
    </row>
    <row r="45" spans="1:11" ht="25.5" x14ac:dyDescent="0.2">
      <c r="A45" s="5">
        <v>5.9</v>
      </c>
      <c r="B45" s="80" t="s">
        <v>422</v>
      </c>
      <c r="C45" s="78">
        <v>7</v>
      </c>
      <c r="D45" s="76" t="s">
        <v>24</v>
      </c>
      <c r="E45" s="229"/>
      <c r="F45" s="229">
        <f t="shared" si="0"/>
        <v>0</v>
      </c>
      <c r="J45" s="19"/>
      <c r="K45" s="2"/>
    </row>
    <row r="46" spans="1:11" ht="12" customHeight="1" x14ac:dyDescent="0.2">
      <c r="A46" s="98">
        <v>5.0999999999999996</v>
      </c>
      <c r="B46" s="80" t="s">
        <v>423</v>
      </c>
      <c r="C46" s="78">
        <v>7</v>
      </c>
      <c r="D46" s="76" t="s">
        <v>24</v>
      </c>
      <c r="E46" s="229"/>
      <c r="F46" s="229">
        <f t="shared" si="0"/>
        <v>0</v>
      </c>
      <c r="J46" s="19"/>
      <c r="K46" s="2"/>
    </row>
    <row r="47" spans="1:11" ht="25.5" x14ac:dyDescent="0.2">
      <c r="A47" s="5">
        <v>5.1100000000000003</v>
      </c>
      <c r="B47" s="80" t="s">
        <v>424</v>
      </c>
      <c r="C47" s="78">
        <v>20</v>
      </c>
      <c r="D47" s="76" t="s">
        <v>24</v>
      </c>
      <c r="E47" s="229"/>
      <c r="F47" s="229">
        <f t="shared" si="0"/>
        <v>0</v>
      </c>
      <c r="J47" s="19"/>
      <c r="K47" s="2"/>
    </row>
    <row r="48" spans="1:11" ht="25.5" x14ac:dyDescent="0.2">
      <c r="A48" s="14">
        <v>5.12</v>
      </c>
      <c r="B48" s="95" t="s">
        <v>425</v>
      </c>
      <c r="C48" s="96">
        <v>17</v>
      </c>
      <c r="D48" s="97" t="s">
        <v>24</v>
      </c>
      <c r="E48" s="284"/>
      <c r="F48" s="235">
        <f t="shared" si="0"/>
        <v>0</v>
      </c>
      <c r="J48" s="19"/>
      <c r="K48" s="2"/>
    </row>
    <row r="49" spans="1:11" ht="25.5" x14ac:dyDescent="0.2">
      <c r="A49" s="5">
        <v>5.13</v>
      </c>
      <c r="B49" s="91" t="s">
        <v>426</v>
      </c>
      <c r="C49" s="92">
        <v>5</v>
      </c>
      <c r="D49" s="93" t="s">
        <v>24</v>
      </c>
      <c r="E49" s="233"/>
      <c r="F49" s="229">
        <f t="shared" si="0"/>
        <v>0</v>
      </c>
      <c r="J49" s="19"/>
      <c r="K49" s="2"/>
    </row>
    <row r="50" spans="1:11" ht="25.5" x14ac:dyDescent="0.2">
      <c r="A50" s="98">
        <v>5.14</v>
      </c>
      <c r="B50" s="91" t="s">
        <v>427</v>
      </c>
      <c r="C50" s="92">
        <v>15</v>
      </c>
      <c r="D50" s="93" t="s">
        <v>24</v>
      </c>
      <c r="E50" s="236"/>
      <c r="F50" s="229">
        <f t="shared" si="0"/>
        <v>0</v>
      </c>
      <c r="J50" s="19"/>
      <c r="K50" s="2"/>
    </row>
    <row r="51" spans="1:11" ht="25.5" x14ac:dyDescent="0.2">
      <c r="A51" s="98">
        <v>5.15</v>
      </c>
      <c r="B51" s="91" t="s">
        <v>428</v>
      </c>
      <c r="C51" s="92">
        <v>20</v>
      </c>
      <c r="D51" s="93" t="s">
        <v>24</v>
      </c>
      <c r="E51" s="236"/>
      <c r="F51" s="229">
        <f t="shared" si="0"/>
        <v>0</v>
      </c>
      <c r="J51" s="19"/>
      <c r="K51" s="2"/>
    </row>
    <row r="52" spans="1:11" ht="25.5" x14ac:dyDescent="0.2">
      <c r="A52" s="5">
        <v>5.16</v>
      </c>
      <c r="B52" s="91" t="s">
        <v>429</v>
      </c>
      <c r="C52" s="92">
        <v>1</v>
      </c>
      <c r="D52" s="93" t="s">
        <v>24</v>
      </c>
      <c r="E52" s="236"/>
      <c r="F52" s="229">
        <f t="shared" si="0"/>
        <v>0</v>
      </c>
      <c r="J52" s="19"/>
      <c r="K52" s="2"/>
    </row>
    <row r="53" spans="1:11" ht="25.5" x14ac:dyDescent="0.2">
      <c r="A53" s="98">
        <v>5.17</v>
      </c>
      <c r="B53" s="91" t="s">
        <v>430</v>
      </c>
      <c r="C53" s="92">
        <v>3</v>
      </c>
      <c r="D53" s="93" t="s">
        <v>24</v>
      </c>
      <c r="E53" s="236"/>
      <c r="F53" s="229">
        <f t="shared" si="0"/>
        <v>0</v>
      </c>
      <c r="J53" s="19"/>
      <c r="K53" s="2"/>
    </row>
    <row r="54" spans="1:11" ht="25.5" x14ac:dyDescent="0.2">
      <c r="A54" s="98">
        <v>5.18</v>
      </c>
      <c r="B54" s="91" t="s">
        <v>431</v>
      </c>
      <c r="C54" s="92">
        <v>5</v>
      </c>
      <c r="D54" s="93" t="s">
        <v>24</v>
      </c>
      <c r="E54" s="236"/>
      <c r="F54" s="229">
        <f t="shared" si="0"/>
        <v>0</v>
      </c>
      <c r="J54" s="19"/>
      <c r="K54" s="2"/>
    </row>
    <row r="55" spans="1:11" ht="25.5" x14ac:dyDescent="0.2">
      <c r="A55" s="98">
        <v>5.19</v>
      </c>
      <c r="B55" s="91" t="s">
        <v>432</v>
      </c>
      <c r="C55" s="92">
        <v>8</v>
      </c>
      <c r="D55" s="93" t="s">
        <v>24</v>
      </c>
      <c r="E55" s="236"/>
      <c r="F55" s="229">
        <f t="shared" si="0"/>
        <v>0</v>
      </c>
      <c r="J55" s="19"/>
      <c r="K55" s="2"/>
    </row>
    <row r="56" spans="1:11" ht="25.5" x14ac:dyDescent="0.2">
      <c r="A56" s="98">
        <v>5.2</v>
      </c>
      <c r="B56" s="91" t="s">
        <v>433</v>
      </c>
      <c r="C56" s="92">
        <v>5</v>
      </c>
      <c r="D56" s="93" t="s">
        <v>24</v>
      </c>
      <c r="E56" s="236"/>
      <c r="F56" s="229">
        <f t="shared" si="0"/>
        <v>0</v>
      </c>
      <c r="J56" s="19"/>
      <c r="K56" s="2"/>
    </row>
    <row r="57" spans="1:11" ht="25.5" x14ac:dyDescent="0.2">
      <c r="A57" s="98">
        <v>5.21</v>
      </c>
      <c r="B57" s="91" t="s">
        <v>434</v>
      </c>
      <c r="C57" s="92">
        <v>1</v>
      </c>
      <c r="D57" s="93" t="s">
        <v>24</v>
      </c>
      <c r="E57" s="233"/>
      <c r="F57" s="229">
        <f t="shared" si="0"/>
        <v>0</v>
      </c>
      <c r="J57" s="19"/>
      <c r="K57" s="2"/>
    </row>
    <row r="58" spans="1:11" ht="25.5" x14ac:dyDescent="0.2">
      <c r="A58" s="98">
        <v>5.22</v>
      </c>
      <c r="B58" s="91" t="s">
        <v>435</v>
      </c>
      <c r="C58" s="92">
        <v>3</v>
      </c>
      <c r="D58" s="93" t="s">
        <v>24</v>
      </c>
      <c r="E58" s="233"/>
      <c r="F58" s="229">
        <f t="shared" si="0"/>
        <v>0</v>
      </c>
      <c r="J58" s="19"/>
      <c r="K58" s="2"/>
    </row>
    <row r="59" spans="1:11" ht="25.5" x14ac:dyDescent="0.2">
      <c r="A59" s="98">
        <v>5.23</v>
      </c>
      <c r="B59" s="91" t="s">
        <v>436</v>
      </c>
      <c r="C59" s="92">
        <v>1</v>
      </c>
      <c r="D59" s="93" t="s">
        <v>24</v>
      </c>
      <c r="E59" s="233"/>
      <c r="F59" s="229">
        <f t="shared" si="0"/>
        <v>0</v>
      </c>
      <c r="J59" s="19"/>
      <c r="K59" s="2"/>
    </row>
    <row r="60" spans="1:11" ht="25.5" x14ac:dyDescent="0.2">
      <c r="A60" s="98">
        <v>5.24</v>
      </c>
      <c r="B60" s="91" t="s">
        <v>437</v>
      </c>
      <c r="C60" s="92">
        <v>4</v>
      </c>
      <c r="D60" s="93" t="s">
        <v>24</v>
      </c>
      <c r="E60" s="236"/>
      <c r="F60" s="229">
        <f t="shared" si="0"/>
        <v>0</v>
      </c>
      <c r="J60" s="21"/>
      <c r="K60" s="2"/>
    </row>
    <row r="61" spans="1:11" ht="25.5" x14ac:dyDescent="0.2">
      <c r="A61" s="98">
        <v>5.25</v>
      </c>
      <c r="B61" s="91" t="s">
        <v>438</v>
      </c>
      <c r="C61" s="92">
        <v>7</v>
      </c>
      <c r="D61" s="93" t="s">
        <v>24</v>
      </c>
      <c r="E61" s="236"/>
      <c r="F61" s="229">
        <f t="shared" si="0"/>
        <v>0</v>
      </c>
      <c r="J61" s="19"/>
      <c r="K61" s="2"/>
    </row>
    <row r="62" spans="1:11" ht="25.5" x14ac:dyDescent="0.2">
      <c r="A62" s="98">
        <v>5.26</v>
      </c>
      <c r="B62" s="91" t="s">
        <v>439</v>
      </c>
      <c r="C62" s="92">
        <v>1</v>
      </c>
      <c r="D62" s="93" t="s">
        <v>24</v>
      </c>
      <c r="E62" s="237"/>
      <c r="F62" s="229">
        <f t="shared" si="0"/>
        <v>0</v>
      </c>
      <c r="J62" s="19"/>
      <c r="K62" s="2"/>
    </row>
    <row r="63" spans="1:11" ht="25.5" x14ac:dyDescent="0.2">
      <c r="A63" s="98">
        <v>5.27</v>
      </c>
      <c r="B63" s="91" t="s">
        <v>440</v>
      </c>
      <c r="C63" s="92">
        <v>13</v>
      </c>
      <c r="D63" s="93" t="s">
        <v>24</v>
      </c>
      <c r="E63" s="237"/>
      <c r="F63" s="229">
        <f t="shared" si="0"/>
        <v>0</v>
      </c>
      <c r="J63" s="19"/>
      <c r="K63" s="2"/>
    </row>
    <row r="64" spans="1:11" ht="25.5" x14ac:dyDescent="0.2">
      <c r="A64" s="98">
        <v>5.29</v>
      </c>
      <c r="B64" s="91" t="s">
        <v>441</v>
      </c>
      <c r="C64" s="92">
        <v>7</v>
      </c>
      <c r="D64" s="93" t="s">
        <v>24</v>
      </c>
      <c r="E64" s="237"/>
      <c r="F64" s="229">
        <f t="shared" si="0"/>
        <v>0</v>
      </c>
      <c r="J64" s="19"/>
      <c r="K64" s="2"/>
    </row>
    <row r="65" spans="1:11" ht="25.5" x14ac:dyDescent="0.2">
      <c r="A65" s="98">
        <v>5.3</v>
      </c>
      <c r="B65" s="91" t="s">
        <v>394</v>
      </c>
      <c r="C65" s="92">
        <v>1</v>
      </c>
      <c r="D65" s="93" t="s">
        <v>24</v>
      </c>
      <c r="E65" s="238"/>
      <c r="F65" s="229">
        <f t="shared" si="0"/>
        <v>0</v>
      </c>
      <c r="J65" s="19"/>
      <c r="K65" s="2"/>
    </row>
    <row r="66" spans="1:11" ht="25.5" x14ac:dyDescent="0.2">
      <c r="A66" s="98">
        <v>5.31</v>
      </c>
      <c r="B66" s="91" t="s">
        <v>442</v>
      </c>
      <c r="C66" s="92">
        <v>14</v>
      </c>
      <c r="D66" s="93" t="s">
        <v>24</v>
      </c>
      <c r="E66" s="238"/>
      <c r="F66" s="229">
        <f t="shared" si="0"/>
        <v>0</v>
      </c>
      <c r="J66" s="19"/>
      <c r="K66" s="2"/>
    </row>
    <row r="67" spans="1:11" x14ac:dyDescent="0.2">
      <c r="A67" s="98">
        <v>5.32</v>
      </c>
      <c r="B67" s="91" t="s">
        <v>395</v>
      </c>
      <c r="C67" s="92">
        <v>38</v>
      </c>
      <c r="D67" s="93" t="s">
        <v>24</v>
      </c>
      <c r="E67" s="229"/>
      <c r="F67" s="229">
        <f t="shared" si="0"/>
        <v>0</v>
      </c>
      <c r="J67" s="19"/>
      <c r="K67" s="2"/>
    </row>
    <row r="68" spans="1:11" x14ac:dyDescent="0.2">
      <c r="A68" s="98">
        <v>5.33</v>
      </c>
      <c r="B68" s="91" t="s">
        <v>396</v>
      </c>
      <c r="C68" s="92">
        <v>90</v>
      </c>
      <c r="D68" s="93" t="s">
        <v>24</v>
      </c>
      <c r="E68" s="229"/>
      <c r="F68" s="229">
        <f t="shared" si="0"/>
        <v>0</v>
      </c>
      <c r="J68" s="19"/>
      <c r="K68" s="2"/>
    </row>
    <row r="69" spans="1:11" x14ac:dyDescent="0.2">
      <c r="A69" s="98">
        <v>5.34</v>
      </c>
      <c r="B69" s="91" t="s">
        <v>397</v>
      </c>
      <c r="C69" s="92">
        <v>26</v>
      </c>
      <c r="D69" s="93" t="s">
        <v>24</v>
      </c>
      <c r="E69" s="229"/>
      <c r="F69" s="229">
        <f t="shared" si="0"/>
        <v>0</v>
      </c>
      <c r="J69" s="19"/>
      <c r="K69" s="2"/>
    </row>
    <row r="70" spans="1:11" x14ac:dyDescent="0.2">
      <c r="A70" s="98">
        <v>5.35</v>
      </c>
      <c r="B70" s="91" t="s">
        <v>398</v>
      </c>
      <c r="C70" s="92">
        <v>53</v>
      </c>
      <c r="D70" s="93" t="s">
        <v>24</v>
      </c>
      <c r="E70" s="229"/>
      <c r="F70" s="229">
        <f t="shared" si="0"/>
        <v>0</v>
      </c>
      <c r="J70" s="19"/>
      <c r="K70" s="2"/>
    </row>
    <row r="71" spans="1:11" ht="38.25" x14ac:dyDescent="0.2">
      <c r="A71" s="98">
        <v>5.36</v>
      </c>
      <c r="B71" s="91" t="s">
        <v>343</v>
      </c>
      <c r="C71" s="99">
        <v>60</v>
      </c>
      <c r="D71" s="100" t="s">
        <v>24</v>
      </c>
      <c r="E71" s="239"/>
      <c r="F71" s="232">
        <f t="shared" si="0"/>
        <v>0</v>
      </c>
      <c r="I71" s="46"/>
      <c r="J71" s="19"/>
      <c r="K71" s="2"/>
    </row>
    <row r="72" spans="1:11" ht="6.95" customHeight="1" x14ac:dyDescent="0.2">
      <c r="A72" s="98"/>
      <c r="B72" s="91"/>
      <c r="C72" s="92"/>
      <c r="D72" s="93"/>
      <c r="E72" s="236"/>
      <c r="F72" s="229"/>
      <c r="J72" s="19"/>
      <c r="K72" s="2"/>
    </row>
    <row r="73" spans="1:11" ht="25.5" x14ac:dyDescent="0.2">
      <c r="A73" s="13">
        <v>6</v>
      </c>
      <c r="B73" s="101" t="s">
        <v>377</v>
      </c>
      <c r="C73" s="92"/>
      <c r="D73" s="93"/>
      <c r="E73" s="236"/>
      <c r="F73" s="229"/>
      <c r="J73" s="19"/>
      <c r="K73" s="2"/>
    </row>
    <row r="74" spans="1:11" ht="51" x14ac:dyDescent="0.2">
      <c r="A74" s="285">
        <v>6.1</v>
      </c>
      <c r="B74" s="95" t="s">
        <v>399</v>
      </c>
      <c r="C74" s="96">
        <v>6</v>
      </c>
      <c r="D74" s="97" t="s">
        <v>24</v>
      </c>
      <c r="E74" s="235"/>
      <c r="F74" s="235">
        <f t="shared" ref="F74:F80" si="1">ROUND(C74*E74,2)</f>
        <v>0</v>
      </c>
      <c r="J74" s="19"/>
      <c r="K74" s="2"/>
    </row>
    <row r="75" spans="1:11" ht="12.75" customHeight="1" x14ac:dyDescent="0.2">
      <c r="A75" s="102">
        <v>6.2</v>
      </c>
      <c r="B75" s="91" t="s">
        <v>400</v>
      </c>
      <c r="C75" s="92">
        <v>5</v>
      </c>
      <c r="D75" s="93" t="s">
        <v>24</v>
      </c>
      <c r="E75" s="229"/>
      <c r="F75" s="229">
        <f t="shared" si="1"/>
        <v>0</v>
      </c>
      <c r="J75" s="19"/>
      <c r="K75" s="2"/>
    </row>
    <row r="76" spans="1:11" ht="51" x14ac:dyDescent="0.2">
      <c r="A76" s="102">
        <v>6.3</v>
      </c>
      <c r="B76" s="91" t="s">
        <v>401</v>
      </c>
      <c r="C76" s="92">
        <v>4</v>
      </c>
      <c r="D76" s="93" t="s">
        <v>24</v>
      </c>
      <c r="E76" s="229"/>
      <c r="F76" s="229">
        <f t="shared" si="1"/>
        <v>0</v>
      </c>
      <c r="J76" s="19"/>
      <c r="K76" s="2"/>
    </row>
    <row r="77" spans="1:11" ht="51" x14ac:dyDescent="0.2">
      <c r="A77" s="102">
        <v>6.4</v>
      </c>
      <c r="B77" s="91" t="s">
        <v>402</v>
      </c>
      <c r="C77" s="92">
        <v>8</v>
      </c>
      <c r="D77" s="93" t="s">
        <v>24</v>
      </c>
      <c r="E77" s="229"/>
      <c r="F77" s="229">
        <f t="shared" si="1"/>
        <v>0</v>
      </c>
      <c r="J77" s="19"/>
      <c r="K77" s="2"/>
    </row>
    <row r="78" spans="1:11" ht="25.5" x14ac:dyDescent="0.2">
      <c r="A78" s="102">
        <v>6.5</v>
      </c>
      <c r="B78" s="103" t="s">
        <v>59</v>
      </c>
      <c r="C78" s="99">
        <v>23</v>
      </c>
      <c r="D78" s="100" t="s">
        <v>24</v>
      </c>
      <c r="E78" s="232"/>
      <c r="F78" s="232">
        <f t="shared" si="1"/>
        <v>0</v>
      </c>
      <c r="J78" s="19"/>
      <c r="K78" s="2"/>
    </row>
    <row r="79" spans="1:11" x14ac:dyDescent="0.2">
      <c r="A79" s="102">
        <v>6.6</v>
      </c>
      <c r="B79" s="91" t="s">
        <v>58</v>
      </c>
      <c r="C79" s="92">
        <v>3</v>
      </c>
      <c r="D79" s="93" t="s">
        <v>24</v>
      </c>
      <c r="E79" s="233"/>
      <c r="F79" s="229">
        <f t="shared" si="1"/>
        <v>0</v>
      </c>
      <c r="J79" s="19"/>
      <c r="K79" s="2"/>
    </row>
    <row r="80" spans="1:11" x14ac:dyDescent="0.2">
      <c r="A80" s="102">
        <v>6.7</v>
      </c>
      <c r="B80" s="104" t="s">
        <v>60</v>
      </c>
      <c r="C80" s="92">
        <v>1</v>
      </c>
      <c r="D80" s="93" t="s">
        <v>24</v>
      </c>
      <c r="E80" s="229"/>
      <c r="F80" s="229">
        <f t="shared" si="1"/>
        <v>0</v>
      </c>
      <c r="J80" s="19"/>
      <c r="K80" s="2"/>
    </row>
    <row r="81" spans="1:11" ht="6.95" customHeight="1" x14ac:dyDescent="0.2">
      <c r="A81" s="5"/>
      <c r="B81" s="104"/>
      <c r="C81" s="92"/>
      <c r="D81" s="93"/>
      <c r="E81" s="230"/>
      <c r="F81" s="229"/>
      <c r="J81" s="19"/>
      <c r="K81" s="2"/>
    </row>
    <row r="82" spans="1:11" x14ac:dyDescent="0.2">
      <c r="A82" s="13">
        <v>7</v>
      </c>
      <c r="B82" s="101" t="s">
        <v>64</v>
      </c>
      <c r="C82" s="92"/>
      <c r="D82" s="93"/>
      <c r="E82" s="236"/>
      <c r="F82" s="229"/>
      <c r="J82" s="19"/>
      <c r="K82" s="2"/>
    </row>
    <row r="83" spans="1:11" x14ac:dyDescent="0.2">
      <c r="A83" s="5">
        <v>7.1</v>
      </c>
      <c r="B83" s="91" t="s">
        <v>65</v>
      </c>
      <c r="C83" s="92">
        <v>43.85</v>
      </c>
      <c r="D83" s="93" t="s">
        <v>25</v>
      </c>
      <c r="E83" s="233"/>
      <c r="F83" s="229">
        <f>ROUND(C83*E83,2)</f>
        <v>0</v>
      </c>
      <c r="J83" s="19"/>
      <c r="K83" s="2"/>
    </row>
    <row r="84" spans="1:11" ht="6.95" customHeight="1" x14ac:dyDescent="0.2">
      <c r="A84" s="5"/>
      <c r="B84" s="91"/>
      <c r="C84" s="92"/>
      <c r="D84" s="93"/>
      <c r="E84" s="236"/>
      <c r="F84" s="229"/>
      <c r="J84" s="19"/>
      <c r="K84" s="2"/>
    </row>
    <row r="85" spans="1:11" x14ac:dyDescent="0.2">
      <c r="A85" s="13">
        <v>8</v>
      </c>
      <c r="B85" s="101" t="s">
        <v>34</v>
      </c>
      <c r="C85" s="92"/>
      <c r="D85" s="93"/>
      <c r="E85" s="236"/>
      <c r="F85" s="229"/>
      <c r="J85" s="19"/>
      <c r="K85" s="2"/>
    </row>
    <row r="86" spans="1:11" ht="25.5" x14ac:dyDescent="0.2">
      <c r="A86" s="13">
        <v>8.1</v>
      </c>
      <c r="B86" s="101" t="s">
        <v>66</v>
      </c>
      <c r="C86" s="92"/>
      <c r="D86" s="93"/>
      <c r="E86" s="236"/>
      <c r="F86" s="229"/>
      <c r="J86" s="19"/>
      <c r="K86" s="2"/>
    </row>
    <row r="87" spans="1:11" x14ac:dyDescent="0.2">
      <c r="A87" s="5" t="s">
        <v>13</v>
      </c>
      <c r="B87" s="91" t="s">
        <v>23</v>
      </c>
      <c r="C87" s="92">
        <v>24</v>
      </c>
      <c r="D87" s="93" t="s">
        <v>12</v>
      </c>
      <c r="E87" s="236"/>
      <c r="F87" s="229">
        <f t="shared" ref="F87:F95" si="2">ROUND(C87*E87,2)</f>
        <v>0</v>
      </c>
      <c r="J87" s="19"/>
      <c r="K87" s="2"/>
    </row>
    <row r="88" spans="1:11" ht="25.5" x14ac:dyDescent="0.2">
      <c r="A88" s="5" t="s">
        <v>36</v>
      </c>
      <c r="B88" s="91" t="s">
        <v>443</v>
      </c>
      <c r="C88" s="92">
        <v>24</v>
      </c>
      <c r="D88" s="93" t="s">
        <v>12</v>
      </c>
      <c r="E88" s="236"/>
      <c r="F88" s="229">
        <f t="shared" si="2"/>
        <v>0</v>
      </c>
      <c r="J88" s="19"/>
      <c r="K88" s="2"/>
    </row>
    <row r="89" spans="1:11" ht="25.5" x14ac:dyDescent="0.2">
      <c r="A89" s="5" t="s">
        <v>39</v>
      </c>
      <c r="B89" s="91" t="s">
        <v>444</v>
      </c>
      <c r="C89" s="92">
        <v>8</v>
      </c>
      <c r="D89" s="93" t="s">
        <v>24</v>
      </c>
      <c r="E89" s="236"/>
      <c r="F89" s="229">
        <f t="shared" si="2"/>
        <v>0</v>
      </c>
      <c r="J89" s="19"/>
      <c r="K89" s="2"/>
    </row>
    <row r="90" spans="1:11" x14ac:dyDescent="0.2">
      <c r="A90" s="5" t="s">
        <v>41</v>
      </c>
      <c r="B90" s="91" t="s">
        <v>445</v>
      </c>
      <c r="C90" s="92">
        <v>4</v>
      </c>
      <c r="D90" s="93" t="s">
        <v>24</v>
      </c>
      <c r="E90" s="236"/>
      <c r="F90" s="229">
        <f t="shared" si="2"/>
        <v>0</v>
      </c>
      <c r="J90" s="19"/>
      <c r="K90" s="2"/>
    </row>
    <row r="91" spans="1:11" x14ac:dyDescent="0.2">
      <c r="A91" s="5" t="s">
        <v>42</v>
      </c>
      <c r="B91" s="91" t="s">
        <v>38</v>
      </c>
      <c r="C91" s="92">
        <v>4</v>
      </c>
      <c r="D91" s="93" t="s">
        <v>24</v>
      </c>
      <c r="E91" s="236"/>
      <c r="F91" s="229">
        <f t="shared" si="2"/>
        <v>0</v>
      </c>
      <c r="J91" s="19"/>
      <c r="K91" s="2"/>
    </row>
    <row r="92" spans="1:11" ht="25.5" x14ac:dyDescent="0.2">
      <c r="A92" s="5" t="s">
        <v>43</v>
      </c>
      <c r="B92" s="91" t="s">
        <v>48</v>
      </c>
      <c r="C92" s="99">
        <v>8</v>
      </c>
      <c r="D92" s="100" t="s">
        <v>24</v>
      </c>
      <c r="E92" s="240"/>
      <c r="F92" s="232">
        <f t="shared" si="2"/>
        <v>0</v>
      </c>
      <c r="J92" s="19"/>
      <c r="K92" s="2"/>
    </row>
    <row r="93" spans="1:11" x14ac:dyDescent="0.2">
      <c r="A93" s="5" t="s">
        <v>71</v>
      </c>
      <c r="B93" s="91" t="s">
        <v>4</v>
      </c>
      <c r="C93" s="92">
        <v>9.6</v>
      </c>
      <c r="D93" s="93" t="s">
        <v>35</v>
      </c>
      <c r="E93" s="233"/>
      <c r="F93" s="229">
        <f t="shared" si="2"/>
        <v>0</v>
      </c>
      <c r="J93" s="19"/>
      <c r="K93" s="2"/>
    </row>
    <row r="94" spans="1:11" x14ac:dyDescent="0.2">
      <c r="A94" s="5" t="s">
        <v>44</v>
      </c>
      <c r="B94" s="91" t="s">
        <v>32</v>
      </c>
      <c r="C94" s="92">
        <v>9.6</v>
      </c>
      <c r="D94" s="93" t="s">
        <v>35</v>
      </c>
      <c r="E94" s="233"/>
      <c r="F94" s="229">
        <f t="shared" si="2"/>
        <v>0</v>
      </c>
      <c r="J94" s="19"/>
      <c r="K94" s="2"/>
    </row>
    <row r="95" spans="1:11" x14ac:dyDescent="0.2">
      <c r="A95" s="5" t="s">
        <v>367</v>
      </c>
      <c r="B95" s="91" t="s">
        <v>20</v>
      </c>
      <c r="C95" s="92">
        <v>2</v>
      </c>
      <c r="D95" s="93" t="s">
        <v>24</v>
      </c>
      <c r="E95" s="236"/>
      <c r="F95" s="229">
        <f t="shared" si="2"/>
        <v>0</v>
      </c>
      <c r="J95" s="19"/>
      <c r="K95" s="2"/>
    </row>
    <row r="96" spans="1:11" ht="6.95" customHeight="1" x14ac:dyDescent="0.2">
      <c r="A96" s="5"/>
      <c r="B96" s="91"/>
      <c r="C96" s="92"/>
      <c r="D96" s="93"/>
      <c r="E96" s="236"/>
      <c r="F96" s="229"/>
      <c r="J96" s="19"/>
      <c r="K96" s="2"/>
    </row>
    <row r="97" spans="1:11" ht="25.5" x14ac:dyDescent="0.2">
      <c r="A97" s="13">
        <v>8.1999999999999993</v>
      </c>
      <c r="B97" s="101" t="s">
        <v>67</v>
      </c>
      <c r="C97" s="92"/>
      <c r="D97" s="93"/>
      <c r="E97" s="236"/>
      <c r="F97" s="229"/>
      <c r="J97" s="19"/>
      <c r="K97" s="2"/>
    </row>
    <row r="98" spans="1:11" x14ac:dyDescent="0.2">
      <c r="A98" s="5" t="s">
        <v>72</v>
      </c>
      <c r="B98" s="91" t="s">
        <v>23</v>
      </c>
      <c r="C98" s="92">
        <v>36</v>
      </c>
      <c r="D98" s="93" t="s">
        <v>12</v>
      </c>
      <c r="E98" s="236"/>
      <c r="F98" s="229">
        <f t="shared" ref="F98:F106" si="3">ROUND(C98*E98,2)</f>
        <v>0</v>
      </c>
      <c r="J98" s="19"/>
      <c r="K98" s="2"/>
    </row>
    <row r="99" spans="1:11" ht="25.5" x14ac:dyDescent="0.2">
      <c r="A99" s="5" t="s">
        <v>73</v>
      </c>
      <c r="B99" s="91" t="s">
        <v>446</v>
      </c>
      <c r="C99" s="99">
        <v>36</v>
      </c>
      <c r="D99" s="100" t="s">
        <v>12</v>
      </c>
      <c r="E99" s="240"/>
      <c r="F99" s="232">
        <f t="shared" si="3"/>
        <v>0</v>
      </c>
      <c r="J99" s="19"/>
      <c r="K99" s="2"/>
    </row>
    <row r="100" spans="1:11" ht="25.5" x14ac:dyDescent="0.2">
      <c r="A100" s="5" t="s">
        <v>74</v>
      </c>
      <c r="B100" s="91" t="s">
        <v>447</v>
      </c>
      <c r="C100" s="92">
        <v>24</v>
      </c>
      <c r="D100" s="93" t="s">
        <v>24</v>
      </c>
      <c r="E100" s="233"/>
      <c r="F100" s="229">
        <f t="shared" si="3"/>
        <v>0</v>
      </c>
      <c r="J100" s="19"/>
      <c r="K100" s="2"/>
    </row>
    <row r="101" spans="1:11" x14ac:dyDescent="0.2">
      <c r="A101" s="5" t="s">
        <v>75</v>
      </c>
      <c r="B101" s="91" t="s">
        <v>410</v>
      </c>
      <c r="C101" s="92">
        <v>12</v>
      </c>
      <c r="D101" s="93" t="s">
        <v>24</v>
      </c>
      <c r="E101" s="236"/>
      <c r="F101" s="229">
        <f t="shared" si="3"/>
        <v>0</v>
      </c>
      <c r="J101" s="19"/>
      <c r="K101" s="2"/>
    </row>
    <row r="102" spans="1:11" ht="14.25" customHeight="1" x14ac:dyDescent="0.2">
      <c r="A102" s="5" t="s">
        <v>76</v>
      </c>
      <c r="B102" s="91" t="s">
        <v>102</v>
      </c>
      <c r="C102" s="92">
        <v>12</v>
      </c>
      <c r="D102" s="93" t="s">
        <v>24</v>
      </c>
      <c r="E102" s="236"/>
      <c r="F102" s="229">
        <f t="shared" si="3"/>
        <v>0</v>
      </c>
      <c r="J102" s="19"/>
      <c r="K102" s="2"/>
    </row>
    <row r="103" spans="1:11" x14ac:dyDescent="0.2">
      <c r="A103" s="5" t="s">
        <v>77</v>
      </c>
      <c r="B103" s="77" t="s">
        <v>100</v>
      </c>
      <c r="C103" s="92">
        <v>23.76</v>
      </c>
      <c r="D103" s="93" t="s">
        <v>25</v>
      </c>
      <c r="E103" s="236"/>
      <c r="F103" s="229">
        <f t="shared" si="3"/>
        <v>0</v>
      </c>
      <c r="J103" s="19"/>
      <c r="K103" s="2"/>
    </row>
    <row r="104" spans="1:11" x14ac:dyDescent="0.2">
      <c r="A104" s="5" t="s">
        <v>78</v>
      </c>
      <c r="B104" s="77" t="s">
        <v>27</v>
      </c>
      <c r="C104" s="92">
        <v>22.26</v>
      </c>
      <c r="D104" s="93" t="s">
        <v>25</v>
      </c>
      <c r="E104" s="233"/>
      <c r="F104" s="229">
        <f t="shared" si="3"/>
        <v>0</v>
      </c>
      <c r="J104" s="19"/>
      <c r="K104" s="2"/>
    </row>
    <row r="105" spans="1:11" x14ac:dyDescent="0.2">
      <c r="A105" s="5" t="s">
        <v>79</v>
      </c>
      <c r="B105" s="77" t="s">
        <v>28</v>
      </c>
      <c r="C105" s="92">
        <v>1.8</v>
      </c>
      <c r="D105" s="105" t="s">
        <v>25</v>
      </c>
      <c r="E105" s="233"/>
      <c r="F105" s="229">
        <f t="shared" si="3"/>
        <v>0</v>
      </c>
      <c r="J105" s="19"/>
      <c r="K105" s="2"/>
    </row>
    <row r="106" spans="1:11" ht="12.75" customHeight="1" x14ac:dyDescent="0.2">
      <c r="A106" s="5" t="s">
        <v>104</v>
      </c>
      <c r="B106" s="91" t="s">
        <v>20</v>
      </c>
      <c r="C106" s="92">
        <v>6</v>
      </c>
      <c r="D106" s="93" t="s">
        <v>24</v>
      </c>
      <c r="E106" s="241"/>
      <c r="F106" s="229">
        <f t="shared" si="3"/>
        <v>0</v>
      </c>
      <c r="J106" s="21"/>
      <c r="K106" s="2"/>
    </row>
    <row r="107" spans="1:11" ht="12.75" customHeight="1" x14ac:dyDescent="0.2">
      <c r="A107" s="5"/>
      <c r="B107" s="91"/>
      <c r="C107" s="92"/>
      <c r="D107" s="93"/>
      <c r="E107" s="276"/>
      <c r="F107" s="229"/>
      <c r="J107" s="19"/>
      <c r="K107" s="2"/>
    </row>
    <row r="108" spans="1:11" ht="25.5" x14ac:dyDescent="0.2">
      <c r="A108" s="13">
        <v>8.3000000000000007</v>
      </c>
      <c r="B108" s="101" t="s">
        <v>68</v>
      </c>
      <c r="C108" s="92"/>
      <c r="D108" s="93"/>
      <c r="E108" s="236"/>
      <c r="F108" s="229"/>
      <c r="J108" s="19"/>
      <c r="K108" s="2"/>
    </row>
    <row r="109" spans="1:11" x14ac:dyDescent="0.2">
      <c r="A109" s="5" t="s">
        <v>80</v>
      </c>
      <c r="B109" s="91" t="s">
        <v>23</v>
      </c>
      <c r="C109" s="92">
        <v>18</v>
      </c>
      <c r="D109" s="93" t="s">
        <v>12</v>
      </c>
      <c r="E109" s="236"/>
      <c r="F109" s="229">
        <f t="shared" ref="F109:F117" si="4">ROUND(C109*E109,2)</f>
        <v>0</v>
      </c>
      <c r="J109" s="19"/>
      <c r="K109" s="2"/>
    </row>
    <row r="110" spans="1:11" ht="25.5" x14ac:dyDescent="0.2">
      <c r="A110" s="14" t="s">
        <v>81</v>
      </c>
      <c r="B110" s="95" t="s">
        <v>448</v>
      </c>
      <c r="C110" s="286">
        <v>18</v>
      </c>
      <c r="D110" s="287" t="s">
        <v>12</v>
      </c>
      <c r="E110" s="288"/>
      <c r="F110" s="266">
        <f t="shared" si="4"/>
        <v>0</v>
      </c>
      <c r="J110" s="19"/>
      <c r="K110" s="2"/>
    </row>
    <row r="111" spans="1:11" ht="25.5" x14ac:dyDescent="0.2">
      <c r="A111" s="5" t="s">
        <v>82</v>
      </c>
      <c r="B111" s="91" t="s">
        <v>449</v>
      </c>
      <c r="C111" s="99">
        <v>12</v>
      </c>
      <c r="D111" s="100" t="s">
        <v>24</v>
      </c>
      <c r="E111" s="242"/>
      <c r="F111" s="232">
        <f t="shared" si="4"/>
        <v>0</v>
      </c>
      <c r="J111" s="19"/>
      <c r="K111" s="2"/>
    </row>
    <row r="112" spans="1:11" x14ac:dyDescent="0.2">
      <c r="A112" s="5" t="s">
        <v>83</v>
      </c>
      <c r="B112" s="91" t="s">
        <v>406</v>
      </c>
      <c r="C112" s="92">
        <v>6</v>
      </c>
      <c r="D112" s="93" t="s">
        <v>24</v>
      </c>
      <c r="E112" s="236"/>
      <c r="F112" s="229">
        <f t="shared" si="4"/>
        <v>0</v>
      </c>
      <c r="J112" s="19"/>
      <c r="K112" s="2"/>
    </row>
    <row r="113" spans="1:11" x14ac:dyDescent="0.2">
      <c r="A113" s="5" t="s">
        <v>84</v>
      </c>
      <c r="B113" s="91" t="s">
        <v>38</v>
      </c>
      <c r="C113" s="92">
        <v>6</v>
      </c>
      <c r="D113" s="93" t="s">
        <v>24</v>
      </c>
      <c r="E113" s="236"/>
      <c r="F113" s="229">
        <f t="shared" si="4"/>
        <v>0</v>
      </c>
      <c r="J113" s="19"/>
      <c r="K113" s="2"/>
    </row>
    <row r="114" spans="1:11" x14ac:dyDescent="0.2">
      <c r="A114" s="5" t="s">
        <v>85</v>
      </c>
      <c r="B114" s="77" t="s">
        <v>100</v>
      </c>
      <c r="C114" s="92">
        <v>11.88</v>
      </c>
      <c r="D114" s="93" t="s">
        <v>25</v>
      </c>
      <c r="E114" s="236"/>
      <c r="F114" s="229">
        <f t="shared" si="4"/>
        <v>0</v>
      </c>
      <c r="J114" s="19"/>
      <c r="K114" s="2"/>
    </row>
    <row r="115" spans="1:11" x14ac:dyDescent="0.2">
      <c r="A115" s="5" t="s">
        <v>86</v>
      </c>
      <c r="B115" s="77" t="s">
        <v>27</v>
      </c>
      <c r="C115" s="92">
        <v>11.13</v>
      </c>
      <c r="D115" s="93" t="s">
        <v>25</v>
      </c>
      <c r="E115" s="233"/>
      <c r="F115" s="229">
        <f t="shared" si="4"/>
        <v>0</v>
      </c>
      <c r="J115" s="19"/>
      <c r="K115" s="2"/>
    </row>
    <row r="116" spans="1:11" x14ac:dyDescent="0.2">
      <c r="A116" s="5" t="s">
        <v>87</v>
      </c>
      <c r="B116" s="77" t="s">
        <v>28</v>
      </c>
      <c r="C116" s="92">
        <v>0.9</v>
      </c>
      <c r="D116" s="93" t="s">
        <v>25</v>
      </c>
      <c r="E116" s="233"/>
      <c r="F116" s="229">
        <f t="shared" si="4"/>
        <v>0</v>
      </c>
      <c r="J116" s="19"/>
      <c r="K116" s="2"/>
    </row>
    <row r="117" spans="1:11" x14ac:dyDescent="0.2">
      <c r="A117" s="5" t="s">
        <v>103</v>
      </c>
      <c r="B117" s="91" t="s">
        <v>20</v>
      </c>
      <c r="C117" s="92">
        <v>3</v>
      </c>
      <c r="D117" s="105" t="s">
        <v>24</v>
      </c>
      <c r="E117" s="241"/>
      <c r="F117" s="229">
        <f t="shared" si="4"/>
        <v>0</v>
      </c>
      <c r="J117" s="19"/>
      <c r="K117" s="2"/>
    </row>
    <row r="118" spans="1:11" ht="4.5" customHeight="1" x14ac:dyDescent="0.2">
      <c r="A118" s="5"/>
      <c r="B118" s="91"/>
      <c r="C118" s="92"/>
      <c r="D118" s="93"/>
      <c r="E118" s="236"/>
      <c r="F118" s="229"/>
      <c r="J118" s="19"/>
      <c r="K118" s="2"/>
    </row>
    <row r="119" spans="1:11" ht="25.5" x14ac:dyDescent="0.2">
      <c r="A119" s="13">
        <v>8.4</v>
      </c>
      <c r="B119" s="101" t="s">
        <v>70</v>
      </c>
      <c r="C119" s="92"/>
      <c r="D119" s="93"/>
      <c r="E119" s="236"/>
      <c r="F119" s="229"/>
      <c r="J119" s="19"/>
      <c r="K119" s="2"/>
    </row>
    <row r="120" spans="1:11" x14ac:dyDescent="0.2">
      <c r="A120" s="5" t="s">
        <v>88</v>
      </c>
      <c r="B120" s="91" t="s">
        <v>23</v>
      </c>
      <c r="C120" s="92">
        <v>132</v>
      </c>
      <c r="D120" s="93" t="s">
        <v>12</v>
      </c>
      <c r="E120" s="236"/>
      <c r="F120" s="229">
        <f t="shared" ref="F120:F128" si="5">ROUND(C120*E120,2)</f>
        <v>0</v>
      </c>
      <c r="J120" s="19"/>
      <c r="K120" s="2"/>
    </row>
    <row r="121" spans="1:11" ht="25.5" x14ac:dyDescent="0.2">
      <c r="A121" s="5" t="s">
        <v>89</v>
      </c>
      <c r="B121" s="91" t="s">
        <v>450</v>
      </c>
      <c r="C121" s="99">
        <v>132</v>
      </c>
      <c r="D121" s="100" t="s">
        <v>12</v>
      </c>
      <c r="E121" s="240"/>
      <c r="F121" s="232">
        <f t="shared" si="5"/>
        <v>0</v>
      </c>
      <c r="J121" s="19"/>
      <c r="K121" s="2"/>
    </row>
    <row r="122" spans="1:11" ht="25.5" x14ac:dyDescent="0.2">
      <c r="A122" s="5" t="s">
        <v>90</v>
      </c>
      <c r="B122" s="91" t="s">
        <v>451</v>
      </c>
      <c r="C122" s="99">
        <v>44</v>
      </c>
      <c r="D122" s="100" t="s">
        <v>24</v>
      </c>
      <c r="E122" s="240"/>
      <c r="F122" s="232">
        <f t="shared" si="5"/>
        <v>0</v>
      </c>
      <c r="J122" s="19"/>
      <c r="K122" s="2"/>
    </row>
    <row r="123" spans="1:11" x14ac:dyDescent="0.2">
      <c r="A123" s="5" t="s">
        <v>91</v>
      </c>
      <c r="B123" s="91" t="s">
        <v>411</v>
      </c>
      <c r="C123" s="92">
        <v>22</v>
      </c>
      <c r="D123" s="93" t="s">
        <v>24</v>
      </c>
      <c r="E123" s="236"/>
      <c r="F123" s="229">
        <f t="shared" si="5"/>
        <v>0</v>
      </c>
      <c r="J123" s="19"/>
      <c r="K123" s="2"/>
    </row>
    <row r="124" spans="1:11" x14ac:dyDescent="0.2">
      <c r="A124" s="5" t="s">
        <v>92</v>
      </c>
      <c r="B124" s="91" t="s">
        <v>38</v>
      </c>
      <c r="C124" s="92">
        <v>22</v>
      </c>
      <c r="D124" s="93" t="s">
        <v>24</v>
      </c>
      <c r="E124" s="236"/>
      <c r="F124" s="229">
        <f t="shared" si="5"/>
        <v>0</v>
      </c>
      <c r="J124" s="19"/>
      <c r="K124" s="2"/>
    </row>
    <row r="125" spans="1:11" ht="25.5" x14ac:dyDescent="0.2">
      <c r="A125" s="5" t="s">
        <v>93</v>
      </c>
      <c r="B125" s="91" t="s">
        <v>48</v>
      </c>
      <c r="C125" s="99">
        <v>44</v>
      </c>
      <c r="D125" s="100" t="s">
        <v>24</v>
      </c>
      <c r="E125" s="240"/>
      <c r="F125" s="232">
        <f t="shared" si="5"/>
        <v>0</v>
      </c>
      <c r="J125" s="19"/>
      <c r="K125" s="2"/>
    </row>
    <row r="126" spans="1:11" x14ac:dyDescent="0.2">
      <c r="A126" s="5" t="s">
        <v>94</v>
      </c>
      <c r="B126" s="91" t="s">
        <v>4</v>
      </c>
      <c r="C126" s="99">
        <v>52.8</v>
      </c>
      <c r="D126" s="100" t="s">
        <v>35</v>
      </c>
      <c r="E126" s="243"/>
      <c r="F126" s="232">
        <f t="shared" si="5"/>
        <v>0</v>
      </c>
      <c r="J126" s="19"/>
      <c r="K126" s="2"/>
    </row>
    <row r="127" spans="1:11" x14ac:dyDescent="0.2">
      <c r="A127" s="5" t="s">
        <v>95</v>
      </c>
      <c r="B127" s="91" t="s">
        <v>32</v>
      </c>
      <c r="C127" s="92">
        <v>52.8</v>
      </c>
      <c r="D127" s="93" t="s">
        <v>35</v>
      </c>
      <c r="E127" s="233"/>
      <c r="F127" s="229">
        <f t="shared" si="5"/>
        <v>0</v>
      </c>
      <c r="J127" s="19"/>
      <c r="K127" s="2"/>
    </row>
    <row r="128" spans="1:11" x14ac:dyDescent="0.2">
      <c r="A128" s="5" t="s">
        <v>316</v>
      </c>
      <c r="B128" s="91" t="s">
        <v>20</v>
      </c>
      <c r="C128" s="92">
        <v>11</v>
      </c>
      <c r="D128" s="93" t="s">
        <v>24</v>
      </c>
      <c r="E128" s="236"/>
      <c r="F128" s="229">
        <f t="shared" si="5"/>
        <v>0</v>
      </c>
      <c r="J128" s="19"/>
      <c r="K128" s="2"/>
    </row>
    <row r="129" spans="1:11" ht="4.5" customHeight="1" x14ac:dyDescent="0.2">
      <c r="A129" s="5"/>
      <c r="B129" s="91"/>
      <c r="C129" s="92"/>
      <c r="D129" s="93"/>
      <c r="E129" s="236"/>
      <c r="F129" s="229"/>
      <c r="J129" s="19"/>
      <c r="K129" s="2"/>
    </row>
    <row r="130" spans="1:11" ht="25.5" customHeight="1" x14ac:dyDescent="0.2">
      <c r="A130" s="13">
        <v>8.5</v>
      </c>
      <c r="B130" s="101" t="s">
        <v>69</v>
      </c>
      <c r="C130" s="92"/>
      <c r="D130" s="93"/>
      <c r="E130" s="236"/>
      <c r="F130" s="229"/>
      <c r="J130" s="19"/>
      <c r="K130" s="2"/>
    </row>
    <row r="131" spans="1:11" x14ac:dyDescent="0.2">
      <c r="A131" s="5" t="s">
        <v>96</v>
      </c>
      <c r="B131" s="91" t="s">
        <v>23</v>
      </c>
      <c r="C131" s="92">
        <v>30</v>
      </c>
      <c r="D131" s="93" t="s">
        <v>12</v>
      </c>
      <c r="E131" s="236"/>
      <c r="F131" s="229">
        <f t="shared" ref="F131:F139" si="6">ROUND(C131*E131,2)</f>
        <v>0</v>
      </c>
      <c r="J131" s="19"/>
      <c r="K131" s="2"/>
    </row>
    <row r="132" spans="1:11" ht="25.5" x14ac:dyDescent="0.2">
      <c r="A132" s="5" t="s">
        <v>97</v>
      </c>
      <c r="B132" s="91" t="s">
        <v>450</v>
      </c>
      <c r="C132" s="99">
        <v>30</v>
      </c>
      <c r="D132" s="100" t="s">
        <v>12</v>
      </c>
      <c r="E132" s="240"/>
      <c r="F132" s="232">
        <f t="shared" si="6"/>
        <v>0</v>
      </c>
      <c r="J132" s="19"/>
      <c r="K132" s="2"/>
    </row>
    <row r="133" spans="1:11" ht="25.5" x14ac:dyDescent="0.2">
      <c r="A133" s="5" t="s">
        <v>98</v>
      </c>
      <c r="B133" s="91" t="s">
        <v>452</v>
      </c>
      <c r="C133" s="92">
        <v>20</v>
      </c>
      <c r="D133" s="93" t="s">
        <v>24</v>
      </c>
      <c r="E133" s="236"/>
      <c r="F133" s="229">
        <f t="shared" si="6"/>
        <v>0</v>
      </c>
      <c r="J133" s="19"/>
      <c r="K133" s="2"/>
    </row>
    <row r="134" spans="1:11" x14ac:dyDescent="0.2">
      <c r="A134" s="5" t="s">
        <v>317</v>
      </c>
      <c r="B134" s="91" t="s">
        <v>411</v>
      </c>
      <c r="C134" s="92">
        <v>10</v>
      </c>
      <c r="D134" s="93" t="s">
        <v>24</v>
      </c>
      <c r="E134" s="236"/>
      <c r="F134" s="229">
        <f t="shared" si="6"/>
        <v>0</v>
      </c>
      <c r="J134" s="19"/>
      <c r="K134" s="2"/>
    </row>
    <row r="135" spans="1:11" x14ac:dyDescent="0.2">
      <c r="A135" s="5" t="s">
        <v>318</v>
      </c>
      <c r="B135" s="91" t="s">
        <v>102</v>
      </c>
      <c r="C135" s="92">
        <v>10</v>
      </c>
      <c r="D135" s="93" t="s">
        <v>24</v>
      </c>
      <c r="E135" s="236"/>
      <c r="F135" s="229">
        <f t="shared" si="6"/>
        <v>0</v>
      </c>
      <c r="J135" s="19"/>
      <c r="K135" s="2"/>
    </row>
    <row r="136" spans="1:11" x14ac:dyDescent="0.2">
      <c r="A136" s="5" t="s">
        <v>368</v>
      </c>
      <c r="B136" s="77" t="s">
        <v>100</v>
      </c>
      <c r="C136" s="92">
        <v>19.8</v>
      </c>
      <c r="D136" s="93" t="s">
        <v>25</v>
      </c>
      <c r="E136" s="236"/>
      <c r="F136" s="229">
        <f t="shared" si="6"/>
        <v>0</v>
      </c>
      <c r="J136" s="19"/>
      <c r="K136" s="2"/>
    </row>
    <row r="137" spans="1:11" x14ac:dyDescent="0.2">
      <c r="A137" s="5" t="s">
        <v>369</v>
      </c>
      <c r="B137" s="77" t="s">
        <v>27</v>
      </c>
      <c r="C137" s="92">
        <v>18.55</v>
      </c>
      <c r="D137" s="93" t="s">
        <v>25</v>
      </c>
      <c r="E137" s="233"/>
      <c r="F137" s="229">
        <f t="shared" si="6"/>
        <v>0</v>
      </c>
      <c r="J137" s="19"/>
      <c r="K137" s="2"/>
    </row>
    <row r="138" spans="1:11" x14ac:dyDescent="0.2">
      <c r="A138" s="5" t="s">
        <v>99</v>
      </c>
      <c r="B138" s="77" t="s">
        <v>28</v>
      </c>
      <c r="C138" s="92">
        <v>1.5</v>
      </c>
      <c r="D138" s="105" t="s">
        <v>25</v>
      </c>
      <c r="E138" s="233"/>
      <c r="F138" s="229">
        <f t="shared" si="6"/>
        <v>0</v>
      </c>
      <c r="J138" s="19"/>
      <c r="K138" s="2"/>
    </row>
    <row r="139" spans="1:11" x14ac:dyDescent="0.2">
      <c r="A139" s="5"/>
      <c r="B139" s="91" t="s">
        <v>20</v>
      </c>
      <c r="C139" s="92">
        <v>5</v>
      </c>
      <c r="D139" s="93" t="s">
        <v>24</v>
      </c>
      <c r="E139" s="236"/>
      <c r="F139" s="229">
        <f t="shared" si="6"/>
        <v>0</v>
      </c>
      <c r="J139" s="19"/>
      <c r="K139" s="2"/>
    </row>
    <row r="140" spans="1:11" ht="4.5" customHeight="1" x14ac:dyDescent="0.2">
      <c r="A140" s="5"/>
      <c r="B140" s="91"/>
      <c r="C140" s="92"/>
      <c r="D140" s="93"/>
      <c r="E140" s="236"/>
      <c r="F140" s="229"/>
      <c r="J140" s="19"/>
      <c r="K140" s="2"/>
    </row>
    <row r="141" spans="1:11" ht="25.5" x14ac:dyDescent="0.2">
      <c r="A141" s="13">
        <v>9</v>
      </c>
      <c r="B141" s="106" t="s">
        <v>382</v>
      </c>
      <c r="C141" s="78"/>
      <c r="D141" s="76"/>
      <c r="E141" s="241"/>
      <c r="F141" s="229"/>
      <c r="J141" s="15"/>
      <c r="K141" s="2"/>
    </row>
    <row r="142" spans="1:11" x14ac:dyDescent="0.2">
      <c r="A142" s="5">
        <v>9.1</v>
      </c>
      <c r="B142" s="80" t="s">
        <v>145</v>
      </c>
      <c r="C142" s="78">
        <v>1007</v>
      </c>
      <c r="D142" s="107" t="s">
        <v>24</v>
      </c>
      <c r="E142" s="241"/>
      <c r="F142" s="229">
        <f t="shared" ref="F142:F154" si="7">ROUND(C142*E142,2)</f>
        <v>0</v>
      </c>
      <c r="I142" s="46"/>
      <c r="J142" s="15"/>
      <c r="K142" s="2"/>
    </row>
    <row r="143" spans="1:11" ht="25.5" x14ac:dyDescent="0.2">
      <c r="A143" s="5">
        <v>9.1999999999999993</v>
      </c>
      <c r="B143" s="80" t="s">
        <v>153</v>
      </c>
      <c r="C143" s="108">
        <v>6042</v>
      </c>
      <c r="D143" s="86" t="s">
        <v>26</v>
      </c>
      <c r="E143" s="244"/>
      <c r="F143" s="232">
        <f t="shared" si="7"/>
        <v>0</v>
      </c>
      <c r="I143" s="46"/>
      <c r="J143" s="15"/>
      <c r="K143" s="2"/>
    </row>
    <row r="144" spans="1:11" x14ac:dyDescent="0.2">
      <c r="A144" s="5">
        <v>9.3000000000000007</v>
      </c>
      <c r="B144" s="80" t="s">
        <v>146</v>
      </c>
      <c r="C144" s="78">
        <v>1007</v>
      </c>
      <c r="D144" s="76" t="s">
        <v>24</v>
      </c>
      <c r="E144" s="241"/>
      <c r="F144" s="229">
        <f t="shared" si="7"/>
        <v>0</v>
      </c>
      <c r="I144" s="46"/>
      <c r="J144" s="15"/>
      <c r="K144" s="2"/>
    </row>
    <row r="145" spans="1:11" ht="12.75" customHeight="1" x14ac:dyDescent="0.2">
      <c r="A145" s="5">
        <v>9.4</v>
      </c>
      <c r="B145" s="80" t="s">
        <v>147</v>
      </c>
      <c r="C145" s="109">
        <v>2014</v>
      </c>
      <c r="D145" s="110" t="s">
        <v>24</v>
      </c>
      <c r="E145" s="241"/>
      <c r="F145" s="229">
        <f t="shared" si="7"/>
        <v>0</v>
      </c>
      <c r="I145" s="46"/>
      <c r="J145" s="15"/>
      <c r="K145" s="2"/>
    </row>
    <row r="146" spans="1:11" x14ac:dyDescent="0.2">
      <c r="A146" s="5">
        <v>9.5</v>
      </c>
      <c r="B146" s="111" t="s">
        <v>148</v>
      </c>
      <c r="C146" s="78">
        <v>1007</v>
      </c>
      <c r="D146" s="110" t="s">
        <v>24</v>
      </c>
      <c r="E146" s="241"/>
      <c r="F146" s="229">
        <f t="shared" si="7"/>
        <v>0</v>
      </c>
      <c r="I146" s="46"/>
      <c r="J146" s="15"/>
      <c r="K146" s="2"/>
    </row>
    <row r="147" spans="1:11" ht="15" customHeight="1" x14ac:dyDescent="0.2">
      <c r="A147" s="5">
        <v>9.6</v>
      </c>
      <c r="B147" s="111" t="s">
        <v>350</v>
      </c>
      <c r="C147" s="78">
        <v>1007</v>
      </c>
      <c r="D147" s="110" t="s">
        <v>24</v>
      </c>
      <c r="E147" s="233"/>
      <c r="F147" s="229">
        <f t="shared" si="7"/>
        <v>0</v>
      </c>
      <c r="H147" s="34"/>
      <c r="I147" s="46"/>
      <c r="J147" s="15"/>
      <c r="K147" s="2"/>
    </row>
    <row r="148" spans="1:11" x14ac:dyDescent="0.2">
      <c r="A148" s="5">
        <v>9.6999999999999993</v>
      </c>
      <c r="B148" s="111" t="s">
        <v>149</v>
      </c>
      <c r="C148" s="78">
        <v>1007</v>
      </c>
      <c r="D148" s="110" t="s">
        <v>24</v>
      </c>
      <c r="E148" s="241"/>
      <c r="F148" s="229">
        <f t="shared" si="7"/>
        <v>0</v>
      </c>
      <c r="I148" s="46"/>
      <c r="J148" s="15"/>
      <c r="K148" s="2"/>
    </row>
    <row r="149" spans="1:11" x14ac:dyDescent="0.2">
      <c r="A149" s="5">
        <v>9.8000000000000007</v>
      </c>
      <c r="B149" s="111" t="s">
        <v>366</v>
      </c>
      <c r="C149" s="78">
        <v>1007</v>
      </c>
      <c r="D149" s="110" t="s">
        <v>26</v>
      </c>
      <c r="E149" s="241"/>
      <c r="F149" s="229">
        <f t="shared" si="7"/>
        <v>0</v>
      </c>
      <c r="I149" s="46"/>
      <c r="J149" s="15"/>
      <c r="K149" s="2"/>
    </row>
    <row r="150" spans="1:11" s="48" customFormat="1" x14ac:dyDescent="0.2">
      <c r="A150" s="5">
        <v>9.9</v>
      </c>
      <c r="B150" s="111" t="s">
        <v>150</v>
      </c>
      <c r="C150" s="78">
        <v>1007</v>
      </c>
      <c r="D150" s="110" t="s">
        <v>24</v>
      </c>
      <c r="E150" s="233"/>
      <c r="F150" s="229">
        <f t="shared" si="7"/>
        <v>0</v>
      </c>
      <c r="G150" s="7"/>
      <c r="H150" s="2"/>
      <c r="I150" s="46"/>
      <c r="J150" s="15"/>
      <c r="K150" s="2"/>
    </row>
    <row r="151" spans="1:11" ht="15" customHeight="1" x14ac:dyDescent="0.2">
      <c r="A151" s="98">
        <v>9.1</v>
      </c>
      <c r="B151" s="111" t="s">
        <v>151</v>
      </c>
      <c r="C151" s="78">
        <v>1007</v>
      </c>
      <c r="D151" s="110" t="s">
        <v>24</v>
      </c>
      <c r="E151" s="233"/>
      <c r="F151" s="229">
        <f t="shared" si="7"/>
        <v>0</v>
      </c>
      <c r="I151" s="46"/>
      <c r="J151" s="15"/>
      <c r="K151" s="2"/>
    </row>
    <row r="152" spans="1:11" ht="13.5" customHeight="1" x14ac:dyDescent="0.2">
      <c r="A152" s="5">
        <v>9.11</v>
      </c>
      <c r="B152" s="111" t="s">
        <v>155</v>
      </c>
      <c r="C152" s="78">
        <v>1007</v>
      </c>
      <c r="D152" s="110" t="s">
        <v>24</v>
      </c>
      <c r="E152" s="241"/>
      <c r="F152" s="229">
        <f t="shared" si="7"/>
        <v>0</v>
      </c>
      <c r="I152" s="46"/>
      <c r="J152" s="15"/>
      <c r="K152" s="2"/>
    </row>
    <row r="153" spans="1:11" x14ac:dyDescent="0.2">
      <c r="A153" s="5">
        <v>9.1199999999999992</v>
      </c>
      <c r="B153" s="111" t="s">
        <v>334</v>
      </c>
      <c r="C153" s="78">
        <v>1510.5</v>
      </c>
      <c r="D153" s="110" t="s">
        <v>25</v>
      </c>
      <c r="E153" s="229"/>
      <c r="F153" s="229">
        <f t="shared" si="7"/>
        <v>0</v>
      </c>
      <c r="I153" s="46"/>
      <c r="J153" s="15"/>
      <c r="K153" s="2"/>
    </row>
    <row r="154" spans="1:11" x14ac:dyDescent="0.2">
      <c r="A154" s="94">
        <v>9.1300000000000008</v>
      </c>
      <c r="B154" s="289" t="s">
        <v>152</v>
      </c>
      <c r="C154" s="290">
        <v>1007</v>
      </c>
      <c r="D154" s="291" t="s">
        <v>24</v>
      </c>
      <c r="E154" s="284"/>
      <c r="F154" s="235">
        <f t="shared" si="7"/>
        <v>0</v>
      </c>
      <c r="I154" s="46"/>
      <c r="J154" s="15"/>
      <c r="K154" s="2"/>
    </row>
    <row r="155" spans="1:11" ht="6.95" customHeight="1" x14ac:dyDescent="0.2">
      <c r="A155" s="5"/>
      <c r="B155" s="91"/>
      <c r="C155" s="92"/>
      <c r="D155" s="93"/>
      <c r="E155" s="241"/>
      <c r="F155" s="229"/>
      <c r="J155" s="19"/>
      <c r="K155" s="2"/>
    </row>
    <row r="156" spans="1:11" x14ac:dyDescent="0.2">
      <c r="A156" s="13">
        <v>10</v>
      </c>
      <c r="B156" s="101" t="s">
        <v>134</v>
      </c>
      <c r="C156" s="92"/>
      <c r="D156" s="93"/>
      <c r="E156" s="241"/>
      <c r="F156" s="229"/>
      <c r="J156" s="19"/>
      <c r="K156" s="2"/>
    </row>
    <row r="157" spans="1:11" x14ac:dyDescent="0.2">
      <c r="A157" s="5">
        <v>10.1</v>
      </c>
      <c r="B157" s="80" t="s">
        <v>132</v>
      </c>
      <c r="C157" s="79">
        <v>1369.94</v>
      </c>
      <c r="D157" s="76" t="s">
        <v>12</v>
      </c>
      <c r="E157" s="229"/>
      <c r="F157" s="229">
        <f>ROUND(C157*E157,2)</f>
        <v>0</v>
      </c>
      <c r="J157" s="19"/>
      <c r="K157" s="2"/>
    </row>
    <row r="158" spans="1:11" x14ac:dyDescent="0.2">
      <c r="A158" s="5">
        <v>10.199999999999999</v>
      </c>
      <c r="B158" s="80" t="s">
        <v>130</v>
      </c>
      <c r="C158" s="79">
        <v>3614.78</v>
      </c>
      <c r="D158" s="76" t="s">
        <v>12</v>
      </c>
      <c r="E158" s="229"/>
      <c r="F158" s="229">
        <f>ROUND(C158*E158,2)</f>
        <v>0</v>
      </c>
      <c r="J158" s="19"/>
      <c r="K158" s="2"/>
    </row>
    <row r="159" spans="1:11" x14ac:dyDescent="0.2">
      <c r="A159" s="5">
        <v>10.3</v>
      </c>
      <c r="B159" s="80" t="s">
        <v>136</v>
      </c>
      <c r="C159" s="79">
        <v>3245.1</v>
      </c>
      <c r="D159" s="76" t="s">
        <v>12</v>
      </c>
      <c r="E159" s="229"/>
      <c r="F159" s="229">
        <f>ROUND(C159*E159,2)</f>
        <v>0</v>
      </c>
      <c r="J159" s="19"/>
      <c r="K159" s="2"/>
    </row>
    <row r="160" spans="1:11" ht="12.75" customHeight="1" x14ac:dyDescent="0.2">
      <c r="A160" s="5">
        <v>10.4</v>
      </c>
      <c r="B160" s="80" t="s">
        <v>133</v>
      </c>
      <c r="C160" s="79">
        <v>1242.43</v>
      </c>
      <c r="D160" s="76" t="s">
        <v>12</v>
      </c>
      <c r="E160" s="229"/>
      <c r="F160" s="229">
        <f>ROUND(C160*E160,2)</f>
        <v>0</v>
      </c>
      <c r="J160" s="19"/>
      <c r="K160" s="2"/>
    </row>
    <row r="161" spans="1:26" x14ac:dyDescent="0.2">
      <c r="A161" s="5"/>
      <c r="B161" s="80"/>
      <c r="C161" s="78"/>
      <c r="D161" s="76"/>
      <c r="E161" s="241"/>
      <c r="F161" s="229"/>
      <c r="I161" s="49"/>
      <c r="J161" s="19"/>
      <c r="K161" s="2"/>
    </row>
    <row r="162" spans="1:26" x14ac:dyDescent="0.2">
      <c r="A162" s="5">
        <v>11</v>
      </c>
      <c r="B162" s="77" t="s">
        <v>135</v>
      </c>
      <c r="C162" s="78">
        <v>8611.1299999999992</v>
      </c>
      <c r="D162" s="76" t="s">
        <v>12</v>
      </c>
      <c r="E162" s="229"/>
      <c r="F162" s="229">
        <f>ROUND(C162*E162,2)</f>
        <v>0</v>
      </c>
      <c r="J162" s="19"/>
      <c r="K162" s="2"/>
    </row>
    <row r="163" spans="1:26" x14ac:dyDescent="0.2">
      <c r="A163" s="5"/>
      <c r="B163" s="77"/>
      <c r="C163" s="78"/>
      <c r="D163" s="76"/>
      <c r="E163" s="241"/>
      <c r="F163" s="229"/>
      <c r="J163" s="19"/>
      <c r="K163" s="2"/>
    </row>
    <row r="164" spans="1:26" ht="12.75" customHeight="1" x14ac:dyDescent="0.2">
      <c r="A164" s="5">
        <v>12</v>
      </c>
      <c r="B164" s="77" t="s">
        <v>335</v>
      </c>
      <c r="C164" s="78">
        <v>264</v>
      </c>
      <c r="D164" s="76" t="s">
        <v>342</v>
      </c>
      <c r="E164" s="229"/>
      <c r="F164" s="229">
        <f>ROUND(C164*E164,2)</f>
        <v>0</v>
      </c>
      <c r="I164" s="46"/>
      <c r="J164" s="19"/>
      <c r="K164" s="2"/>
    </row>
    <row r="165" spans="1:26" ht="12.75" customHeight="1" x14ac:dyDescent="0.2">
      <c r="A165" s="5"/>
      <c r="B165" s="77"/>
      <c r="C165" s="78"/>
      <c r="D165" s="76"/>
      <c r="E165" s="229"/>
      <c r="F165" s="229"/>
      <c r="I165" s="46"/>
      <c r="J165" s="19"/>
      <c r="K165" s="2"/>
    </row>
    <row r="166" spans="1:26" ht="12.75" customHeight="1" x14ac:dyDescent="0.2">
      <c r="A166" s="13">
        <v>13</v>
      </c>
      <c r="B166" s="112" t="s">
        <v>336</v>
      </c>
      <c r="C166" s="78"/>
      <c r="D166" s="76"/>
      <c r="E166" s="229"/>
      <c r="F166" s="229"/>
      <c r="I166" s="46"/>
      <c r="J166" s="19"/>
      <c r="K166" s="2"/>
    </row>
    <row r="167" spans="1:26" ht="12.75" customHeight="1" x14ac:dyDescent="0.2">
      <c r="A167" s="5">
        <v>13.1</v>
      </c>
      <c r="B167" s="77" t="s">
        <v>338</v>
      </c>
      <c r="C167" s="78">
        <v>1007.6</v>
      </c>
      <c r="D167" s="76" t="s">
        <v>35</v>
      </c>
      <c r="E167" s="229"/>
      <c r="F167" s="229">
        <f t="shared" ref="F167:F173" si="8">ROUND(C167*E167,2)</f>
        <v>0</v>
      </c>
      <c r="I167" s="46"/>
      <c r="J167" s="19"/>
      <c r="K167" s="2"/>
    </row>
    <row r="168" spans="1:26" ht="12.75" customHeight="1" x14ac:dyDescent="0.2">
      <c r="A168" s="5">
        <v>13.2</v>
      </c>
      <c r="B168" s="103" t="s">
        <v>339</v>
      </c>
      <c r="C168" s="78">
        <v>1007.6</v>
      </c>
      <c r="D168" s="93" t="s">
        <v>35</v>
      </c>
      <c r="E168" s="241"/>
      <c r="F168" s="229">
        <f t="shared" si="8"/>
        <v>0</v>
      </c>
      <c r="I168" s="46"/>
      <c r="J168" s="19"/>
      <c r="K168" s="2"/>
    </row>
    <row r="169" spans="1:26" ht="12.75" customHeight="1" x14ac:dyDescent="0.2">
      <c r="A169" s="5">
        <v>13.3</v>
      </c>
      <c r="B169" s="103" t="s">
        <v>340</v>
      </c>
      <c r="C169" s="78">
        <v>1007.6</v>
      </c>
      <c r="D169" s="93" t="s">
        <v>26</v>
      </c>
      <c r="E169" s="233"/>
      <c r="F169" s="229">
        <f t="shared" si="8"/>
        <v>0</v>
      </c>
      <c r="I169" s="46"/>
      <c r="J169" s="19"/>
      <c r="K169" s="2"/>
    </row>
    <row r="170" spans="1:26" ht="12.75" customHeight="1" x14ac:dyDescent="0.2">
      <c r="A170" s="5">
        <v>13.4</v>
      </c>
      <c r="B170" s="103" t="s">
        <v>341</v>
      </c>
      <c r="C170" s="78">
        <v>1007.6</v>
      </c>
      <c r="D170" s="93" t="s">
        <v>26</v>
      </c>
      <c r="E170" s="233"/>
      <c r="F170" s="229">
        <f t="shared" si="8"/>
        <v>0</v>
      </c>
      <c r="I170" s="46"/>
      <c r="J170" s="19"/>
      <c r="K170" s="2"/>
    </row>
    <row r="171" spans="1:26" ht="12.75" customHeight="1" x14ac:dyDescent="0.2">
      <c r="A171" s="5">
        <v>13.5</v>
      </c>
      <c r="B171" s="103" t="s">
        <v>344</v>
      </c>
      <c r="C171" s="92">
        <v>251.9</v>
      </c>
      <c r="D171" s="93" t="s">
        <v>24</v>
      </c>
      <c r="E171" s="233"/>
      <c r="F171" s="229">
        <f t="shared" si="8"/>
        <v>0</v>
      </c>
      <c r="I171" s="46"/>
      <c r="J171" s="19"/>
      <c r="K171" s="2"/>
    </row>
    <row r="172" spans="1:26" ht="12.75" customHeight="1" x14ac:dyDescent="0.2">
      <c r="A172" s="5">
        <v>13.6</v>
      </c>
      <c r="B172" s="103" t="s">
        <v>345</v>
      </c>
      <c r="C172" s="92">
        <v>33</v>
      </c>
      <c r="D172" s="93" t="s">
        <v>24</v>
      </c>
      <c r="E172" s="233"/>
      <c r="F172" s="229">
        <f t="shared" si="8"/>
        <v>0</v>
      </c>
      <c r="I172" s="46"/>
      <c r="J172" s="19"/>
      <c r="K172" s="2"/>
    </row>
    <row r="173" spans="1:26" ht="12.75" customHeight="1" x14ac:dyDescent="0.2">
      <c r="A173" s="5">
        <v>13.7</v>
      </c>
      <c r="B173" s="103" t="s">
        <v>346</v>
      </c>
      <c r="C173" s="92">
        <v>63.8</v>
      </c>
      <c r="D173" s="93" t="s">
        <v>24</v>
      </c>
      <c r="E173" s="233"/>
      <c r="F173" s="229">
        <f t="shared" si="8"/>
        <v>0</v>
      </c>
      <c r="I173" s="46"/>
      <c r="J173" s="19"/>
      <c r="K173" s="2"/>
    </row>
    <row r="174" spans="1:26" ht="12.75" customHeight="1" x14ac:dyDescent="0.2">
      <c r="A174" s="5"/>
      <c r="B174" s="103"/>
      <c r="C174" s="92"/>
      <c r="D174" s="93"/>
      <c r="E174" s="233"/>
      <c r="F174" s="229"/>
      <c r="I174" s="46"/>
      <c r="J174" s="19"/>
      <c r="K174" s="2"/>
    </row>
    <row r="175" spans="1:26" s="50" customFormat="1" x14ac:dyDescent="0.2">
      <c r="A175" s="22">
        <f>+A166+1</f>
        <v>14</v>
      </c>
      <c r="B175" s="113" t="s">
        <v>337</v>
      </c>
      <c r="C175" s="114">
        <v>9472.24</v>
      </c>
      <c r="D175" s="115" t="s">
        <v>26</v>
      </c>
      <c r="E175" s="241"/>
      <c r="F175" s="245">
        <f>ROUND(C175*E175,2)</f>
        <v>0</v>
      </c>
      <c r="G175" s="7"/>
      <c r="H175" s="2"/>
      <c r="I175" s="24"/>
      <c r="J175" s="23"/>
      <c r="K175" s="2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s="50" customFormat="1" x14ac:dyDescent="0.2">
      <c r="A176" s="22"/>
      <c r="B176" s="116"/>
      <c r="C176" s="117"/>
      <c r="D176" s="115"/>
      <c r="E176" s="241"/>
      <c r="F176" s="245"/>
      <c r="G176" s="7"/>
      <c r="H176" s="2"/>
      <c r="I176" s="24"/>
      <c r="J176" s="25"/>
      <c r="K176" s="2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2" ht="25.5" x14ac:dyDescent="0.2">
      <c r="A177" s="6">
        <f>+A175+1</f>
        <v>15</v>
      </c>
      <c r="B177" s="81" t="s">
        <v>143</v>
      </c>
      <c r="C177" s="118"/>
      <c r="D177" s="119"/>
      <c r="E177" s="241"/>
      <c r="F177" s="229"/>
      <c r="J177" s="51"/>
      <c r="K177" s="2"/>
    </row>
    <row r="178" spans="1:22" x14ac:dyDescent="0.2">
      <c r="A178" s="5">
        <f t="shared" ref="A178:A184" si="9">+A177+0.1</f>
        <v>15.1</v>
      </c>
      <c r="B178" s="80" t="s">
        <v>138</v>
      </c>
      <c r="C178" s="79">
        <v>14211.45</v>
      </c>
      <c r="D178" s="76" t="s">
        <v>26</v>
      </c>
      <c r="E178" s="229"/>
      <c r="F178" s="229">
        <f t="shared" ref="F178:F184" si="10">ROUND(C178*E178,2)</f>
        <v>0</v>
      </c>
      <c r="J178" s="19"/>
      <c r="K178" s="2"/>
    </row>
    <row r="179" spans="1:22" x14ac:dyDescent="0.2">
      <c r="A179" s="5">
        <f t="shared" si="9"/>
        <v>15.2</v>
      </c>
      <c r="B179" s="80" t="s">
        <v>139</v>
      </c>
      <c r="C179" s="79">
        <v>4689.78</v>
      </c>
      <c r="D179" s="76" t="s">
        <v>35</v>
      </c>
      <c r="E179" s="229"/>
      <c r="F179" s="229">
        <f t="shared" si="10"/>
        <v>0</v>
      </c>
      <c r="J179" s="19"/>
      <c r="K179" s="2"/>
    </row>
    <row r="180" spans="1:22" ht="25.5" x14ac:dyDescent="0.2">
      <c r="A180" s="5">
        <f t="shared" si="9"/>
        <v>15.3</v>
      </c>
      <c r="B180" s="83" t="s">
        <v>374</v>
      </c>
      <c r="C180" s="85">
        <v>281.39</v>
      </c>
      <c r="D180" s="86" t="s">
        <v>35</v>
      </c>
      <c r="E180" s="232"/>
      <c r="F180" s="232">
        <f t="shared" si="10"/>
        <v>0</v>
      </c>
      <c r="J180" s="19"/>
      <c r="K180" s="2"/>
    </row>
    <row r="181" spans="1:22" ht="25.5" x14ac:dyDescent="0.2">
      <c r="A181" s="5">
        <f t="shared" si="9"/>
        <v>15.4</v>
      </c>
      <c r="B181" s="80" t="s">
        <v>353</v>
      </c>
      <c r="C181" s="79">
        <v>4689.78</v>
      </c>
      <c r="D181" s="76" t="s">
        <v>35</v>
      </c>
      <c r="E181" s="229"/>
      <c r="F181" s="229">
        <f t="shared" si="10"/>
        <v>0</v>
      </c>
      <c r="J181" s="19"/>
      <c r="K181" s="2"/>
    </row>
    <row r="182" spans="1:22" x14ac:dyDescent="0.2">
      <c r="A182" s="5">
        <f t="shared" si="9"/>
        <v>15.5</v>
      </c>
      <c r="B182" s="80" t="s">
        <v>351</v>
      </c>
      <c r="C182" s="79">
        <v>4689.78</v>
      </c>
      <c r="D182" s="76" t="s">
        <v>352</v>
      </c>
      <c r="E182" s="229"/>
      <c r="F182" s="229">
        <f t="shared" si="10"/>
        <v>0</v>
      </c>
      <c r="H182" s="34"/>
      <c r="J182" s="19"/>
      <c r="K182" s="2"/>
    </row>
    <row r="183" spans="1:22" x14ac:dyDescent="0.2">
      <c r="A183" s="5">
        <f t="shared" si="9"/>
        <v>15.6</v>
      </c>
      <c r="B183" s="80" t="s">
        <v>140</v>
      </c>
      <c r="C183" s="79">
        <v>1125.54</v>
      </c>
      <c r="D183" s="76" t="s">
        <v>25</v>
      </c>
      <c r="E183" s="241"/>
      <c r="F183" s="229">
        <f t="shared" si="10"/>
        <v>0</v>
      </c>
      <c r="J183" s="19"/>
      <c r="K183" s="2"/>
    </row>
    <row r="184" spans="1:22" ht="25.5" x14ac:dyDescent="0.2">
      <c r="A184" s="5">
        <f t="shared" si="9"/>
        <v>15.7</v>
      </c>
      <c r="B184" s="80" t="s">
        <v>375</v>
      </c>
      <c r="C184" s="85">
        <v>937.96</v>
      </c>
      <c r="D184" s="86" t="s">
        <v>25</v>
      </c>
      <c r="E184" s="232"/>
      <c r="F184" s="232">
        <f t="shared" si="10"/>
        <v>0</v>
      </c>
      <c r="H184" s="31"/>
      <c r="I184" s="31"/>
      <c r="J184" s="15"/>
      <c r="K184" s="2"/>
      <c r="L184" s="31"/>
      <c r="M184" s="31"/>
      <c r="N184" s="31"/>
      <c r="O184" s="31"/>
      <c r="P184" s="31" t="e">
        <f>+#REF!*#REF!</f>
        <v>#REF!</v>
      </c>
      <c r="Q184" s="38">
        <f>SUM(Q180:Q183)</f>
        <v>0</v>
      </c>
      <c r="R184" s="2"/>
      <c r="S184" s="2">
        <f>S183+R181</f>
        <v>0</v>
      </c>
      <c r="T184" s="52">
        <v>0.3</v>
      </c>
      <c r="U184" s="39">
        <f t="shared" ref="U184" si="11">+T184*5</f>
        <v>1.5</v>
      </c>
      <c r="V184" s="47"/>
    </row>
    <row r="185" spans="1:22" x14ac:dyDescent="0.2">
      <c r="A185" s="72"/>
      <c r="B185" s="73" t="s">
        <v>61</v>
      </c>
      <c r="C185" s="74"/>
      <c r="D185" s="76"/>
      <c r="E185" s="241"/>
      <c r="F185" s="246">
        <f>SUM(F10:F184)</f>
        <v>0</v>
      </c>
      <c r="H185" s="33"/>
      <c r="J185" s="26"/>
    </row>
    <row r="186" spans="1:22" x14ac:dyDescent="0.2">
      <c r="A186" s="98"/>
      <c r="B186" s="73"/>
      <c r="C186" s="121"/>
      <c r="D186" s="76"/>
      <c r="E186" s="241"/>
      <c r="F186" s="246"/>
      <c r="J186" s="18"/>
    </row>
    <row r="187" spans="1:22" x14ac:dyDescent="0.2">
      <c r="A187" s="72" t="s">
        <v>384</v>
      </c>
      <c r="B187" s="122" t="s">
        <v>108</v>
      </c>
      <c r="C187" s="123"/>
      <c r="D187" s="124"/>
      <c r="E187" s="247"/>
      <c r="F187" s="248"/>
      <c r="J187" s="18"/>
    </row>
    <row r="188" spans="1:22" x14ac:dyDescent="0.2">
      <c r="A188" s="125">
        <v>1</v>
      </c>
      <c r="B188" s="126" t="s">
        <v>23</v>
      </c>
      <c r="C188" s="127">
        <v>6347.78</v>
      </c>
      <c r="D188" s="128" t="s">
        <v>12</v>
      </c>
      <c r="E188" s="249"/>
      <c r="F188" s="248">
        <f>ROUND(C188*E188,2)</f>
        <v>0</v>
      </c>
      <c r="J188" s="18"/>
    </row>
    <row r="189" spans="1:22" x14ac:dyDescent="0.2">
      <c r="A189" s="125"/>
      <c r="B189" s="129"/>
      <c r="C189" s="127"/>
      <c r="D189" s="128"/>
      <c r="E189" s="249"/>
      <c r="F189" s="248"/>
      <c r="J189" s="18"/>
    </row>
    <row r="190" spans="1:22" x14ac:dyDescent="0.2">
      <c r="A190" s="130">
        <v>2</v>
      </c>
      <c r="B190" s="122" t="s">
        <v>29</v>
      </c>
      <c r="C190" s="127"/>
      <c r="D190" s="128"/>
      <c r="E190" s="249"/>
      <c r="F190" s="248"/>
      <c r="J190" s="18"/>
    </row>
    <row r="191" spans="1:22" x14ac:dyDescent="0.2">
      <c r="A191" s="130">
        <v>2.1</v>
      </c>
      <c r="B191" s="122" t="s">
        <v>51</v>
      </c>
      <c r="C191" s="127"/>
      <c r="D191" s="128"/>
      <c r="E191" s="249"/>
      <c r="F191" s="248"/>
      <c r="J191" s="18"/>
    </row>
    <row r="192" spans="1:22" x14ac:dyDescent="0.2">
      <c r="A192" s="125" t="s">
        <v>52</v>
      </c>
      <c r="B192" s="129" t="s">
        <v>347</v>
      </c>
      <c r="C192" s="131">
        <v>1440.3</v>
      </c>
      <c r="D192" s="86" t="s">
        <v>25</v>
      </c>
      <c r="E192" s="232"/>
      <c r="F192" s="244">
        <f>ROUND(C192*E192,2)</f>
        <v>0</v>
      </c>
      <c r="J192" s="18"/>
    </row>
    <row r="193" spans="1:10" x14ac:dyDescent="0.2">
      <c r="A193" s="125" t="s">
        <v>53</v>
      </c>
      <c r="B193" s="129" t="s">
        <v>125</v>
      </c>
      <c r="C193" s="127">
        <v>3360.71</v>
      </c>
      <c r="D193" s="128" t="s">
        <v>25</v>
      </c>
      <c r="E193" s="249"/>
      <c r="F193" s="248">
        <f>ROUND(C193*E193,2)</f>
        <v>0</v>
      </c>
      <c r="J193" s="18"/>
    </row>
    <row r="194" spans="1:10" x14ac:dyDescent="0.2">
      <c r="A194" s="125"/>
      <c r="B194" s="129"/>
      <c r="C194" s="127"/>
      <c r="D194" s="128"/>
      <c r="E194" s="249"/>
      <c r="F194" s="248"/>
      <c r="J194" s="18"/>
    </row>
    <row r="195" spans="1:10" x14ac:dyDescent="0.2">
      <c r="A195" s="82">
        <v>2.2000000000000002</v>
      </c>
      <c r="B195" s="83" t="s">
        <v>376</v>
      </c>
      <c r="C195" s="78">
        <v>5395.61</v>
      </c>
      <c r="D195" s="84" t="s">
        <v>35</v>
      </c>
      <c r="E195" s="229"/>
      <c r="F195" s="229">
        <f>ROUND(C195*E195,2)</f>
        <v>0</v>
      </c>
      <c r="J195" s="18"/>
    </row>
    <row r="196" spans="1:10" x14ac:dyDescent="0.2">
      <c r="A196" s="125">
        <v>2.2999999999999998</v>
      </c>
      <c r="B196" s="80" t="s">
        <v>393</v>
      </c>
      <c r="C196" s="127">
        <v>420.75</v>
      </c>
      <c r="D196" s="128" t="s">
        <v>25</v>
      </c>
      <c r="E196" s="249"/>
      <c r="F196" s="248">
        <f>ROUND(C196*E196,2)</f>
        <v>0</v>
      </c>
      <c r="J196" s="18"/>
    </row>
    <row r="197" spans="1:10" x14ac:dyDescent="0.2">
      <c r="A197" s="125">
        <v>2.4</v>
      </c>
      <c r="B197" s="129" t="s">
        <v>378</v>
      </c>
      <c r="C197" s="127">
        <v>843.37</v>
      </c>
      <c r="D197" s="128" t="s">
        <v>25</v>
      </c>
      <c r="E197" s="231"/>
      <c r="F197" s="248">
        <f>ROUND(C197*E197,2)</f>
        <v>0</v>
      </c>
      <c r="J197" s="18"/>
    </row>
    <row r="198" spans="1:10" ht="25.5" x14ac:dyDescent="0.2">
      <c r="A198" s="132">
        <v>2.5</v>
      </c>
      <c r="B198" s="83" t="s">
        <v>375</v>
      </c>
      <c r="C198" s="131">
        <v>4063.52</v>
      </c>
      <c r="D198" s="86" t="s">
        <v>25</v>
      </c>
      <c r="E198" s="232"/>
      <c r="F198" s="244">
        <f>ROUND(C198*E198,2)</f>
        <v>0</v>
      </c>
      <c r="J198" s="18"/>
    </row>
    <row r="199" spans="1:10" ht="25.5" x14ac:dyDescent="0.2">
      <c r="A199" s="135">
        <v>2.6</v>
      </c>
      <c r="B199" s="175" t="s">
        <v>373</v>
      </c>
      <c r="C199" s="292">
        <v>1728.36</v>
      </c>
      <c r="D199" s="138" t="s">
        <v>25</v>
      </c>
      <c r="E199" s="266"/>
      <c r="F199" s="293">
        <f>ROUND(C199*E199,2)</f>
        <v>0</v>
      </c>
      <c r="J199" s="18"/>
    </row>
    <row r="200" spans="1:10" x14ac:dyDescent="0.2">
      <c r="A200" s="125"/>
      <c r="B200" s="129"/>
      <c r="C200" s="127"/>
      <c r="D200" s="128"/>
      <c r="E200" s="250"/>
      <c r="F200" s="248"/>
      <c r="J200" s="18"/>
    </row>
    <row r="201" spans="1:10" x14ac:dyDescent="0.2">
      <c r="A201" s="130">
        <v>3</v>
      </c>
      <c r="B201" s="122" t="s">
        <v>8</v>
      </c>
      <c r="C201" s="127"/>
      <c r="D201" s="128"/>
      <c r="E201" s="249"/>
      <c r="F201" s="248"/>
      <c r="J201" s="18"/>
    </row>
    <row r="202" spans="1:10" x14ac:dyDescent="0.2">
      <c r="A202" s="125">
        <v>3.1</v>
      </c>
      <c r="B202" s="129" t="s">
        <v>54</v>
      </c>
      <c r="C202" s="127">
        <v>1679.17</v>
      </c>
      <c r="D202" s="128" t="s">
        <v>12</v>
      </c>
      <c r="E202" s="249"/>
      <c r="F202" s="248">
        <f>ROUND(C202*E202,2)</f>
        <v>0</v>
      </c>
      <c r="J202" s="18"/>
    </row>
    <row r="203" spans="1:10" x14ac:dyDescent="0.2">
      <c r="A203" s="125">
        <v>3.2</v>
      </c>
      <c r="B203" s="129" t="s">
        <v>55</v>
      </c>
      <c r="C203" s="127">
        <v>1469.4</v>
      </c>
      <c r="D203" s="128" t="s">
        <v>12</v>
      </c>
      <c r="E203" s="249"/>
      <c r="F203" s="248">
        <f>ROUND(C203*E203,2)</f>
        <v>0</v>
      </c>
      <c r="J203" s="18"/>
    </row>
    <row r="204" spans="1:10" x14ac:dyDescent="0.2">
      <c r="A204" s="125">
        <v>3.3</v>
      </c>
      <c r="B204" s="129" t="s">
        <v>56</v>
      </c>
      <c r="C204" s="127">
        <v>2005.3</v>
      </c>
      <c r="D204" s="128" t="s">
        <v>12</v>
      </c>
      <c r="E204" s="249"/>
      <c r="F204" s="248">
        <f>ROUND(C204*E204,2)</f>
        <v>0</v>
      </c>
      <c r="J204" s="18"/>
    </row>
    <row r="205" spans="1:10" x14ac:dyDescent="0.2">
      <c r="A205" s="125">
        <v>3.4</v>
      </c>
      <c r="B205" s="129" t="s">
        <v>57</v>
      </c>
      <c r="C205" s="127">
        <v>1193.92</v>
      </c>
      <c r="D205" s="128" t="s">
        <v>12</v>
      </c>
      <c r="E205" s="249"/>
      <c r="F205" s="248">
        <f>ROUND(C205*E205,2)</f>
        <v>0</v>
      </c>
      <c r="J205" s="18"/>
    </row>
    <row r="206" spans="1:10" x14ac:dyDescent="0.2">
      <c r="A206" s="125"/>
      <c r="B206" s="129"/>
      <c r="C206" s="127"/>
      <c r="D206" s="128"/>
      <c r="E206" s="249"/>
      <c r="F206" s="248"/>
      <c r="J206" s="18"/>
    </row>
    <row r="207" spans="1:10" x14ac:dyDescent="0.2">
      <c r="A207" s="87">
        <v>4</v>
      </c>
      <c r="B207" s="88" t="s">
        <v>10</v>
      </c>
      <c r="C207" s="127"/>
      <c r="D207" s="89"/>
      <c r="E207" s="251"/>
      <c r="F207" s="248"/>
      <c r="J207" s="18"/>
    </row>
    <row r="208" spans="1:10" x14ac:dyDescent="0.2">
      <c r="A208" s="125">
        <v>4.0999999999999996</v>
      </c>
      <c r="B208" s="129" t="s">
        <v>54</v>
      </c>
      <c r="C208" s="127">
        <v>1679.17</v>
      </c>
      <c r="D208" s="128" t="s">
        <v>12</v>
      </c>
      <c r="E208" s="250"/>
      <c r="F208" s="248">
        <f>ROUND(C208*E208,2)</f>
        <v>0</v>
      </c>
      <c r="J208" s="18"/>
    </row>
    <row r="209" spans="1:10" x14ac:dyDescent="0.2">
      <c r="A209" s="125">
        <v>4.2</v>
      </c>
      <c r="B209" s="129" t="s">
        <v>55</v>
      </c>
      <c r="C209" s="127">
        <v>1469.4</v>
      </c>
      <c r="D209" s="128" t="s">
        <v>12</v>
      </c>
      <c r="E209" s="250"/>
      <c r="F209" s="248">
        <f>ROUND(C209*E209,2)</f>
        <v>0</v>
      </c>
      <c r="J209" s="18"/>
    </row>
    <row r="210" spans="1:10" x14ac:dyDescent="0.2">
      <c r="A210" s="125">
        <v>4.3</v>
      </c>
      <c r="B210" s="129" t="s">
        <v>56</v>
      </c>
      <c r="C210" s="127">
        <v>2005.3</v>
      </c>
      <c r="D210" s="128" t="s">
        <v>12</v>
      </c>
      <c r="E210" s="247"/>
      <c r="F210" s="248">
        <f>ROUND(C210*E210,2)</f>
        <v>0</v>
      </c>
      <c r="J210" s="18"/>
    </row>
    <row r="211" spans="1:10" x14ac:dyDescent="0.2">
      <c r="A211" s="125">
        <v>4.4000000000000004</v>
      </c>
      <c r="B211" s="129" t="s">
        <v>57</v>
      </c>
      <c r="C211" s="127">
        <v>1193.92</v>
      </c>
      <c r="D211" s="128" t="s">
        <v>12</v>
      </c>
      <c r="E211" s="250"/>
      <c r="F211" s="248">
        <f>ROUND(C211*E211,2)</f>
        <v>0</v>
      </c>
      <c r="J211" s="18"/>
    </row>
    <row r="212" spans="1:10" x14ac:dyDescent="0.2">
      <c r="A212" s="125"/>
      <c r="B212" s="90"/>
      <c r="C212" s="127"/>
      <c r="D212" s="124"/>
      <c r="E212" s="247"/>
      <c r="F212" s="248"/>
      <c r="J212" s="18"/>
    </row>
    <row r="213" spans="1:10" ht="17.25" customHeight="1" x14ac:dyDescent="0.2">
      <c r="A213" s="130">
        <v>5</v>
      </c>
      <c r="B213" s="122" t="s">
        <v>31</v>
      </c>
      <c r="C213" s="133"/>
      <c r="D213" s="128"/>
      <c r="E213" s="250"/>
      <c r="F213" s="248"/>
      <c r="J213" s="18"/>
    </row>
    <row r="214" spans="1:10" ht="25.5" x14ac:dyDescent="0.2">
      <c r="A214" s="125">
        <v>5.0999999999999996</v>
      </c>
      <c r="B214" s="129" t="s">
        <v>360</v>
      </c>
      <c r="C214" s="134">
        <v>1</v>
      </c>
      <c r="D214" s="86" t="s">
        <v>24</v>
      </c>
      <c r="E214" s="252"/>
      <c r="F214" s="253">
        <f t="shared" ref="F214:F238" si="12">ROUND(C214*E214,2)</f>
        <v>0</v>
      </c>
      <c r="J214" s="18"/>
    </row>
    <row r="215" spans="1:10" ht="25.5" x14ac:dyDescent="0.2">
      <c r="A215" s="125">
        <v>5.2</v>
      </c>
      <c r="B215" s="80" t="s">
        <v>361</v>
      </c>
      <c r="C215" s="134">
        <v>4</v>
      </c>
      <c r="D215" s="86" t="s">
        <v>24</v>
      </c>
      <c r="E215" s="254"/>
      <c r="F215" s="253">
        <f t="shared" si="12"/>
        <v>0</v>
      </c>
      <c r="J215" s="18"/>
    </row>
    <row r="216" spans="1:10" ht="25.5" x14ac:dyDescent="0.2">
      <c r="A216" s="125">
        <v>5.3</v>
      </c>
      <c r="B216" s="129" t="s">
        <v>362</v>
      </c>
      <c r="C216" s="134">
        <v>4</v>
      </c>
      <c r="D216" s="86" t="s">
        <v>24</v>
      </c>
      <c r="E216" s="254"/>
      <c r="F216" s="253">
        <f t="shared" si="12"/>
        <v>0</v>
      </c>
      <c r="J216" s="18"/>
    </row>
    <row r="217" spans="1:10" ht="25.5" x14ac:dyDescent="0.2">
      <c r="A217" s="125">
        <v>5.4</v>
      </c>
      <c r="B217" s="129" t="s">
        <v>358</v>
      </c>
      <c r="C217" s="134">
        <v>3</v>
      </c>
      <c r="D217" s="86" t="s">
        <v>24</v>
      </c>
      <c r="E217" s="254"/>
      <c r="F217" s="253">
        <f t="shared" si="12"/>
        <v>0</v>
      </c>
      <c r="J217" s="18"/>
    </row>
    <row r="218" spans="1:10" ht="25.5" x14ac:dyDescent="0.2">
      <c r="A218" s="125">
        <v>5.5</v>
      </c>
      <c r="B218" s="80" t="s">
        <v>453</v>
      </c>
      <c r="C218" s="134">
        <v>8</v>
      </c>
      <c r="D218" s="86" t="s">
        <v>24</v>
      </c>
      <c r="E218" s="254"/>
      <c r="F218" s="253">
        <f t="shared" si="12"/>
        <v>0</v>
      </c>
      <c r="J218" s="18"/>
    </row>
    <row r="219" spans="1:10" ht="25.5" x14ac:dyDescent="0.2">
      <c r="A219" s="125">
        <v>5.6</v>
      </c>
      <c r="B219" s="80" t="s">
        <v>454</v>
      </c>
      <c r="C219" s="134">
        <v>6</v>
      </c>
      <c r="D219" s="86" t="s">
        <v>24</v>
      </c>
      <c r="E219" s="254"/>
      <c r="F219" s="253">
        <f t="shared" si="12"/>
        <v>0</v>
      </c>
      <c r="J219" s="18"/>
    </row>
    <row r="220" spans="1:10" ht="25.5" x14ac:dyDescent="0.2">
      <c r="A220" s="125">
        <v>5.7</v>
      </c>
      <c r="B220" s="129" t="s">
        <v>455</v>
      </c>
      <c r="C220" s="134">
        <v>1</v>
      </c>
      <c r="D220" s="86" t="s">
        <v>24</v>
      </c>
      <c r="E220" s="254"/>
      <c r="F220" s="253">
        <f t="shared" si="12"/>
        <v>0</v>
      </c>
      <c r="J220" s="18"/>
    </row>
    <row r="221" spans="1:10" ht="25.5" x14ac:dyDescent="0.2">
      <c r="A221" s="125">
        <v>5.8</v>
      </c>
      <c r="B221" s="129" t="s">
        <v>456</v>
      </c>
      <c r="C221" s="134">
        <v>3</v>
      </c>
      <c r="D221" s="86" t="s">
        <v>24</v>
      </c>
      <c r="E221" s="254"/>
      <c r="F221" s="253">
        <f t="shared" si="12"/>
        <v>0</v>
      </c>
      <c r="J221" s="18"/>
    </row>
    <row r="222" spans="1:10" ht="25.5" x14ac:dyDescent="0.2">
      <c r="A222" s="125">
        <v>5.9</v>
      </c>
      <c r="B222" s="129" t="s">
        <v>457</v>
      </c>
      <c r="C222" s="134">
        <v>2</v>
      </c>
      <c r="D222" s="86" t="s">
        <v>24</v>
      </c>
      <c r="E222" s="254"/>
      <c r="F222" s="253">
        <f t="shared" si="12"/>
        <v>0</v>
      </c>
      <c r="J222" s="18"/>
    </row>
    <row r="223" spans="1:10" ht="25.5" x14ac:dyDescent="0.2">
      <c r="A223" s="139">
        <v>5.0999999999999996</v>
      </c>
      <c r="B223" s="129" t="s">
        <v>458</v>
      </c>
      <c r="C223" s="134">
        <v>4</v>
      </c>
      <c r="D223" s="86" t="s">
        <v>24</v>
      </c>
      <c r="E223" s="254"/>
      <c r="F223" s="253">
        <f t="shared" si="12"/>
        <v>0</v>
      </c>
      <c r="J223" s="18"/>
    </row>
    <row r="224" spans="1:10" ht="25.5" x14ac:dyDescent="0.2">
      <c r="A224" s="125">
        <v>5.1100000000000003</v>
      </c>
      <c r="B224" s="91" t="s">
        <v>459</v>
      </c>
      <c r="C224" s="134">
        <v>3</v>
      </c>
      <c r="D224" s="86" t="s">
        <v>24</v>
      </c>
      <c r="E224" s="252"/>
      <c r="F224" s="253">
        <f t="shared" si="12"/>
        <v>0</v>
      </c>
      <c r="J224" s="18"/>
    </row>
    <row r="225" spans="1:10" ht="25.5" x14ac:dyDescent="0.2">
      <c r="A225" s="125">
        <v>5.12</v>
      </c>
      <c r="B225" s="91" t="s">
        <v>460</v>
      </c>
      <c r="C225" s="134">
        <v>2</v>
      </c>
      <c r="D225" s="86" t="s">
        <v>24</v>
      </c>
      <c r="E225" s="252"/>
      <c r="F225" s="253">
        <f t="shared" si="12"/>
        <v>0</v>
      </c>
      <c r="J225" s="18"/>
    </row>
    <row r="226" spans="1:10" ht="25.5" x14ac:dyDescent="0.2">
      <c r="A226" s="125">
        <v>5.13</v>
      </c>
      <c r="B226" s="129" t="s">
        <v>461</v>
      </c>
      <c r="C226" s="134">
        <v>1</v>
      </c>
      <c r="D226" s="86" t="s">
        <v>24</v>
      </c>
      <c r="E226" s="252"/>
      <c r="F226" s="253">
        <f t="shared" si="12"/>
        <v>0</v>
      </c>
      <c r="J226" s="18"/>
    </row>
    <row r="227" spans="1:10" ht="25.5" x14ac:dyDescent="0.2">
      <c r="A227" s="139">
        <v>5.14</v>
      </c>
      <c r="B227" s="129" t="s">
        <v>462</v>
      </c>
      <c r="C227" s="134">
        <v>1</v>
      </c>
      <c r="D227" s="86" t="s">
        <v>24</v>
      </c>
      <c r="E227" s="252"/>
      <c r="F227" s="253">
        <f t="shared" si="12"/>
        <v>0</v>
      </c>
      <c r="J227" s="18"/>
    </row>
    <row r="228" spans="1:10" ht="25.5" x14ac:dyDescent="0.2">
      <c r="A228" s="139">
        <v>5.15</v>
      </c>
      <c r="B228" s="129" t="s">
        <v>463</v>
      </c>
      <c r="C228" s="134">
        <v>1</v>
      </c>
      <c r="D228" s="86" t="s">
        <v>24</v>
      </c>
      <c r="E228" s="252"/>
      <c r="F228" s="253">
        <f t="shared" si="12"/>
        <v>0</v>
      </c>
      <c r="J228" s="18"/>
    </row>
    <row r="229" spans="1:10" ht="25.5" x14ac:dyDescent="0.2">
      <c r="A229" s="125">
        <v>5.16</v>
      </c>
      <c r="B229" s="129" t="s">
        <v>459</v>
      </c>
      <c r="C229" s="134">
        <v>1</v>
      </c>
      <c r="D229" s="86" t="s">
        <v>24</v>
      </c>
      <c r="E229" s="252"/>
      <c r="F229" s="253">
        <f t="shared" si="12"/>
        <v>0</v>
      </c>
      <c r="J229" s="18"/>
    </row>
    <row r="230" spans="1:10" ht="25.5" x14ac:dyDescent="0.2">
      <c r="A230" s="139">
        <v>5.17</v>
      </c>
      <c r="B230" s="129" t="s">
        <v>464</v>
      </c>
      <c r="C230" s="134">
        <v>1</v>
      </c>
      <c r="D230" s="86" t="s">
        <v>24</v>
      </c>
      <c r="E230" s="252"/>
      <c r="F230" s="253">
        <f t="shared" si="12"/>
        <v>0</v>
      </c>
      <c r="J230" s="18"/>
    </row>
    <row r="231" spans="1:10" ht="25.5" x14ac:dyDescent="0.2">
      <c r="A231" s="139">
        <v>5.18</v>
      </c>
      <c r="B231" s="129" t="s">
        <v>465</v>
      </c>
      <c r="C231" s="134">
        <v>1</v>
      </c>
      <c r="D231" s="86" t="s">
        <v>24</v>
      </c>
      <c r="E231" s="256"/>
      <c r="F231" s="253">
        <f t="shared" si="12"/>
        <v>0</v>
      </c>
      <c r="J231" s="18"/>
    </row>
    <row r="232" spans="1:10" ht="25.5" x14ac:dyDescent="0.2">
      <c r="A232" s="160">
        <v>5.19</v>
      </c>
      <c r="B232" s="136" t="s">
        <v>466</v>
      </c>
      <c r="C232" s="137">
        <v>4</v>
      </c>
      <c r="D232" s="138" t="s">
        <v>24</v>
      </c>
      <c r="E232" s="294"/>
      <c r="F232" s="255">
        <f t="shared" si="12"/>
        <v>0</v>
      </c>
      <c r="J232" s="18"/>
    </row>
    <row r="233" spans="1:10" x14ac:dyDescent="0.2">
      <c r="A233" s="139">
        <v>5.2</v>
      </c>
      <c r="B233" s="91" t="s">
        <v>403</v>
      </c>
      <c r="C233" s="134">
        <v>3</v>
      </c>
      <c r="D233" s="86" t="s">
        <v>24</v>
      </c>
      <c r="E233" s="254"/>
      <c r="F233" s="253">
        <f t="shared" si="12"/>
        <v>0</v>
      </c>
      <c r="J233" s="18"/>
    </row>
    <row r="234" spans="1:10" x14ac:dyDescent="0.2">
      <c r="A234" s="139">
        <v>5.21</v>
      </c>
      <c r="B234" s="91" t="s">
        <v>395</v>
      </c>
      <c r="C234" s="134">
        <v>14</v>
      </c>
      <c r="D234" s="86" t="s">
        <v>24</v>
      </c>
      <c r="E234" s="254"/>
      <c r="F234" s="253">
        <f t="shared" si="12"/>
        <v>0</v>
      </c>
      <c r="J234" s="18"/>
    </row>
    <row r="235" spans="1:10" x14ac:dyDescent="0.2">
      <c r="A235" s="139">
        <v>5.22</v>
      </c>
      <c r="B235" s="91" t="s">
        <v>396</v>
      </c>
      <c r="C235" s="134">
        <v>25</v>
      </c>
      <c r="D235" s="86" t="s">
        <v>24</v>
      </c>
      <c r="E235" s="254"/>
      <c r="F235" s="253">
        <f t="shared" si="12"/>
        <v>0</v>
      </c>
      <c r="J235" s="18"/>
    </row>
    <row r="236" spans="1:10" x14ac:dyDescent="0.2">
      <c r="A236" s="139">
        <v>5.23</v>
      </c>
      <c r="B236" s="91" t="s">
        <v>397</v>
      </c>
      <c r="C236" s="134">
        <v>5</v>
      </c>
      <c r="D236" s="86" t="s">
        <v>24</v>
      </c>
      <c r="E236" s="254"/>
      <c r="F236" s="253">
        <f t="shared" si="12"/>
        <v>0</v>
      </c>
      <c r="J236" s="18"/>
    </row>
    <row r="237" spans="1:10" x14ac:dyDescent="0.2">
      <c r="A237" s="139">
        <v>5.24</v>
      </c>
      <c r="B237" s="91" t="s">
        <v>398</v>
      </c>
      <c r="C237" s="134">
        <v>3</v>
      </c>
      <c r="D237" s="86" t="s">
        <v>24</v>
      </c>
      <c r="E237" s="254"/>
      <c r="F237" s="253">
        <f t="shared" si="12"/>
        <v>0</v>
      </c>
      <c r="J237" s="18"/>
    </row>
    <row r="238" spans="1:10" ht="38.25" x14ac:dyDescent="0.2">
      <c r="A238" s="139">
        <v>5.25</v>
      </c>
      <c r="B238" s="129" t="s">
        <v>343</v>
      </c>
      <c r="C238" s="134">
        <v>16</v>
      </c>
      <c r="D238" s="86" t="s">
        <v>24</v>
      </c>
      <c r="E238" s="257"/>
      <c r="F238" s="254">
        <f t="shared" si="12"/>
        <v>0</v>
      </c>
      <c r="J238" s="18"/>
    </row>
    <row r="239" spans="1:10" x14ac:dyDescent="0.2">
      <c r="A239" s="139"/>
      <c r="B239" s="129"/>
      <c r="C239" s="133"/>
      <c r="D239" s="128"/>
      <c r="E239" s="250"/>
      <c r="F239" s="248"/>
      <c r="J239" s="18"/>
    </row>
    <row r="240" spans="1:10" ht="25.5" x14ac:dyDescent="0.2">
      <c r="A240" s="130">
        <v>6</v>
      </c>
      <c r="B240" s="122" t="s">
        <v>377</v>
      </c>
      <c r="C240" s="133"/>
      <c r="D240" s="128"/>
      <c r="E240" s="250"/>
      <c r="F240" s="248"/>
      <c r="J240" s="18"/>
    </row>
    <row r="241" spans="1:10" ht="51" x14ac:dyDescent="0.2">
      <c r="A241" s="140">
        <v>6.1</v>
      </c>
      <c r="B241" s="129" t="s">
        <v>404</v>
      </c>
      <c r="C241" s="133">
        <v>2</v>
      </c>
      <c r="D241" s="128" t="s">
        <v>24</v>
      </c>
      <c r="E241" s="249"/>
      <c r="F241" s="248">
        <f>ROUND(C241*E241,2)</f>
        <v>0</v>
      </c>
      <c r="J241" s="18"/>
    </row>
    <row r="242" spans="1:10" ht="51" x14ac:dyDescent="0.2">
      <c r="A242" s="140">
        <v>6.2</v>
      </c>
      <c r="B242" s="129" t="s">
        <v>405</v>
      </c>
      <c r="C242" s="133">
        <v>1</v>
      </c>
      <c r="D242" s="128" t="s">
        <v>24</v>
      </c>
      <c r="E242" s="249"/>
      <c r="F242" s="248">
        <f>ROUND(C242*E242,2)</f>
        <v>0</v>
      </c>
      <c r="J242" s="18"/>
    </row>
    <row r="243" spans="1:10" x14ac:dyDescent="0.2">
      <c r="A243" s="140">
        <v>6.3</v>
      </c>
      <c r="B243" s="129" t="s">
        <v>58</v>
      </c>
      <c r="C243" s="133">
        <v>3</v>
      </c>
      <c r="D243" s="128" t="s">
        <v>24</v>
      </c>
      <c r="E243" s="249"/>
      <c r="F243" s="248">
        <f>ROUND(C243*E243,2)</f>
        <v>0</v>
      </c>
      <c r="J243" s="18"/>
    </row>
    <row r="244" spans="1:10" x14ac:dyDescent="0.2">
      <c r="A244" s="140">
        <v>6.4</v>
      </c>
      <c r="B244" s="90" t="s">
        <v>60</v>
      </c>
      <c r="C244" s="133">
        <v>1</v>
      </c>
      <c r="D244" s="128" t="s">
        <v>24</v>
      </c>
      <c r="E244" s="249"/>
      <c r="F244" s="248">
        <f>ROUND(C244*E244,2)</f>
        <v>0</v>
      </c>
      <c r="J244" s="18"/>
    </row>
    <row r="245" spans="1:10" ht="8.25" customHeight="1" x14ac:dyDescent="0.2">
      <c r="A245" s="139"/>
      <c r="B245" s="90"/>
      <c r="C245" s="133"/>
      <c r="D245" s="128"/>
      <c r="E245" s="250"/>
      <c r="F245" s="248"/>
      <c r="J245" s="18"/>
    </row>
    <row r="246" spans="1:10" x14ac:dyDescent="0.2">
      <c r="A246" s="141">
        <v>7</v>
      </c>
      <c r="B246" s="122" t="s">
        <v>64</v>
      </c>
      <c r="C246" s="133"/>
      <c r="D246" s="128"/>
      <c r="E246" s="250"/>
      <c r="F246" s="248"/>
      <c r="J246" s="18"/>
    </row>
    <row r="247" spans="1:10" x14ac:dyDescent="0.2">
      <c r="A247" s="125">
        <v>7.1</v>
      </c>
      <c r="B247" s="129" t="s">
        <v>65</v>
      </c>
      <c r="C247" s="133">
        <v>10.44</v>
      </c>
      <c r="D247" s="128" t="s">
        <v>25</v>
      </c>
      <c r="E247" s="249"/>
      <c r="F247" s="248">
        <f>ROUND(C247*E247,2)</f>
        <v>0</v>
      </c>
      <c r="J247" s="18"/>
    </row>
    <row r="248" spans="1:10" ht="8.25" customHeight="1" x14ac:dyDescent="0.2">
      <c r="A248" s="125"/>
      <c r="B248" s="129"/>
      <c r="C248" s="133"/>
      <c r="D248" s="128"/>
      <c r="E248" s="250"/>
      <c r="F248" s="248"/>
      <c r="J248" s="18"/>
    </row>
    <row r="249" spans="1:10" x14ac:dyDescent="0.2">
      <c r="A249" s="130">
        <v>8</v>
      </c>
      <c r="B249" s="122" t="s">
        <v>34</v>
      </c>
      <c r="C249" s="133"/>
      <c r="D249" s="128"/>
      <c r="E249" s="250"/>
      <c r="F249" s="248"/>
      <c r="J249" s="18"/>
    </row>
    <row r="250" spans="1:10" ht="25.5" x14ac:dyDescent="0.2">
      <c r="A250" s="13">
        <v>8.1</v>
      </c>
      <c r="B250" s="81" t="s">
        <v>116</v>
      </c>
      <c r="C250" s="133"/>
      <c r="D250" s="128"/>
      <c r="E250" s="250"/>
      <c r="F250" s="248"/>
      <c r="J250" s="18"/>
    </row>
    <row r="251" spans="1:10" x14ac:dyDescent="0.2">
      <c r="A251" s="5" t="s">
        <v>72</v>
      </c>
      <c r="B251" s="80" t="s">
        <v>23</v>
      </c>
      <c r="C251" s="133">
        <v>6</v>
      </c>
      <c r="D251" s="128" t="s">
        <v>12</v>
      </c>
      <c r="E251" s="250"/>
      <c r="F251" s="248">
        <f t="shared" ref="F251:F259" si="13">ROUND(C251*E251,2)</f>
        <v>0</v>
      </c>
      <c r="J251" s="18"/>
    </row>
    <row r="252" spans="1:10" ht="25.5" x14ac:dyDescent="0.2">
      <c r="A252" s="5" t="s">
        <v>73</v>
      </c>
      <c r="B252" s="80" t="s">
        <v>467</v>
      </c>
      <c r="C252" s="108">
        <v>6</v>
      </c>
      <c r="D252" s="86" t="s">
        <v>12</v>
      </c>
      <c r="E252" s="242"/>
      <c r="F252" s="244">
        <f t="shared" si="13"/>
        <v>0</v>
      </c>
      <c r="J252" s="18"/>
    </row>
    <row r="253" spans="1:10" ht="25.5" x14ac:dyDescent="0.2">
      <c r="A253" s="5" t="s">
        <v>74</v>
      </c>
      <c r="B253" s="80" t="s">
        <v>468</v>
      </c>
      <c r="C253" s="133">
        <v>4</v>
      </c>
      <c r="D253" s="128" t="s">
        <v>24</v>
      </c>
      <c r="E253" s="250"/>
      <c r="F253" s="248">
        <f t="shared" si="13"/>
        <v>0</v>
      </c>
      <c r="J253" s="18"/>
    </row>
    <row r="254" spans="1:10" x14ac:dyDescent="0.2">
      <c r="A254" s="5" t="s">
        <v>75</v>
      </c>
      <c r="B254" s="129" t="s">
        <v>469</v>
      </c>
      <c r="C254" s="133">
        <v>2</v>
      </c>
      <c r="D254" s="128" t="s">
        <v>24</v>
      </c>
      <c r="E254" s="250"/>
      <c r="F254" s="248">
        <f t="shared" si="13"/>
        <v>0</v>
      </c>
      <c r="J254" s="18"/>
    </row>
    <row r="255" spans="1:10" x14ac:dyDescent="0.2">
      <c r="A255" s="5" t="s">
        <v>76</v>
      </c>
      <c r="B255" s="80" t="s">
        <v>102</v>
      </c>
      <c r="C255" s="133">
        <v>2</v>
      </c>
      <c r="D255" s="128" t="s">
        <v>24</v>
      </c>
      <c r="E255" s="250"/>
      <c r="F255" s="248">
        <f t="shared" si="13"/>
        <v>0</v>
      </c>
      <c r="J255" s="18"/>
    </row>
    <row r="256" spans="1:10" x14ac:dyDescent="0.2">
      <c r="A256" s="5" t="s">
        <v>77</v>
      </c>
      <c r="B256" s="126" t="s">
        <v>100</v>
      </c>
      <c r="C256" s="133">
        <v>3.96</v>
      </c>
      <c r="D256" s="128" t="s">
        <v>25</v>
      </c>
      <c r="E256" s="250"/>
      <c r="F256" s="248">
        <f t="shared" si="13"/>
        <v>0</v>
      </c>
      <c r="J256" s="18"/>
    </row>
    <row r="257" spans="1:10" x14ac:dyDescent="0.2">
      <c r="A257" s="5" t="s">
        <v>78</v>
      </c>
      <c r="B257" s="126" t="s">
        <v>27</v>
      </c>
      <c r="C257" s="133">
        <v>3.71</v>
      </c>
      <c r="D257" s="128" t="s">
        <v>25</v>
      </c>
      <c r="E257" s="249"/>
      <c r="F257" s="248">
        <f t="shared" si="13"/>
        <v>0</v>
      </c>
      <c r="J257" s="18"/>
    </row>
    <row r="258" spans="1:10" x14ac:dyDescent="0.2">
      <c r="A258" s="5" t="s">
        <v>79</v>
      </c>
      <c r="B258" s="126" t="s">
        <v>28</v>
      </c>
      <c r="C258" s="133">
        <v>0.3</v>
      </c>
      <c r="D258" s="142" t="s">
        <v>25</v>
      </c>
      <c r="E258" s="249"/>
      <c r="F258" s="248">
        <f t="shared" si="13"/>
        <v>0</v>
      </c>
      <c r="J258" s="18"/>
    </row>
    <row r="259" spans="1:10" x14ac:dyDescent="0.2">
      <c r="A259" s="5" t="s">
        <v>104</v>
      </c>
      <c r="B259" s="80" t="s">
        <v>20</v>
      </c>
      <c r="C259" s="133">
        <v>1</v>
      </c>
      <c r="D259" s="128" t="s">
        <v>24</v>
      </c>
      <c r="E259" s="250"/>
      <c r="F259" s="248">
        <f t="shared" si="13"/>
        <v>0</v>
      </c>
      <c r="J259" s="18"/>
    </row>
    <row r="260" spans="1:10" ht="8.25" customHeight="1" x14ac:dyDescent="0.2">
      <c r="A260" s="5"/>
      <c r="B260" s="80"/>
      <c r="C260" s="133"/>
      <c r="D260" s="128"/>
      <c r="E260" s="250"/>
      <c r="F260" s="248"/>
      <c r="J260" s="18"/>
    </row>
    <row r="261" spans="1:10" ht="25.5" x14ac:dyDescent="0.2">
      <c r="A261" s="13">
        <v>8.1999999999999993</v>
      </c>
      <c r="B261" s="81" t="s">
        <v>113</v>
      </c>
      <c r="C261" s="133"/>
      <c r="D261" s="128"/>
      <c r="E261" s="250"/>
      <c r="F261" s="248"/>
      <c r="J261" s="18"/>
    </row>
    <row r="262" spans="1:10" x14ac:dyDescent="0.2">
      <c r="A262" s="5" t="s">
        <v>72</v>
      </c>
      <c r="B262" s="80" t="s">
        <v>23</v>
      </c>
      <c r="C262" s="133">
        <v>12</v>
      </c>
      <c r="D262" s="128" t="s">
        <v>12</v>
      </c>
      <c r="E262" s="250"/>
      <c r="F262" s="248">
        <f t="shared" ref="F262:F270" si="14">ROUND(C262*E262,2)</f>
        <v>0</v>
      </c>
      <c r="J262" s="18"/>
    </row>
    <row r="263" spans="1:10" ht="25.5" x14ac:dyDescent="0.2">
      <c r="A263" s="5" t="s">
        <v>73</v>
      </c>
      <c r="B263" s="80" t="s">
        <v>470</v>
      </c>
      <c r="C263" s="108">
        <v>12</v>
      </c>
      <c r="D263" s="86" t="s">
        <v>12</v>
      </c>
      <c r="E263" s="242"/>
      <c r="F263" s="244">
        <f t="shared" si="14"/>
        <v>0</v>
      </c>
      <c r="J263" s="18"/>
    </row>
    <row r="264" spans="1:10" ht="25.5" x14ac:dyDescent="0.2">
      <c r="A264" s="5" t="s">
        <v>74</v>
      </c>
      <c r="B264" s="80" t="s">
        <v>444</v>
      </c>
      <c r="C264" s="133">
        <v>8</v>
      </c>
      <c r="D264" s="128" t="s">
        <v>24</v>
      </c>
      <c r="E264" s="250"/>
      <c r="F264" s="248">
        <f t="shared" si="14"/>
        <v>0</v>
      </c>
      <c r="J264" s="18"/>
    </row>
    <row r="265" spans="1:10" x14ac:dyDescent="0.2">
      <c r="A265" s="5" t="s">
        <v>75</v>
      </c>
      <c r="B265" s="129" t="s">
        <v>445</v>
      </c>
      <c r="C265" s="133">
        <v>4</v>
      </c>
      <c r="D265" s="128" t="s">
        <v>24</v>
      </c>
      <c r="E265" s="250"/>
      <c r="F265" s="248">
        <f t="shared" si="14"/>
        <v>0</v>
      </c>
      <c r="J265" s="18"/>
    </row>
    <row r="266" spans="1:10" x14ac:dyDescent="0.2">
      <c r="A266" s="5" t="s">
        <v>76</v>
      </c>
      <c r="B266" s="80" t="s">
        <v>102</v>
      </c>
      <c r="C266" s="133">
        <v>4</v>
      </c>
      <c r="D266" s="128" t="s">
        <v>24</v>
      </c>
      <c r="E266" s="250"/>
      <c r="F266" s="248">
        <f t="shared" si="14"/>
        <v>0</v>
      </c>
      <c r="J266" s="18"/>
    </row>
    <row r="267" spans="1:10" x14ac:dyDescent="0.2">
      <c r="A267" s="5" t="s">
        <v>77</v>
      </c>
      <c r="B267" s="126" t="s">
        <v>100</v>
      </c>
      <c r="C267" s="133">
        <v>7.92</v>
      </c>
      <c r="D267" s="128" t="s">
        <v>25</v>
      </c>
      <c r="E267" s="250"/>
      <c r="F267" s="248">
        <f t="shared" si="14"/>
        <v>0</v>
      </c>
      <c r="J267" s="18"/>
    </row>
    <row r="268" spans="1:10" x14ac:dyDescent="0.2">
      <c r="A268" s="5" t="s">
        <v>78</v>
      </c>
      <c r="B268" s="126" t="s">
        <v>27</v>
      </c>
      <c r="C268" s="133">
        <v>7.42</v>
      </c>
      <c r="D268" s="128" t="s">
        <v>25</v>
      </c>
      <c r="E268" s="249"/>
      <c r="F268" s="248">
        <f t="shared" si="14"/>
        <v>0</v>
      </c>
      <c r="J268" s="18"/>
    </row>
    <row r="269" spans="1:10" x14ac:dyDescent="0.2">
      <c r="A269" s="5" t="s">
        <v>79</v>
      </c>
      <c r="B269" s="126" t="s">
        <v>28</v>
      </c>
      <c r="C269" s="133">
        <v>0.6</v>
      </c>
      <c r="D269" s="142" t="s">
        <v>25</v>
      </c>
      <c r="E269" s="249"/>
      <c r="F269" s="248">
        <f t="shared" si="14"/>
        <v>0</v>
      </c>
      <c r="J269" s="18"/>
    </row>
    <row r="270" spans="1:10" x14ac:dyDescent="0.2">
      <c r="A270" s="14" t="s">
        <v>104</v>
      </c>
      <c r="B270" s="120" t="s">
        <v>20</v>
      </c>
      <c r="C270" s="143">
        <v>2</v>
      </c>
      <c r="D270" s="144" t="s">
        <v>24</v>
      </c>
      <c r="E270" s="295"/>
      <c r="F270" s="258">
        <f t="shared" si="14"/>
        <v>0</v>
      </c>
      <c r="J270" s="18"/>
    </row>
    <row r="271" spans="1:10" ht="7.5" customHeight="1" x14ac:dyDescent="0.2">
      <c r="A271" s="5"/>
      <c r="B271" s="80"/>
      <c r="C271" s="133"/>
      <c r="D271" s="128"/>
      <c r="E271" s="259"/>
      <c r="F271" s="248"/>
      <c r="J271" s="18"/>
    </row>
    <row r="272" spans="1:10" ht="25.5" x14ac:dyDescent="0.2">
      <c r="A272" s="13">
        <v>8.3000000000000007</v>
      </c>
      <c r="B272" s="81" t="s">
        <v>114</v>
      </c>
      <c r="C272" s="133"/>
      <c r="D272" s="128"/>
      <c r="E272" s="250"/>
      <c r="F272" s="248"/>
      <c r="J272" s="18"/>
    </row>
    <row r="273" spans="1:10" x14ac:dyDescent="0.2">
      <c r="A273" s="5" t="s">
        <v>80</v>
      </c>
      <c r="B273" s="80" t="s">
        <v>23</v>
      </c>
      <c r="C273" s="133">
        <v>6</v>
      </c>
      <c r="D273" s="128" t="s">
        <v>12</v>
      </c>
      <c r="E273" s="250"/>
      <c r="F273" s="248">
        <f t="shared" ref="F273:F281" si="15">ROUND(C273*E273,2)</f>
        <v>0</v>
      </c>
      <c r="J273" s="18"/>
    </row>
    <row r="274" spans="1:10" ht="25.5" x14ac:dyDescent="0.2">
      <c r="A274" s="5" t="s">
        <v>81</v>
      </c>
      <c r="B274" s="80" t="s">
        <v>471</v>
      </c>
      <c r="C274" s="133">
        <v>6</v>
      </c>
      <c r="D274" s="128" t="s">
        <v>12</v>
      </c>
      <c r="E274" s="250"/>
      <c r="F274" s="248">
        <f t="shared" si="15"/>
        <v>0</v>
      </c>
      <c r="J274" s="18"/>
    </row>
    <row r="275" spans="1:10" ht="25.5" x14ac:dyDescent="0.2">
      <c r="A275" s="5" t="s">
        <v>82</v>
      </c>
      <c r="B275" s="80" t="s">
        <v>472</v>
      </c>
      <c r="C275" s="108">
        <v>4</v>
      </c>
      <c r="D275" s="86" t="s">
        <v>24</v>
      </c>
      <c r="E275" s="242"/>
      <c r="F275" s="244">
        <f t="shared" si="15"/>
        <v>0</v>
      </c>
      <c r="J275" s="18"/>
    </row>
    <row r="276" spans="1:10" x14ac:dyDescent="0.2">
      <c r="A276" s="5" t="s">
        <v>83</v>
      </c>
      <c r="B276" s="129" t="s">
        <v>406</v>
      </c>
      <c r="C276" s="133">
        <v>2</v>
      </c>
      <c r="D276" s="128" t="s">
        <v>24</v>
      </c>
      <c r="E276" s="250"/>
      <c r="F276" s="248">
        <f t="shared" si="15"/>
        <v>0</v>
      </c>
      <c r="J276" s="18"/>
    </row>
    <row r="277" spans="1:10" x14ac:dyDescent="0.2">
      <c r="A277" s="5" t="s">
        <v>84</v>
      </c>
      <c r="B277" s="80" t="s">
        <v>38</v>
      </c>
      <c r="C277" s="133">
        <v>2</v>
      </c>
      <c r="D277" s="128" t="s">
        <v>24</v>
      </c>
      <c r="E277" s="250"/>
      <c r="F277" s="248">
        <f t="shared" si="15"/>
        <v>0</v>
      </c>
      <c r="J277" s="18"/>
    </row>
    <row r="278" spans="1:10" x14ac:dyDescent="0.2">
      <c r="A278" s="5" t="s">
        <v>85</v>
      </c>
      <c r="B278" s="126" t="s">
        <v>100</v>
      </c>
      <c r="C278" s="133">
        <v>3.96</v>
      </c>
      <c r="D278" s="128" t="s">
        <v>25</v>
      </c>
      <c r="E278" s="250"/>
      <c r="F278" s="248">
        <f t="shared" si="15"/>
        <v>0</v>
      </c>
      <c r="J278" s="18"/>
    </row>
    <row r="279" spans="1:10" x14ac:dyDescent="0.2">
      <c r="A279" s="5" t="s">
        <v>86</v>
      </c>
      <c r="B279" s="126" t="s">
        <v>27</v>
      </c>
      <c r="C279" s="133">
        <v>3.71</v>
      </c>
      <c r="D279" s="128" t="s">
        <v>25</v>
      </c>
      <c r="E279" s="249"/>
      <c r="F279" s="248">
        <f t="shared" si="15"/>
        <v>0</v>
      </c>
      <c r="J279" s="18"/>
    </row>
    <row r="280" spans="1:10" x14ac:dyDescent="0.2">
      <c r="A280" s="5" t="s">
        <v>87</v>
      </c>
      <c r="B280" s="126" t="s">
        <v>28</v>
      </c>
      <c r="C280" s="133">
        <v>0.3</v>
      </c>
      <c r="D280" s="128" t="s">
        <v>25</v>
      </c>
      <c r="E280" s="249"/>
      <c r="F280" s="248">
        <f t="shared" si="15"/>
        <v>0</v>
      </c>
      <c r="J280" s="18"/>
    </row>
    <row r="281" spans="1:10" x14ac:dyDescent="0.2">
      <c r="A281" s="5" t="s">
        <v>103</v>
      </c>
      <c r="B281" s="126" t="s">
        <v>20</v>
      </c>
      <c r="C281" s="133">
        <v>1</v>
      </c>
      <c r="D281" s="128" t="s">
        <v>24</v>
      </c>
      <c r="E281" s="259"/>
      <c r="F281" s="248">
        <f t="shared" si="15"/>
        <v>0</v>
      </c>
      <c r="J281" s="18"/>
    </row>
    <row r="282" spans="1:10" ht="6.75" customHeight="1" x14ac:dyDescent="0.2">
      <c r="A282" s="5"/>
      <c r="B282" s="80"/>
      <c r="C282" s="133"/>
      <c r="D282" s="142"/>
      <c r="E282" s="259"/>
      <c r="F282" s="248"/>
      <c r="J282" s="18"/>
    </row>
    <row r="283" spans="1:10" ht="25.5" x14ac:dyDescent="0.2">
      <c r="A283" s="13">
        <v>9</v>
      </c>
      <c r="B283" s="145" t="s">
        <v>381</v>
      </c>
      <c r="C283" s="133"/>
      <c r="D283" s="128"/>
      <c r="E283" s="260"/>
      <c r="F283" s="248"/>
      <c r="J283" s="18"/>
    </row>
    <row r="284" spans="1:10" x14ac:dyDescent="0.2">
      <c r="A284" s="5">
        <v>9.1</v>
      </c>
      <c r="B284" s="129" t="s">
        <v>145</v>
      </c>
      <c r="C284" s="133">
        <v>242</v>
      </c>
      <c r="D284" s="107" t="s">
        <v>24</v>
      </c>
      <c r="E284" s="260"/>
      <c r="F284" s="248">
        <f t="shared" ref="F284:F296" si="16">ROUND(C284*E284,2)</f>
        <v>0</v>
      </c>
      <c r="J284" s="18"/>
    </row>
    <row r="285" spans="1:10" ht="25.5" x14ac:dyDescent="0.2">
      <c r="A285" s="5">
        <v>9.1999999999999993</v>
      </c>
      <c r="B285" s="146" t="s">
        <v>153</v>
      </c>
      <c r="C285" s="108">
        <v>1452</v>
      </c>
      <c r="D285" s="86" t="s">
        <v>26</v>
      </c>
      <c r="E285" s="254"/>
      <c r="F285" s="244">
        <f t="shared" si="16"/>
        <v>0</v>
      </c>
      <c r="J285" s="18"/>
    </row>
    <row r="286" spans="1:10" x14ac:dyDescent="0.2">
      <c r="A286" s="5">
        <v>9.3000000000000007</v>
      </c>
      <c r="B286" s="129" t="s">
        <v>146</v>
      </c>
      <c r="C286" s="108">
        <v>242</v>
      </c>
      <c r="D286" s="86" t="s">
        <v>24</v>
      </c>
      <c r="E286" s="254"/>
      <c r="F286" s="244">
        <f t="shared" si="16"/>
        <v>0</v>
      </c>
      <c r="J286" s="18"/>
    </row>
    <row r="287" spans="1:10" ht="15.75" customHeight="1" x14ac:dyDescent="0.2">
      <c r="A287" s="5">
        <v>9.4</v>
      </c>
      <c r="B287" s="129" t="s">
        <v>147</v>
      </c>
      <c r="C287" s="147">
        <v>242</v>
      </c>
      <c r="D287" s="128" t="s">
        <v>24</v>
      </c>
      <c r="E287" s="260"/>
      <c r="F287" s="248">
        <f t="shared" si="16"/>
        <v>0</v>
      </c>
      <c r="J287" s="18"/>
    </row>
    <row r="288" spans="1:10" x14ac:dyDescent="0.2">
      <c r="A288" s="5">
        <v>9.5</v>
      </c>
      <c r="B288" s="126" t="s">
        <v>148</v>
      </c>
      <c r="C288" s="133">
        <v>242</v>
      </c>
      <c r="D288" s="128" t="s">
        <v>24</v>
      </c>
      <c r="E288" s="260"/>
      <c r="F288" s="248">
        <f t="shared" si="16"/>
        <v>0</v>
      </c>
      <c r="J288" s="18"/>
    </row>
    <row r="289" spans="1:10" x14ac:dyDescent="0.2">
      <c r="A289" s="5">
        <v>9.6</v>
      </c>
      <c r="B289" s="126" t="s">
        <v>350</v>
      </c>
      <c r="C289" s="133">
        <v>242</v>
      </c>
      <c r="D289" s="128" t="s">
        <v>24</v>
      </c>
      <c r="E289" s="249"/>
      <c r="F289" s="249">
        <f t="shared" si="16"/>
        <v>0</v>
      </c>
      <c r="J289" s="18"/>
    </row>
    <row r="290" spans="1:10" x14ac:dyDescent="0.2">
      <c r="A290" s="5">
        <v>9.6999999999999993</v>
      </c>
      <c r="B290" s="126" t="s">
        <v>149</v>
      </c>
      <c r="C290" s="133">
        <v>242</v>
      </c>
      <c r="D290" s="128" t="s">
        <v>24</v>
      </c>
      <c r="E290" s="260"/>
      <c r="F290" s="248">
        <f t="shared" si="16"/>
        <v>0</v>
      </c>
      <c r="J290" s="18"/>
    </row>
    <row r="291" spans="1:10" x14ac:dyDescent="0.2">
      <c r="A291" s="5">
        <v>9.8000000000000007</v>
      </c>
      <c r="B291" s="126" t="s">
        <v>366</v>
      </c>
      <c r="C291" s="133">
        <v>24</v>
      </c>
      <c r="D291" s="128" t="s">
        <v>26</v>
      </c>
      <c r="E291" s="260"/>
      <c r="F291" s="248">
        <f t="shared" si="16"/>
        <v>0</v>
      </c>
      <c r="J291" s="18"/>
    </row>
    <row r="292" spans="1:10" x14ac:dyDescent="0.2">
      <c r="A292" s="5">
        <v>9.9</v>
      </c>
      <c r="B292" s="126" t="s">
        <v>150</v>
      </c>
      <c r="C292" s="133">
        <v>242</v>
      </c>
      <c r="D292" s="128" t="s">
        <v>24</v>
      </c>
      <c r="E292" s="249"/>
      <c r="F292" s="248">
        <f t="shared" si="16"/>
        <v>0</v>
      </c>
      <c r="J292" s="18"/>
    </row>
    <row r="293" spans="1:10" x14ac:dyDescent="0.2">
      <c r="A293" s="98">
        <v>9.1</v>
      </c>
      <c r="B293" s="126" t="s">
        <v>151</v>
      </c>
      <c r="C293" s="133">
        <v>242</v>
      </c>
      <c r="D293" s="128" t="s">
        <v>24</v>
      </c>
      <c r="E293" s="249"/>
      <c r="F293" s="248">
        <f t="shared" si="16"/>
        <v>0</v>
      </c>
      <c r="J293" s="18"/>
    </row>
    <row r="294" spans="1:10" x14ac:dyDescent="0.2">
      <c r="A294" s="5">
        <v>9.11</v>
      </c>
      <c r="B294" s="126" t="s">
        <v>155</v>
      </c>
      <c r="C294" s="133">
        <v>242</v>
      </c>
      <c r="D294" s="128" t="s">
        <v>24</v>
      </c>
      <c r="E294" s="260"/>
      <c r="F294" s="248">
        <f t="shared" si="16"/>
        <v>0</v>
      </c>
      <c r="J294" s="18"/>
    </row>
    <row r="295" spans="1:10" x14ac:dyDescent="0.2">
      <c r="A295" s="5">
        <v>9.1199999999999992</v>
      </c>
      <c r="B295" s="126" t="s">
        <v>334</v>
      </c>
      <c r="C295" s="133">
        <v>363</v>
      </c>
      <c r="D295" s="128" t="s">
        <v>25</v>
      </c>
      <c r="E295" s="249"/>
      <c r="F295" s="248">
        <f t="shared" si="16"/>
        <v>0</v>
      </c>
      <c r="J295" s="18"/>
    </row>
    <row r="296" spans="1:10" x14ac:dyDescent="0.2">
      <c r="A296" s="98">
        <v>9.1300000000000008</v>
      </c>
      <c r="B296" s="126" t="s">
        <v>152</v>
      </c>
      <c r="C296" s="133">
        <v>242</v>
      </c>
      <c r="D296" s="128" t="s">
        <v>24</v>
      </c>
      <c r="E296" s="249"/>
      <c r="F296" s="248">
        <f t="shared" si="16"/>
        <v>0</v>
      </c>
      <c r="J296" s="18"/>
    </row>
    <row r="297" spans="1:10" x14ac:dyDescent="0.2">
      <c r="A297" s="5"/>
      <c r="B297" s="80"/>
      <c r="C297" s="133"/>
      <c r="D297" s="128"/>
      <c r="E297" s="249"/>
      <c r="F297" s="248"/>
      <c r="J297" s="18"/>
    </row>
    <row r="298" spans="1:10" x14ac:dyDescent="0.2">
      <c r="A298" s="130">
        <v>10</v>
      </c>
      <c r="B298" s="122" t="s">
        <v>134</v>
      </c>
      <c r="C298" s="133"/>
      <c r="D298" s="128"/>
      <c r="E298" s="249"/>
      <c r="F298" s="248"/>
      <c r="J298" s="18"/>
    </row>
    <row r="299" spans="1:10" x14ac:dyDescent="0.2">
      <c r="A299" s="125">
        <v>10.1</v>
      </c>
      <c r="B299" s="129" t="s">
        <v>132</v>
      </c>
      <c r="C299" s="127">
        <v>1679.17</v>
      </c>
      <c r="D299" s="128" t="s">
        <v>12</v>
      </c>
      <c r="E299" s="249"/>
      <c r="F299" s="248">
        <f>ROUND(C299*E299,2)</f>
        <v>0</v>
      </c>
      <c r="J299" s="18"/>
    </row>
    <row r="300" spans="1:10" x14ac:dyDescent="0.2">
      <c r="A300" s="125">
        <v>10.199999999999999</v>
      </c>
      <c r="B300" s="129" t="s">
        <v>130</v>
      </c>
      <c r="C300" s="127">
        <v>1469.4</v>
      </c>
      <c r="D300" s="128" t="s">
        <v>12</v>
      </c>
      <c r="E300" s="249"/>
      <c r="F300" s="248">
        <f>ROUND(C300*E300,2)</f>
        <v>0</v>
      </c>
      <c r="J300" s="18"/>
    </row>
    <row r="301" spans="1:10" x14ac:dyDescent="0.2">
      <c r="A301" s="125">
        <v>10.3</v>
      </c>
      <c r="B301" s="129" t="s">
        <v>136</v>
      </c>
      <c r="C301" s="127">
        <v>2005.3</v>
      </c>
      <c r="D301" s="128" t="s">
        <v>12</v>
      </c>
      <c r="E301" s="249"/>
      <c r="F301" s="248">
        <f>ROUND(C301*E301,2)</f>
        <v>0</v>
      </c>
      <c r="J301" s="18"/>
    </row>
    <row r="302" spans="1:10" x14ac:dyDescent="0.2">
      <c r="A302" s="125">
        <v>10.4</v>
      </c>
      <c r="B302" s="129" t="s">
        <v>133</v>
      </c>
      <c r="C302" s="127">
        <v>1193.92</v>
      </c>
      <c r="D302" s="128" t="s">
        <v>12</v>
      </c>
      <c r="E302" s="249"/>
      <c r="F302" s="248">
        <f>ROUND(C302*E302,2)</f>
        <v>0</v>
      </c>
      <c r="J302" s="18"/>
    </row>
    <row r="303" spans="1:10" x14ac:dyDescent="0.2">
      <c r="A303" s="125"/>
      <c r="B303" s="129"/>
      <c r="C303" s="127">
        <v>0</v>
      </c>
      <c r="D303" s="128"/>
      <c r="E303" s="249"/>
      <c r="F303" s="248"/>
      <c r="J303" s="18"/>
    </row>
    <row r="304" spans="1:10" x14ac:dyDescent="0.2">
      <c r="A304" s="5">
        <v>11</v>
      </c>
      <c r="B304" s="129" t="s">
        <v>135</v>
      </c>
      <c r="C304" s="127">
        <v>6347.78</v>
      </c>
      <c r="D304" s="128" t="s">
        <v>12</v>
      </c>
      <c r="E304" s="249"/>
      <c r="F304" s="248">
        <f>ROUND(C304*E304,2)</f>
        <v>0</v>
      </c>
      <c r="J304" s="18"/>
    </row>
    <row r="305" spans="1:10" x14ac:dyDescent="0.2">
      <c r="A305" s="5"/>
      <c r="B305" s="77"/>
      <c r="C305" s="133"/>
      <c r="D305" s="128"/>
      <c r="E305" s="249"/>
      <c r="F305" s="248"/>
      <c r="J305" s="18"/>
    </row>
    <row r="306" spans="1:10" x14ac:dyDescent="0.2">
      <c r="A306" s="5">
        <v>12</v>
      </c>
      <c r="B306" s="77" t="s">
        <v>335</v>
      </c>
      <c r="C306" s="133">
        <v>70</v>
      </c>
      <c r="D306" s="128" t="s">
        <v>342</v>
      </c>
      <c r="E306" s="249"/>
      <c r="F306" s="249">
        <f>ROUND(C306*E306,2)</f>
        <v>0</v>
      </c>
      <c r="J306" s="18"/>
    </row>
    <row r="307" spans="1:10" x14ac:dyDescent="0.2">
      <c r="A307" s="5"/>
      <c r="B307" s="77"/>
      <c r="C307" s="133"/>
      <c r="D307" s="128"/>
      <c r="E307" s="249"/>
      <c r="F307" s="249"/>
      <c r="J307" s="18"/>
    </row>
    <row r="308" spans="1:10" x14ac:dyDescent="0.2">
      <c r="A308" s="13">
        <v>13</v>
      </c>
      <c r="B308" s="112" t="s">
        <v>336</v>
      </c>
      <c r="C308" s="133"/>
      <c r="D308" s="128"/>
      <c r="E308" s="249"/>
      <c r="F308" s="249"/>
      <c r="J308" s="18"/>
    </row>
    <row r="309" spans="1:10" x14ac:dyDescent="0.2">
      <c r="A309" s="5">
        <v>13.1</v>
      </c>
      <c r="B309" s="77" t="s">
        <v>338</v>
      </c>
      <c r="C309" s="133">
        <v>242</v>
      </c>
      <c r="D309" s="128" t="s">
        <v>35</v>
      </c>
      <c r="E309" s="249"/>
      <c r="F309" s="249">
        <f t="shared" ref="F309:F315" si="17">ROUND(C309*E309,2)</f>
        <v>0</v>
      </c>
      <c r="J309" s="18"/>
    </row>
    <row r="310" spans="1:10" x14ac:dyDescent="0.2">
      <c r="A310" s="5">
        <v>13.2</v>
      </c>
      <c r="B310" s="77" t="s">
        <v>339</v>
      </c>
      <c r="C310" s="133">
        <v>242</v>
      </c>
      <c r="D310" s="128" t="s">
        <v>35</v>
      </c>
      <c r="E310" s="248"/>
      <c r="F310" s="249">
        <f t="shared" si="17"/>
        <v>0</v>
      </c>
      <c r="J310" s="18"/>
    </row>
    <row r="311" spans="1:10" x14ac:dyDescent="0.2">
      <c r="A311" s="5">
        <v>13.3</v>
      </c>
      <c r="B311" s="77" t="s">
        <v>340</v>
      </c>
      <c r="C311" s="133">
        <v>242</v>
      </c>
      <c r="D311" s="128" t="s">
        <v>26</v>
      </c>
      <c r="E311" s="249"/>
      <c r="F311" s="249">
        <f t="shared" si="17"/>
        <v>0</v>
      </c>
      <c r="J311" s="18"/>
    </row>
    <row r="312" spans="1:10" x14ac:dyDescent="0.2">
      <c r="A312" s="5">
        <v>13.4</v>
      </c>
      <c r="B312" s="77" t="s">
        <v>341</v>
      </c>
      <c r="C312" s="133">
        <v>242</v>
      </c>
      <c r="D312" s="128" t="s">
        <v>26</v>
      </c>
      <c r="E312" s="249"/>
      <c r="F312" s="249">
        <f t="shared" si="17"/>
        <v>0</v>
      </c>
      <c r="J312" s="18"/>
    </row>
    <row r="313" spans="1:10" x14ac:dyDescent="0.2">
      <c r="A313" s="5">
        <v>13.5</v>
      </c>
      <c r="B313" s="77" t="s">
        <v>344</v>
      </c>
      <c r="C313" s="133">
        <v>60</v>
      </c>
      <c r="D313" s="128" t="s">
        <v>24</v>
      </c>
      <c r="E313" s="249"/>
      <c r="F313" s="249">
        <f t="shared" si="17"/>
        <v>0</v>
      </c>
      <c r="J313" s="18"/>
    </row>
    <row r="314" spans="1:10" x14ac:dyDescent="0.2">
      <c r="A314" s="5">
        <v>13.6</v>
      </c>
      <c r="B314" s="77" t="s">
        <v>345</v>
      </c>
      <c r="C314" s="133">
        <v>8</v>
      </c>
      <c r="D314" s="128" t="s">
        <v>24</v>
      </c>
      <c r="E314" s="249"/>
      <c r="F314" s="249">
        <f t="shared" si="17"/>
        <v>0</v>
      </c>
      <c r="J314" s="18"/>
    </row>
    <row r="315" spans="1:10" x14ac:dyDescent="0.2">
      <c r="A315" s="5">
        <v>13.7</v>
      </c>
      <c r="B315" s="77" t="s">
        <v>346</v>
      </c>
      <c r="C315" s="133">
        <v>15</v>
      </c>
      <c r="D315" s="128" t="s">
        <v>24</v>
      </c>
      <c r="E315" s="249"/>
      <c r="F315" s="249">
        <f t="shared" si="17"/>
        <v>0</v>
      </c>
      <c r="J315" s="18"/>
    </row>
    <row r="316" spans="1:10" x14ac:dyDescent="0.2">
      <c r="A316" s="5"/>
      <c r="B316" s="77"/>
      <c r="C316" s="133"/>
      <c r="D316" s="128"/>
      <c r="E316" s="249"/>
      <c r="F316" s="249"/>
      <c r="J316" s="18"/>
    </row>
    <row r="317" spans="1:10" x14ac:dyDescent="0.2">
      <c r="A317" s="296">
        <f>+A308+1</f>
        <v>14</v>
      </c>
      <c r="B317" s="297" t="s">
        <v>337</v>
      </c>
      <c r="C317" s="298">
        <v>6982.56</v>
      </c>
      <c r="D317" s="299" t="s">
        <v>26</v>
      </c>
      <c r="E317" s="258"/>
      <c r="F317" s="300">
        <f>ROUND(C317*E317,2)</f>
        <v>0</v>
      </c>
      <c r="J317" s="18"/>
    </row>
    <row r="318" spans="1:10" x14ac:dyDescent="0.2">
      <c r="A318" s="12"/>
      <c r="B318" s="149"/>
      <c r="C318" s="150"/>
      <c r="D318" s="151"/>
      <c r="E318" s="248"/>
      <c r="F318" s="262"/>
      <c r="J318" s="18"/>
    </row>
    <row r="319" spans="1:10" ht="25.5" x14ac:dyDescent="0.2">
      <c r="A319" s="6">
        <f>+A317+1</f>
        <v>15</v>
      </c>
      <c r="B319" s="122" t="s">
        <v>142</v>
      </c>
      <c r="C319" s="123"/>
      <c r="D319" s="152"/>
      <c r="E319" s="263"/>
      <c r="F319" s="248"/>
      <c r="J319" s="18"/>
    </row>
    <row r="320" spans="1:10" x14ac:dyDescent="0.2">
      <c r="A320" s="5">
        <f t="shared" ref="A320:A326" si="18">+A319+0.1</f>
        <v>15.1</v>
      </c>
      <c r="B320" s="129" t="s">
        <v>138</v>
      </c>
      <c r="C320" s="127">
        <v>10791.24</v>
      </c>
      <c r="D320" s="128" t="s">
        <v>26</v>
      </c>
      <c r="E320" s="249"/>
      <c r="F320" s="248">
        <f t="shared" ref="F320:F326" si="19">ROUND(C320*E320,2)</f>
        <v>0</v>
      </c>
      <c r="J320" s="18"/>
    </row>
    <row r="321" spans="1:10" x14ac:dyDescent="0.2">
      <c r="A321" s="5">
        <f t="shared" si="18"/>
        <v>15.2</v>
      </c>
      <c r="B321" s="129" t="s">
        <v>139</v>
      </c>
      <c r="C321" s="127">
        <v>3669.02</v>
      </c>
      <c r="D321" s="128" t="s">
        <v>35</v>
      </c>
      <c r="E321" s="249"/>
      <c r="F321" s="248">
        <f t="shared" si="19"/>
        <v>0</v>
      </c>
      <c r="J321" s="18"/>
    </row>
    <row r="322" spans="1:10" ht="25.5" x14ac:dyDescent="0.2">
      <c r="A322" s="5">
        <f t="shared" si="18"/>
        <v>15.3</v>
      </c>
      <c r="B322" s="83" t="s">
        <v>374</v>
      </c>
      <c r="C322" s="131">
        <v>220.15</v>
      </c>
      <c r="D322" s="86" t="s">
        <v>35</v>
      </c>
      <c r="E322" s="232"/>
      <c r="F322" s="244">
        <f t="shared" si="19"/>
        <v>0</v>
      </c>
      <c r="J322" s="18"/>
    </row>
    <row r="323" spans="1:10" ht="25.5" x14ac:dyDescent="0.2">
      <c r="A323" s="5">
        <f t="shared" si="18"/>
        <v>15.4</v>
      </c>
      <c r="B323" s="129" t="s">
        <v>353</v>
      </c>
      <c r="C323" s="131">
        <v>3669.02</v>
      </c>
      <c r="D323" s="86" t="s">
        <v>35</v>
      </c>
      <c r="E323" s="232"/>
      <c r="F323" s="244">
        <f t="shared" si="19"/>
        <v>0</v>
      </c>
      <c r="J323" s="18"/>
    </row>
    <row r="324" spans="1:10" x14ac:dyDescent="0.2">
      <c r="A324" s="5">
        <f t="shared" si="18"/>
        <v>15.5</v>
      </c>
      <c r="B324" s="129" t="s">
        <v>351</v>
      </c>
      <c r="C324" s="127">
        <v>3669.02</v>
      </c>
      <c r="D324" s="128" t="s">
        <v>352</v>
      </c>
      <c r="E324" s="249"/>
      <c r="F324" s="249">
        <f t="shared" si="19"/>
        <v>0</v>
      </c>
      <c r="J324" s="18"/>
    </row>
    <row r="325" spans="1:10" x14ac:dyDescent="0.2">
      <c r="A325" s="5">
        <f t="shared" si="18"/>
        <v>15.6</v>
      </c>
      <c r="B325" s="126" t="s">
        <v>141</v>
      </c>
      <c r="C325" s="127">
        <v>880.57</v>
      </c>
      <c r="D325" s="128" t="s">
        <v>25</v>
      </c>
      <c r="E325" s="249"/>
      <c r="F325" s="248">
        <f t="shared" si="19"/>
        <v>0</v>
      </c>
      <c r="J325" s="18"/>
    </row>
    <row r="326" spans="1:10" ht="25.5" x14ac:dyDescent="0.2">
      <c r="A326" s="5">
        <f t="shared" si="18"/>
        <v>15.7</v>
      </c>
      <c r="B326" s="129" t="s">
        <v>375</v>
      </c>
      <c r="C326" s="131">
        <v>733.8</v>
      </c>
      <c r="D326" s="86" t="s">
        <v>25</v>
      </c>
      <c r="E326" s="232"/>
      <c r="F326" s="232">
        <f t="shared" si="19"/>
        <v>0</v>
      </c>
      <c r="J326" s="18"/>
    </row>
    <row r="327" spans="1:10" x14ac:dyDescent="0.2">
      <c r="A327" s="153"/>
      <c r="B327" s="154" t="s">
        <v>385</v>
      </c>
      <c r="C327" s="155"/>
      <c r="D327" s="128"/>
      <c r="E327" s="250"/>
      <c r="F327" s="264">
        <f>SUM(F188:F326)</f>
        <v>0</v>
      </c>
      <c r="J327" s="18"/>
    </row>
    <row r="328" spans="1:10" x14ac:dyDescent="0.2">
      <c r="A328" s="98"/>
      <c r="B328" s="73"/>
      <c r="C328" s="121"/>
      <c r="D328" s="76"/>
      <c r="E328" s="241"/>
      <c r="F328" s="246"/>
      <c r="J328" s="18"/>
    </row>
    <row r="329" spans="1:10" ht="38.25" x14ac:dyDescent="0.2">
      <c r="A329" s="72" t="s">
        <v>386</v>
      </c>
      <c r="B329" s="122" t="s">
        <v>109</v>
      </c>
      <c r="C329" s="156"/>
      <c r="D329" s="122"/>
      <c r="E329" s="246"/>
      <c r="F329" s="249"/>
      <c r="J329" s="18"/>
    </row>
    <row r="330" spans="1:10" x14ac:dyDescent="0.2">
      <c r="A330" s="72"/>
      <c r="B330" s="122"/>
      <c r="C330" s="156"/>
      <c r="D330" s="122"/>
      <c r="E330" s="246"/>
      <c r="F330" s="249"/>
      <c r="J330" s="18"/>
    </row>
    <row r="331" spans="1:10" x14ac:dyDescent="0.2">
      <c r="A331" s="125">
        <v>1</v>
      </c>
      <c r="B331" s="126" t="s">
        <v>23</v>
      </c>
      <c r="C331" s="157">
        <v>34345.43</v>
      </c>
      <c r="D331" s="128" t="s">
        <v>12</v>
      </c>
      <c r="E331" s="265"/>
      <c r="F331" s="249">
        <f>ROUND(C331*E331,2)</f>
        <v>0</v>
      </c>
      <c r="J331" s="18"/>
    </row>
    <row r="332" spans="1:10" x14ac:dyDescent="0.2">
      <c r="A332" s="125"/>
      <c r="B332" s="129"/>
      <c r="C332" s="157">
        <v>0</v>
      </c>
      <c r="D332" s="128"/>
      <c r="E332" s="265"/>
      <c r="F332" s="249"/>
      <c r="J332" s="18"/>
    </row>
    <row r="333" spans="1:10" x14ac:dyDescent="0.2">
      <c r="A333" s="130">
        <v>2</v>
      </c>
      <c r="B333" s="122" t="s">
        <v>29</v>
      </c>
      <c r="C333" s="157">
        <v>0</v>
      </c>
      <c r="D333" s="128"/>
      <c r="E333" s="265"/>
      <c r="F333" s="249"/>
      <c r="J333" s="18"/>
    </row>
    <row r="334" spans="1:10" x14ac:dyDescent="0.2">
      <c r="A334" s="130">
        <v>2.1</v>
      </c>
      <c r="B334" s="122" t="s">
        <v>51</v>
      </c>
      <c r="C334" s="157">
        <v>0</v>
      </c>
      <c r="D334" s="128"/>
      <c r="E334" s="265"/>
      <c r="F334" s="249"/>
      <c r="J334" s="18"/>
    </row>
    <row r="335" spans="1:10" x14ac:dyDescent="0.2">
      <c r="A335" s="125" t="s">
        <v>52</v>
      </c>
      <c r="B335" s="129" t="s">
        <v>347</v>
      </c>
      <c r="C335" s="157">
        <v>8324.91</v>
      </c>
      <c r="D335" s="128" t="s">
        <v>25</v>
      </c>
      <c r="E335" s="265"/>
      <c r="F335" s="249">
        <f>ROUND(C335*E335,2)</f>
        <v>0</v>
      </c>
      <c r="J335" s="18"/>
    </row>
    <row r="336" spans="1:10" x14ac:dyDescent="0.2">
      <c r="A336" s="125" t="s">
        <v>53</v>
      </c>
      <c r="B336" s="129" t="s">
        <v>117</v>
      </c>
      <c r="C336" s="157">
        <v>19424.79</v>
      </c>
      <c r="D336" s="128" t="s">
        <v>25</v>
      </c>
      <c r="E336" s="265"/>
      <c r="F336" s="249">
        <f>ROUND(C336*E336,2)</f>
        <v>0</v>
      </c>
      <c r="J336" s="18"/>
    </row>
    <row r="337" spans="1:10" x14ac:dyDescent="0.2">
      <c r="A337" s="125"/>
      <c r="B337" s="129"/>
      <c r="C337" s="157">
        <v>0</v>
      </c>
      <c r="D337" s="128"/>
      <c r="E337" s="249"/>
      <c r="F337" s="249"/>
      <c r="J337" s="18"/>
    </row>
    <row r="338" spans="1:10" x14ac:dyDescent="0.2">
      <c r="A338" s="82">
        <v>2.2000000000000002</v>
      </c>
      <c r="B338" s="83" t="s">
        <v>376</v>
      </c>
      <c r="C338" s="78">
        <v>29777.49</v>
      </c>
      <c r="D338" s="84" t="s">
        <v>35</v>
      </c>
      <c r="E338" s="229"/>
      <c r="F338" s="229">
        <f>ROUND(C338*E338,2)</f>
        <v>0</v>
      </c>
      <c r="J338" s="18"/>
    </row>
    <row r="339" spans="1:10" x14ac:dyDescent="0.2">
      <c r="A339" s="125">
        <v>2.2999999999999998</v>
      </c>
      <c r="B339" s="80" t="s">
        <v>393</v>
      </c>
      <c r="C339" s="157">
        <v>2164.71</v>
      </c>
      <c r="D339" s="128" t="s">
        <v>25</v>
      </c>
      <c r="E339" s="265"/>
      <c r="F339" s="249">
        <f>ROUND(C339*E339,2)</f>
        <v>0</v>
      </c>
      <c r="J339" s="18"/>
    </row>
    <row r="340" spans="1:10" x14ac:dyDescent="0.2">
      <c r="A340" s="125">
        <v>2.4</v>
      </c>
      <c r="B340" s="129" t="s">
        <v>378</v>
      </c>
      <c r="C340" s="157">
        <v>6171.13</v>
      </c>
      <c r="D340" s="128" t="s">
        <v>25</v>
      </c>
      <c r="E340" s="229"/>
      <c r="F340" s="249">
        <f>ROUND(C340*E340,2)</f>
        <v>0</v>
      </c>
      <c r="J340" s="18"/>
    </row>
    <row r="341" spans="1:10" ht="25.5" x14ac:dyDescent="0.2">
      <c r="A341" s="125">
        <v>2.5</v>
      </c>
      <c r="B341" s="83" t="s">
        <v>375</v>
      </c>
      <c r="C341" s="158">
        <v>14399.32</v>
      </c>
      <c r="D341" s="86" t="s">
        <v>25</v>
      </c>
      <c r="E341" s="243"/>
      <c r="F341" s="232">
        <f>ROUND(C341*E341,2)</f>
        <v>0</v>
      </c>
      <c r="J341" s="18"/>
    </row>
    <row r="342" spans="1:10" ht="25.5" x14ac:dyDescent="0.2">
      <c r="A342" s="125">
        <v>2.6</v>
      </c>
      <c r="B342" s="83" t="s">
        <v>373</v>
      </c>
      <c r="C342" s="158">
        <v>10596.53</v>
      </c>
      <c r="D342" s="86" t="s">
        <v>25</v>
      </c>
      <c r="E342" s="243"/>
      <c r="F342" s="232">
        <f>ROUND(C342*E342,2)</f>
        <v>0</v>
      </c>
      <c r="J342" s="18"/>
    </row>
    <row r="343" spans="1:10" x14ac:dyDescent="0.2">
      <c r="A343" s="125"/>
      <c r="B343" s="129"/>
      <c r="C343" s="157">
        <v>0</v>
      </c>
      <c r="D343" s="128"/>
      <c r="E343" s="249"/>
      <c r="F343" s="249"/>
      <c r="J343" s="18"/>
    </row>
    <row r="344" spans="1:10" x14ac:dyDescent="0.2">
      <c r="A344" s="87">
        <v>3</v>
      </c>
      <c r="B344" s="122" t="s">
        <v>115</v>
      </c>
      <c r="C344" s="157">
        <v>0</v>
      </c>
      <c r="D344" s="89"/>
      <c r="E344" s="249"/>
      <c r="F344" s="249"/>
      <c r="J344" s="18"/>
    </row>
    <row r="345" spans="1:10" x14ac:dyDescent="0.2">
      <c r="A345" s="125">
        <v>3.1</v>
      </c>
      <c r="B345" s="129" t="s">
        <v>110</v>
      </c>
      <c r="C345" s="157">
        <v>2093.23</v>
      </c>
      <c r="D345" s="128" t="s">
        <v>12</v>
      </c>
      <c r="E345" s="249"/>
      <c r="F345" s="249">
        <f t="shared" ref="F345:F350" si="20">ROUND(C345*E345,2)</f>
        <v>0</v>
      </c>
      <c r="J345" s="18"/>
    </row>
    <row r="346" spans="1:10" x14ac:dyDescent="0.2">
      <c r="A346" s="125">
        <v>3.2</v>
      </c>
      <c r="B346" s="129" t="s">
        <v>54</v>
      </c>
      <c r="C346" s="157">
        <v>1761.09</v>
      </c>
      <c r="D346" s="128" t="s">
        <v>12</v>
      </c>
      <c r="E346" s="249"/>
      <c r="F346" s="249">
        <f t="shared" si="20"/>
        <v>0</v>
      </c>
      <c r="J346" s="18"/>
    </row>
    <row r="347" spans="1:10" ht="25.5" x14ac:dyDescent="0.2">
      <c r="A347" s="125">
        <v>3.3</v>
      </c>
      <c r="B347" s="129" t="s">
        <v>357</v>
      </c>
      <c r="C347" s="158">
        <v>29.45</v>
      </c>
      <c r="D347" s="86" t="s">
        <v>12</v>
      </c>
      <c r="E347" s="232"/>
      <c r="F347" s="232">
        <f t="shared" si="20"/>
        <v>0</v>
      </c>
      <c r="J347" s="18"/>
    </row>
    <row r="348" spans="1:10" x14ac:dyDescent="0.2">
      <c r="A348" s="125">
        <v>3.4</v>
      </c>
      <c r="B348" s="129" t="s">
        <v>55</v>
      </c>
      <c r="C348" s="157">
        <v>2702.38</v>
      </c>
      <c r="D348" s="128" t="s">
        <v>12</v>
      </c>
      <c r="E348" s="249"/>
      <c r="F348" s="249">
        <f t="shared" si="20"/>
        <v>0</v>
      </c>
      <c r="J348" s="18"/>
    </row>
    <row r="349" spans="1:10" x14ac:dyDescent="0.2">
      <c r="A349" s="125">
        <v>3.5</v>
      </c>
      <c r="B349" s="129" t="s">
        <v>56</v>
      </c>
      <c r="C349" s="157">
        <v>14430.92</v>
      </c>
      <c r="D349" s="128" t="s">
        <v>12</v>
      </c>
      <c r="E349" s="249"/>
      <c r="F349" s="249">
        <f t="shared" si="20"/>
        <v>0</v>
      </c>
      <c r="J349" s="18"/>
    </row>
    <row r="350" spans="1:10" x14ac:dyDescent="0.2">
      <c r="A350" s="125">
        <v>3.6</v>
      </c>
      <c r="B350" s="129" t="s">
        <v>57</v>
      </c>
      <c r="C350" s="157">
        <v>13328.56</v>
      </c>
      <c r="D350" s="128" t="s">
        <v>12</v>
      </c>
      <c r="E350" s="249"/>
      <c r="F350" s="249">
        <f t="shared" si="20"/>
        <v>0</v>
      </c>
      <c r="J350" s="18"/>
    </row>
    <row r="351" spans="1:10" x14ac:dyDescent="0.2">
      <c r="A351" s="125"/>
      <c r="B351" s="129"/>
      <c r="C351" s="157">
        <v>0</v>
      </c>
      <c r="D351" s="128"/>
      <c r="E351" s="249"/>
      <c r="F351" s="249"/>
      <c r="J351" s="18"/>
    </row>
    <row r="352" spans="1:10" x14ac:dyDescent="0.2">
      <c r="A352" s="87">
        <v>4</v>
      </c>
      <c r="B352" s="88" t="s">
        <v>10</v>
      </c>
      <c r="C352" s="157">
        <v>0</v>
      </c>
      <c r="D352" s="89"/>
      <c r="E352" s="229"/>
      <c r="F352" s="249"/>
      <c r="J352" s="18"/>
    </row>
    <row r="353" spans="1:10" x14ac:dyDescent="0.2">
      <c r="A353" s="125">
        <v>4.0999999999999996</v>
      </c>
      <c r="B353" s="129" t="s">
        <v>110</v>
      </c>
      <c r="C353" s="157">
        <v>2093.23</v>
      </c>
      <c r="D353" s="128" t="s">
        <v>12</v>
      </c>
      <c r="E353" s="249"/>
      <c r="F353" s="249">
        <f t="shared" ref="F353:F358" si="21">ROUND(C353*E353,2)</f>
        <v>0</v>
      </c>
      <c r="J353" s="18"/>
    </row>
    <row r="354" spans="1:10" x14ac:dyDescent="0.2">
      <c r="A354" s="125">
        <v>4.2</v>
      </c>
      <c r="B354" s="129" t="s">
        <v>54</v>
      </c>
      <c r="C354" s="157">
        <v>1761.09</v>
      </c>
      <c r="D354" s="128" t="s">
        <v>12</v>
      </c>
      <c r="E354" s="249"/>
      <c r="F354" s="249">
        <f t="shared" si="21"/>
        <v>0</v>
      </c>
      <c r="J354" s="18"/>
    </row>
    <row r="355" spans="1:10" ht="25.5" x14ac:dyDescent="0.2">
      <c r="A355" s="125">
        <v>4.3</v>
      </c>
      <c r="B355" s="129" t="s">
        <v>357</v>
      </c>
      <c r="C355" s="158">
        <v>29.45</v>
      </c>
      <c r="D355" s="86" t="s">
        <v>12</v>
      </c>
      <c r="E355" s="232"/>
      <c r="F355" s="232">
        <f t="shared" si="21"/>
        <v>0</v>
      </c>
      <c r="J355" s="18"/>
    </row>
    <row r="356" spans="1:10" x14ac:dyDescent="0.2">
      <c r="A356" s="125">
        <v>4.4000000000000004</v>
      </c>
      <c r="B356" s="129" t="s">
        <v>55</v>
      </c>
      <c r="C356" s="157">
        <v>2702.38</v>
      </c>
      <c r="D356" s="128" t="s">
        <v>12</v>
      </c>
      <c r="E356" s="249"/>
      <c r="F356" s="249">
        <f t="shared" si="21"/>
        <v>0</v>
      </c>
      <c r="J356" s="18"/>
    </row>
    <row r="357" spans="1:10" x14ac:dyDescent="0.2">
      <c r="A357" s="125">
        <v>4.5</v>
      </c>
      <c r="B357" s="129" t="s">
        <v>56</v>
      </c>
      <c r="C357" s="157">
        <v>14430.92</v>
      </c>
      <c r="D357" s="128" t="s">
        <v>12</v>
      </c>
      <c r="E357" s="249"/>
      <c r="F357" s="249">
        <f t="shared" si="21"/>
        <v>0</v>
      </c>
      <c r="J357" s="18"/>
    </row>
    <row r="358" spans="1:10" x14ac:dyDescent="0.2">
      <c r="A358" s="135">
        <v>4.5999999999999996</v>
      </c>
      <c r="B358" s="136" t="s">
        <v>57</v>
      </c>
      <c r="C358" s="166">
        <v>13328.56</v>
      </c>
      <c r="D358" s="144" t="s">
        <v>12</v>
      </c>
      <c r="E358" s="261"/>
      <c r="F358" s="261">
        <f t="shared" si="21"/>
        <v>0</v>
      </c>
      <c r="J358" s="18"/>
    </row>
    <row r="359" spans="1:10" x14ac:dyDescent="0.2">
      <c r="A359" s="125"/>
      <c r="B359" s="90"/>
      <c r="C359" s="157">
        <v>0</v>
      </c>
      <c r="D359" s="124"/>
      <c r="E359" s="249"/>
      <c r="F359" s="249"/>
      <c r="J359" s="18"/>
    </row>
    <row r="360" spans="1:10" ht="13.5" customHeight="1" x14ac:dyDescent="0.2">
      <c r="A360" s="130">
        <v>5</v>
      </c>
      <c r="B360" s="122" t="s">
        <v>31</v>
      </c>
      <c r="C360" s="133"/>
      <c r="D360" s="128"/>
      <c r="E360" s="249"/>
      <c r="F360" s="249"/>
      <c r="J360" s="18"/>
    </row>
    <row r="361" spans="1:10" ht="25.5" x14ac:dyDescent="0.2">
      <c r="A361" s="125">
        <v>5.0999999999999996</v>
      </c>
      <c r="B361" s="129" t="s">
        <v>354</v>
      </c>
      <c r="C361" s="108">
        <v>2</v>
      </c>
      <c r="D361" s="86" t="s">
        <v>24</v>
      </c>
      <c r="E361" s="232"/>
      <c r="F361" s="232">
        <f t="shared" ref="F361:F394" si="22">ROUND(C361*E361,2)</f>
        <v>0</v>
      </c>
      <c r="J361" s="18"/>
    </row>
    <row r="362" spans="1:10" ht="25.5" x14ac:dyDescent="0.2">
      <c r="A362" s="125">
        <v>5.2</v>
      </c>
      <c r="B362" s="129" t="s">
        <v>358</v>
      </c>
      <c r="C362" s="108">
        <v>2</v>
      </c>
      <c r="D362" s="86" t="s">
        <v>24</v>
      </c>
      <c r="E362" s="232"/>
      <c r="F362" s="232">
        <f t="shared" si="22"/>
        <v>0</v>
      </c>
      <c r="J362" s="18"/>
    </row>
    <row r="363" spans="1:10" ht="25.5" x14ac:dyDescent="0.2">
      <c r="A363" s="125">
        <v>5.3</v>
      </c>
      <c r="B363" s="80" t="s">
        <v>473</v>
      </c>
      <c r="C363" s="159">
        <v>7</v>
      </c>
      <c r="D363" s="86" t="s">
        <v>24</v>
      </c>
      <c r="E363" s="232"/>
      <c r="F363" s="232">
        <f t="shared" si="22"/>
        <v>0</v>
      </c>
      <c r="J363" s="18"/>
    </row>
    <row r="364" spans="1:10" ht="25.5" x14ac:dyDescent="0.2">
      <c r="A364" s="125">
        <v>5.4</v>
      </c>
      <c r="B364" s="80" t="s">
        <v>474</v>
      </c>
      <c r="C364" s="159">
        <v>13</v>
      </c>
      <c r="D364" s="86" t="s">
        <v>24</v>
      </c>
      <c r="E364" s="232"/>
      <c r="F364" s="232">
        <f t="shared" si="22"/>
        <v>0</v>
      </c>
      <c r="J364" s="18"/>
    </row>
    <row r="365" spans="1:10" ht="25.5" x14ac:dyDescent="0.2">
      <c r="A365" s="125">
        <v>5.5</v>
      </c>
      <c r="B365" s="80" t="s">
        <v>454</v>
      </c>
      <c r="C365" s="159">
        <v>35</v>
      </c>
      <c r="D365" s="86" t="s">
        <v>24</v>
      </c>
      <c r="E365" s="232"/>
      <c r="F365" s="232">
        <f t="shared" si="22"/>
        <v>0</v>
      </c>
      <c r="J365" s="18"/>
    </row>
    <row r="366" spans="1:10" ht="25.5" x14ac:dyDescent="0.2">
      <c r="A366" s="125">
        <v>5.6</v>
      </c>
      <c r="B366" s="80" t="s">
        <v>475</v>
      </c>
      <c r="C366" s="108">
        <v>23</v>
      </c>
      <c r="D366" s="86" t="s">
        <v>24</v>
      </c>
      <c r="E366" s="232"/>
      <c r="F366" s="232">
        <f t="shared" si="22"/>
        <v>0</v>
      </c>
      <c r="J366" s="18"/>
    </row>
    <row r="367" spans="1:10" ht="25.5" x14ac:dyDescent="0.2">
      <c r="A367" s="125">
        <v>5.7</v>
      </c>
      <c r="B367" s="129" t="s">
        <v>476</v>
      </c>
      <c r="C367" s="108">
        <v>3</v>
      </c>
      <c r="D367" s="86" t="s">
        <v>24</v>
      </c>
      <c r="E367" s="232"/>
      <c r="F367" s="232">
        <f t="shared" si="22"/>
        <v>0</v>
      </c>
      <c r="J367" s="18"/>
    </row>
    <row r="368" spans="1:10" ht="25.5" x14ac:dyDescent="0.2">
      <c r="A368" s="125">
        <v>5.8</v>
      </c>
      <c r="B368" s="129" t="s">
        <v>456</v>
      </c>
      <c r="C368" s="159">
        <v>2</v>
      </c>
      <c r="D368" s="86" t="s">
        <v>24</v>
      </c>
      <c r="E368" s="232"/>
      <c r="F368" s="232">
        <f t="shared" si="22"/>
        <v>0</v>
      </c>
      <c r="J368" s="18"/>
    </row>
    <row r="369" spans="1:10" ht="25.5" x14ac:dyDescent="0.2">
      <c r="A369" s="125">
        <v>5.9</v>
      </c>
      <c r="B369" s="129" t="s">
        <v>477</v>
      </c>
      <c r="C369" s="159">
        <v>1</v>
      </c>
      <c r="D369" s="86" t="s">
        <v>24</v>
      </c>
      <c r="E369" s="232"/>
      <c r="F369" s="232">
        <f t="shared" si="22"/>
        <v>0</v>
      </c>
      <c r="J369" s="18"/>
    </row>
    <row r="370" spans="1:10" ht="25.5" x14ac:dyDescent="0.2">
      <c r="A370" s="139">
        <v>5.0999999999999996</v>
      </c>
      <c r="B370" s="129" t="s">
        <v>478</v>
      </c>
      <c r="C370" s="159">
        <v>1</v>
      </c>
      <c r="D370" s="86" t="s">
        <v>24</v>
      </c>
      <c r="E370" s="232"/>
      <c r="F370" s="232">
        <f t="shared" si="22"/>
        <v>0</v>
      </c>
      <c r="J370" s="18"/>
    </row>
    <row r="371" spans="1:10" ht="25.5" x14ac:dyDescent="0.2">
      <c r="A371" s="125">
        <v>5.1100000000000003</v>
      </c>
      <c r="B371" s="129" t="s">
        <v>457</v>
      </c>
      <c r="C371" s="108">
        <v>5</v>
      </c>
      <c r="D371" s="86" t="s">
        <v>24</v>
      </c>
      <c r="E371" s="232"/>
      <c r="F371" s="232">
        <f t="shared" si="22"/>
        <v>0</v>
      </c>
      <c r="J371" s="18"/>
    </row>
    <row r="372" spans="1:10" ht="25.5" x14ac:dyDescent="0.2">
      <c r="A372" s="125">
        <v>5.12</v>
      </c>
      <c r="B372" s="129" t="s">
        <v>479</v>
      </c>
      <c r="C372" s="108">
        <v>2</v>
      </c>
      <c r="D372" s="86" t="s">
        <v>24</v>
      </c>
      <c r="E372" s="232"/>
      <c r="F372" s="232">
        <f t="shared" si="22"/>
        <v>0</v>
      </c>
      <c r="J372" s="18"/>
    </row>
    <row r="373" spans="1:10" ht="25.5" x14ac:dyDescent="0.2">
      <c r="A373" s="125">
        <v>5.13</v>
      </c>
      <c r="B373" s="129" t="s">
        <v>480</v>
      </c>
      <c r="C373" s="108">
        <v>4</v>
      </c>
      <c r="D373" s="86" t="s">
        <v>24</v>
      </c>
      <c r="E373" s="232"/>
      <c r="F373" s="232">
        <f t="shared" si="22"/>
        <v>0</v>
      </c>
      <c r="J373" s="18"/>
    </row>
    <row r="374" spans="1:10" ht="25.5" x14ac:dyDescent="0.2">
      <c r="A374" s="125">
        <v>5.14</v>
      </c>
      <c r="B374" s="91" t="s">
        <v>481</v>
      </c>
      <c r="C374" s="108">
        <v>14</v>
      </c>
      <c r="D374" s="86" t="s">
        <v>24</v>
      </c>
      <c r="E374" s="232"/>
      <c r="F374" s="232">
        <f t="shared" si="22"/>
        <v>0</v>
      </c>
      <c r="J374" s="18"/>
    </row>
    <row r="375" spans="1:10" ht="25.5" x14ac:dyDescent="0.2">
      <c r="A375" s="125">
        <v>5.15</v>
      </c>
      <c r="B375" s="91" t="s">
        <v>482</v>
      </c>
      <c r="C375" s="108">
        <v>53</v>
      </c>
      <c r="D375" s="86" t="s">
        <v>24</v>
      </c>
      <c r="E375" s="232"/>
      <c r="F375" s="232">
        <f t="shared" si="22"/>
        <v>0</v>
      </c>
      <c r="J375" s="18"/>
    </row>
    <row r="376" spans="1:10" ht="25.5" x14ac:dyDescent="0.2">
      <c r="A376" s="125">
        <v>5.16</v>
      </c>
      <c r="B376" s="91" t="s">
        <v>483</v>
      </c>
      <c r="C376" s="108">
        <v>18</v>
      </c>
      <c r="D376" s="86" t="s">
        <v>24</v>
      </c>
      <c r="E376" s="232"/>
      <c r="F376" s="232">
        <f t="shared" si="22"/>
        <v>0</v>
      </c>
      <c r="J376" s="18"/>
    </row>
    <row r="377" spans="1:10" ht="25.5" x14ac:dyDescent="0.2">
      <c r="A377" s="125">
        <v>5.17</v>
      </c>
      <c r="B377" s="129" t="s">
        <v>484</v>
      </c>
      <c r="C377" s="108">
        <v>5</v>
      </c>
      <c r="D377" s="86" t="s">
        <v>24</v>
      </c>
      <c r="E377" s="232"/>
      <c r="F377" s="232">
        <f t="shared" si="22"/>
        <v>0</v>
      </c>
      <c r="J377" s="18"/>
    </row>
    <row r="378" spans="1:10" ht="25.5" x14ac:dyDescent="0.2">
      <c r="A378" s="139">
        <v>5.18</v>
      </c>
      <c r="B378" s="129" t="s">
        <v>485</v>
      </c>
      <c r="C378" s="108">
        <v>20</v>
      </c>
      <c r="D378" s="86" t="s">
        <v>24</v>
      </c>
      <c r="E378" s="232"/>
      <c r="F378" s="232">
        <f t="shared" si="22"/>
        <v>0</v>
      </c>
      <c r="J378" s="18"/>
    </row>
    <row r="379" spans="1:10" ht="25.5" x14ac:dyDescent="0.2">
      <c r="A379" s="139">
        <v>5.19</v>
      </c>
      <c r="B379" s="129" t="s">
        <v>486</v>
      </c>
      <c r="C379" s="108">
        <v>3</v>
      </c>
      <c r="D379" s="86" t="s">
        <v>24</v>
      </c>
      <c r="E379" s="232"/>
      <c r="F379" s="232">
        <f t="shared" si="22"/>
        <v>0</v>
      </c>
      <c r="J379" s="18"/>
    </row>
    <row r="380" spans="1:10" ht="25.5" x14ac:dyDescent="0.2">
      <c r="A380" s="139">
        <v>5.2</v>
      </c>
      <c r="B380" s="129" t="s">
        <v>487</v>
      </c>
      <c r="C380" s="108">
        <v>1</v>
      </c>
      <c r="D380" s="86" t="s">
        <v>24</v>
      </c>
      <c r="E380" s="232"/>
      <c r="F380" s="232">
        <f t="shared" si="22"/>
        <v>0</v>
      </c>
      <c r="J380" s="18"/>
    </row>
    <row r="381" spans="1:10" ht="25.5" x14ac:dyDescent="0.2">
      <c r="A381" s="139">
        <v>5.21</v>
      </c>
      <c r="B381" s="129" t="s">
        <v>462</v>
      </c>
      <c r="C381" s="108">
        <v>1</v>
      </c>
      <c r="D381" s="86" t="s">
        <v>24</v>
      </c>
      <c r="E381" s="242"/>
      <c r="F381" s="232">
        <f t="shared" si="22"/>
        <v>0</v>
      </c>
      <c r="J381" s="18"/>
    </row>
    <row r="382" spans="1:10" ht="25.5" x14ac:dyDescent="0.2">
      <c r="A382" s="139">
        <v>5.22</v>
      </c>
      <c r="B382" s="129" t="s">
        <v>488</v>
      </c>
      <c r="C382" s="108">
        <v>2</v>
      </c>
      <c r="D382" s="86" t="s">
        <v>24</v>
      </c>
      <c r="E382" s="232"/>
      <c r="F382" s="232">
        <f t="shared" si="22"/>
        <v>0</v>
      </c>
      <c r="J382" s="18"/>
    </row>
    <row r="383" spans="1:10" ht="25.5" x14ac:dyDescent="0.2">
      <c r="A383" s="139">
        <v>5.23</v>
      </c>
      <c r="B383" s="129" t="s">
        <v>463</v>
      </c>
      <c r="C383" s="108">
        <v>3</v>
      </c>
      <c r="D383" s="86" t="s">
        <v>24</v>
      </c>
      <c r="E383" s="242"/>
      <c r="F383" s="232">
        <f t="shared" si="22"/>
        <v>0</v>
      </c>
      <c r="J383" s="18"/>
    </row>
    <row r="384" spans="1:10" ht="25.5" x14ac:dyDescent="0.2">
      <c r="A384" s="160">
        <v>5.24</v>
      </c>
      <c r="B384" s="136" t="s">
        <v>489</v>
      </c>
      <c r="C384" s="161">
        <v>9</v>
      </c>
      <c r="D384" s="138" t="s">
        <v>24</v>
      </c>
      <c r="E384" s="266"/>
      <c r="F384" s="266">
        <f t="shared" si="22"/>
        <v>0</v>
      </c>
      <c r="J384" s="18"/>
    </row>
    <row r="385" spans="1:10" ht="25.5" x14ac:dyDescent="0.2">
      <c r="A385" s="139">
        <v>5.25</v>
      </c>
      <c r="B385" s="129" t="s">
        <v>490</v>
      </c>
      <c r="C385" s="108">
        <v>1</v>
      </c>
      <c r="D385" s="86" t="s">
        <v>24</v>
      </c>
      <c r="E385" s="232"/>
      <c r="F385" s="232">
        <f t="shared" si="22"/>
        <v>0</v>
      </c>
      <c r="J385" s="18"/>
    </row>
    <row r="386" spans="1:10" ht="25.5" x14ac:dyDescent="0.2">
      <c r="A386" s="139">
        <v>5.26</v>
      </c>
      <c r="B386" s="129" t="s">
        <v>491</v>
      </c>
      <c r="C386" s="108">
        <v>1</v>
      </c>
      <c r="D386" s="86" t="s">
        <v>24</v>
      </c>
      <c r="E386" s="232"/>
      <c r="F386" s="232">
        <f t="shared" si="22"/>
        <v>0</v>
      </c>
      <c r="J386" s="18"/>
    </row>
    <row r="387" spans="1:10" ht="25.5" x14ac:dyDescent="0.2">
      <c r="A387" s="139">
        <v>5.27</v>
      </c>
      <c r="B387" s="129" t="s">
        <v>465</v>
      </c>
      <c r="C387" s="108">
        <v>3</v>
      </c>
      <c r="D387" s="86" t="s">
        <v>24</v>
      </c>
      <c r="E387" s="232"/>
      <c r="F387" s="232">
        <f t="shared" si="22"/>
        <v>0</v>
      </c>
      <c r="J387" s="18"/>
    </row>
    <row r="388" spans="1:10" ht="25.5" x14ac:dyDescent="0.2">
      <c r="A388" s="139">
        <v>5.28</v>
      </c>
      <c r="B388" s="129" t="s">
        <v>466</v>
      </c>
      <c r="C388" s="108">
        <v>17</v>
      </c>
      <c r="D388" s="86" t="s">
        <v>24</v>
      </c>
      <c r="E388" s="232"/>
      <c r="F388" s="232">
        <f t="shared" si="22"/>
        <v>0</v>
      </c>
      <c r="J388" s="18"/>
    </row>
    <row r="389" spans="1:10" x14ac:dyDescent="0.2">
      <c r="A389" s="139">
        <v>5.29</v>
      </c>
      <c r="B389" s="91" t="s">
        <v>403</v>
      </c>
      <c r="C389" s="108">
        <v>11</v>
      </c>
      <c r="D389" s="86" t="s">
        <v>24</v>
      </c>
      <c r="E389" s="232"/>
      <c r="F389" s="232">
        <f t="shared" si="22"/>
        <v>0</v>
      </c>
      <c r="J389" s="18"/>
    </row>
    <row r="390" spans="1:10" x14ac:dyDescent="0.2">
      <c r="A390" s="139">
        <v>5.3</v>
      </c>
      <c r="B390" s="91" t="s">
        <v>395</v>
      </c>
      <c r="C390" s="108">
        <v>8</v>
      </c>
      <c r="D390" s="86" t="s">
        <v>24</v>
      </c>
      <c r="E390" s="232"/>
      <c r="F390" s="232">
        <f t="shared" si="22"/>
        <v>0</v>
      </c>
      <c r="J390" s="18"/>
    </row>
    <row r="391" spans="1:10" x14ac:dyDescent="0.2">
      <c r="A391" s="139">
        <v>5.31</v>
      </c>
      <c r="B391" s="91" t="s">
        <v>396</v>
      </c>
      <c r="C391" s="108">
        <v>16</v>
      </c>
      <c r="D391" s="86" t="s">
        <v>24</v>
      </c>
      <c r="E391" s="232"/>
      <c r="F391" s="232">
        <f t="shared" si="22"/>
        <v>0</v>
      </c>
      <c r="J391" s="18"/>
    </row>
    <row r="392" spans="1:10" x14ac:dyDescent="0.2">
      <c r="A392" s="139">
        <v>5.32</v>
      </c>
      <c r="B392" s="91" t="s">
        <v>397</v>
      </c>
      <c r="C392" s="108">
        <v>25</v>
      </c>
      <c r="D392" s="86" t="s">
        <v>24</v>
      </c>
      <c r="E392" s="232"/>
      <c r="F392" s="232">
        <f t="shared" si="22"/>
        <v>0</v>
      </c>
      <c r="J392" s="18"/>
    </row>
    <row r="393" spans="1:10" x14ac:dyDescent="0.2">
      <c r="A393" s="139">
        <v>5.33</v>
      </c>
      <c r="B393" s="91" t="s">
        <v>398</v>
      </c>
      <c r="C393" s="108">
        <v>2</v>
      </c>
      <c r="D393" s="86" t="s">
        <v>24</v>
      </c>
      <c r="E393" s="232"/>
      <c r="F393" s="232">
        <f t="shared" si="22"/>
        <v>0</v>
      </c>
      <c r="J393" s="18"/>
    </row>
    <row r="394" spans="1:10" ht="38.25" x14ac:dyDescent="0.2">
      <c r="A394" s="139">
        <v>5.34</v>
      </c>
      <c r="B394" s="129" t="s">
        <v>343</v>
      </c>
      <c r="C394" s="108">
        <v>12</v>
      </c>
      <c r="D394" s="86" t="s">
        <v>24</v>
      </c>
      <c r="E394" s="239"/>
      <c r="F394" s="232">
        <f t="shared" si="22"/>
        <v>0</v>
      </c>
      <c r="J394" s="18"/>
    </row>
    <row r="395" spans="1:10" x14ac:dyDescent="0.2">
      <c r="A395" s="139"/>
      <c r="B395" s="129"/>
      <c r="C395" s="133"/>
      <c r="D395" s="128"/>
      <c r="E395" s="249"/>
      <c r="F395" s="249"/>
      <c r="J395" s="18"/>
    </row>
    <row r="396" spans="1:10" ht="25.5" x14ac:dyDescent="0.2">
      <c r="A396" s="130">
        <v>6</v>
      </c>
      <c r="B396" s="122" t="s">
        <v>377</v>
      </c>
      <c r="C396" s="123"/>
      <c r="D396" s="128"/>
      <c r="E396" s="249"/>
      <c r="F396" s="249"/>
      <c r="J396" s="18"/>
    </row>
    <row r="397" spans="1:10" ht="51" x14ac:dyDescent="0.2">
      <c r="A397" s="140">
        <v>6.1</v>
      </c>
      <c r="B397" s="129" t="s">
        <v>407</v>
      </c>
      <c r="C397" s="123">
        <v>1</v>
      </c>
      <c r="D397" s="128" t="s">
        <v>24</v>
      </c>
      <c r="E397" s="249"/>
      <c r="F397" s="249">
        <f t="shared" ref="F397:F402" si="23">ROUND(C397*E397,2)</f>
        <v>0</v>
      </c>
      <c r="J397" s="18"/>
    </row>
    <row r="398" spans="1:10" ht="51" x14ac:dyDescent="0.2">
      <c r="A398" s="140">
        <v>6.2</v>
      </c>
      <c r="B398" s="129" t="s">
        <v>405</v>
      </c>
      <c r="C398" s="133">
        <v>4</v>
      </c>
      <c r="D398" s="128" t="s">
        <v>24</v>
      </c>
      <c r="E398" s="249"/>
      <c r="F398" s="249">
        <f t="shared" si="23"/>
        <v>0</v>
      </c>
      <c r="J398" s="18"/>
    </row>
    <row r="399" spans="1:10" ht="51" x14ac:dyDescent="0.2">
      <c r="A399" s="140">
        <v>6.3</v>
      </c>
      <c r="B399" s="129" t="s">
        <v>408</v>
      </c>
      <c r="C399" s="133">
        <v>15</v>
      </c>
      <c r="D399" s="128" t="s">
        <v>24</v>
      </c>
      <c r="E399" s="249"/>
      <c r="F399" s="249">
        <f t="shared" si="23"/>
        <v>0</v>
      </c>
      <c r="J399" s="18"/>
    </row>
    <row r="400" spans="1:10" ht="51" x14ac:dyDescent="0.2">
      <c r="A400" s="140">
        <v>6.4</v>
      </c>
      <c r="B400" s="129" t="s">
        <v>409</v>
      </c>
      <c r="C400" s="133">
        <v>4</v>
      </c>
      <c r="D400" s="128" t="s">
        <v>24</v>
      </c>
      <c r="E400" s="249"/>
      <c r="F400" s="249">
        <f t="shared" si="23"/>
        <v>0</v>
      </c>
      <c r="J400" s="18"/>
    </row>
    <row r="401" spans="1:10" x14ac:dyDescent="0.2">
      <c r="A401" s="140">
        <v>6.5</v>
      </c>
      <c r="B401" s="129" t="s">
        <v>58</v>
      </c>
      <c r="C401" s="123">
        <v>23</v>
      </c>
      <c r="D401" s="128" t="s">
        <v>24</v>
      </c>
      <c r="E401" s="265"/>
      <c r="F401" s="249">
        <f t="shared" si="23"/>
        <v>0</v>
      </c>
      <c r="J401" s="18"/>
    </row>
    <row r="402" spans="1:10" x14ac:dyDescent="0.2">
      <c r="A402" s="140">
        <v>6.6</v>
      </c>
      <c r="B402" s="90" t="s">
        <v>60</v>
      </c>
      <c r="C402" s="123">
        <v>4</v>
      </c>
      <c r="D402" s="128" t="s">
        <v>24</v>
      </c>
      <c r="E402" s="249"/>
      <c r="F402" s="249">
        <f t="shared" si="23"/>
        <v>0</v>
      </c>
      <c r="J402" s="18"/>
    </row>
    <row r="403" spans="1:10" x14ac:dyDescent="0.2">
      <c r="A403" s="140"/>
      <c r="B403" s="90"/>
      <c r="C403" s="123"/>
      <c r="D403" s="128"/>
      <c r="E403" s="249"/>
      <c r="F403" s="249"/>
      <c r="J403" s="18"/>
    </row>
    <row r="404" spans="1:10" x14ac:dyDescent="0.2">
      <c r="A404" s="141">
        <v>7</v>
      </c>
      <c r="B404" s="122" t="s">
        <v>64</v>
      </c>
      <c r="C404" s="123"/>
      <c r="D404" s="128"/>
      <c r="E404" s="249"/>
      <c r="F404" s="249"/>
      <c r="J404" s="18"/>
    </row>
    <row r="405" spans="1:10" x14ac:dyDescent="0.2">
      <c r="A405" s="125">
        <v>7.1</v>
      </c>
      <c r="B405" s="129" t="s">
        <v>65</v>
      </c>
      <c r="C405" s="133">
        <v>22.35</v>
      </c>
      <c r="D405" s="128" t="s">
        <v>25</v>
      </c>
      <c r="E405" s="265"/>
      <c r="F405" s="249">
        <f>ROUND(C405*E405,2)</f>
        <v>0</v>
      </c>
      <c r="J405" s="18"/>
    </row>
    <row r="406" spans="1:10" x14ac:dyDescent="0.2">
      <c r="A406" s="125"/>
      <c r="B406" s="129"/>
      <c r="C406" s="133"/>
      <c r="D406" s="128"/>
      <c r="E406" s="249"/>
      <c r="F406" s="249"/>
      <c r="J406" s="18"/>
    </row>
    <row r="407" spans="1:10" x14ac:dyDescent="0.2">
      <c r="A407" s="130">
        <v>8</v>
      </c>
      <c r="B407" s="122" t="s">
        <v>34</v>
      </c>
      <c r="C407" s="133"/>
      <c r="D407" s="128"/>
      <c r="E407" s="249"/>
      <c r="F407" s="249"/>
      <c r="J407" s="18"/>
    </row>
    <row r="408" spans="1:10" ht="25.5" x14ac:dyDescent="0.2">
      <c r="A408" s="13">
        <v>8.1</v>
      </c>
      <c r="B408" s="81" t="s">
        <v>113</v>
      </c>
      <c r="C408" s="133"/>
      <c r="D408" s="128"/>
      <c r="E408" s="249"/>
      <c r="F408" s="249"/>
      <c r="J408" s="18"/>
    </row>
    <row r="409" spans="1:10" x14ac:dyDescent="0.2">
      <c r="A409" s="5" t="s">
        <v>72</v>
      </c>
      <c r="B409" s="80" t="s">
        <v>23</v>
      </c>
      <c r="C409" s="133">
        <v>12</v>
      </c>
      <c r="D409" s="128" t="s">
        <v>12</v>
      </c>
      <c r="E409" s="249"/>
      <c r="F409" s="249">
        <f t="shared" ref="F409:F417" si="24">ROUND(C409*E409,2)</f>
        <v>0</v>
      </c>
      <c r="J409" s="18"/>
    </row>
    <row r="410" spans="1:10" ht="25.5" x14ac:dyDescent="0.2">
      <c r="A410" s="5" t="s">
        <v>73</v>
      </c>
      <c r="B410" s="80" t="s">
        <v>470</v>
      </c>
      <c r="C410" s="108">
        <v>12</v>
      </c>
      <c r="D410" s="86" t="s">
        <v>12</v>
      </c>
      <c r="E410" s="232"/>
      <c r="F410" s="232">
        <f t="shared" si="24"/>
        <v>0</v>
      </c>
      <c r="J410" s="18"/>
    </row>
    <row r="411" spans="1:10" ht="25.5" x14ac:dyDescent="0.2">
      <c r="A411" s="5" t="s">
        <v>74</v>
      </c>
      <c r="B411" s="80" t="s">
        <v>444</v>
      </c>
      <c r="C411" s="108">
        <v>8</v>
      </c>
      <c r="D411" s="86" t="s">
        <v>24</v>
      </c>
      <c r="E411" s="242"/>
      <c r="F411" s="232">
        <f t="shared" si="24"/>
        <v>0</v>
      </c>
      <c r="J411" s="18"/>
    </row>
    <row r="412" spans="1:10" x14ac:dyDescent="0.2">
      <c r="A412" s="5" t="s">
        <v>75</v>
      </c>
      <c r="B412" s="129" t="s">
        <v>445</v>
      </c>
      <c r="C412" s="133">
        <v>4</v>
      </c>
      <c r="D412" s="128" t="s">
        <v>24</v>
      </c>
      <c r="E412" s="229"/>
      <c r="F412" s="249">
        <f t="shared" si="24"/>
        <v>0</v>
      </c>
      <c r="J412" s="18"/>
    </row>
    <row r="413" spans="1:10" x14ac:dyDescent="0.2">
      <c r="A413" s="5" t="s">
        <v>76</v>
      </c>
      <c r="B413" s="80" t="s">
        <v>102</v>
      </c>
      <c r="C413" s="133">
        <v>4</v>
      </c>
      <c r="D413" s="128" t="s">
        <v>24</v>
      </c>
      <c r="E413" s="249"/>
      <c r="F413" s="249">
        <f t="shared" si="24"/>
        <v>0</v>
      </c>
      <c r="J413" s="18"/>
    </row>
    <row r="414" spans="1:10" x14ac:dyDescent="0.2">
      <c r="A414" s="14" t="s">
        <v>77</v>
      </c>
      <c r="B414" s="162" t="s">
        <v>100</v>
      </c>
      <c r="C414" s="143">
        <v>7.92</v>
      </c>
      <c r="D414" s="144" t="s">
        <v>25</v>
      </c>
      <c r="E414" s="261"/>
      <c r="F414" s="261">
        <f t="shared" si="24"/>
        <v>0</v>
      </c>
      <c r="J414" s="18"/>
    </row>
    <row r="415" spans="1:10" x14ac:dyDescent="0.2">
      <c r="A415" s="5" t="s">
        <v>78</v>
      </c>
      <c r="B415" s="126" t="s">
        <v>27</v>
      </c>
      <c r="C415" s="133">
        <v>7.42</v>
      </c>
      <c r="D415" s="128" t="s">
        <v>25</v>
      </c>
      <c r="E415" s="265"/>
      <c r="F415" s="249">
        <f t="shared" si="24"/>
        <v>0</v>
      </c>
      <c r="J415" s="18"/>
    </row>
    <row r="416" spans="1:10" x14ac:dyDescent="0.2">
      <c r="A416" s="5" t="s">
        <v>79</v>
      </c>
      <c r="B416" s="126" t="s">
        <v>28</v>
      </c>
      <c r="C416" s="133">
        <v>0.6</v>
      </c>
      <c r="D416" s="142" t="s">
        <v>25</v>
      </c>
      <c r="E416" s="265"/>
      <c r="F416" s="249">
        <f t="shared" si="24"/>
        <v>0</v>
      </c>
      <c r="J416" s="18"/>
    </row>
    <row r="417" spans="1:10" x14ac:dyDescent="0.2">
      <c r="A417" s="5" t="s">
        <v>104</v>
      </c>
      <c r="B417" s="80" t="s">
        <v>20</v>
      </c>
      <c r="C417" s="133">
        <v>2</v>
      </c>
      <c r="D417" s="128" t="s">
        <v>24</v>
      </c>
      <c r="E417" s="249"/>
      <c r="F417" s="249">
        <f t="shared" si="24"/>
        <v>0</v>
      </c>
      <c r="J417" s="18"/>
    </row>
    <row r="418" spans="1:10" x14ac:dyDescent="0.2">
      <c r="A418" s="5"/>
      <c r="B418" s="80"/>
      <c r="C418" s="133"/>
      <c r="D418" s="128"/>
      <c r="E418" s="249"/>
      <c r="F418" s="249"/>
      <c r="J418" s="18"/>
    </row>
    <row r="419" spans="1:10" ht="25.5" x14ac:dyDescent="0.2">
      <c r="A419" s="13">
        <v>8.1999999999999993</v>
      </c>
      <c r="B419" s="81" t="s">
        <v>67</v>
      </c>
      <c r="C419" s="133"/>
      <c r="D419" s="128"/>
      <c r="E419" s="249"/>
      <c r="F419" s="249"/>
      <c r="J419" s="18"/>
    </row>
    <row r="420" spans="1:10" x14ac:dyDescent="0.2">
      <c r="A420" s="5" t="s">
        <v>72</v>
      </c>
      <c r="B420" s="80" t="s">
        <v>23</v>
      </c>
      <c r="C420" s="108">
        <v>36</v>
      </c>
      <c r="D420" s="86" t="s">
        <v>12</v>
      </c>
      <c r="E420" s="232"/>
      <c r="F420" s="232">
        <f t="shared" ref="F420:F428" si="25">ROUND(C420*E420,2)</f>
        <v>0</v>
      </c>
      <c r="J420" s="18"/>
    </row>
    <row r="421" spans="1:10" ht="25.5" x14ac:dyDescent="0.2">
      <c r="A421" s="5" t="s">
        <v>73</v>
      </c>
      <c r="B421" s="80" t="s">
        <v>492</v>
      </c>
      <c r="C421" s="108">
        <v>36</v>
      </c>
      <c r="D421" s="86" t="s">
        <v>12</v>
      </c>
      <c r="E421" s="232"/>
      <c r="F421" s="232">
        <f t="shared" si="25"/>
        <v>0</v>
      </c>
      <c r="J421" s="18"/>
    </row>
    <row r="422" spans="1:10" ht="25.5" x14ac:dyDescent="0.2">
      <c r="A422" s="5" t="s">
        <v>74</v>
      </c>
      <c r="B422" s="80" t="s">
        <v>493</v>
      </c>
      <c r="C422" s="108">
        <v>24</v>
      </c>
      <c r="D422" s="86" t="s">
        <v>24</v>
      </c>
      <c r="E422" s="232"/>
      <c r="F422" s="232">
        <f t="shared" si="25"/>
        <v>0</v>
      </c>
      <c r="J422" s="18"/>
    </row>
    <row r="423" spans="1:10" x14ac:dyDescent="0.2">
      <c r="A423" s="5" t="s">
        <v>75</v>
      </c>
      <c r="B423" s="129" t="s">
        <v>410</v>
      </c>
      <c r="C423" s="133">
        <v>12</v>
      </c>
      <c r="D423" s="128" t="s">
        <v>24</v>
      </c>
      <c r="E423" s="229"/>
      <c r="F423" s="249">
        <f t="shared" si="25"/>
        <v>0</v>
      </c>
      <c r="J423" s="18"/>
    </row>
    <row r="424" spans="1:10" x14ac:dyDescent="0.2">
      <c r="A424" s="5" t="s">
        <v>76</v>
      </c>
      <c r="B424" s="80" t="s">
        <v>102</v>
      </c>
      <c r="C424" s="133">
        <v>1</v>
      </c>
      <c r="D424" s="128" t="s">
        <v>24</v>
      </c>
      <c r="E424" s="249"/>
      <c r="F424" s="249">
        <f t="shared" si="25"/>
        <v>0</v>
      </c>
      <c r="J424" s="18"/>
    </row>
    <row r="425" spans="1:10" x14ac:dyDescent="0.2">
      <c r="A425" s="5" t="s">
        <v>77</v>
      </c>
      <c r="B425" s="126" t="s">
        <v>100</v>
      </c>
      <c r="C425" s="133">
        <v>23.76</v>
      </c>
      <c r="D425" s="128" t="s">
        <v>25</v>
      </c>
      <c r="E425" s="249"/>
      <c r="F425" s="249">
        <f t="shared" si="25"/>
        <v>0</v>
      </c>
      <c r="J425" s="18"/>
    </row>
    <row r="426" spans="1:10" x14ac:dyDescent="0.2">
      <c r="A426" s="5" t="s">
        <v>78</v>
      </c>
      <c r="B426" s="126" t="s">
        <v>27</v>
      </c>
      <c r="C426" s="133">
        <v>22.26</v>
      </c>
      <c r="D426" s="128" t="s">
        <v>25</v>
      </c>
      <c r="E426" s="265"/>
      <c r="F426" s="249">
        <f t="shared" si="25"/>
        <v>0</v>
      </c>
      <c r="J426" s="18"/>
    </row>
    <row r="427" spans="1:10" x14ac:dyDescent="0.2">
      <c r="A427" s="5" t="s">
        <v>79</v>
      </c>
      <c r="B427" s="126" t="s">
        <v>28</v>
      </c>
      <c r="C427" s="133">
        <v>1.8</v>
      </c>
      <c r="D427" s="142" t="s">
        <v>25</v>
      </c>
      <c r="E427" s="265"/>
      <c r="F427" s="249">
        <f t="shared" si="25"/>
        <v>0</v>
      </c>
      <c r="J427" s="18"/>
    </row>
    <row r="428" spans="1:10" x14ac:dyDescent="0.2">
      <c r="A428" s="5" t="s">
        <v>104</v>
      </c>
      <c r="B428" s="80" t="s">
        <v>20</v>
      </c>
      <c r="C428" s="133">
        <v>6</v>
      </c>
      <c r="D428" s="128" t="s">
        <v>24</v>
      </c>
      <c r="E428" s="249"/>
      <c r="F428" s="249">
        <f t="shared" si="25"/>
        <v>0</v>
      </c>
      <c r="J428" s="18"/>
    </row>
    <row r="429" spans="1:10" x14ac:dyDescent="0.2">
      <c r="A429" s="5"/>
      <c r="B429" s="80"/>
      <c r="C429" s="133"/>
      <c r="D429" s="128"/>
      <c r="E429" s="249"/>
      <c r="F429" s="249"/>
      <c r="J429" s="18"/>
    </row>
    <row r="430" spans="1:10" ht="25.5" x14ac:dyDescent="0.2">
      <c r="A430" s="13">
        <v>8.3000000000000007</v>
      </c>
      <c r="B430" s="81" t="s">
        <v>127</v>
      </c>
      <c r="C430" s="133"/>
      <c r="D430" s="128"/>
      <c r="E430" s="249"/>
      <c r="F430" s="249"/>
      <c r="J430" s="18"/>
    </row>
    <row r="431" spans="1:10" x14ac:dyDescent="0.2">
      <c r="A431" s="5" t="s">
        <v>80</v>
      </c>
      <c r="B431" s="80" t="s">
        <v>23</v>
      </c>
      <c r="C431" s="133">
        <v>16</v>
      </c>
      <c r="D431" s="128" t="s">
        <v>12</v>
      </c>
      <c r="E431" s="249"/>
      <c r="F431" s="249">
        <f t="shared" ref="F431:F439" si="26">ROUND(C431*E431,2)</f>
        <v>0</v>
      </c>
      <c r="J431" s="18"/>
    </row>
    <row r="432" spans="1:10" ht="25.5" x14ac:dyDescent="0.2">
      <c r="A432" s="5" t="s">
        <v>81</v>
      </c>
      <c r="B432" s="80" t="s">
        <v>494</v>
      </c>
      <c r="C432" s="133">
        <v>16</v>
      </c>
      <c r="D432" s="128" t="s">
        <v>12</v>
      </c>
      <c r="E432" s="249"/>
      <c r="F432" s="249">
        <f t="shared" si="26"/>
        <v>0</v>
      </c>
      <c r="J432" s="18"/>
    </row>
    <row r="433" spans="1:10" ht="25.5" x14ac:dyDescent="0.2">
      <c r="A433" s="5" t="s">
        <v>82</v>
      </c>
      <c r="B433" s="80" t="s">
        <v>495</v>
      </c>
      <c r="C433" s="133">
        <v>8</v>
      </c>
      <c r="D433" s="128" t="s">
        <v>24</v>
      </c>
      <c r="E433" s="249"/>
      <c r="F433" s="249">
        <f t="shared" si="26"/>
        <v>0</v>
      </c>
      <c r="J433" s="18"/>
    </row>
    <row r="434" spans="1:10" x14ac:dyDescent="0.2">
      <c r="A434" s="5" t="s">
        <v>83</v>
      </c>
      <c r="B434" s="129" t="s">
        <v>406</v>
      </c>
      <c r="C434" s="133">
        <v>4</v>
      </c>
      <c r="D434" s="128" t="s">
        <v>24</v>
      </c>
      <c r="E434" s="229"/>
      <c r="F434" s="249">
        <f t="shared" si="26"/>
        <v>0</v>
      </c>
      <c r="J434" s="18"/>
    </row>
    <row r="435" spans="1:10" x14ac:dyDescent="0.2">
      <c r="A435" s="5" t="s">
        <v>84</v>
      </c>
      <c r="B435" s="80" t="s">
        <v>102</v>
      </c>
      <c r="C435" s="133">
        <v>4</v>
      </c>
      <c r="D435" s="128" t="s">
        <v>24</v>
      </c>
      <c r="E435" s="249"/>
      <c r="F435" s="249">
        <f t="shared" si="26"/>
        <v>0</v>
      </c>
      <c r="J435" s="18"/>
    </row>
    <row r="436" spans="1:10" x14ac:dyDescent="0.2">
      <c r="A436" s="5" t="s">
        <v>85</v>
      </c>
      <c r="B436" s="126" t="s">
        <v>100</v>
      </c>
      <c r="C436" s="133">
        <v>7.92</v>
      </c>
      <c r="D436" s="128" t="s">
        <v>25</v>
      </c>
      <c r="E436" s="249"/>
      <c r="F436" s="249">
        <f t="shared" si="26"/>
        <v>0</v>
      </c>
      <c r="J436" s="18"/>
    </row>
    <row r="437" spans="1:10" x14ac:dyDescent="0.2">
      <c r="A437" s="5" t="s">
        <v>86</v>
      </c>
      <c r="B437" s="126" t="s">
        <v>27</v>
      </c>
      <c r="C437" s="133">
        <v>7.42</v>
      </c>
      <c r="D437" s="128" t="s">
        <v>25</v>
      </c>
      <c r="E437" s="265"/>
      <c r="F437" s="249">
        <f t="shared" si="26"/>
        <v>0</v>
      </c>
      <c r="J437" s="18"/>
    </row>
    <row r="438" spans="1:10" x14ac:dyDescent="0.2">
      <c r="A438" s="5" t="s">
        <v>87</v>
      </c>
      <c r="B438" s="126" t="s">
        <v>28</v>
      </c>
      <c r="C438" s="133">
        <v>0.6</v>
      </c>
      <c r="D438" s="142" t="s">
        <v>25</v>
      </c>
      <c r="E438" s="265"/>
      <c r="F438" s="249">
        <f t="shared" si="26"/>
        <v>0</v>
      </c>
      <c r="J438" s="18"/>
    </row>
    <row r="439" spans="1:10" x14ac:dyDescent="0.2">
      <c r="A439" s="5" t="s">
        <v>103</v>
      </c>
      <c r="B439" s="80" t="s">
        <v>20</v>
      </c>
      <c r="C439" s="133">
        <v>2</v>
      </c>
      <c r="D439" s="128" t="s">
        <v>24</v>
      </c>
      <c r="E439" s="249"/>
      <c r="F439" s="249">
        <f t="shared" si="26"/>
        <v>0</v>
      </c>
      <c r="J439" s="18"/>
    </row>
    <row r="440" spans="1:10" x14ac:dyDescent="0.2">
      <c r="A440" s="5"/>
      <c r="B440" s="80"/>
      <c r="C440" s="133"/>
      <c r="D440" s="128"/>
      <c r="E440" s="249"/>
      <c r="F440" s="249"/>
      <c r="J440" s="18"/>
    </row>
    <row r="441" spans="1:10" ht="25.5" x14ac:dyDescent="0.2">
      <c r="A441" s="13">
        <v>8.4</v>
      </c>
      <c r="B441" s="81" t="s">
        <v>128</v>
      </c>
      <c r="C441" s="133"/>
      <c r="D441" s="128"/>
      <c r="E441" s="249"/>
      <c r="F441" s="249"/>
      <c r="J441" s="18"/>
    </row>
    <row r="442" spans="1:10" x14ac:dyDescent="0.2">
      <c r="A442" s="5" t="s">
        <v>88</v>
      </c>
      <c r="B442" s="80" t="s">
        <v>23</v>
      </c>
      <c r="C442" s="163">
        <v>6</v>
      </c>
      <c r="D442" s="128" t="s">
        <v>12</v>
      </c>
      <c r="E442" s="249"/>
      <c r="F442" s="249">
        <f t="shared" ref="F442:F450" si="27">ROUND(C442*E442,2)</f>
        <v>0</v>
      </c>
      <c r="J442" s="18"/>
    </row>
    <row r="443" spans="1:10" ht="25.5" x14ac:dyDescent="0.2">
      <c r="A443" s="5" t="s">
        <v>89</v>
      </c>
      <c r="B443" s="80" t="s">
        <v>494</v>
      </c>
      <c r="C443" s="163">
        <v>6</v>
      </c>
      <c r="D443" s="128" t="s">
        <v>12</v>
      </c>
      <c r="E443" s="249"/>
      <c r="F443" s="249">
        <f t="shared" si="27"/>
        <v>0</v>
      </c>
      <c r="J443" s="18"/>
    </row>
    <row r="444" spans="1:10" ht="25.5" x14ac:dyDescent="0.2">
      <c r="A444" s="5" t="s">
        <v>90</v>
      </c>
      <c r="B444" s="80" t="s">
        <v>495</v>
      </c>
      <c r="C444" s="163">
        <v>4</v>
      </c>
      <c r="D444" s="128" t="s">
        <v>24</v>
      </c>
      <c r="E444" s="249"/>
      <c r="F444" s="249">
        <f t="shared" si="27"/>
        <v>0</v>
      </c>
      <c r="J444" s="18"/>
    </row>
    <row r="445" spans="1:10" x14ac:dyDescent="0.2">
      <c r="A445" s="5" t="s">
        <v>91</v>
      </c>
      <c r="B445" s="129" t="s">
        <v>406</v>
      </c>
      <c r="C445" s="163">
        <v>2</v>
      </c>
      <c r="D445" s="128" t="s">
        <v>24</v>
      </c>
      <c r="E445" s="249"/>
      <c r="F445" s="249">
        <f t="shared" si="27"/>
        <v>0</v>
      </c>
      <c r="J445" s="18"/>
    </row>
    <row r="446" spans="1:10" x14ac:dyDescent="0.2">
      <c r="A446" s="5" t="s">
        <v>92</v>
      </c>
      <c r="B446" s="80" t="s">
        <v>38</v>
      </c>
      <c r="C446" s="163">
        <v>2</v>
      </c>
      <c r="D446" s="128" t="s">
        <v>24</v>
      </c>
      <c r="E446" s="249"/>
      <c r="F446" s="249">
        <f t="shared" si="27"/>
        <v>0</v>
      </c>
      <c r="J446" s="18"/>
    </row>
    <row r="447" spans="1:10" x14ac:dyDescent="0.2">
      <c r="A447" s="5" t="s">
        <v>93</v>
      </c>
      <c r="B447" s="126" t="s">
        <v>100</v>
      </c>
      <c r="C447" s="163">
        <v>3.96</v>
      </c>
      <c r="D447" s="128" t="s">
        <v>25</v>
      </c>
      <c r="E447" s="249"/>
      <c r="F447" s="249">
        <f t="shared" si="27"/>
        <v>0</v>
      </c>
      <c r="J447" s="18"/>
    </row>
    <row r="448" spans="1:10" x14ac:dyDescent="0.2">
      <c r="A448" s="5" t="s">
        <v>94</v>
      </c>
      <c r="B448" s="126" t="s">
        <v>27</v>
      </c>
      <c r="C448" s="163">
        <v>3.71</v>
      </c>
      <c r="D448" s="128" t="s">
        <v>25</v>
      </c>
      <c r="E448" s="265"/>
      <c r="F448" s="249">
        <f t="shared" si="27"/>
        <v>0</v>
      </c>
      <c r="J448" s="18"/>
    </row>
    <row r="449" spans="1:10" x14ac:dyDescent="0.2">
      <c r="A449" s="5" t="s">
        <v>95</v>
      </c>
      <c r="B449" s="126" t="s">
        <v>28</v>
      </c>
      <c r="C449" s="163">
        <v>0.3</v>
      </c>
      <c r="D449" s="128" t="s">
        <v>25</v>
      </c>
      <c r="E449" s="265"/>
      <c r="F449" s="249">
        <f t="shared" si="27"/>
        <v>0</v>
      </c>
      <c r="J449" s="18"/>
    </row>
    <row r="450" spans="1:10" x14ac:dyDescent="0.2">
      <c r="A450" s="5" t="s">
        <v>316</v>
      </c>
      <c r="B450" s="80" t="s">
        <v>20</v>
      </c>
      <c r="C450" s="163">
        <v>1</v>
      </c>
      <c r="D450" s="142" t="s">
        <v>24</v>
      </c>
      <c r="E450" s="249"/>
      <c r="F450" s="249">
        <f t="shared" si="27"/>
        <v>0</v>
      </c>
      <c r="J450" s="18"/>
    </row>
    <row r="451" spans="1:10" x14ac:dyDescent="0.2">
      <c r="A451" s="5"/>
      <c r="B451" s="80"/>
      <c r="C451" s="133"/>
      <c r="D451" s="142"/>
      <c r="E451" s="249"/>
      <c r="F451" s="249"/>
      <c r="J451" s="18"/>
    </row>
    <row r="452" spans="1:10" ht="25.5" x14ac:dyDescent="0.2">
      <c r="A452" s="13">
        <v>8.5</v>
      </c>
      <c r="B452" s="81" t="s">
        <v>118</v>
      </c>
      <c r="C452" s="133"/>
      <c r="D452" s="128"/>
      <c r="E452" s="249"/>
      <c r="F452" s="249"/>
      <c r="J452" s="18"/>
    </row>
    <row r="453" spans="1:10" x14ac:dyDescent="0.2">
      <c r="A453" s="5" t="s">
        <v>96</v>
      </c>
      <c r="B453" s="80" t="s">
        <v>23</v>
      </c>
      <c r="C453" s="163">
        <v>4</v>
      </c>
      <c r="D453" s="128" t="s">
        <v>12</v>
      </c>
      <c r="E453" s="249"/>
      <c r="F453" s="249">
        <f t="shared" ref="F453:F461" si="28">ROUND(C453*E453,2)</f>
        <v>0</v>
      </c>
      <c r="J453" s="18"/>
    </row>
    <row r="454" spans="1:10" ht="25.5" x14ac:dyDescent="0.2">
      <c r="A454" s="14" t="s">
        <v>97</v>
      </c>
      <c r="B454" s="120" t="s">
        <v>494</v>
      </c>
      <c r="C454" s="301">
        <v>4</v>
      </c>
      <c r="D454" s="144" t="s">
        <v>12</v>
      </c>
      <c r="E454" s="261"/>
      <c r="F454" s="261">
        <f t="shared" si="28"/>
        <v>0</v>
      </c>
      <c r="J454" s="18"/>
    </row>
    <row r="455" spans="1:10" ht="25.5" x14ac:dyDescent="0.2">
      <c r="A455" s="5" t="s">
        <v>98</v>
      </c>
      <c r="B455" s="80" t="s">
        <v>495</v>
      </c>
      <c r="C455" s="163">
        <v>4</v>
      </c>
      <c r="D455" s="128" t="s">
        <v>24</v>
      </c>
      <c r="E455" s="249"/>
      <c r="F455" s="249">
        <f t="shared" si="28"/>
        <v>0</v>
      </c>
      <c r="J455" s="18"/>
    </row>
    <row r="456" spans="1:10" x14ac:dyDescent="0.2">
      <c r="A456" s="5" t="s">
        <v>317</v>
      </c>
      <c r="B456" s="129" t="s">
        <v>406</v>
      </c>
      <c r="C456" s="163">
        <v>2</v>
      </c>
      <c r="D456" s="128" t="s">
        <v>24</v>
      </c>
      <c r="E456" s="249"/>
      <c r="F456" s="249">
        <f t="shared" si="28"/>
        <v>0</v>
      </c>
      <c r="J456" s="18"/>
    </row>
    <row r="457" spans="1:10" x14ac:dyDescent="0.2">
      <c r="A457" s="5" t="s">
        <v>318</v>
      </c>
      <c r="B457" s="80" t="s">
        <v>38</v>
      </c>
      <c r="C457" s="163">
        <v>2</v>
      </c>
      <c r="D457" s="128" t="s">
        <v>24</v>
      </c>
      <c r="E457" s="249"/>
      <c r="F457" s="249">
        <f t="shared" si="28"/>
        <v>0</v>
      </c>
      <c r="J457" s="18"/>
    </row>
    <row r="458" spans="1:10" x14ac:dyDescent="0.2">
      <c r="A458" s="5" t="s">
        <v>368</v>
      </c>
      <c r="B458" s="126" t="s">
        <v>100</v>
      </c>
      <c r="C458" s="163">
        <v>3.96</v>
      </c>
      <c r="D458" s="128" t="s">
        <v>25</v>
      </c>
      <c r="E458" s="249"/>
      <c r="F458" s="249">
        <f t="shared" si="28"/>
        <v>0</v>
      </c>
      <c r="J458" s="18"/>
    </row>
    <row r="459" spans="1:10" x14ac:dyDescent="0.2">
      <c r="A459" s="5" t="s">
        <v>369</v>
      </c>
      <c r="B459" s="126" t="s">
        <v>27</v>
      </c>
      <c r="C459" s="163">
        <v>3.71</v>
      </c>
      <c r="D459" s="128" t="s">
        <v>25</v>
      </c>
      <c r="E459" s="265"/>
      <c r="F459" s="249">
        <f t="shared" si="28"/>
        <v>0</v>
      </c>
      <c r="J459" s="18"/>
    </row>
    <row r="460" spans="1:10" x14ac:dyDescent="0.2">
      <c r="A460" s="5" t="s">
        <v>99</v>
      </c>
      <c r="B460" s="126" t="s">
        <v>28</v>
      </c>
      <c r="C460" s="163">
        <v>0.3</v>
      </c>
      <c r="D460" s="128" t="s">
        <v>25</v>
      </c>
      <c r="E460" s="265"/>
      <c r="F460" s="249">
        <f t="shared" si="28"/>
        <v>0</v>
      </c>
      <c r="J460" s="18"/>
    </row>
    <row r="461" spans="1:10" x14ac:dyDescent="0.2">
      <c r="A461" s="5" t="s">
        <v>370</v>
      </c>
      <c r="B461" s="80" t="s">
        <v>20</v>
      </c>
      <c r="C461" s="163">
        <v>1</v>
      </c>
      <c r="D461" s="142" t="s">
        <v>24</v>
      </c>
      <c r="E461" s="249"/>
      <c r="F461" s="249">
        <f t="shared" si="28"/>
        <v>0</v>
      </c>
      <c r="J461" s="18"/>
    </row>
    <row r="462" spans="1:10" x14ac:dyDescent="0.2">
      <c r="A462" s="5"/>
      <c r="B462" s="80"/>
      <c r="C462" s="133"/>
      <c r="D462" s="142"/>
      <c r="E462" s="249"/>
      <c r="F462" s="249"/>
      <c r="J462" s="18"/>
    </row>
    <row r="463" spans="1:10" ht="25.5" x14ac:dyDescent="0.2">
      <c r="A463" s="13">
        <v>8.6</v>
      </c>
      <c r="B463" s="81" t="s">
        <v>119</v>
      </c>
      <c r="C463" s="133"/>
      <c r="D463" s="128"/>
      <c r="E463" s="249"/>
      <c r="F463" s="249"/>
      <c r="J463" s="18"/>
    </row>
    <row r="464" spans="1:10" x14ac:dyDescent="0.2">
      <c r="A464" s="5" t="s">
        <v>522</v>
      </c>
      <c r="B464" s="80" t="s">
        <v>23</v>
      </c>
      <c r="C464" s="163">
        <v>6</v>
      </c>
      <c r="D464" s="128" t="s">
        <v>12</v>
      </c>
      <c r="E464" s="249"/>
      <c r="F464" s="249">
        <f t="shared" ref="F464:F472" si="29">ROUND(C464*E464,2)</f>
        <v>0</v>
      </c>
      <c r="J464" s="18"/>
    </row>
    <row r="465" spans="1:10" ht="25.5" x14ac:dyDescent="0.2">
      <c r="A465" s="5" t="s">
        <v>523</v>
      </c>
      <c r="B465" s="80" t="s">
        <v>496</v>
      </c>
      <c r="C465" s="133">
        <v>6</v>
      </c>
      <c r="D465" s="128" t="s">
        <v>12</v>
      </c>
      <c r="E465" s="249"/>
      <c r="F465" s="249">
        <f t="shared" si="29"/>
        <v>0</v>
      </c>
      <c r="J465" s="18"/>
    </row>
    <row r="466" spans="1:10" ht="25.5" x14ac:dyDescent="0.2">
      <c r="A466" s="5" t="s">
        <v>524</v>
      </c>
      <c r="B466" s="80" t="s">
        <v>497</v>
      </c>
      <c r="C466" s="133">
        <v>4</v>
      </c>
      <c r="D466" s="128" t="s">
        <v>24</v>
      </c>
      <c r="E466" s="249"/>
      <c r="F466" s="249">
        <f t="shared" si="29"/>
        <v>0</v>
      </c>
      <c r="J466" s="18"/>
    </row>
    <row r="467" spans="1:10" x14ac:dyDescent="0.2">
      <c r="A467" s="5" t="s">
        <v>525</v>
      </c>
      <c r="B467" s="129" t="s">
        <v>406</v>
      </c>
      <c r="C467" s="133">
        <v>2</v>
      </c>
      <c r="D467" s="128" t="s">
        <v>24</v>
      </c>
      <c r="E467" s="249"/>
      <c r="F467" s="249">
        <f t="shared" si="29"/>
        <v>0</v>
      </c>
      <c r="J467" s="18"/>
    </row>
    <row r="468" spans="1:10" x14ac:dyDescent="0.2">
      <c r="A468" s="5" t="s">
        <v>526</v>
      </c>
      <c r="B468" s="80" t="s">
        <v>38</v>
      </c>
      <c r="C468" s="108">
        <v>2</v>
      </c>
      <c r="D468" s="86" t="s">
        <v>24</v>
      </c>
      <c r="E468" s="232"/>
      <c r="F468" s="232">
        <f t="shared" si="29"/>
        <v>0</v>
      </c>
      <c r="J468" s="18"/>
    </row>
    <row r="469" spans="1:10" ht="25.5" x14ac:dyDescent="0.2">
      <c r="A469" s="5" t="s">
        <v>527</v>
      </c>
      <c r="B469" s="80" t="s">
        <v>48</v>
      </c>
      <c r="C469" s="108">
        <v>4</v>
      </c>
      <c r="D469" s="86" t="s">
        <v>24</v>
      </c>
      <c r="E469" s="232"/>
      <c r="F469" s="232">
        <f t="shared" si="29"/>
        <v>0</v>
      </c>
      <c r="J469" s="18"/>
    </row>
    <row r="470" spans="1:10" x14ac:dyDescent="0.2">
      <c r="A470" s="5" t="s">
        <v>528</v>
      </c>
      <c r="B470" s="80" t="s">
        <v>4</v>
      </c>
      <c r="C470" s="133">
        <v>4.8</v>
      </c>
      <c r="D470" s="128" t="s">
        <v>35</v>
      </c>
      <c r="E470" s="265"/>
      <c r="F470" s="249">
        <f t="shared" si="29"/>
        <v>0</v>
      </c>
      <c r="J470" s="18"/>
    </row>
    <row r="471" spans="1:10" x14ac:dyDescent="0.2">
      <c r="A471" s="5" t="s">
        <v>529</v>
      </c>
      <c r="B471" s="80" t="s">
        <v>32</v>
      </c>
      <c r="C471" s="133">
        <v>4.8</v>
      </c>
      <c r="D471" s="128" t="s">
        <v>35</v>
      </c>
      <c r="E471" s="265"/>
      <c r="F471" s="249">
        <f t="shared" si="29"/>
        <v>0</v>
      </c>
      <c r="J471" s="18"/>
    </row>
    <row r="472" spans="1:10" x14ac:dyDescent="0.2">
      <c r="A472" s="5" t="s">
        <v>530</v>
      </c>
      <c r="B472" s="80" t="s">
        <v>20</v>
      </c>
      <c r="C472" s="133">
        <v>1</v>
      </c>
      <c r="D472" s="128" t="s">
        <v>24</v>
      </c>
      <c r="E472" s="249"/>
      <c r="F472" s="249">
        <f t="shared" si="29"/>
        <v>0</v>
      </c>
      <c r="J472" s="18"/>
    </row>
    <row r="473" spans="1:10" x14ac:dyDescent="0.2">
      <c r="A473" s="5"/>
      <c r="B473" s="80"/>
      <c r="C473" s="133"/>
      <c r="D473" s="128"/>
      <c r="E473" s="249"/>
      <c r="F473" s="249"/>
      <c r="J473" s="18"/>
    </row>
    <row r="474" spans="1:10" ht="25.5" x14ac:dyDescent="0.2">
      <c r="A474" s="13">
        <v>8.6999999999999993</v>
      </c>
      <c r="B474" s="81" t="s">
        <v>120</v>
      </c>
      <c r="C474" s="133"/>
      <c r="D474" s="128"/>
      <c r="E474" s="249"/>
      <c r="F474" s="249"/>
      <c r="J474" s="18"/>
    </row>
    <row r="475" spans="1:10" x14ac:dyDescent="0.2">
      <c r="A475" s="5" t="s">
        <v>531</v>
      </c>
      <c r="B475" s="80" t="s">
        <v>23</v>
      </c>
      <c r="C475" s="133">
        <v>84</v>
      </c>
      <c r="D475" s="128" t="s">
        <v>12</v>
      </c>
      <c r="E475" s="249"/>
      <c r="F475" s="249">
        <f t="shared" ref="F475:F483" si="30">ROUND(C475*E475,2)</f>
        <v>0</v>
      </c>
      <c r="J475" s="18"/>
    </row>
    <row r="476" spans="1:10" ht="25.5" x14ac:dyDescent="0.2">
      <c r="A476" s="5" t="s">
        <v>532</v>
      </c>
      <c r="B476" s="80" t="s">
        <v>498</v>
      </c>
      <c r="C476" s="133">
        <v>84</v>
      </c>
      <c r="D476" s="128" t="s">
        <v>12</v>
      </c>
      <c r="E476" s="249"/>
      <c r="F476" s="249">
        <f t="shared" si="30"/>
        <v>0</v>
      </c>
      <c r="J476" s="18"/>
    </row>
    <row r="477" spans="1:10" ht="25.5" x14ac:dyDescent="0.2">
      <c r="A477" s="5" t="s">
        <v>533</v>
      </c>
      <c r="B477" s="80" t="s">
        <v>499</v>
      </c>
      <c r="C477" s="133">
        <v>56</v>
      </c>
      <c r="D477" s="128" t="s">
        <v>24</v>
      </c>
      <c r="E477" s="249"/>
      <c r="F477" s="249">
        <f t="shared" si="30"/>
        <v>0</v>
      </c>
      <c r="J477" s="18"/>
    </row>
    <row r="478" spans="1:10" x14ac:dyDescent="0.2">
      <c r="A478" s="5" t="s">
        <v>534</v>
      </c>
      <c r="B478" s="129" t="s">
        <v>411</v>
      </c>
      <c r="C478" s="133">
        <v>28</v>
      </c>
      <c r="D478" s="128" t="s">
        <v>24</v>
      </c>
      <c r="E478" s="229"/>
      <c r="F478" s="249">
        <f t="shared" si="30"/>
        <v>0</v>
      </c>
      <c r="J478" s="18"/>
    </row>
    <row r="479" spans="1:10" x14ac:dyDescent="0.2">
      <c r="A479" s="5" t="s">
        <v>535</v>
      </c>
      <c r="B479" s="80" t="s">
        <v>102</v>
      </c>
      <c r="C479" s="133">
        <v>28</v>
      </c>
      <c r="D479" s="128" t="s">
        <v>24</v>
      </c>
      <c r="E479" s="249"/>
      <c r="F479" s="249">
        <f t="shared" si="30"/>
        <v>0</v>
      </c>
      <c r="J479" s="18"/>
    </row>
    <row r="480" spans="1:10" x14ac:dyDescent="0.2">
      <c r="A480" s="5" t="s">
        <v>536</v>
      </c>
      <c r="B480" s="126" t="s">
        <v>100</v>
      </c>
      <c r="C480" s="133">
        <v>55.44</v>
      </c>
      <c r="D480" s="128" t="s">
        <v>25</v>
      </c>
      <c r="E480" s="249"/>
      <c r="F480" s="249">
        <f t="shared" si="30"/>
        <v>0</v>
      </c>
      <c r="J480" s="18"/>
    </row>
    <row r="481" spans="1:10" x14ac:dyDescent="0.2">
      <c r="A481" s="5" t="s">
        <v>537</v>
      </c>
      <c r="B481" s="126" t="s">
        <v>27</v>
      </c>
      <c r="C481" s="133">
        <v>51.94</v>
      </c>
      <c r="D481" s="128" t="s">
        <v>25</v>
      </c>
      <c r="E481" s="265"/>
      <c r="F481" s="249">
        <f t="shared" si="30"/>
        <v>0</v>
      </c>
      <c r="J481" s="18"/>
    </row>
    <row r="482" spans="1:10" x14ac:dyDescent="0.2">
      <c r="A482" s="5" t="s">
        <v>538</v>
      </c>
      <c r="B482" s="126" t="s">
        <v>28</v>
      </c>
      <c r="C482" s="133">
        <v>4.2</v>
      </c>
      <c r="D482" s="142" t="s">
        <v>25</v>
      </c>
      <c r="E482" s="265"/>
      <c r="F482" s="249">
        <f t="shared" si="30"/>
        <v>0</v>
      </c>
      <c r="J482" s="18"/>
    </row>
    <row r="483" spans="1:10" x14ac:dyDescent="0.2">
      <c r="A483" s="5" t="s">
        <v>539</v>
      </c>
      <c r="B483" s="80" t="s">
        <v>20</v>
      </c>
      <c r="C483" s="133">
        <v>14</v>
      </c>
      <c r="D483" s="128" t="s">
        <v>24</v>
      </c>
      <c r="E483" s="249"/>
      <c r="F483" s="249">
        <f t="shared" si="30"/>
        <v>0</v>
      </c>
      <c r="J483" s="18"/>
    </row>
    <row r="484" spans="1:10" x14ac:dyDescent="0.2">
      <c r="A484" s="5"/>
      <c r="B484" s="80"/>
      <c r="C484" s="133"/>
      <c r="D484" s="128"/>
      <c r="E484" s="249"/>
      <c r="F484" s="249"/>
      <c r="J484" s="18"/>
    </row>
    <row r="485" spans="1:10" ht="25.5" x14ac:dyDescent="0.2">
      <c r="A485" s="13">
        <v>8.8000000000000007</v>
      </c>
      <c r="B485" s="81" t="s">
        <v>121</v>
      </c>
      <c r="C485" s="133"/>
      <c r="D485" s="128"/>
      <c r="E485" s="249"/>
      <c r="F485" s="249"/>
      <c r="J485" s="18"/>
    </row>
    <row r="486" spans="1:10" x14ac:dyDescent="0.2">
      <c r="A486" s="5" t="s">
        <v>540</v>
      </c>
      <c r="B486" s="80" t="s">
        <v>23</v>
      </c>
      <c r="C486" s="133">
        <v>84</v>
      </c>
      <c r="D486" s="128" t="s">
        <v>12</v>
      </c>
      <c r="E486" s="249"/>
      <c r="F486" s="249">
        <f t="shared" ref="F486:F494" si="31">ROUND(C486*E486,2)</f>
        <v>0</v>
      </c>
      <c r="J486" s="18"/>
    </row>
    <row r="487" spans="1:10" ht="25.5" x14ac:dyDescent="0.2">
      <c r="A487" s="5" t="s">
        <v>541</v>
      </c>
      <c r="B487" s="80" t="s">
        <v>498</v>
      </c>
      <c r="C487" s="133">
        <v>20</v>
      </c>
      <c r="D487" s="128" t="s">
        <v>12</v>
      </c>
      <c r="E487" s="249"/>
      <c r="F487" s="249">
        <f t="shared" si="31"/>
        <v>0</v>
      </c>
      <c r="J487" s="18"/>
    </row>
    <row r="488" spans="1:10" ht="25.5" x14ac:dyDescent="0.2">
      <c r="A488" s="5" t="s">
        <v>542</v>
      </c>
      <c r="B488" s="80" t="s">
        <v>499</v>
      </c>
      <c r="C488" s="133">
        <v>4</v>
      </c>
      <c r="D488" s="128" t="s">
        <v>24</v>
      </c>
      <c r="E488" s="249"/>
      <c r="F488" s="249">
        <f t="shared" si="31"/>
        <v>0</v>
      </c>
      <c r="J488" s="18"/>
    </row>
    <row r="489" spans="1:10" x14ac:dyDescent="0.2">
      <c r="A489" s="5" t="s">
        <v>543</v>
      </c>
      <c r="B489" s="129" t="s">
        <v>411</v>
      </c>
      <c r="C489" s="133">
        <v>2</v>
      </c>
      <c r="D489" s="128" t="s">
        <v>24</v>
      </c>
      <c r="E489" s="229"/>
      <c r="F489" s="249">
        <f t="shared" si="31"/>
        <v>0</v>
      </c>
      <c r="J489" s="18"/>
    </row>
    <row r="490" spans="1:10" x14ac:dyDescent="0.2">
      <c r="A490" s="5" t="s">
        <v>544</v>
      </c>
      <c r="B490" s="80" t="s">
        <v>38</v>
      </c>
      <c r="C490" s="133">
        <v>2</v>
      </c>
      <c r="D490" s="128" t="s">
        <v>24</v>
      </c>
      <c r="E490" s="249"/>
      <c r="F490" s="249">
        <f t="shared" si="31"/>
        <v>0</v>
      </c>
      <c r="J490" s="18"/>
    </row>
    <row r="491" spans="1:10" ht="25.5" x14ac:dyDescent="0.2">
      <c r="A491" s="5" t="s">
        <v>545</v>
      </c>
      <c r="B491" s="80" t="s">
        <v>48</v>
      </c>
      <c r="C491" s="108">
        <v>4</v>
      </c>
      <c r="D491" s="86" t="s">
        <v>24</v>
      </c>
      <c r="E491" s="232"/>
      <c r="F491" s="232">
        <f t="shared" si="31"/>
        <v>0</v>
      </c>
      <c r="J491" s="18"/>
    </row>
    <row r="492" spans="1:10" x14ac:dyDescent="0.2">
      <c r="A492" s="5" t="s">
        <v>546</v>
      </c>
      <c r="B492" s="80" t="s">
        <v>4</v>
      </c>
      <c r="C492" s="133">
        <v>4.8</v>
      </c>
      <c r="D492" s="128" t="s">
        <v>35</v>
      </c>
      <c r="E492" s="265"/>
      <c r="F492" s="249">
        <f t="shared" si="31"/>
        <v>0</v>
      </c>
      <c r="J492" s="18"/>
    </row>
    <row r="493" spans="1:10" x14ac:dyDescent="0.2">
      <c r="A493" s="5" t="s">
        <v>547</v>
      </c>
      <c r="B493" s="80" t="s">
        <v>32</v>
      </c>
      <c r="C493" s="133">
        <v>4.8</v>
      </c>
      <c r="D493" s="128" t="s">
        <v>35</v>
      </c>
      <c r="E493" s="265"/>
      <c r="F493" s="249">
        <f t="shared" si="31"/>
        <v>0</v>
      </c>
      <c r="J493" s="18"/>
    </row>
    <row r="494" spans="1:10" x14ac:dyDescent="0.2">
      <c r="A494" s="14" t="s">
        <v>548</v>
      </c>
      <c r="B494" s="120" t="s">
        <v>20</v>
      </c>
      <c r="C494" s="143">
        <v>1</v>
      </c>
      <c r="D494" s="144" t="s">
        <v>24</v>
      </c>
      <c r="E494" s="261"/>
      <c r="F494" s="261">
        <f t="shared" si="31"/>
        <v>0</v>
      </c>
      <c r="J494" s="18"/>
    </row>
    <row r="495" spans="1:10" x14ac:dyDescent="0.2">
      <c r="A495" s="5"/>
      <c r="B495" s="80"/>
      <c r="C495" s="133"/>
      <c r="D495" s="128"/>
      <c r="E495" s="249"/>
      <c r="F495" s="249"/>
      <c r="J495" s="18"/>
    </row>
    <row r="496" spans="1:10" x14ac:dyDescent="0.2">
      <c r="A496" s="13">
        <v>9</v>
      </c>
      <c r="B496" s="122" t="s">
        <v>106</v>
      </c>
      <c r="C496" s="133"/>
      <c r="D496" s="128"/>
      <c r="E496" s="249"/>
      <c r="F496" s="249"/>
      <c r="J496" s="18"/>
    </row>
    <row r="497" spans="1:10" ht="38.25" x14ac:dyDescent="0.2">
      <c r="A497" s="5">
        <v>9.1</v>
      </c>
      <c r="B497" s="129" t="s">
        <v>107</v>
      </c>
      <c r="C497" s="133">
        <v>1</v>
      </c>
      <c r="D497" s="128" t="s">
        <v>24</v>
      </c>
      <c r="E497" s="249"/>
      <c r="F497" s="249">
        <f>ROUND(C497*E497,2)</f>
        <v>0</v>
      </c>
      <c r="J497" s="18"/>
    </row>
    <row r="498" spans="1:10" x14ac:dyDescent="0.2">
      <c r="A498" s="5"/>
      <c r="B498" s="129"/>
      <c r="C498" s="133"/>
      <c r="D498" s="128"/>
      <c r="E498" s="249"/>
      <c r="F498" s="249"/>
      <c r="J498" s="18"/>
    </row>
    <row r="499" spans="1:10" ht="25.5" x14ac:dyDescent="0.2">
      <c r="A499" s="13">
        <v>10</v>
      </c>
      <c r="B499" s="145" t="s">
        <v>154</v>
      </c>
      <c r="C499" s="133"/>
      <c r="D499" s="128"/>
      <c r="E499" s="249"/>
      <c r="F499" s="249"/>
      <c r="J499" s="18"/>
    </row>
    <row r="500" spans="1:10" x14ac:dyDescent="0.2">
      <c r="A500" s="5">
        <v>10.1</v>
      </c>
      <c r="B500" s="129" t="s">
        <v>145</v>
      </c>
      <c r="C500" s="133">
        <v>1712</v>
      </c>
      <c r="D500" s="107" t="s">
        <v>24</v>
      </c>
      <c r="E500" s="249"/>
      <c r="F500" s="249">
        <f t="shared" ref="F500:F512" si="32">ROUND(C500*E500,2)</f>
        <v>0</v>
      </c>
      <c r="J500" s="18"/>
    </row>
    <row r="501" spans="1:10" ht="25.5" x14ac:dyDescent="0.2">
      <c r="A501" s="5">
        <v>10.199999999999999</v>
      </c>
      <c r="B501" s="146" t="s">
        <v>153</v>
      </c>
      <c r="C501" s="108">
        <v>10272</v>
      </c>
      <c r="D501" s="86" t="s">
        <v>26</v>
      </c>
      <c r="E501" s="232"/>
      <c r="F501" s="232">
        <f t="shared" si="32"/>
        <v>0</v>
      </c>
      <c r="J501" s="18"/>
    </row>
    <row r="502" spans="1:10" x14ac:dyDescent="0.2">
      <c r="A502" s="5">
        <v>10.3</v>
      </c>
      <c r="B502" s="129" t="s">
        <v>146</v>
      </c>
      <c r="C502" s="133">
        <v>1712</v>
      </c>
      <c r="D502" s="128" t="s">
        <v>24</v>
      </c>
      <c r="E502" s="249"/>
      <c r="F502" s="249">
        <f t="shared" si="32"/>
        <v>0</v>
      </c>
      <c r="J502" s="18"/>
    </row>
    <row r="503" spans="1:10" ht="15" customHeight="1" x14ac:dyDescent="0.2">
      <c r="A503" s="5">
        <v>10.4</v>
      </c>
      <c r="B503" s="129" t="s">
        <v>147</v>
      </c>
      <c r="C503" s="147">
        <v>3424</v>
      </c>
      <c r="D503" s="128" t="s">
        <v>24</v>
      </c>
      <c r="E503" s="249"/>
      <c r="F503" s="249">
        <f t="shared" si="32"/>
        <v>0</v>
      </c>
      <c r="J503" s="18"/>
    </row>
    <row r="504" spans="1:10" x14ac:dyDescent="0.2">
      <c r="A504" s="5">
        <v>10.5</v>
      </c>
      <c r="B504" s="126" t="s">
        <v>148</v>
      </c>
      <c r="C504" s="133">
        <v>1712</v>
      </c>
      <c r="D504" s="128" t="s">
        <v>24</v>
      </c>
      <c r="E504" s="249"/>
      <c r="F504" s="249">
        <f t="shared" si="32"/>
        <v>0</v>
      </c>
      <c r="J504" s="18"/>
    </row>
    <row r="505" spans="1:10" x14ac:dyDescent="0.2">
      <c r="A505" s="5">
        <v>10.6</v>
      </c>
      <c r="B505" s="164" t="s">
        <v>350</v>
      </c>
      <c r="C505" s="133">
        <v>1712</v>
      </c>
      <c r="D505" s="165" t="s">
        <v>24</v>
      </c>
      <c r="E505" s="265"/>
      <c r="F505" s="249">
        <f t="shared" si="32"/>
        <v>0</v>
      </c>
      <c r="J505" s="18"/>
    </row>
    <row r="506" spans="1:10" x14ac:dyDescent="0.2">
      <c r="A506" s="5">
        <v>10.7</v>
      </c>
      <c r="B506" s="126" t="s">
        <v>149</v>
      </c>
      <c r="C506" s="133">
        <v>1712</v>
      </c>
      <c r="D506" s="128" t="s">
        <v>24</v>
      </c>
      <c r="E506" s="249"/>
      <c r="F506" s="249">
        <f t="shared" si="32"/>
        <v>0</v>
      </c>
      <c r="J506" s="18"/>
    </row>
    <row r="507" spans="1:10" x14ac:dyDescent="0.2">
      <c r="A507" s="5">
        <v>10.8</v>
      </c>
      <c r="B507" s="164" t="s">
        <v>366</v>
      </c>
      <c r="C507" s="133">
        <v>1712</v>
      </c>
      <c r="D507" s="128" t="s">
        <v>26</v>
      </c>
      <c r="E507" s="249"/>
      <c r="F507" s="249">
        <f t="shared" si="32"/>
        <v>0</v>
      </c>
      <c r="J507" s="18"/>
    </row>
    <row r="508" spans="1:10" x14ac:dyDescent="0.2">
      <c r="A508" s="5">
        <v>10.9</v>
      </c>
      <c r="B508" s="126" t="s">
        <v>150</v>
      </c>
      <c r="C508" s="133">
        <v>1712</v>
      </c>
      <c r="D508" s="128" t="s">
        <v>24</v>
      </c>
      <c r="E508" s="265"/>
      <c r="F508" s="249">
        <f t="shared" si="32"/>
        <v>0</v>
      </c>
      <c r="J508" s="18"/>
    </row>
    <row r="509" spans="1:10" x14ac:dyDescent="0.2">
      <c r="A509" s="98">
        <v>10.1</v>
      </c>
      <c r="B509" s="126" t="s">
        <v>151</v>
      </c>
      <c r="C509" s="133">
        <v>1712</v>
      </c>
      <c r="D509" s="128" t="s">
        <v>24</v>
      </c>
      <c r="E509" s="249"/>
      <c r="F509" s="249">
        <f t="shared" si="32"/>
        <v>0</v>
      </c>
      <c r="J509" s="18"/>
    </row>
    <row r="510" spans="1:10" x14ac:dyDescent="0.2">
      <c r="A510" s="5">
        <v>10.11</v>
      </c>
      <c r="B510" s="126" t="s">
        <v>155</v>
      </c>
      <c r="C510" s="133">
        <v>1712</v>
      </c>
      <c r="D510" s="128" t="s">
        <v>24</v>
      </c>
      <c r="E510" s="249"/>
      <c r="F510" s="249">
        <f t="shared" si="32"/>
        <v>0</v>
      </c>
      <c r="J510" s="18"/>
    </row>
    <row r="511" spans="1:10" x14ac:dyDescent="0.2">
      <c r="A511" s="5">
        <v>10.119999999999999</v>
      </c>
      <c r="B511" s="126" t="s">
        <v>334</v>
      </c>
      <c r="C511" s="133">
        <v>2568</v>
      </c>
      <c r="D511" s="128" t="s">
        <v>25</v>
      </c>
      <c r="E511" s="249"/>
      <c r="F511" s="249">
        <f t="shared" si="32"/>
        <v>0</v>
      </c>
      <c r="J511" s="18"/>
    </row>
    <row r="512" spans="1:10" x14ac:dyDescent="0.2">
      <c r="A512" s="98">
        <v>10.130000000000001</v>
      </c>
      <c r="B512" s="126" t="s">
        <v>152</v>
      </c>
      <c r="C512" s="133">
        <v>1712</v>
      </c>
      <c r="D512" s="128" t="s">
        <v>24</v>
      </c>
      <c r="E512" s="265"/>
      <c r="F512" s="249">
        <f t="shared" si="32"/>
        <v>0</v>
      </c>
      <c r="J512" s="18"/>
    </row>
    <row r="513" spans="1:10" x14ac:dyDescent="0.2">
      <c r="A513" s="5"/>
      <c r="B513" s="126"/>
      <c r="C513" s="133"/>
      <c r="D513" s="128"/>
      <c r="E513" s="250"/>
      <c r="F513" s="249"/>
      <c r="J513" s="18"/>
    </row>
    <row r="514" spans="1:10" x14ac:dyDescent="0.2">
      <c r="A514" s="130">
        <v>11</v>
      </c>
      <c r="B514" s="122" t="s">
        <v>134</v>
      </c>
      <c r="C514" s="133"/>
      <c r="D514" s="128"/>
      <c r="E514" s="249"/>
      <c r="F514" s="249"/>
      <c r="J514" s="18"/>
    </row>
    <row r="515" spans="1:10" x14ac:dyDescent="0.2">
      <c r="A515" s="125">
        <v>11.1</v>
      </c>
      <c r="B515" s="129" t="s">
        <v>131</v>
      </c>
      <c r="C515" s="157">
        <v>2093.23</v>
      </c>
      <c r="D515" s="128" t="s">
        <v>12</v>
      </c>
      <c r="E515" s="265"/>
      <c r="F515" s="249">
        <f t="shared" ref="F515:F520" si="33">ROUND(C515*E515,2)</f>
        <v>0</v>
      </c>
      <c r="J515" s="18"/>
    </row>
    <row r="516" spans="1:10" x14ac:dyDescent="0.2">
      <c r="A516" s="125">
        <v>11.2</v>
      </c>
      <c r="B516" s="129" t="s">
        <v>132</v>
      </c>
      <c r="C516" s="157">
        <v>1760.89</v>
      </c>
      <c r="D516" s="128" t="s">
        <v>12</v>
      </c>
      <c r="E516" s="265"/>
      <c r="F516" s="249">
        <f t="shared" si="33"/>
        <v>0</v>
      </c>
      <c r="J516" s="18"/>
    </row>
    <row r="517" spans="1:10" ht="25.5" x14ac:dyDescent="0.2">
      <c r="A517" s="125">
        <v>11.3</v>
      </c>
      <c r="B517" s="129" t="s">
        <v>359</v>
      </c>
      <c r="C517" s="158">
        <v>29.45</v>
      </c>
      <c r="D517" s="86" t="s">
        <v>12</v>
      </c>
      <c r="E517" s="243"/>
      <c r="F517" s="232">
        <f t="shared" si="33"/>
        <v>0</v>
      </c>
      <c r="J517" s="18"/>
    </row>
    <row r="518" spans="1:10" x14ac:dyDescent="0.2">
      <c r="A518" s="125">
        <v>11.4</v>
      </c>
      <c r="B518" s="129" t="s">
        <v>130</v>
      </c>
      <c r="C518" s="157">
        <v>2702.38</v>
      </c>
      <c r="D518" s="128" t="s">
        <v>12</v>
      </c>
      <c r="E518" s="265"/>
      <c r="F518" s="249">
        <f t="shared" si="33"/>
        <v>0</v>
      </c>
      <c r="J518" s="18"/>
    </row>
    <row r="519" spans="1:10" x14ac:dyDescent="0.2">
      <c r="A519" s="125">
        <v>11.5</v>
      </c>
      <c r="B519" s="129" t="s">
        <v>136</v>
      </c>
      <c r="C519" s="157">
        <v>14430.92</v>
      </c>
      <c r="D519" s="128" t="s">
        <v>12</v>
      </c>
      <c r="E519" s="265"/>
      <c r="F519" s="249">
        <f t="shared" si="33"/>
        <v>0</v>
      </c>
      <c r="J519" s="18"/>
    </row>
    <row r="520" spans="1:10" x14ac:dyDescent="0.2">
      <c r="A520" s="125">
        <v>11.6</v>
      </c>
      <c r="B520" s="129" t="s">
        <v>133</v>
      </c>
      <c r="C520" s="157">
        <v>13328.56</v>
      </c>
      <c r="D520" s="128" t="s">
        <v>12</v>
      </c>
      <c r="E520" s="249"/>
      <c r="F520" s="249">
        <f t="shared" si="33"/>
        <v>0</v>
      </c>
      <c r="J520" s="18"/>
    </row>
    <row r="521" spans="1:10" x14ac:dyDescent="0.2">
      <c r="A521" s="125"/>
      <c r="B521" s="129"/>
      <c r="C521" s="157">
        <v>34012.11</v>
      </c>
      <c r="D521" s="128"/>
      <c r="E521" s="249"/>
      <c r="F521" s="249"/>
      <c r="J521" s="18"/>
    </row>
    <row r="522" spans="1:10" x14ac:dyDescent="0.2">
      <c r="A522" s="5">
        <v>12</v>
      </c>
      <c r="B522" s="129" t="s">
        <v>135</v>
      </c>
      <c r="C522" s="157">
        <v>33671.99</v>
      </c>
      <c r="D522" s="128" t="s">
        <v>12</v>
      </c>
      <c r="E522" s="265"/>
      <c r="F522" s="249">
        <f>ROUND(C522*E522,2)</f>
        <v>0</v>
      </c>
      <c r="J522" s="18"/>
    </row>
    <row r="523" spans="1:10" x14ac:dyDescent="0.2">
      <c r="A523" s="5"/>
      <c r="B523" s="77"/>
      <c r="C523" s="157">
        <v>0</v>
      </c>
      <c r="D523" s="128"/>
      <c r="E523" s="249"/>
      <c r="F523" s="249"/>
      <c r="J523" s="18"/>
    </row>
    <row r="524" spans="1:10" x14ac:dyDescent="0.2">
      <c r="A524" s="5">
        <f>+A522+1</f>
        <v>13</v>
      </c>
      <c r="B524" s="77" t="s">
        <v>335</v>
      </c>
      <c r="C524" s="133">
        <v>19</v>
      </c>
      <c r="D524" s="128" t="s">
        <v>342</v>
      </c>
      <c r="E524" s="249"/>
      <c r="F524" s="249">
        <f>ROUND(C524*E524,2)</f>
        <v>0</v>
      </c>
      <c r="J524" s="18"/>
    </row>
    <row r="525" spans="1:10" x14ac:dyDescent="0.2">
      <c r="A525" s="5"/>
      <c r="B525" s="77"/>
      <c r="C525" s="133"/>
      <c r="D525" s="128"/>
      <c r="E525" s="249"/>
      <c r="F525" s="249"/>
      <c r="J525" s="18"/>
    </row>
    <row r="526" spans="1:10" x14ac:dyDescent="0.2">
      <c r="A526" s="13">
        <v>14</v>
      </c>
      <c r="B526" s="112" t="s">
        <v>336</v>
      </c>
      <c r="C526" s="133"/>
      <c r="D526" s="128"/>
      <c r="E526" s="249"/>
      <c r="F526" s="249"/>
      <c r="J526" s="18"/>
    </row>
    <row r="527" spans="1:10" x14ac:dyDescent="0.2">
      <c r="A527" s="5">
        <v>14.1</v>
      </c>
      <c r="B527" s="77" t="s">
        <v>338</v>
      </c>
      <c r="C527" s="133">
        <v>1779.15</v>
      </c>
      <c r="D527" s="128" t="s">
        <v>35</v>
      </c>
      <c r="E527" s="249"/>
      <c r="F527" s="249">
        <f t="shared" ref="F527:F533" si="34">ROUND(C527*E527,2)</f>
        <v>0</v>
      </c>
      <c r="J527" s="18"/>
    </row>
    <row r="528" spans="1:10" x14ac:dyDescent="0.2">
      <c r="A528" s="5">
        <v>14.2</v>
      </c>
      <c r="B528" s="77" t="s">
        <v>339</v>
      </c>
      <c r="C528" s="133">
        <v>1779.15</v>
      </c>
      <c r="D528" s="128" t="s">
        <v>35</v>
      </c>
      <c r="E528" s="248"/>
      <c r="F528" s="249">
        <f t="shared" si="34"/>
        <v>0</v>
      </c>
      <c r="J528" s="18"/>
    </row>
    <row r="529" spans="1:10" x14ac:dyDescent="0.2">
      <c r="A529" s="5">
        <v>14.3</v>
      </c>
      <c r="B529" s="77" t="s">
        <v>340</v>
      </c>
      <c r="C529" s="133">
        <v>1779.15</v>
      </c>
      <c r="D529" s="128" t="s">
        <v>26</v>
      </c>
      <c r="E529" s="249"/>
      <c r="F529" s="249">
        <f t="shared" si="34"/>
        <v>0</v>
      </c>
      <c r="J529" s="18"/>
    </row>
    <row r="530" spans="1:10" x14ac:dyDescent="0.2">
      <c r="A530" s="5">
        <v>14.4</v>
      </c>
      <c r="B530" s="77" t="s">
        <v>341</v>
      </c>
      <c r="C530" s="133">
        <v>1779.15</v>
      </c>
      <c r="D530" s="128" t="s">
        <v>26</v>
      </c>
      <c r="E530" s="249"/>
      <c r="F530" s="249">
        <f t="shared" si="34"/>
        <v>0</v>
      </c>
      <c r="J530" s="18"/>
    </row>
    <row r="531" spans="1:10" x14ac:dyDescent="0.2">
      <c r="A531" s="5">
        <v>14.5</v>
      </c>
      <c r="B531" s="77" t="s">
        <v>344</v>
      </c>
      <c r="C531" s="133">
        <v>440</v>
      </c>
      <c r="D531" s="128" t="s">
        <v>24</v>
      </c>
      <c r="E531" s="249"/>
      <c r="F531" s="249">
        <f t="shared" si="34"/>
        <v>0</v>
      </c>
      <c r="J531" s="18"/>
    </row>
    <row r="532" spans="1:10" x14ac:dyDescent="0.2">
      <c r="A532" s="5">
        <v>14.6</v>
      </c>
      <c r="B532" s="77" t="s">
        <v>345</v>
      </c>
      <c r="C532" s="133">
        <v>57</v>
      </c>
      <c r="D532" s="128" t="s">
        <v>24</v>
      </c>
      <c r="E532" s="249"/>
      <c r="F532" s="249">
        <f t="shared" si="34"/>
        <v>0</v>
      </c>
      <c r="J532" s="18"/>
    </row>
    <row r="533" spans="1:10" x14ac:dyDescent="0.2">
      <c r="A533" s="5">
        <v>14.7</v>
      </c>
      <c r="B533" s="77" t="s">
        <v>346</v>
      </c>
      <c r="C533" s="133">
        <v>111</v>
      </c>
      <c r="D533" s="128" t="s">
        <v>24</v>
      </c>
      <c r="E533" s="249"/>
      <c r="F533" s="249">
        <f t="shared" si="34"/>
        <v>0</v>
      </c>
      <c r="J533" s="18"/>
    </row>
    <row r="534" spans="1:10" x14ac:dyDescent="0.2">
      <c r="A534" s="5"/>
      <c r="B534" s="77"/>
      <c r="C534" s="133"/>
      <c r="D534" s="128"/>
      <c r="E534" s="249"/>
      <c r="F534" s="249"/>
      <c r="J534" s="18"/>
    </row>
    <row r="535" spans="1:10" x14ac:dyDescent="0.2">
      <c r="A535" s="12">
        <f>+A526+1</f>
        <v>15</v>
      </c>
      <c r="B535" s="149" t="s">
        <v>337</v>
      </c>
      <c r="C535" s="150">
        <v>33998.5</v>
      </c>
      <c r="D535" s="151" t="s">
        <v>26</v>
      </c>
      <c r="E535" s="248"/>
      <c r="F535" s="262">
        <f>ROUND(C535*E535,2)</f>
        <v>0</v>
      </c>
      <c r="J535" s="18"/>
    </row>
    <row r="536" spans="1:10" x14ac:dyDescent="0.2">
      <c r="A536" s="12"/>
      <c r="B536" s="149"/>
      <c r="C536" s="150"/>
      <c r="D536" s="151"/>
      <c r="E536" s="248"/>
      <c r="F536" s="262"/>
      <c r="J536" s="18"/>
    </row>
    <row r="537" spans="1:10" ht="25.5" x14ac:dyDescent="0.2">
      <c r="A537" s="6">
        <f>+A535+1</f>
        <v>16</v>
      </c>
      <c r="B537" s="122" t="s">
        <v>144</v>
      </c>
      <c r="C537" s="123"/>
      <c r="D537" s="152"/>
      <c r="E537" s="267"/>
      <c r="F537" s="249"/>
      <c r="J537" s="18"/>
    </row>
    <row r="538" spans="1:10" x14ac:dyDescent="0.2">
      <c r="A538" s="5">
        <f t="shared" ref="A538:A544" si="35">+A537+0.1</f>
        <v>16.100000000000001</v>
      </c>
      <c r="B538" s="129" t="s">
        <v>138</v>
      </c>
      <c r="C538" s="167">
        <v>34653.29</v>
      </c>
      <c r="D538" s="128" t="s">
        <v>26</v>
      </c>
      <c r="E538" s="249"/>
      <c r="F538" s="249">
        <f t="shared" ref="F538:F544" si="36">ROUND(C538*E538,2)</f>
        <v>0</v>
      </c>
      <c r="J538" s="18"/>
    </row>
    <row r="539" spans="1:10" x14ac:dyDescent="0.2">
      <c r="A539" s="14">
        <f t="shared" si="35"/>
        <v>16.2</v>
      </c>
      <c r="B539" s="136" t="s">
        <v>139</v>
      </c>
      <c r="C539" s="302">
        <v>10915.79</v>
      </c>
      <c r="D539" s="144" t="s">
        <v>35</v>
      </c>
      <c r="E539" s="261"/>
      <c r="F539" s="261">
        <f t="shared" si="36"/>
        <v>0</v>
      </c>
      <c r="J539" s="18"/>
    </row>
    <row r="540" spans="1:10" ht="25.5" x14ac:dyDescent="0.2">
      <c r="A540" s="5">
        <f t="shared" si="35"/>
        <v>16.3</v>
      </c>
      <c r="B540" s="83" t="s">
        <v>374</v>
      </c>
      <c r="C540" s="85">
        <v>654.95000000000005</v>
      </c>
      <c r="D540" s="86" t="s">
        <v>35</v>
      </c>
      <c r="E540" s="232"/>
      <c r="F540" s="232">
        <f t="shared" si="36"/>
        <v>0</v>
      </c>
      <c r="J540" s="18"/>
    </row>
    <row r="541" spans="1:10" ht="25.5" x14ac:dyDescent="0.2">
      <c r="A541" s="5">
        <f t="shared" si="35"/>
        <v>16.399999999999999</v>
      </c>
      <c r="B541" s="129" t="s">
        <v>353</v>
      </c>
      <c r="C541" s="85">
        <v>10915.79</v>
      </c>
      <c r="D541" s="86" t="s">
        <v>35</v>
      </c>
      <c r="E541" s="232"/>
      <c r="F541" s="232">
        <f t="shared" si="36"/>
        <v>0</v>
      </c>
      <c r="J541" s="18"/>
    </row>
    <row r="542" spans="1:10" x14ac:dyDescent="0.2">
      <c r="A542" s="5">
        <f t="shared" si="35"/>
        <v>16.5</v>
      </c>
      <c r="B542" s="129" t="s">
        <v>351</v>
      </c>
      <c r="C542" s="85">
        <v>10915.79</v>
      </c>
      <c r="D542" s="128" t="s">
        <v>352</v>
      </c>
      <c r="E542" s="249"/>
      <c r="F542" s="249">
        <f t="shared" si="36"/>
        <v>0</v>
      </c>
      <c r="J542" s="18"/>
    </row>
    <row r="543" spans="1:10" x14ac:dyDescent="0.2">
      <c r="A543" s="5">
        <f t="shared" si="35"/>
        <v>16.600000000000001</v>
      </c>
      <c r="B543" s="126" t="s">
        <v>141</v>
      </c>
      <c r="C543" s="167">
        <v>2619.79</v>
      </c>
      <c r="D543" s="128" t="s">
        <v>25</v>
      </c>
      <c r="E543" s="249"/>
      <c r="F543" s="249">
        <f t="shared" si="36"/>
        <v>0</v>
      </c>
      <c r="J543" s="18"/>
    </row>
    <row r="544" spans="1:10" ht="12.75" customHeight="1" x14ac:dyDescent="0.2">
      <c r="A544" s="5">
        <f t="shared" si="35"/>
        <v>16.7</v>
      </c>
      <c r="B544" s="129" t="s">
        <v>45</v>
      </c>
      <c r="C544" s="167">
        <v>2183.15</v>
      </c>
      <c r="D544" s="128" t="s">
        <v>25</v>
      </c>
      <c r="E544" s="249"/>
      <c r="F544" s="249">
        <f t="shared" si="36"/>
        <v>0</v>
      </c>
      <c r="J544" s="18"/>
    </row>
    <row r="545" spans="1:10" x14ac:dyDescent="0.2">
      <c r="A545" s="153"/>
      <c r="B545" s="154" t="s">
        <v>387</v>
      </c>
      <c r="C545" s="155"/>
      <c r="D545" s="128"/>
      <c r="E545" s="249"/>
      <c r="F545" s="268">
        <f>SUM(F331:F544)</f>
        <v>0</v>
      </c>
      <c r="J545" s="18"/>
    </row>
    <row r="546" spans="1:10" x14ac:dyDescent="0.2">
      <c r="A546" s="98"/>
      <c r="B546" s="73"/>
      <c r="C546" s="121"/>
      <c r="D546" s="76"/>
      <c r="E546" s="241"/>
      <c r="F546" s="246"/>
      <c r="J546" s="18"/>
    </row>
    <row r="547" spans="1:10" ht="25.5" x14ac:dyDescent="0.2">
      <c r="A547" s="168" t="s">
        <v>388</v>
      </c>
      <c r="B547" s="169" t="s">
        <v>129</v>
      </c>
      <c r="C547" s="170"/>
      <c r="D547" s="171"/>
      <c r="E547" s="269"/>
      <c r="F547" s="249"/>
      <c r="J547" s="18"/>
    </row>
    <row r="548" spans="1:10" x14ac:dyDescent="0.2">
      <c r="A548" s="128"/>
      <c r="B548" s="126"/>
      <c r="C548" s="133"/>
      <c r="D548" s="172"/>
      <c r="E548" s="250"/>
      <c r="F548" s="270"/>
      <c r="J548" s="18"/>
    </row>
    <row r="549" spans="1:10" x14ac:dyDescent="0.2">
      <c r="A549" s="125">
        <v>1</v>
      </c>
      <c r="B549" s="126" t="s">
        <v>23</v>
      </c>
      <c r="C549" s="173">
        <v>2948.17</v>
      </c>
      <c r="D549" s="128" t="s">
        <v>12</v>
      </c>
      <c r="E549" s="249"/>
      <c r="F549" s="249">
        <f>ROUND(C549*E549,2)</f>
        <v>0</v>
      </c>
      <c r="J549" s="18"/>
    </row>
    <row r="550" spans="1:10" x14ac:dyDescent="0.2">
      <c r="A550" s="125"/>
      <c r="B550" s="129"/>
      <c r="C550" s="173">
        <v>0</v>
      </c>
      <c r="D550" s="128"/>
      <c r="E550" s="249"/>
      <c r="F550" s="249"/>
      <c r="J550" s="18"/>
    </row>
    <row r="551" spans="1:10" x14ac:dyDescent="0.2">
      <c r="A551" s="130">
        <v>2</v>
      </c>
      <c r="B551" s="122" t="s">
        <v>29</v>
      </c>
      <c r="C551" s="173">
        <v>0</v>
      </c>
      <c r="D551" s="128"/>
      <c r="E551" s="249"/>
      <c r="F551" s="249"/>
      <c r="J551" s="18"/>
    </row>
    <row r="552" spans="1:10" x14ac:dyDescent="0.2">
      <c r="A552" s="130">
        <v>2.1</v>
      </c>
      <c r="B552" s="122" t="s">
        <v>51</v>
      </c>
      <c r="C552" s="173">
        <v>0</v>
      </c>
      <c r="D552" s="128"/>
      <c r="E552" s="249"/>
      <c r="F552" s="249"/>
      <c r="J552" s="18"/>
    </row>
    <row r="553" spans="1:10" x14ac:dyDescent="0.2">
      <c r="A553" s="125" t="s">
        <v>52</v>
      </c>
      <c r="B553" s="129" t="s">
        <v>347</v>
      </c>
      <c r="C553" s="173">
        <v>739.29</v>
      </c>
      <c r="D553" s="128" t="s">
        <v>25</v>
      </c>
      <c r="E553" s="249"/>
      <c r="F553" s="249">
        <f>ROUND(C553*E553,2)</f>
        <v>0</v>
      </c>
      <c r="J553" s="18"/>
    </row>
    <row r="554" spans="1:10" x14ac:dyDescent="0.2">
      <c r="A554" s="125" t="s">
        <v>53</v>
      </c>
      <c r="B554" s="129" t="s">
        <v>117</v>
      </c>
      <c r="C554" s="173">
        <v>1725</v>
      </c>
      <c r="D554" s="128" t="s">
        <v>25</v>
      </c>
      <c r="E554" s="249"/>
      <c r="F554" s="249">
        <f>ROUND(C554*E554,2)</f>
        <v>0</v>
      </c>
      <c r="J554" s="18"/>
    </row>
    <row r="555" spans="1:10" x14ac:dyDescent="0.2">
      <c r="A555" s="125"/>
      <c r="B555" s="129"/>
      <c r="C555" s="173">
        <v>0</v>
      </c>
      <c r="D555" s="128"/>
      <c r="E555" s="250"/>
      <c r="F555" s="249"/>
      <c r="J555" s="18"/>
    </row>
    <row r="556" spans="1:10" x14ac:dyDescent="0.2">
      <c r="A556" s="82">
        <v>2.2000000000000002</v>
      </c>
      <c r="B556" s="83" t="s">
        <v>376</v>
      </c>
      <c r="C556" s="78">
        <v>2505.94</v>
      </c>
      <c r="D556" s="84" t="s">
        <v>35</v>
      </c>
      <c r="E556" s="229"/>
      <c r="F556" s="229">
        <f>ROUND(C556*E556,2)</f>
        <v>0</v>
      </c>
      <c r="J556" s="18"/>
    </row>
    <row r="557" spans="1:10" x14ac:dyDescent="0.2">
      <c r="A557" s="125">
        <v>2.2999999999999998</v>
      </c>
      <c r="B557" s="80" t="s">
        <v>393</v>
      </c>
      <c r="C557" s="173">
        <v>208.1</v>
      </c>
      <c r="D557" s="128" t="s">
        <v>25</v>
      </c>
      <c r="E557" s="249"/>
      <c r="F557" s="249">
        <f>ROUND(C557*E557,2)</f>
        <v>0</v>
      </c>
      <c r="J557" s="18"/>
    </row>
    <row r="558" spans="1:10" x14ac:dyDescent="0.2">
      <c r="A558" s="125">
        <v>2.4</v>
      </c>
      <c r="B558" s="129" t="s">
        <v>378</v>
      </c>
      <c r="C558" s="173">
        <v>406.52</v>
      </c>
      <c r="D558" s="128" t="s">
        <v>25</v>
      </c>
      <c r="E558" s="271"/>
      <c r="F558" s="249">
        <f>ROUND(C558*E558,2)</f>
        <v>0</v>
      </c>
      <c r="J558" s="18"/>
    </row>
    <row r="559" spans="1:10" ht="25.5" x14ac:dyDescent="0.2">
      <c r="A559" s="125">
        <v>2.5</v>
      </c>
      <c r="B559" s="83" t="s">
        <v>375</v>
      </c>
      <c r="C559" s="174">
        <v>2063.75</v>
      </c>
      <c r="D559" s="86" t="s">
        <v>25</v>
      </c>
      <c r="E559" s="232"/>
      <c r="F559" s="232">
        <f>ROUND(C559*E559,2)</f>
        <v>0</v>
      </c>
      <c r="J559" s="18"/>
    </row>
    <row r="560" spans="1:10" ht="25.5" x14ac:dyDescent="0.2">
      <c r="A560" s="125">
        <v>2.6</v>
      </c>
      <c r="B560" s="83" t="s">
        <v>373</v>
      </c>
      <c r="C560" s="174">
        <v>862.94</v>
      </c>
      <c r="D560" s="86" t="s">
        <v>25</v>
      </c>
      <c r="E560" s="232"/>
      <c r="F560" s="232">
        <f>ROUND(C560*E560,2)</f>
        <v>0</v>
      </c>
      <c r="J560" s="18"/>
    </row>
    <row r="561" spans="1:10" x14ac:dyDescent="0.2">
      <c r="A561" s="125"/>
      <c r="B561" s="129"/>
      <c r="C561" s="173">
        <v>0</v>
      </c>
      <c r="D561" s="128"/>
      <c r="E561" s="249"/>
      <c r="F561" s="249"/>
      <c r="J561" s="18"/>
    </row>
    <row r="562" spans="1:10" x14ac:dyDescent="0.2">
      <c r="A562" s="130">
        <v>3</v>
      </c>
      <c r="B562" s="122" t="s">
        <v>8</v>
      </c>
      <c r="C562" s="173">
        <v>0</v>
      </c>
      <c r="D562" s="128"/>
      <c r="E562" s="249"/>
      <c r="F562" s="249"/>
      <c r="J562" s="18"/>
    </row>
    <row r="563" spans="1:10" x14ac:dyDescent="0.2">
      <c r="A563" s="125">
        <v>3.1</v>
      </c>
      <c r="B563" s="129" t="s">
        <v>122</v>
      </c>
      <c r="C563" s="173">
        <v>1286.5899999999999</v>
      </c>
      <c r="D563" s="128" t="s">
        <v>12</v>
      </c>
      <c r="E563" s="249"/>
      <c r="F563" s="249">
        <f>ROUND(C563*E563,2)</f>
        <v>0</v>
      </c>
      <c r="J563" s="18"/>
    </row>
    <row r="564" spans="1:10" x14ac:dyDescent="0.2">
      <c r="A564" s="125">
        <v>3.2</v>
      </c>
      <c r="B564" s="129" t="s">
        <v>55</v>
      </c>
      <c r="C564" s="173">
        <v>548.37</v>
      </c>
      <c r="D564" s="128" t="s">
        <v>12</v>
      </c>
      <c r="E564" s="249"/>
      <c r="F564" s="249">
        <f>ROUND(C564*E564,2)</f>
        <v>0</v>
      </c>
      <c r="J564" s="18"/>
    </row>
    <row r="565" spans="1:10" x14ac:dyDescent="0.2">
      <c r="A565" s="125">
        <v>3.3</v>
      </c>
      <c r="B565" s="129" t="s">
        <v>56</v>
      </c>
      <c r="C565" s="173">
        <v>992.2</v>
      </c>
      <c r="D565" s="128" t="s">
        <v>12</v>
      </c>
      <c r="E565" s="249"/>
      <c r="F565" s="249">
        <f>ROUND(C565*E565,2)</f>
        <v>0</v>
      </c>
      <c r="J565" s="18"/>
    </row>
    <row r="566" spans="1:10" x14ac:dyDescent="0.2">
      <c r="A566" s="125">
        <v>3.4</v>
      </c>
      <c r="B566" s="129" t="s">
        <v>57</v>
      </c>
      <c r="C566" s="173">
        <v>121</v>
      </c>
      <c r="D566" s="128" t="s">
        <v>12</v>
      </c>
      <c r="E566" s="249"/>
      <c r="F566" s="249">
        <f>ROUND(C566*E566,2)</f>
        <v>0</v>
      </c>
      <c r="J566" s="18"/>
    </row>
    <row r="567" spans="1:10" x14ac:dyDescent="0.2">
      <c r="A567" s="125"/>
      <c r="B567" s="129"/>
      <c r="C567" s="173">
        <v>0</v>
      </c>
      <c r="D567" s="128"/>
      <c r="E567" s="249"/>
      <c r="F567" s="249"/>
      <c r="J567" s="18"/>
    </row>
    <row r="568" spans="1:10" x14ac:dyDescent="0.2">
      <c r="A568" s="87">
        <v>4</v>
      </c>
      <c r="B568" s="88" t="s">
        <v>10</v>
      </c>
      <c r="C568" s="173">
        <v>0</v>
      </c>
      <c r="D568" s="89"/>
      <c r="E568" s="249"/>
      <c r="F568" s="249"/>
      <c r="J568" s="18"/>
    </row>
    <row r="569" spans="1:10" x14ac:dyDescent="0.2">
      <c r="A569" s="125">
        <v>3.1</v>
      </c>
      <c r="B569" s="129" t="s">
        <v>122</v>
      </c>
      <c r="C569" s="173">
        <v>1286.5899999999999</v>
      </c>
      <c r="D569" s="128" t="s">
        <v>12</v>
      </c>
      <c r="E569" s="249"/>
      <c r="F569" s="249">
        <f>ROUND(C569*E569,2)</f>
        <v>0</v>
      </c>
      <c r="J569" s="18"/>
    </row>
    <row r="570" spans="1:10" x14ac:dyDescent="0.2">
      <c r="A570" s="125">
        <v>3.2</v>
      </c>
      <c r="B570" s="129" t="s">
        <v>55</v>
      </c>
      <c r="C570" s="173">
        <v>548.37</v>
      </c>
      <c r="D570" s="128" t="s">
        <v>12</v>
      </c>
      <c r="E570" s="249"/>
      <c r="F570" s="249">
        <f>ROUND(C570*E570,2)</f>
        <v>0</v>
      </c>
      <c r="J570" s="18"/>
    </row>
    <row r="571" spans="1:10" x14ac:dyDescent="0.2">
      <c r="A571" s="125">
        <v>3.3</v>
      </c>
      <c r="B571" s="129" t="s">
        <v>56</v>
      </c>
      <c r="C571" s="173">
        <v>992.2</v>
      </c>
      <c r="D571" s="128" t="s">
        <v>12</v>
      </c>
      <c r="E571" s="249"/>
      <c r="F571" s="249">
        <f>ROUND(C571*E571,2)</f>
        <v>0</v>
      </c>
      <c r="J571" s="18"/>
    </row>
    <row r="572" spans="1:10" x14ac:dyDescent="0.2">
      <c r="A572" s="125">
        <v>3.4</v>
      </c>
      <c r="B572" s="129" t="s">
        <v>57</v>
      </c>
      <c r="C572" s="173">
        <v>121</v>
      </c>
      <c r="D572" s="128" t="s">
        <v>12</v>
      </c>
      <c r="E572" s="249"/>
      <c r="F572" s="249">
        <f>ROUND(C572*E572,2)</f>
        <v>0</v>
      </c>
      <c r="J572" s="18"/>
    </row>
    <row r="573" spans="1:10" x14ac:dyDescent="0.2">
      <c r="A573" s="176"/>
      <c r="B573" s="90"/>
      <c r="C573" s="133"/>
      <c r="D573" s="124"/>
      <c r="E573" s="249"/>
      <c r="F573" s="249"/>
      <c r="J573" s="18"/>
    </row>
    <row r="574" spans="1:10" ht="15" customHeight="1" x14ac:dyDescent="0.2">
      <c r="A574" s="130">
        <v>5</v>
      </c>
      <c r="B574" s="122" t="s">
        <v>31</v>
      </c>
      <c r="C574" s="133"/>
      <c r="D574" s="128"/>
      <c r="E574" s="249"/>
      <c r="F574" s="249"/>
      <c r="J574" s="18"/>
    </row>
    <row r="575" spans="1:10" ht="25.5" x14ac:dyDescent="0.2">
      <c r="A575" s="125">
        <v>5.0999999999999996</v>
      </c>
      <c r="B575" s="129" t="s">
        <v>355</v>
      </c>
      <c r="C575" s="108">
        <v>1</v>
      </c>
      <c r="D575" s="86" t="s">
        <v>24</v>
      </c>
      <c r="E575" s="232"/>
      <c r="F575" s="232">
        <f t="shared" ref="F575:F590" si="37">ROUND(C575*E575,2)</f>
        <v>0</v>
      </c>
      <c r="J575" s="18"/>
    </row>
    <row r="576" spans="1:10" ht="25.5" x14ac:dyDescent="0.2">
      <c r="A576" s="125">
        <v>5.2</v>
      </c>
      <c r="B576" s="129" t="s">
        <v>356</v>
      </c>
      <c r="C576" s="108">
        <v>5</v>
      </c>
      <c r="D576" s="86" t="s">
        <v>24</v>
      </c>
      <c r="E576" s="232"/>
      <c r="F576" s="232">
        <f t="shared" si="37"/>
        <v>0</v>
      </c>
      <c r="J576" s="18"/>
    </row>
    <row r="577" spans="1:10" ht="25.5" x14ac:dyDescent="0.2">
      <c r="A577" s="125">
        <v>5.3</v>
      </c>
      <c r="B577" s="80" t="s">
        <v>453</v>
      </c>
      <c r="C577" s="108">
        <v>1</v>
      </c>
      <c r="D577" s="86" t="s">
        <v>24</v>
      </c>
      <c r="E577" s="232"/>
      <c r="F577" s="232">
        <f t="shared" si="37"/>
        <v>0</v>
      </c>
      <c r="J577" s="18"/>
    </row>
    <row r="578" spans="1:10" ht="25.5" x14ac:dyDescent="0.2">
      <c r="A578" s="125">
        <v>5.4</v>
      </c>
      <c r="B578" s="80" t="s">
        <v>500</v>
      </c>
      <c r="C578" s="108">
        <v>1</v>
      </c>
      <c r="D578" s="86" t="s">
        <v>24</v>
      </c>
      <c r="E578" s="232"/>
      <c r="F578" s="232">
        <f t="shared" si="37"/>
        <v>0</v>
      </c>
      <c r="J578" s="18"/>
    </row>
    <row r="579" spans="1:10" ht="25.5" x14ac:dyDescent="0.2">
      <c r="A579" s="135">
        <v>5.5</v>
      </c>
      <c r="B579" s="136" t="s">
        <v>501</v>
      </c>
      <c r="C579" s="161">
        <v>2</v>
      </c>
      <c r="D579" s="138" t="s">
        <v>24</v>
      </c>
      <c r="E579" s="266"/>
      <c r="F579" s="266">
        <f t="shared" si="37"/>
        <v>0</v>
      </c>
      <c r="J579" s="18"/>
    </row>
    <row r="580" spans="1:10" ht="25.5" x14ac:dyDescent="0.2">
      <c r="A580" s="125">
        <v>5.6</v>
      </c>
      <c r="B580" s="129" t="s">
        <v>502</v>
      </c>
      <c r="C580" s="108">
        <v>2</v>
      </c>
      <c r="D580" s="86" t="s">
        <v>24</v>
      </c>
      <c r="E580" s="232"/>
      <c r="F580" s="232">
        <f t="shared" si="37"/>
        <v>0</v>
      </c>
      <c r="J580" s="18"/>
    </row>
    <row r="581" spans="1:10" ht="25.5" x14ac:dyDescent="0.2">
      <c r="A581" s="125">
        <v>5.7</v>
      </c>
      <c r="B581" s="129" t="s">
        <v>503</v>
      </c>
      <c r="C581" s="108">
        <v>7</v>
      </c>
      <c r="D581" s="86" t="s">
        <v>24</v>
      </c>
      <c r="E581" s="232"/>
      <c r="F581" s="232">
        <f t="shared" si="37"/>
        <v>0</v>
      </c>
      <c r="J581" s="18"/>
    </row>
    <row r="582" spans="1:10" ht="25.5" x14ac:dyDescent="0.2">
      <c r="A582" s="125">
        <v>5.8</v>
      </c>
      <c r="B582" s="91" t="s">
        <v>481</v>
      </c>
      <c r="C582" s="108">
        <v>3</v>
      </c>
      <c r="D582" s="86" t="s">
        <v>24</v>
      </c>
      <c r="E582" s="232"/>
      <c r="F582" s="232">
        <f t="shared" si="37"/>
        <v>0</v>
      </c>
      <c r="J582" s="18"/>
    </row>
    <row r="583" spans="1:10" ht="25.5" x14ac:dyDescent="0.2">
      <c r="A583" s="125">
        <v>5.9</v>
      </c>
      <c r="B583" s="91" t="s">
        <v>482</v>
      </c>
      <c r="C583" s="108">
        <v>15</v>
      </c>
      <c r="D583" s="86" t="s">
        <v>24</v>
      </c>
      <c r="E583" s="232"/>
      <c r="F583" s="232">
        <f t="shared" si="37"/>
        <v>0</v>
      </c>
      <c r="J583" s="18"/>
    </row>
    <row r="584" spans="1:10" ht="25.5" x14ac:dyDescent="0.2">
      <c r="A584" s="139">
        <v>5.0999999999999996</v>
      </c>
      <c r="B584" s="129" t="s">
        <v>504</v>
      </c>
      <c r="C584" s="108">
        <v>1</v>
      </c>
      <c r="D584" s="86" t="s">
        <v>24</v>
      </c>
      <c r="E584" s="232"/>
      <c r="F584" s="232">
        <f t="shared" si="37"/>
        <v>0</v>
      </c>
      <c r="J584" s="18"/>
    </row>
    <row r="585" spans="1:10" ht="25.5" x14ac:dyDescent="0.2">
      <c r="A585" s="139">
        <v>5.1100000000000003</v>
      </c>
      <c r="B585" s="129" t="s">
        <v>505</v>
      </c>
      <c r="C585" s="108">
        <v>1</v>
      </c>
      <c r="D585" s="86" t="s">
        <v>24</v>
      </c>
      <c r="E585" s="232"/>
      <c r="F585" s="232">
        <f t="shared" si="37"/>
        <v>0</v>
      </c>
      <c r="J585" s="18"/>
    </row>
    <row r="586" spans="1:10" ht="25.5" x14ac:dyDescent="0.2">
      <c r="A586" s="125">
        <v>5.12</v>
      </c>
      <c r="B586" s="129" t="s">
        <v>506</v>
      </c>
      <c r="C586" s="108">
        <v>5</v>
      </c>
      <c r="D586" s="86" t="s">
        <v>24</v>
      </c>
      <c r="E586" s="232"/>
      <c r="F586" s="232">
        <f t="shared" si="37"/>
        <v>0</v>
      </c>
      <c r="J586" s="18"/>
    </row>
    <row r="587" spans="1:10" x14ac:dyDescent="0.2">
      <c r="A587" s="139">
        <v>5.13</v>
      </c>
      <c r="B587" s="91" t="s">
        <v>412</v>
      </c>
      <c r="C587" s="108">
        <v>38</v>
      </c>
      <c r="D587" s="86" t="s">
        <v>24</v>
      </c>
      <c r="E587" s="232"/>
      <c r="F587" s="232">
        <f t="shared" si="37"/>
        <v>0</v>
      </c>
      <c r="J587" s="18"/>
    </row>
    <row r="588" spans="1:10" x14ac:dyDescent="0.2">
      <c r="A588" s="139">
        <v>5.14</v>
      </c>
      <c r="B588" s="91" t="s">
        <v>396</v>
      </c>
      <c r="C588" s="108">
        <v>15</v>
      </c>
      <c r="D588" s="86" t="s">
        <v>24</v>
      </c>
      <c r="E588" s="232"/>
      <c r="F588" s="232">
        <f t="shared" si="37"/>
        <v>0</v>
      </c>
      <c r="J588" s="18"/>
    </row>
    <row r="589" spans="1:10" x14ac:dyDescent="0.2">
      <c r="A589" s="139">
        <v>5.15</v>
      </c>
      <c r="B589" s="91" t="s">
        <v>397</v>
      </c>
      <c r="C589" s="108">
        <v>5</v>
      </c>
      <c r="D589" s="86" t="s">
        <v>24</v>
      </c>
      <c r="E589" s="232"/>
      <c r="F589" s="232">
        <f t="shared" si="37"/>
        <v>0</v>
      </c>
      <c r="J589" s="18"/>
    </row>
    <row r="590" spans="1:10" ht="38.25" x14ac:dyDescent="0.2">
      <c r="A590" s="139">
        <v>5.16</v>
      </c>
      <c r="B590" s="129" t="s">
        <v>343</v>
      </c>
      <c r="C590" s="108">
        <v>40</v>
      </c>
      <c r="D590" s="86" t="s">
        <v>24</v>
      </c>
      <c r="E590" s="272"/>
      <c r="F590" s="232">
        <f t="shared" si="37"/>
        <v>0</v>
      </c>
      <c r="J590" s="18"/>
    </row>
    <row r="591" spans="1:10" x14ac:dyDescent="0.2">
      <c r="A591" s="139"/>
      <c r="B591" s="129"/>
      <c r="C591" s="108"/>
      <c r="D591" s="86"/>
      <c r="E591" s="242"/>
      <c r="F591" s="232"/>
      <c r="J591" s="18"/>
    </row>
    <row r="592" spans="1:10" ht="25.5" x14ac:dyDescent="0.2">
      <c r="A592" s="130">
        <v>6</v>
      </c>
      <c r="B592" s="122" t="s">
        <v>377</v>
      </c>
      <c r="C592" s="108"/>
      <c r="D592" s="86"/>
      <c r="E592" s="242"/>
      <c r="F592" s="232"/>
      <c r="J592" s="18"/>
    </row>
    <row r="593" spans="1:10" ht="51" x14ac:dyDescent="0.2">
      <c r="A593" s="140">
        <v>6.1</v>
      </c>
      <c r="B593" s="129" t="s">
        <v>413</v>
      </c>
      <c r="C593" s="108">
        <v>6</v>
      </c>
      <c r="D593" s="86" t="s">
        <v>24</v>
      </c>
      <c r="E593" s="232"/>
      <c r="F593" s="232">
        <f>ROUND(C593*E593,2)</f>
        <v>0</v>
      </c>
      <c r="J593" s="18"/>
    </row>
    <row r="594" spans="1:10" ht="51" x14ac:dyDescent="0.2">
      <c r="A594" s="140">
        <v>6.2</v>
      </c>
      <c r="B594" s="129" t="s">
        <v>405</v>
      </c>
      <c r="C594" s="108">
        <v>5</v>
      </c>
      <c r="D594" s="86" t="s">
        <v>24</v>
      </c>
      <c r="E594" s="232"/>
      <c r="F594" s="232">
        <f>ROUND(C594*E594,2)</f>
        <v>0</v>
      </c>
      <c r="J594" s="18"/>
    </row>
    <row r="595" spans="1:10" ht="51" x14ac:dyDescent="0.2">
      <c r="A595" s="140">
        <v>6.3</v>
      </c>
      <c r="B595" s="129" t="s">
        <v>414</v>
      </c>
      <c r="C595" s="108">
        <v>4</v>
      </c>
      <c r="D595" s="86" t="s">
        <v>24</v>
      </c>
      <c r="E595" s="232"/>
      <c r="F595" s="232">
        <f>ROUND(C595*E595,2)</f>
        <v>0</v>
      </c>
      <c r="J595" s="18"/>
    </row>
    <row r="596" spans="1:10" x14ac:dyDescent="0.2">
      <c r="A596" s="140">
        <v>6.4</v>
      </c>
      <c r="B596" s="129" t="s">
        <v>58</v>
      </c>
      <c r="C596" s="108">
        <v>23</v>
      </c>
      <c r="D596" s="86" t="s">
        <v>24</v>
      </c>
      <c r="E596" s="232"/>
      <c r="F596" s="232">
        <f>ROUND(C596*E596,2)</f>
        <v>0</v>
      </c>
      <c r="J596" s="18"/>
    </row>
    <row r="597" spans="1:10" ht="8.25" customHeight="1" x14ac:dyDescent="0.2">
      <c r="A597" s="140"/>
      <c r="B597" s="90"/>
      <c r="C597" s="133"/>
      <c r="D597" s="128"/>
      <c r="E597" s="249"/>
      <c r="F597" s="249"/>
      <c r="J597" s="18"/>
    </row>
    <row r="598" spans="1:10" x14ac:dyDescent="0.2">
      <c r="A598" s="141">
        <v>7</v>
      </c>
      <c r="B598" s="122" t="s">
        <v>64</v>
      </c>
      <c r="C598" s="133"/>
      <c r="D598" s="128"/>
      <c r="E598" s="249"/>
      <c r="F598" s="249"/>
      <c r="J598" s="18"/>
    </row>
    <row r="599" spans="1:10" x14ac:dyDescent="0.2">
      <c r="A599" s="125">
        <v>7.1</v>
      </c>
      <c r="B599" s="129" t="s">
        <v>65</v>
      </c>
      <c r="C599" s="133">
        <v>12.78</v>
      </c>
      <c r="D599" s="128" t="s">
        <v>25</v>
      </c>
      <c r="E599" s="249"/>
      <c r="F599" s="249">
        <f>ROUND(C599*E599,2)</f>
        <v>0</v>
      </c>
      <c r="J599" s="18"/>
    </row>
    <row r="600" spans="1:10" ht="8.25" customHeight="1" x14ac:dyDescent="0.2">
      <c r="A600" s="125"/>
      <c r="B600" s="129"/>
      <c r="C600" s="133"/>
      <c r="D600" s="128"/>
      <c r="E600" s="250"/>
      <c r="F600" s="249"/>
      <c r="J600" s="18"/>
    </row>
    <row r="601" spans="1:10" x14ac:dyDescent="0.2">
      <c r="A601" s="130">
        <v>8</v>
      </c>
      <c r="B601" s="122" t="s">
        <v>34</v>
      </c>
      <c r="C601" s="133"/>
      <c r="D601" s="128"/>
      <c r="E601" s="250"/>
      <c r="F601" s="249"/>
      <c r="J601" s="18"/>
    </row>
    <row r="602" spans="1:10" ht="25.5" x14ac:dyDescent="0.2">
      <c r="A602" s="13">
        <v>8.1</v>
      </c>
      <c r="B602" s="81" t="s">
        <v>124</v>
      </c>
      <c r="C602" s="133"/>
      <c r="D602" s="128"/>
      <c r="E602" s="250"/>
      <c r="F602" s="249"/>
      <c r="J602" s="18"/>
    </row>
    <row r="603" spans="1:10" x14ac:dyDescent="0.2">
      <c r="A603" s="5" t="s">
        <v>13</v>
      </c>
      <c r="B603" s="80" t="s">
        <v>23</v>
      </c>
      <c r="C603" s="108">
        <v>6</v>
      </c>
      <c r="D603" s="86" t="s">
        <v>12</v>
      </c>
      <c r="E603" s="242"/>
      <c r="F603" s="232">
        <f t="shared" ref="F603:F611" si="38">ROUND(C603*E603,2)</f>
        <v>0</v>
      </c>
      <c r="J603" s="18"/>
    </row>
    <row r="604" spans="1:10" ht="25.5" x14ac:dyDescent="0.2">
      <c r="A604" s="5" t="s">
        <v>36</v>
      </c>
      <c r="B604" s="80" t="s">
        <v>507</v>
      </c>
      <c r="C604" s="108">
        <v>30</v>
      </c>
      <c r="D604" s="86" t="s">
        <v>12</v>
      </c>
      <c r="E604" s="232"/>
      <c r="F604" s="232">
        <f t="shared" si="38"/>
        <v>0</v>
      </c>
      <c r="J604" s="18"/>
    </row>
    <row r="605" spans="1:10" ht="25.5" x14ac:dyDescent="0.2">
      <c r="A605" s="5" t="s">
        <v>39</v>
      </c>
      <c r="B605" s="80" t="s">
        <v>508</v>
      </c>
      <c r="C605" s="108">
        <v>8</v>
      </c>
      <c r="D605" s="86" t="s">
        <v>24</v>
      </c>
      <c r="E605" s="232"/>
      <c r="F605" s="232">
        <f t="shared" si="38"/>
        <v>0</v>
      </c>
      <c r="J605" s="18"/>
    </row>
    <row r="606" spans="1:10" x14ac:dyDescent="0.2">
      <c r="A606" s="5" t="s">
        <v>41</v>
      </c>
      <c r="B606" s="129" t="s">
        <v>123</v>
      </c>
      <c r="C606" s="108">
        <v>4</v>
      </c>
      <c r="D606" s="86" t="s">
        <v>24</v>
      </c>
      <c r="E606" s="232"/>
      <c r="F606" s="232">
        <f t="shared" si="38"/>
        <v>0</v>
      </c>
      <c r="J606" s="18"/>
    </row>
    <row r="607" spans="1:10" x14ac:dyDescent="0.2">
      <c r="A607" s="5" t="s">
        <v>42</v>
      </c>
      <c r="B607" s="80" t="s">
        <v>38</v>
      </c>
      <c r="C607" s="108">
        <v>4</v>
      </c>
      <c r="D607" s="86" t="s">
        <v>24</v>
      </c>
      <c r="E607" s="232"/>
      <c r="F607" s="232">
        <f t="shared" si="38"/>
        <v>0</v>
      </c>
      <c r="J607" s="18"/>
    </row>
    <row r="608" spans="1:10" ht="25.5" x14ac:dyDescent="0.2">
      <c r="A608" s="5" t="s">
        <v>43</v>
      </c>
      <c r="B608" s="80" t="s">
        <v>48</v>
      </c>
      <c r="C608" s="108">
        <v>8</v>
      </c>
      <c r="D608" s="86" t="s">
        <v>24</v>
      </c>
      <c r="E608" s="232"/>
      <c r="F608" s="232">
        <f t="shared" si="38"/>
        <v>0</v>
      </c>
      <c r="J608" s="18"/>
    </row>
    <row r="609" spans="1:10" x14ac:dyDescent="0.2">
      <c r="A609" s="14" t="s">
        <v>71</v>
      </c>
      <c r="B609" s="120" t="s">
        <v>4</v>
      </c>
      <c r="C609" s="143">
        <v>9.6</v>
      </c>
      <c r="D609" s="144" t="s">
        <v>35</v>
      </c>
      <c r="E609" s="261"/>
      <c r="F609" s="261">
        <f t="shared" si="38"/>
        <v>0</v>
      </c>
      <c r="J609" s="18"/>
    </row>
    <row r="610" spans="1:10" x14ac:dyDescent="0.2">
      <c r="A610" s="5" t="s">
        <v>44</v>
      </c>
      <c r="B610" s="80" t="s">
        <v>32</v>
      </c>
      <c r="C610" s="133">
        <v>9.6</v>
      </c>
      <c r="D610" s="128" t="s">
        <v>35</v>
      </c>
      <c r="E610" s="249"/>
      <c r="F610" s="249">
        <f t="shared" si="38"/>
        <v>0</v>
      </c>
      <c r="J610" s="18"/>
    </row>
    <row r="611" spans="1:10" x14ac:dyDescent="0.2">
      <c r="A611" s="5" t="s">
        <v>367</v>
      </c>
      <c r="B611" s="80" t="s">
        <v>20</v>
      </c>
      <c r="C611" s="133">
        <v>2</v>
      </c>
      <c r="D611" s="128" t="s">
        <v>24</v>
      </c>
      <c r="E611" s="249"/>
      <c r="F611" s="249">
        <f t="shared" si="38"/>
        <v>0</v>
      </c>
      <c r="J611" s="18"/>
    </row>
    <row r="612" spans="1:10" x14ac:dyDescent="0.2">
      <c r="A612" s="5"/>
      <c r="B612" s="80"/>
      <c r="C612" s="133"/>
      <c r="D612" s="128"/>
      <c r="E612" s="250"/>
      <c r="F612" s="249"/>
      <c r="J612" s="18"/>
    </row>
    <row r="613" spans="1:10" ht="25.5" x14ac:dyDescent="0.2">
      <c r="A613" s="13">
        <v>8.1999999999999993</v>
      </c>
      <c r="B613" s="81" t="s">
        <v>126</v>
      </c>
      <c r="C613" s="133"/>
      <c r="D613" s="128"/>
      <c r="E613" s="249"/>
      <c r="F613" s="249"/>
      <c r="J613" s="18"/>
    </row>
    <row r="614" spans="1:10" x14ac:dyDescent="0.2">
      <c r="A614" s="5" t="s">
        <v>72</v>
      </c>
      <c r="B614" s="80" t="s">
        <v>23</v>
      </c>
      <c r="C614" s="78">
        <v>6</v>
      </c>
      <c r="D614" s="76" t="s">
        <v>12</v>
      </c>
      <c r="E614" s="230"/>
      <c r="F614" s="229">
        <f t="shared" ref="F614:F622" si="39">ROUND(C614*E614,2)</f>
        <v>0</v>
      </c>
      <c r="J614" s="18"/>
    </row>
    <row r="615" spans="1:10" ht="25.5" x14ac:dyDescent="0.2">
      <c r="A615" s="5" t="s">
        <v>73</v>
      </c>
      <c r="B615" s="80" t="s">
        <v>509</v>
      </c>
      <c r="C615" s="108">
        <v>15</v>
      </c>
      <c r="D615" s="86" t="s">
        <v>12</v>
      </c>
      <c r="E615" s="232"/>
      <c r="F615" s="232">
        <f t="shared" si="39"/>
        <v>0</v>
      </c>
      <c r="J615" s="18"/>
    </row>
    <row r="616" spans="1:10" ht="25.5" x14ac:dyDescent="0.2">
      <c r="A616" s="5" t="s">
        <v>74</v>
      </c>
      <c r="B616" s="80" t="s">
        <v>493</v>
      </c>
      <c r="C616" s="108">
        <v>4</v>
      </c>
      <c r="D616" s="86" t="s">
        <v>24</v>
      </c>
      <c r="E616" s="232"/>
      <c r="F616" s="232">
        <f t="shared" si="39"/>
        <v>0</v>
      </c>
      <c r="J616" s="18"/>
    </row>
    <row r="617" spans="1:10" x14ac:dyDescent="0.2">
      <c r="A617" s="5" t="s">
        <v>75</v>
      </c>
      <c r="B617" s="129" t="s">
        <v>105</v>
      </c>
      <c r="C617" s="108">
        <v>2</v>
      </c>
      <c r="D617" s="86" t="s">
        <v>24</v>
      </c>
      <c r="E617" s="232"/>
      <c r="F617" s="232">
        <f t="shared" si="39"/>
        <v>0</v>
      </c>
      <c r="J617" s="18"/>
    </row>
    <row r="618" spans="1:10" x14ac:dyDescent="0.2">
      <c r="A618" s="5" t="s">
        <v>76</v>
      </c>
      <c r="B618" s="80" t="s">
        <v>38</v>
      </c>
      <c r="C618" s="108">
        <v>2</v>
      </c>
      <c r="D618" s="86" t="s">
        <v>24</v>
      </c>
      <c r="E618" s="232"/>
      <c r="F618" s="232">
        <f t="shared" si="39"/>
        <v>0</v>
      </c>
      <c r="J618" s="18"/>
    </row>
    <row r="619" spans="1:10" ht="25.5" x14ac:dyDescent="0.2">
      <c r="A619" s="5" t="s">
        <v>77</v>
      </c>
      <c r="B619" s="80" t="s">
        <v>48</v>
      </c>
      <c r="C619" s="108">
        <v>4</v>
      </c>
      <c r="D619" s="86" t="s">
        <v>24</v>
      </c>
      <c r="E619" s="232"/>
      <c r="F619" s="232">
        <f t="shared" si="39"/>
        <v>0</v>
      </c>
      <c r="J619" s="18"/>
    </row>
    <row r="620" spans="1:10" x14ac:dyDescent="0.2">
      <c r="A620" s="5" t="s">
        <v>78</v>
      </c>
      <c r="B620" s="80" t="s">
        <v>4</v>
      </c>
      <c r="C620" s="108">
        <v>4</v>
      </c>
      <c r="D620" s="86" t="s">
        <v>35</v>
      </c>
      <c r="E620" s="232"/>
      <c r="F620" s="232">
        <f t="shared" si="39"/>
        <v>0</v>
      </c>
      <c r="J620" s="18"/>
    </row>
    <row r="621" spans="1:10" x14ac:dyDescent="0.2">
      <c r="A621" s="5" t="s">
        <v>79</v>
      </c>
      <c r="B621" s="80" t="s">
        <v>32</v>
      </c>
      <c r="C621" s="108">
        <v>4.8</v>
      </c>
      <c r="D621" s="86" t="s">
        <v>35</v>
      </c>
      <c r="E621" s="232"/>
      <c r="F621" s="232">
        <f t="shared" si="39"/>
        <v>0</v>
      </c>
      <c r="J621" s="18"/>
    </row>
    <row r="622" spans="1:10" x14ac:dyDescent="0.2">
      <c r="A622" s="5" t="s">
        <v>104</v>
      </c>
      <c r="B622" s="80" t="s">
        <v>20</v>
      </c>
      <c r="C622" s="108">
        <v>1</v>
      </c>
      <c r="D622" s="177" t="s">
        <v>24</v>
      </c>
      <c r="E622" s="232"/>
      <c r="F622" s="232">
        <f t="shared" si="39"/>
        <v>0</v>
      </c>
      <c r="J622" s="18"/>
    </row>
    <row r="623" spans="1:10" x14ac:dyDescent="0.2">
      <c r="A623" s="5"/>
      <c r="B623" s="80"/>
      <c r="C623" s="133"/>
      <c r="D623" s="128"/>
      <c r="E623" s="249"/>
      <c r="F623" s="249"/>
      <c r="J623" s="18"/>
    </row>
    <row r="624" spans="1:10" ht="25.5" x14ac:dyDescent="0.2">
      <c r="A624" s="13">
        <v>9</v>
      </c>
      <c r="B624" s="145" t="s">
        <v>383</v>
      </c>
      <c r="C624" s="133"/>
      <c r="D624" s="128"/>
      <c r="E624" s="260"/>
      <c r="F624" s="249"/>
      <c r="J624" s="18"/>
    </row>
    <row r="625" spans="1:10" x14ac:dyDescent="0.2">
      <c r="A625" s="5">
        <v>9.1</v>
      </c>
      <c r="B625" s="129" t="s">
        <v>145</v>
      </c>
      <c r="C625" s="108">
        <v>450</v>
      </c>
      <c r="D625" s="178" t="s">
        <v>24</v>
      </c>
      <c r="E625" s="254"/>
      <c r="F625" s="232">
        <f t="shared" ref="F625:F637" si="40">ROUND(C625*E625,2)</f>
        <v>0</v>
      </c>
      <c r="J625" s="18"/>
    </row>
    <row r="626" spans="1:10" ht="25.5" x14ac:dyDescent="0.2">
      <c r="A626" s="5">
        <v>9.1999999999999993</v>
      </c>
      <c r="B626" s="146" t="s">
        <v>153</v>
      </c>
      <c r="C626" s="108">
        <v>2970</v>
      </c>
      <c r="D626" s="86" t="s">
        <v>26</v>
      </c>
      <c r="E626" s="254"/>
      <c r="F626" s="232">
        <f t="shared" si="40"/>
        <v>0</v>
      </c>
      <c r="J626" s="18"/>
    </row>
    <row r="627" spans="1:10" x14ac:dyDescent="0.2">
      <c r="A627" s="5">
        <v>9.3000000000000007</v>
      </c>
      <c r="B627" s="129" t="s">
        <v>146</v>
      </c>
      <c r="C627" s="133">
        <v>990</v>
      </c>
      <c r="D627" s="128" t="s">
        <v>24</v>
      </c>
      <c r="E627" s="260"/>
      <c r="F627" s="249">
        <f t="shared" si="40"/>
        <v>0</v>
      </c>
      <c r="J627" s="18"/>
    </row>
    <row r="628" spans="1:10" ht="15.75" customHeight="1" x14ac:dyDescent="0.2">
      <c r="A628" s="5">
        <v>9.4</v>
      </c>
      <c r="B628" s="129" t="s">
        <v>147</v>
      </c>
      <c r="C628" s="147">
        <v>450</v>
      </c>
      <c r="D628" s="128" t="s">
        <v>24</v>
      </c>
      <c r="E628" s="260"/>
      <c r="F628" s="249">
        <f t="shared" si="40"/>
        <v>0</v>
      </c>
      <c r="J628" s="18"/>
    </row>
    <row r="629" spans="1:10" x14ac:dyDescent="0.2">
      <c r="A629" s="5">
        <v>9.5</v>
      </c>
      <c r="B629" s="126" t="s">
        <v>148</v>
      </c>
      <c r="C629" s="147">
        <v>450</v>
      </c>
      <c r="D629" s="128" t="s">
        <v>24</v>
      </c>
      <c r="E629" s="260"/>
      <c r="F629" s="249">
        <f t="shared" si="40"/>
        <v>0</v>
      </c>
      <c r="J629" s="18"/>
    </row>
    <row r="630" spans="1:10" x14ac:dyDescent="0.2">
      <c r="A630" s="5">
        <v>9.6</v>
      </c>
      <c r="B630" s="126" t="s">
        <v>350</v>
      </c>
      <c r="C630" s="147">
        <v>450</v>
      </c>
      <c r="D630" s="128" t="s">
        <v>24</v>
      </c>
      <c r="E630" s="249"/>
      <c r="F630" s="249">
        <f t="shared" si="40"/>
        <v>0</v>
      </c>
      <c r="J630" s="18"/>
    </row>
    <row r="631" spans="1:10" x14ac:dyDescent="0.2">
      <c r="A631" s="5">
        <v>9.6999999999999993</v>
      </c>
      <c r="B631" s="126" t="s">
        <v>149</v>
      </c>
      <c r="C631" s="147">
        <v>450</v>
      </c>
      <c r="D631" s="128" t="s">
        <v>24</v>
      </c>
      <c r="E631" s="260"/>
      <c r="F631" s="249">
        <f t="shared" si="40"/>
        <v>0</v>
      </c>
      <c r="J631" s="18"/>
    </row>
    <row r="632" spans="1:10" x14ac:dyDescent="0.2">
      <c r="A632" s="5">
        <v>9.8000000000000007</v>
      </c>
      <c r="B632" s="126" t="s">
        <v>366</v>
      </c>
      <c r="C632" s="147">
        <v>450</v>
      </c>
      <c r="D632" s="128" t="s">
        <v>26</v>
      </c>
      <c r="E632" s="260"/>
      <c r="F632" s="249">
        <f t="shared" si="40"/>
        <v>0</v>
      </c>
      <c r="J632" s="18"/>
    </row>
    <row r="633" spans="1:10" x14ac:dyDescent="0.2">
      <c r="A633" s="5">
        <v>9.9</v>
      </c>
      <c r="B633" s="126" t="s">
        <v>150</v>
      </c>
      <c r="C633" s="147">
        <v>450</v>
      </c>
      <c r="D633" s="128" t="s">
        <v>24</v>
      </c>
      <c r="E633" s="249"/>
      <c r="F633" s="249">
        <f t="shared" si="40"/>
        <v>0</v>
      </c>
      <c r="J633" s="18"/>
    </row>
    <row r="634" spans="1:10" x14ac:dyDescent="0.2">
      <c r="A634" s="98">
        <v>9.1</v>
      </c>
      <c r="B634" s="126" t="s">
        <v>151</v>
      </c>
      <c r="C634" s="147">
        <v>450</v>
      </c>
      <c r="D634" s="128" t="s">
        <v>24</v>
      </c>
      <c r="E634" s="249"/>
      <c r="F634" s="249">
        <f t="shared" si="40"/>
        <v>0</v>
      </c>
      <c r="J634" s="18"/>
    </row>
    <row r="635" spans="1:10" x14ac:dyDescent="0.2">
      <c r="A635" s="5">
        <v>9.11</v>
      </c>
      <c r="B635" s="126" t="s">
        <v>155</v>
      </c>
      <c r="C635" s="147">
        <v>450</v>
      </c>
      <c r="D635" s="128" t="s">
        <v>24</v>
      </c>
      <c r="E635" s="260"/>
      <c r="F635" s="249">
        <f t="shared" si="40"/>
        <v>0</v>
      </c>
      <c r="J635" s="18"/>
    </row>
    <row r="636" spans="1:10" x14ac:dyDescent="0.2">
      <c r="A636" s="5">
        <v>9.1199999999999992</v>
      </c>
      <c r="B636" s="126" t="s">
        <v>334</v>
      </c>
      <c r="C636" s="133">
        <v>742.5</v>
      </c>
      <c r="D636" s="128" t="s">
        <v>25</v>
      </c>
      <c r="E636" s="249"/>
      <c r="F636" s="249">
        <f t="shared" si="40"/>
        <v>0</v>
      </c>
      <c r="J636" s="18"/>
    </row>
    <row r="637" spans="1:10" x14ac:dyDescent="0.2">
      <c r="A637" s="98">
        <v>9.1300000000000008</v>
      </c>
      <c r="B637" s="126" t="s">
        <v>152</v>
      </c>
      <c r="C637" s="133">
        <v>450</v>
      </c>
      <c r="D637" s="128" t="s">
        <v>24</v>
      </c>
      <c r="E637" s="249"/>
      <c r="F637" s="249">
        <f t="shared" si="40"/>
        <v>0</v>
      </c>
      <c r="J637" s="18"/>
    </row>
    <row r="638" spans="1:10" x14ac:dyDescent="0.2">
      <c r="A638" s="5"/>
      <c r="B638" s="126"/>
      <c r="C638" s="133"/>
      <c r="D638" s="128"/>
      <c r="E638" s="250"/>
      <c r="F638" s="249"/>
      <c r="J638" s="18"/>
    </row>
    <row r="639" spans="1:10" x14ac:dyDescent="0.2">
      <c r="A639" s="130">
        <v>10</v>
      </c>
      <c r="B639" s="122" t="s">
        <v>134</v>
      </c>
      <c r="C639" s="133"/>
      <c r="D639" s="128"/>
      <c r="E639" s="249"/>
      <c r="F639" s="249"/>
      <c r="J639" s="18"/>
    </row>
    <row r="640" spans="1:10" x14ac:dyDescent="0.2">
      <c r="A640" s="125">
        <v>10.1</v>
      </c>
      <c r="B640" s="129" t="s">
        <v>137</v>
      </c>
      <c r="C640" s="173">
        <v>1286.5899999999999</v>
      </c>
      <c r="D640" s="128" t="s">
        <v>12</v>
      </c>
      <c r="E640" s="249"/>
      <c r="F640" s="249">
        <f>ROUND(C640*E640,2)</f>
        <v>0</v>
      </c>
      <c r="J640" s="18"/>
    </row>
    <row r="641" spans="1:10" x14ac:dyDescent="0.2">
      <c r="A641" s="125">
        <v>10.199999999999999</v>
      </c>
      <c r="B641" s="129" t="s">
        <v>130</v>
      </c>
      <c r="C641" s="173">
        <v>548.37</v>
      </c>
      <c r="D641" s="128" t="s">
        <v>12</v>
      </c>
      <c r="E641" s="249"/>
      <c r="F641" s="249">
        <f>ROUND(C641*E641,2)</f>
        <v>0</v>
      </c>
      <c r="J641" s="18"/>
    </row>
    <row r="642" spans="1:10" x14ac:dyDescent="0.2">
      <c r="A642" s="125">
        <v>10.3</v>
      </c>
      <c r="B642" s="129" t="s">
        <v>136</v>
      </c>
      <c r="C642" s="173">
        <v>992.2</v>
      </c>
      <c r="D642" s="128" t="s">
        <v>12</v>
      </c>
      <c r="E642" s="249"/>
      <c r="F642" s="249">
        <f>ROUND(C642*E642,2)</f>
        <v>0</v>
      </c>
      <c r="J642" s="18"/>
    </row>
    <row r="643" spans="1:10" x14ac:dyDescent="0.2">
      <c r="A643" s="125">
        <v>10.4</v>
      </c>
      <c r="B643" s="129" t="s">
        <v>133</v>
      </c>
      <c r="C643" s="173">
        <v>121</v>
      </c>
      <c r="D643" s="128" t="s">
        <v>12</v>
      </c>
      <c r="E643" s="249"/>
      <c r="F643" s="249">
        <f>ROUND(C643*E643,2)</f>
        <v>0</v>
      </c>
      <c r="J643" s="18"/>
    </row>
    <row r="644" spans="1:10" x14ac:dyDescent="0.2">
      <c r="A644" s="125"/>
      <c r="B644" s="129"/>
      <c r="C644" s="173">
        <v>0</v>
      </c>
      <c r="D644" s="128"/>
      <c r="E644" s="249"/>
      <c r="F644" s="249"/>
      <c r="J644" s="18"/>
    </row>
    <row r="645" spans="1:10" x14ac:dyDescent="0.2">
      <c r="A645" s="5">
        <v>11</v>
      </c>
      <c r="B645" s="77" t="s">
        <v>135</v>
      </c>
      <c r="C645" s="173">
        <v>2948.17</v>
      </c>
      <c r="D645" s="128" t="s">
        <v>12</v>
      </c>
      <c r="E645" s="249"/>
      <c r="F645" s="249">
        <f>ROUND(C645*E645,2)</f>
        <v>0</v>
      </c>
      <c r="J645" s="18"/>
    </row>
    <row r="646" spans="1:10" x14ac:dyDescent="0.2">
      <c r="A646" s="5"/>
      <c r="B646" s="77"/>
      <c r="C646" s="133"/>
      <c r="D646" s="128"/>
      <c r="E646" s="249"/>
      <c r="F646" s="249"/>
      <c r="J646" s="18"/>
    </row>
    <row r="647" spans="1:10" x14ac:dyDescent="0.2">
      <c r="A647" s="5">
        <v>12</v>
      </c>
      <c r="B647" s="77" t="s">
        <v>335</v>
      </c>
      <c r="C647" s="133">
        <v>176</v>
      </c>
      <c r="D647" s="128" t="s">
        <v>342</v>
      </c>
      <c r="E647" s="249"/>
      <c r="F647" s="249">
        <f>ROUND(C647*E647,2)</f>
        <v>0</v>
      </c>
      <c r="J647" s="18"/>
    </row>
    <row r="648" spans="1:10" x14ac:dyDescent="0.2">
      <c r="A648" s="5"/>
      <c r="B648" s="77"/>
      <c r="C648" s="133"/>
      <c r="D648" s="128"/>
      <c r="E648" s="249"/>
      <c r="F648" s="249"/>
      <c r="J648" s="18"/>
    </row>
    <row r="649" spans="1:10" x14ac:dyDescent="0.2">
      <c r="A649" s="6">
        <f>+A647+1</f>
        <v>13</v>
      </c>
      <c r="B649" s="112" t="s">
        <v>336</v>
      </c>
      <c r="C649" s="133"/>
      <c r="D649" s="128"/>
      <c r="E649" s="249"/>
      <c r="F649" s="249"/>
      <c r="J649" s="18"/>
    </row>
    <row r="650" spans="1:10" x14ac:dyDescent="0.2">
      <c r="A650" s="5">
        <v>13.1</v>
      </c>
      <c r="B650" s="77" t="s">
        <v>344</v>
      </c>
      <c r="C650" s="133">
        <v>220</v>
      </c>
      <c r="D650" s="128" t="s">
        <v>24</v>
      </c>
      <c r="E650" s="249"/>
      <c r="F650" s="249">
        <f>ROUND(C650*E650,2)</f>
        <v>0</v>
      </c>
      <c r="J650" s="18"/>
    </row>
    <row r="651" spans="1:10" x14ac:dyDescent="0.2">
      <c r="A651" s="5">
        <f>+A650+0.1</f>
        <v>13.2</v>
      </c>
      <c r="B651" s="77" t="s">
        <v>345</v>
      </c>
      <c r="C651" s="133">
        <v>27</v>
      </c>
      <c r="D651" s="128" t="s">
        <v>24</v>
      </c>
      <c r="E651" s="249"/>
      <c r="F651" s="249">
        <f>ROUND(C651*E651,2)</f>
        <v>0</v>
      </c>
      <c r="J651" s="18"/>
    </row>
    <row r="652" spans="1:10" x14ac:dyDescent="0.2">
      <c r="A652" s="5">
        <f>+A651+0.1</f>
        <v>13.3</v>
      </c>
      <c r="B652" s="77" t="s">
        <v>346</v>
      </c>
      <c r="C652" s="133">
        <v>55</v>
      </c>
      <c r="D652" s="128" t="s">
        <v>24</v>
      </c>
      <c r="E652" s="249"/>
      <c r="F652" s="249">
        <f>ROUND(C652*E652,2)</f>
        <v>0</v>
      </c>
      <c r="J652" s="18"/>
    </row>
    <row r="653" spans="1:10" x14ac:dyDescent="0.2">
      <c r="A653" s="5"/>
      <c r="B653" s="77"/>
      <c r="C653" s="133"/>
      <c r="D653" s="128"/>
      <c r="E653" s="249"/>
      <c r="F653" s="249"/>
      <c r="J653" s="18"/>
    </row>
    <row r="654" spans="1:10" x14ac:dyDescent="0.2">
      <c r="A654" s="12">
        <f>+A649+1</f>
        <v>14</v>
      </c>
      <c r="B654" s="149" t="s">
        <v>337</v>
      </c>
      <c r="C654" s="150">
        <v>3242.99</v>
      </c>
      <c r="D654" s="151" t="s">
        <v>26</v>
      </c>
      <c r="E654" s="248"/>
      <c r="F654" s="262">
        <f>ROUND(C654*E654,2)</f>
        <v>0</v>
      </c>
      <c r="J654" s="18"/>
    </row>
    <row r="655" spans="1:10" x14ac:dyDescent="0.2">
      <c r="A655" s="303"/>
      <c r="B655" s="304" t="s">
        <v>389</v>
      </c>
      <c r="C655" s="305"/>
      <c r="D655" s="144"/>
      <c r="E655" s="306"/>
      <c r="F655" s="307">
        <f>SUM(F549:F654)</f>
        <v>0</v>
      </c>
      <c r="J655" s="18"/>
    </row>
    <row r="656" spans="1:10" x14ac:dyDescent="0.2">
      <c r="A656" s="98"/>
      <c r="B656" s="73"/>
      <c r="C656" s="121"/>
      <c r="D656" s="76"/>
      <c r="E656" s="241"/>
      <c r="F656" s="246"/>
      <c r="J656" s="18"/>
    </row>
    <row r="657" spans="1:10" ht="25.5" x14ac:dyDescent="0.2">
      <c r="A657" s="13" t="s">
        <v>390</v>
      </c>
      <c r="B657" s="122" t="s">
        <v>156</v>
      </c>
      <c r="C657" s="147"/>
      <c r="D657" s="179"/>
      <c r="E657" s="249"/>
      <c r="F657" s="249"/>
      <c r="J657" s="18"/>
    </row>
    <row r="658" spans="1:10" x14ac:dyDescent="0.2">
      <c r="A658" s="5"/>
      <c r="B658" s="180"/>
      <c r="C658" s="133"/>
      <c r="D658" s="179"/>
      <c r="E658" s="249"/>
      <c r="F658" s="249"/>
      <c r="J658" s="18"/>
    </row>
    <row r="659" spans="1:10" x14ac:dyDescent="0.2">
      <c r="A659" s="13">
        <v>1</v>
      </c>
      <c r="B659" s="181" t="s">
        <v>157</v>
      </c>
      <c r="C659" s="133"/>
      <c r="D659" s="179"/>
      <c r="E659" s="249"/>
      <c r="F659" s="249"/>
      <c r="J659" s="18"/>
    </row>
    <row r="660" spans="1:10" x14ac:dyDescent="0.2">
      <c r="A660" s="13">
        <v>1.1000000000000001</v>
      </c>
      <c r="B660" s="182" t="s">
        <v>9</v>
      </c>
      <c r="C660" s="133"/>
      <c r="D660" s="179"/>
      <c r="E660" s="249"/>
      <c r="F660" s="249"/>
      <c r="J660" s="18"/>
    </row>
    <row r="661" spans="1:10" x14ac:dyDescent="0.2">
      <c r="A661" s="5" t="s">
        <v>158</v>
      </c>
      <c r="B661" s="180" t="s">
        <v>159</v>
      </c>
      <c r="C661" s="133">
        <v>397.38</v>
      </c>
      <c r="D661" s="179" t="s">
        <v>35</v>
      </c>
      <c r="E661" s="249"/>
      <c r="F661" s="249">
        <f>ROUND(C661*E661,2)</f>
        <v>0</v>
      </c>
      <c r="J661" s="18"/>
    </row>
    <row r="662" spans="1:10" x14ac:dyDescent="0.2">
      <c r="A662" s="5"/>
      <c r="B662" s="180"/>
      <c r="C662" s="133"/>
      <c r="D662" s="179"/>
      <c r="E662" s="249"/>
      <c r="F662" s="249"/>
      <c r="J662" s="18"/>
    </row>
    <row r="663" spans="1:10" x14ac:dyDescent="0.2">
      <c r="A663" s="13">
        <v>1.2</v>
      </c>
      <c r="B663" s="182" t="s">
        <v>160</v>
      </c>
      <c r="C663" s="133"/>
      <c r="D663" s="179"/>
      <c r="E663" s="249"/>
      <c r="F663" s="249"/>
      <c r="J663" s="18"/>
    </row>
    <row r="664" spans="1:10" ht="13.5" customHeight="1" x14ac:dyDescent="0.2">
      <c r="A664" s="5" t="s">
        <v>161</v>
      </c>
      <c r="B664" s="129" t="s">
        <v>162</v>
      </c>
      <c r="C664" s="147">
        <v>397.38</v>
      </c>
      <c r="D664" s="179" t="s">
        <v>35</v>
      </c>
      <c r="E664" s="249"/>
      <c r="F664" s="249">
        <f>ROUND(C664*E664,2)</f>
        <v>0</v>
      </c>
      <c r="J664" s="18"/>
    </row>
    <row r="665" spans="1:10" x14ac:dyDescent="0.2">
      <c r="A665" s="5"/>
      <c r="B665" s="180"/>
      <c r="C665" s="133"/>
      <c r="D665" s="179"/>
      <c r="E665" s="249"/>
      <c r="F665" s="249"/>
      <c r="J665" s="18"/>
    </row>
    <row r="666" spans="1:10" ht="25.5" x14ac:dyDescent="0.2">
      <c r="A666" s="13">
        <v>1.3</v>
      </c>
      <c r="B666" s="181" t="s">
        <v>163</v>
      </c>
      <c r="C666" s="133"/>
      <c r="D666" s="179"/>
      <c r="E666" s="249"/>
      <c r="F666" s="249"/>
      <c r="J666" s="18"/>
    </row>
    <row r="667" spans="1:10" ht="51" x14ac:dyDescent="0.2">
      <c r="A667" s="5" t="s">
        <v>164</v>
      </c>
      <c r="B667" s="164" t="s">
        <v>331</v>
      </c>
      <c r="C667" s="108">
        <v>20</v>
      </c>
      <c r="D667" s="183" t="s">
        <v>24</v>
      </c>
      <c r="E667" s="232"/>
      <c r="F667" s="232">
        <f t="shared" ref="F667:F675" si="41">ROUND(C667*E667,2)</f>
        <v>0</v>
      </c>
      <c r="J667" s="18"/>
    </row>
    <row r="668" spans="1:10" x14ac:dyDescent="0.2">
      <c r="A668" s="5" t="s">
        <v>165</v>
      </c>
      <c r="B668" s="180" t="s">
        <v>166</v>
      </c>
      <c r="C668" s="133">
        <v>6556</v>
      </c>
      <c r="D668" s="179" t="s">
        <v>167</v>
      </c>
      <c r="E668" s="249"/>
      <c r="F668" s="249">
        <f t="shared" si="41"/>
        <v>0</v>
      </c>
      <c r="J668" s="18"/>
    </row>
    <row r="669" spans="1:10" x14ac:dyDescent="0.2">
      <c r="A669" s="5" t="s">
        <v>168</v>
      </c>
      <c r="B669" s="180" t="s">
        <v>169</v>
      </c>
      <c r="C669" s="133">
        <v>7</v>
      </c>
      <c r="D669" s="179" t="s">
        <v>24</v>
      </c>
      <c r="E669" s="249"/>
      <c r="F669" s="249">
        <f t="shared" si="41"/>
        <v>0</v>
      </c>
      <c r="J669" s="18"/>
    </row>
    <row r="670" spans="1:10" x14ac:dyDescent="0.2">
      <c r="A670" s="5" t="s">
        <v>170</v>
      </c>
      <c r="B670" s="180" t="s">
        <v>171</v>
      </c>
      <c r="C670" s="133">
        <v>11</v>
      </c>
      <c r="D670" s="179" t="s">
        <v>24</v>
      </c>
      <c r="E670" s="249"/>
      <c r="F670" s="249">
        <f t="shared" si="41"/>
        <v>0</v>
      </c>
      <c r="J670" s="18"/>
    </row>
    <row r="671" spans="1:10" x14ac:dyDescent="0.2">
      <c r="A671" s="98" t="s">
        <v>172</v>
      </c>
      <c r="B671" s="180" t="s">
        <v>173</v>
      </c>
      <c r="C671" s="133">
        <v>1</v>
      </c>
      <c r="D671" s="179" t="s">
        <v>24</v>
      </c>
      <c r="E671" s="249"/>
      <c r="F671" s="249">
        <f t="shared" si="41"/>
        <v>0</v>
      </c>
      <c r="J671" s="18"/>
    </row>
    <row r="672" spans="1:10" x14ac:dyDescent="0.2">
      <c r="A672" s="5" t="s">
        <v>174</v>
      </c>
      <c r="B672" s="180" t="s">
        <v>175</v>
      </c>
      <c r="C672" s="133">
        <v>1</v>
      </c>
      <c r="D672" s="179" t="s">
        <v>24</v>
      </c>
      <c r="E672" s="249"/>
      <c r="F672" s="249">
        <f t="shared" si="41"/>
        <v>0</v>
      </c>
      <c r="J672" s="18"/>
    </row>
    <row r="673" spans="1:10" x14ac:dyDescent="0.2">
      <c r="A673" s="5" t="s">
        <v>176</v>
      </c>
      <c r="B673" s="91" t="s">
        <v>177</v>
      </c>
      <c r="C673" s="184">
        <v>1</v>
      </c>
      <c r="D673" s="185" t="s">
        <v>24</v>
      </c>
      <c r="E673" s="249"/>
      <c r="F673" s="249">
        <f t="shared" si="41"/>
        <v>0</v>
      </c>
      <c r="J673" s="18"/>
    </row>
    <row r="674" spans="1:10" x14ac:dyDescent="0.2">
      <c r="A674" s="5" t="s">
        <v>178</v>
      </c>
      <c r="B674" s="129" t="s">
        <v>179</v>
      </c>
      <c r="C674" s="147">
        <v>15</v>
      </c>
      <c r="D674" s="179" t="s">
        <v>24</v>
      </c>
      <c r="E674" s="249"/>
      <c r="F674" s="249">
        <f t="shared" si="41"/>
        <v>0</v>
      </c>
      <c r="J674" s="18"/>
    </row>
    <row r="675" spans="1:10" x14ac:dyDescent="0.2">
      <c r="A675" s="5" t="s">
        <v>180</v>
      </c>
      <c r="B675" s="180" t="s">
        <v>181</v>
      </c>
      <c r="C675" s="133">
        <v>10</v>
      </c>
      <c r="D675" s="179" t="s">
        <v>24</v>
      </c>
      <c r="E675" s="249"/>
      <c r="F675" s="249">
        <f t="shared" si="41"/>
        <v>0</v>
      </c>
      <c r="J675" s="18"/>
    </row>
    <row r="676" spans="1:10" ht="6.75" customHeight="1" x14ac:dyDescent="0.2">
      <c r="A676" s="5"/>
      <c r="B676" s="164"/>
      <c r="C676" s="133"/>
      <c r="D676" s="179"/>
      <c r="E676" s="249"/>
      <c r="F676" s="249"/>
      <c r="J676" s="18"/>
    </row>
    <row r="677" spans="1:10" ht="25.5" x14ac:dyDescent="0.2">
      <c r="A677" s="13">
        <v>1.4</v>
      </c>
      <c r="B677" s="181" t="s">
        <v>182</v>
      </c>
      <c r="C677" s="133"/>
      <c r="D677" s="179"/>
      <c r="E677" s="249"/>
      <c r="F677" s="249"/>
      <c r="J677" s="18"/>
    </row>
    <row r="678" spans="1:10" ht="76.5" x14ac:dyDescent="0.2">
      <c r="A678" s="5" t="s">
        <v>183</v>
      </c>
      <c r="B678" s="164" t="s">
        <v>184</v>
      </c>
      <c r="C678" s="108">
        <v>49.5</v>
      </c>
      <c r="D678" s="183" t="s">
        <v>167</v>
      </c>
      <c r="E678" s="232"/>
      <c r="F678" s="232">
        <f>ROUND(C678*E678,2)</f>
        <v>0</v>
      </c>
      <c r="J678" s="18"/>
    </row>
    <row r="679" spans="1:10" ht="51" x14ac:dyDescent="0.2">
      <c r="A679" s="5" t="s">
        <v>185</v>
      </c>
      <c r="B679" s="164" t="s">
        <v>186</v>
      </c>
      <c r="C679" s="108">
        <v>132</v>
      </c>
      <c r="D679" s="183" t="s">
        <v>167</v>
      </c>
      <c r="E679" s="232"/>
      <c r="F679" s="232">
        <f>ROUND(C679*E679,2)</f>
        <v>0</v>
      </c>
      <c r="J679" s="18"/>
    </row>
    <row r="680" spans="1:10" ht="25.5" x14ac:dyDescent="0.2">
      <c r="A680" s="5" t="s">
        <v>187</v>
      </c>
      <c r="B680" s="164" t="s">
        <v>188</v>
      </c>
      <c r="C680" s="133">
        <v>31.68</v>
      </c>
      <c r="D680" s="179" t="s">
        <v>25</v>
      </c>
      <c r="E680" s="250"/>
      <c r="F680" s="249">
        <f>ROUND(C680*E680,2)</f>
        <v>0</v>
      </c>
      <c r="J680" s="18"/>
    </row>
    <row r="681" spans="1:10" x14ac:dyDescent="0.2">
      <c r="A681" s="98" t="s">
        <v>189</v>
      </c>
      <c r="B681" s="180" t="s">
        <v>190</v>
      </c>
      <c r="C681" s="133">
        <v>4</v>
      </c>
      <c r="D681" s="179" t="s">
        <v>24</v>
      </c>
      <c r="E681" s="249"/>
      <c r="F681" s="249">
        <f>ROUND(C681*E681,2)</f>
        <v>0</v>
      </c>
      <c r="J681" s="18"/>
    </row>
    <row r="682" spans="1:10" ht="25.5" x14ac:dyDescent="0.2">
      <c r="A682" s="5" t="s">
        <v>191</v>
      </c>
      <c r="B682" s="164" t="s">
        <v>192</v>
      </c>
      <c r="C682" s="133">
        <v>3</v>
      </c>
      <c r="D682" s="179" t="s">
        <v>24</v>
      </c>
      <c r="E682" s="249"/>
      <c r="F682" s="249">
        <f>ROUND(C682*E682,2)</f>
        <v>0</v>
      </c>
      <c r="J682" s="18"/>
    </row>
    <row r="683" spans="1:10" x14ac:dyDescent="0.2">
      <c r="A683" s="5"/>
      <c r="B683" s="80"/>
      <c r="C683" s="133"/>
      <c r="D683" s="128"/>
      <c r="E683" s="249"/>
      <c r="F683" s="249"/>
      <c r="J683" s="18"/>
    </row>
    <row r="684" spans="1:10" x14ac:dyDescent="0.2">
      <c r="A684" s="13">
        <v>2</v>
      </c>
      <c r="B684" s="122" t="s">
        <v>193</v>
      </c>
      <c r="C684" s="147"/>
      <c r="D684" s="128"/>
      <c r="E684" s="249"/>
      <c r="F684" s="249"/>
      <c r="J684" s="18"/>
    </row>
    <row r="685" spans="1:10" x14ac:dyDescent="0.2">
      <c r="A685" s="13">
        <v>2.1</v>
      </c>
      <c r="B685" s="186" t="s">
        <v>9</v>
      </c>
      <c r="C685" s="133"/>
      <c r="D685" s="128"/>
      <c r="E685" s="249"/>
      <c r="F685" s="249"/>
      <c r="J685" s="18"/>
    </row>
    <row r="686" spans="1:10" x14ac:dyDescent="0.2">
      <c r="A686" s="5" t="s">
        <v>52</v>
      </c>
      <c r="B686" s="126" t="s">
        <v>159</v>
      </c>
      <c r="C686" s="133">
        <v>317.60000000000002</v>
      </c>
      <c r="D686" s="128" t="s">
        <v>35</v>
      </c>
      <c r="E686" s="249"/>
      <c r="F686" s="249">
        <f>ROUND(C686*E686,2)</f>
        <v>0</v>
      </c>
      <c r="J686" s="18"/>
    </row>
    <row r="687" spans="1:10" x14ac:dyDescent="0.2">
      <c r="A687" s="5"/>
      <c r="B687" s="127"/>
      <c r="C687" s="133"/>
      <c r="D687" s="128"/>
      <c r="E687" s="249"/>
      <c r="F687" s="249"/>
      <c r="J687" s="18"/>
    </row>
    <row r="688" spans="1:10" x14ac:dyDescent="0.2">
      <c r="A688" s="13">
        <v>2.2000000000000002</v>
      </c>
      <c r="B688" s="186" t="s">
        <v>160</v>
      </c>
      <c r="C688" s="133"/>
      <c r="D688" s="128"/>
      <c r="E688" s="249"/>
      <c r="F688" s="249"/>
      <c r="J688" s="18"/>
    </row>
    <row r="689" spans="1:10" ht="25.5" x14ac:dyDescent="0.2">
      <c r="A689" s="5" t="s">
        <v>194</v>
      </c>
      <c r="B689" s="126" t="s">
        <v>196</v>
      </c>
      <c r="C689" s="133">
        <v>3</v>
      </c>
      <c r="D689" s="128" t="s">
        <v>24</v>
      </c>
      <c r="E689" s="249"/>
      <c r="F689" s="249">
        <f>ROUND(C689*E689,2)</f>
        <v>0</v>
      </c>
      <c r="J689" s="18"/>
    </row>
    <row r="690" spans="1:10" x14ac:dyDescent="0.2">
      <c r="A690" s="14" t="s">
        <v>195</v>
      </c>
      <c r="B690" s="148" t="s">
        <v>162</v>
      </c>
      <c r="C690" s="143">
        <v>317.60000000000002</v>
      </c>
      <c r="D690" s="144" t="s">
        <v>35</v>
      </c>
      <c r="E690" s="261"/>
      <c r="F690" s="261">
        <f>ROUND(C690*E690,2)</f>
        <v>0</v>
      </c>
      <c r="J690" s="18"/>
    </row>
    <row r="691" spans="1:10" x14ac:dyDescent="0.2">
      <c r="A691" s="5"/>
      <c r="B691" s="127"/>
      <c r="C691" s="133"/>
      <c r="D691" s="179"/>
      <c r="E691" s="249"/>
      <c r="F691" s="249"/>
      <c r="J691" s="18"/>
    </row>
    <row r="692" spans="1:10" x14ac:dyDescent="0.2">
      <c r="A692" s="13">
        <v>2.2999999999999998</v>
      </c>
      <c r="B692" s="122" t="s">
        <v>197</v>
      </c>
      <c r="C692" s="147"/>
      <c r="D692" s="179"/>
      <c r="E692" s="249"/>
      <c r="F692" s="249"/>
      <c r="J692" s="18"/>
    </row>
    <row r="693" spans="1:10" x14ac:dyDescent="0.2">
      <c r="A693" s="5" t="s">
        <v>198</v>
      </c>
      <c r="B693" s="180" t="s">
        <v>199</v>
      </c>
      <c r="C693" s="133">
        <v>81.62</v>
      </c>
      <c r="D693" s="179" t="s">
        <v>12</v>
      </c>
      <c r="E693" s="249"/>
      <c r="F693" s="249">
        <f>ROUND(C693*E693,2)</f>
        <v>0</v>
      </c>
      <c r="J693" s="18"/>
    </row>
    <row r="694" spans="1:10" ht="25.5" x14ac:dyDescent="0.2">
      <c r="A694" s="5" t="s">
        <v>200</v>
      </c>
      <c r="B694" s="164" t="s">
        <v>201</v>
      </c>
      <c r="C694" s="108">
        <v>75.02</v>
      </c>
      <c r="D694" s="183" t="s">
        <v>12</v>
      </c>
      <c r="E694" s="232"/>
      <c r="F694" s="232">
        <f>ROUND(C694*E694,2)</f>
        <v>0</v>
      </c>
      <c r="J694" s="18"/>
    </row>
    <row r="695" spans="1:10" x14ac:dyDescent="0.2">
      <c r="A695" s="5" t="s">
        <v>202</v>
      </c>
      <c r="B695" s="180" t="s">
        <v>203</v>
      </c>
      <c r="C695" s="133">
        <v>1</v>
      </c>
      <c r="D695" s="179" t="s">
        <v>24</v>
      </c>
      <c r="E695" s="249"/>
      <c r="F695" s="249">
        <f>ROUND(C695*E695,2)</f>
        <v>0</v>
      </c>
      <c r="J695" s="18"/>
    </row>
    <row r="696" spans="1:10" x14ac:dyDescent="0.2">
      <c r="A696" s="5"/>
      <c r="B696" s="180"/>
      <c r="C696" s="133"/>
      <c r="D696" s="179"/>
      <c r="E696" s="249"/>
      <c r="F696" s="249"/>
      <c r="J696" s="18"/>
    </row>
    <row r="697" spans="1:10" x14ac:dyDescent="0.2">
      <c r="A697" s="13">
        <v>2.4</v>
      </c>
      <c r="B697" s="182" t="s">
        <v>204</v>
      </c>
      <c r="C697" s="133"/>
      <c r="D697" s="179"/>
      <c r="E697" s="249"/>
      <c r="F697" s="249"/>
      <c r="J697" s="18"/>
    </row>
    <row r="698" spans="1:10" ht="51" x14ac:dyDescent="0.2">
      <c r="A698" s="5" t="s">
        <v>205</v>
      </c>
      <c r="B698" s="164" t="s">
        <v>331</v>
      </c>
      <c r="C698" s="108">
        <v>1</v>
      </c>
      <c r="D698" s="183" t="s">
        <v>24</v>
      </c>
      <c r="E698" s="232"/>
      <c r="F698" s="232">
        <f t="shared" ref="F698:F703" si="42">ROUND(C698*E698,2)</f>
        <v>0</v>
      </c>
      <c r="J698" s="18"/>
    </row>
    <row r="699" spans="1:10" x14ac:dyDescent="0.2">
      <c r="A699" s="98" t="s">
        <v>206</v>
      </c>
      <c r="B699" s="180" t="s">
        <v>166</v>
      </c>
      <c r="C699" s="133">
        <v>286</v>
      </c>
      <c r="D699" s="179" t="s">
        <v>167</v>
      </c>
      <c r="E699" s="249"/>
      <c r="F699" s="249">
        <f t="shared" si="42"/>
        <v>0</v>
      </c>
      <c r="J699" s="18"/>
    </row>
    <row r="700" spans="1:10" x14ac:dyDescent="0.2">
      <c r="A700" s="5" t="s">
        <v>207</v>
      </c>
      <c r="B700" s="180" t="s">
        <v>208</v>
      </c>
      <c r="C700" s="133">
        <v>1</v>
      </c>
      <c r="D700" s="179" t="s">
        <v>24</v>
      </c>
      <c r="E700" s="249"/>
      <c r="F700" s="249">
        <f t="shared" si="42"/>
        <v>0</v>
      </c>
      <c r="J700" s="18"/>
    </row>
    <row r="701" spans="1:10" x14ac:dyDescent="0.2">
      <c r="A701" s="5" t="s">
        <v>209</v>
      </c>
      <c r="B701" s="91" t="s">
        <v>210</v>
      </c>
      <c r="C701" s="184">
        <v>1</v>
      </c>
      <c r="D701" s="185" t="s">
        <v>24</v>
      </c>
      <c r="E701" s="249"/>
      <c r="F701" s="249">
        <f t="shared" si="42"/>
        <v>0</v>
      </c>
      <c r="J701" s="18"/>
    </row>
    <row r="702" spans="1:10" x14ac:dyDescent="0.2">
      <c r="A702" s="5" t="s">
        <v>211</v>
      </c>
      <c r="B702" s="129" t="s">
        <v>179</v>
      </c>
      <c r="C702" s="147">
        <v>2</v>
      </c>
      <c r="D702" s="179" t="s">
        <v>24</v>
      </c>
      <c r="E702" s="249"/>
      <c r="F702" s="249">
        <f t="shared" si="42"/>
        <v>0</v>
      </c>
      <c r="J702" s="18"/>
    </row>
    <row r="703" spans="1:10" x14ac:dyDescent="0.2">
      <c r="A703" s="5" t="s">
        <v>212</v>
      </c>
      <c r="B703" s="180" t="s">
        <v>181</v>
      </c>
      <c r="C703" s="133">
        <v>2</v>
      </c>
      <c r="D703" s="179" t="s">
        <v>24</v>
      </c>
      <c r="E703" s="249"/>
      <c r="F703" s="249">
        <f t="shared" si="42"/>
        <v>0</v>
      </c>
      <c r="J703" s="18"/>
    </row>
    <row r="704" spans="1:10" x14ac:dyDescent="0.2">
      <c r="A704" s="5"/>
      <c r="B704" s="164"/>
      <c r="C704" s="133"/>
      <c r="D704" s="179"/>
      <c r="E704" s="249"/>
      <c r="F704" s="249"/>
      <c r="J704" s="18"/>
    </row>
    <row r="705" spans="1:10" x14ac:dyDescent="0.2">
      <c r="A705" s="13">
        <v>2.5</v>
      </c>
      <c r="B705" s="182" t="s">
        <v>182</v>
      </c>
      <c r="C705" s="133"/>
      <c r="D705" s="179"/>
      <c r="E705" s="249"/>
      <c r="F705" s="249"/>
      <c r="J705" s="18"/>
    </row>
    <row r="706" spans="1:10" ht="76.5" x14ac:dyDescent="0.2">
      <c r="A706" s="5" t="s">
        <v>213</v>
      </c>
      <c r="B706" s="164" t="s">
        <v>184</v>
      </c>
      <c r="C706" s="108">
        <v>50</v>
      </c>
      <c r="D706" s="183" t="s">
        <v>167</v>
      </c>
      <c r="E706" s="232"/>
      <c r="F706" s="232">
        <f>ROUND(C706*E706,2)</f>
        <v>0</v>
      </c>
      <c r="J706" s="18"/>
    </row>
    <row r="707" spans="1:10" ht="51" x14ac:dyDescent="0.2">
      <c r="A707" s="5" t="s">
        <v>214</v>
      </c>
      <c r="B707" s="164" t="s">
        <v>186</v>
      </c>
      <c r="C707" s="108">
        <v>198</v>
      </c>
      <c r="D707" s="183" t="s">
        <v>167</v>
      </c>
      <c r="E707" s="232"/>
      <c r="F707" s="232">
        <f>ROUND(C707*E707,2)</f>
        <v>0</v>
      </c>
      <c r="J707" s="18"/>
    </row>
    <row r="708" spans="1:10" ht="25.5" x14ac:dyDescent="0.2">
      <c r="A708" s="5" t="s">
        <v>215</v>
      </c>
      <c r="B708" s="164" t="s">
        <v>216</v>
      </c>
      <c r="C708" s="108">
        <v>48</v>
      </c>
      <c r="D708" s="183" t="s">
        <v>25</v>
      </c>
      <c r="E708" s="232"/>
      <c r="F708" s="232">
        <f>ROUND(C708*E708,2)</f>
        <v>0</v>
      </c>
      <c r="J708" s="18"/>
    </row>
    <row r="709" spans="1:10" x14ac:dyDescent="0.2">
      <c r="A709" s="5" t="s">
        <v>217</v>
      </c>
      <c r="B709" s="164" t="s">
        <v>190</v>
      </c>
      <c r="C709" s="108">
        <v>4</v>
      </c>
      <c r="D709" s="183" t="s">
        <v>24</v>
      </c>
      <c r="E709" s="232"/>
      <c r="F709" s="232">
        <f>ROUND(C709*E709,2)</f>
        <v>0</v>
      </c>
      <c r="J709" s="18"/>
    </row>
    <row r="710" spans="1:10" ht="25.5" x14ac:dyDescent="0.2">
      <c r="A710" s="5" t="s">
        <v>218</v>
      </c>
      <c r="B710" s="164" t="s">
        <v>192</v>
      </c>
      <c r="C710" s="108">
        <v>3</v>
      </c>
      <c r="D710" s="183" t="s">
        <v>24</v>
      </c>
      <c r="E710" s="232"/>
      <c r="F710" s="232">
        <f>ROUND(C710*E710,2)</f>
        <v>0</v>
      </c>
      <c r="J710" s="18"/>
    </row>
    <row r="711" spans="1:10" ht="6" customHeight="1" x14ac:dyDescent="0.2">
      <c r="A711" s="5"/>
      <c r="B711" s="91"/>
      <c r="C711" s="184"/>
      <c r="D711" s="185"/>
      <c r="E711" s="249"/>
      <c r="F711" s="249"/>
      <c r="J711" s="18"/>
    </row>
    <row r="712" spans="1:10" x14ac:dyDescent="0.2">
      <c r="A712" s="13">
        <v>3</v>
      </c>
      <c r="B712" s="122" t="s">
        <v>219</v>
      </c>
      <c r="C712" s="147"/>
      <c r="D712" s="179"/>
      <c r="E712" s="249"/>
      <c r="F712" s="249"/>
      <c r="J712" s="18"/>
    </row>
    <row r="713" spans="1:10" x14ac:dyDescent="0.2">
      <c r="A713" s="13">
        <v>3.1</v>
      </c>
      <c r="B713" s="182" t="s">
        <v>9</v>
      </c>
      <c r="C713" s="133"/>
      <c r="D713" s="179"/>
      <c r="E713" s="249"/>
      <c r="F713" s="249"/>
      <c r="J713" s="18"/>
    </row>
    <row r="714" spans="1:10" x14ac:dyDescent="0.2">
      <c r="A714" s="5" t="s">
        <v>220</v>
      </c>
      <c r="B714" s="164" t="s">
        <v>221</v>
      </c>
      <c r="C714" s="133">
        <v>543.62</v>
      </c>
      <c r="D714" s="179" t="s">
        <v>35</v>
      </c>
      <c r="E714" s="249"/>
      <c r="F714" s="249">
        <f>ROUND(C714*E714,2)</f>
        <v>0</v>
      </c>
      <c r="J714" s="18"/>
    </row>
    <row r="715" spans="1:10" ht="5.25" customHeight="1" x14ac:dyDescent="0.2">
      <c r="A715" s="5"/>
      <c r="B715" s="127"/>
      <c r="C715" s="133"/>
      <c r="D715" s="128"/>
      <c r="E715" s="249"/>
      <c r="F715" s="249"/>
      <c r="J715" s="18"/>
    </row>
    <row r="716" spans="1:10" x14ac:dyDescent="0.2">
      <c r="A716" s="13">
        <v>3.2</v>
      </c>
      <c r="B716" s="186" t="s">
        <v>160</v>
      </c>
      <c r="C716" s="133"/>
      <c r="D716" s="128"/>
      <c r="E716" s="249"/>
      <c r="F716" s="249"/>
      <c r="J716" s="18"/>
    </row>
    <row r="717" spans="1:10" x14ac:dyDescent="0.2">
      <c r="A717" s="5" t="s">
        <v>222</v>
      </c>
      <c r="B717" s="127" t="s">
        <v>223</v>
      </c>
      <c r="C717" s="133">
        <v>220</v>
      </c>
      <c r="D717" s="128" t="s">
        <v>35</v>
      </c>
      <c r="E717" s="249"/>
      <c r="F717" s="249">
        <f>ROUND(C717*E717,2)</f>
        <v>0</v>
      </c>
      <c r="J717" s="18"/>
    </row>
    <row r="718" spans="1:10" ht="7.5" customHeight="1" x14ac:dyDescent="0.2">
      <c r="A718" s="5"/>
      <c r="B718" s="80"/>
      <c r="C718" s="133"/>
      <c r="D718" s="128"/>
      <c r="E718" s="249"/>
      <c r="F718" s="249"/>
      <c r="J718" s="18"/>
    </row>
    <row r="719" spans="1:10" ht="25.5" x14ac:dyDescent="0.2">
      <c r="A719" s="13">
        <v>3.3</v>
      </c>
      <c r="B719" s="81" t="s">
        <v>224</v>
      </c>
      <c r="C719" s="147"/>
      <c r="D719" s="128"/>
      <c r="E719" s="249"/>
      <c r="F719" s="249"/>
      <c r="J719" s="18"/>
    </row>
    <row r="720" spans="1:10" ht="51" x14ac:dyDescent="0.2">
      <c r="A720" s="5" t="s">
        <v>225</v>
      </c>
      <c r="B720" s="126" t="s">
        <v>332</v>
      </c>
      <c r="C720" s="108">
        <v>2</v>
      </c>
      <c r="D720" s="86" t="s">
        <v>24</v>
      </c>
      <c r="E720" s="232"/>
      <c r="F720" s="232">
        <f t="shared" ref="F720:F725" si="43">ROUND(C720*E720,2)</f>
        <v>0</v>
      </c>
      <c r="J720" s="18"/>
    </row>
    <row r="721" spans="1:10" x14ac:dyDescent="0.2">
      <c r="A721" s="5" t="s">
        <v>226</v>
      </c>
      <c r="B721" s="126" t="s">
        <v>166</v>
      </c>
      <c r="C721" s="133">
        <v>220</v>
      </c>
      <c r="D721" s="128" t="s">
        <v>167</v>
      </c>
      <c r="E721" s="249"/>
      <c r="F721" s="249">
        <f t="shared" si="43"/>
        <v>0</v>
      </c>
      <c r="J721" s="18"/>
    </row>
    <row r="722" spans="1:10" x14ac:dyDescent="0.2">
      <c r="A722" s="5" t="s">
        <v>227</v>
      </c>
      <c r="B722" s="127" t="s">
        <v>175</v>
      </c>
      <c r="C722" s="133">
        <v>1</v>
      </c>
      <c r="D722" s="128" t="s">
        <v>24</v>
      </c>
      <c r="E722" s="249"/>
      <c r="F722" s="249">
        <f t="shared" si="43"/>
        <v>0</v>
      </c>
      <c r="J722" s="18"/>
    </row>
    <row r="723" spans="1:10" x14ac:dyDescent="0.2">
      <c r="A723" s="5" t="s">
        <v>228</v>
      </c>
      <c r="B723" s="127" t="s">
        <v>210</v>
      </c>
      <c r="C723" s="133">
        <v>2</v>
      </c>
      <c r="D723" s="128" t="s">
        <v>24</v>
      </c>
      <c r="E723" s="249"/>
      <c r="F723" s="249">
        <f t="shared" si="43"/>
        <v>0</v>
      </c>
      <c r="J723" s="18"/>
    </row>
    <row r="724" spans="1:10" x14ac:dyDescent="0.2">
      <c r="A724" s="5" t="s">
        <v>229</v>
      </c>
      <c r="B724" s="127" t="s">
        <v>179</v>
      </c>
      <c r="C724" s="133">
        <v>2</v>
      </c>
      <c r="D724" s="128" t="s">
        <v>24</v>
      </c>
      <c r="E724" s="249"/>
      <c r="F724" s="249">
        <f t="shared" si="43"/>
        <v>0</v>
      </c>
      <c r="J724" s="18"/>
    </row>
    <row r="725" spans="1:10" x14ac:dyDescent="0.2">
      <c r="A725" s="14" t="s">
        <v>230</v>
      </c>
      <c r="B725" s="148" t="s">
        <v>181</v>
      </c>
      <c r="C725" s="143">
        <v>2</v>
      </c>
      <c r="D725" s="144" t="s">
        <v>24</v>
      </c>
      <c r="E725" s="261"/>
      <c r="F725" s="261">
        <f t="shared" si="43"/>
        <v>0</v>
      </c>
      <c r="J725" s="18"/>
    </row>
    <row r="726" spans="1:10" x14ac:dyDescent="0.2">
      <c r="A726" s="5"/>
      <c r="B726" s="180"/>
      <c r="C726" s="133"/>
      <c r="D726" s="179"/>
      <c r="E726" s="249"/>
      <c r="F726" s="249"/>
      <c r="J726" s="18"/>
    </row>
    <row r="727" spans="1:10" x14ac:dyDescent="0.2">
      <c r="A727" s="13">
        <v>3.4</v>
      </c>
      <c r="B727" s="182" t="s">
        <v>182</v>
      </c>
      <c r="C727" s="133"/>
      <c r="D727" s="179"/>
      <c r="E727" s="249"/>
      <c r="F727" s="249"/>
      <c r="J727" s="18"/>
    </row>
    <row r="728" spans="1:10" ht="76.5" x14ac:dyDescent="0.2">
      <c r="A728" s="5" t="s">
        <v>231</v>
      </c>
      <c r="B728" s="91" t="s">
        <v>184</v>
      </c>
      <c r="C728" s="99">
        <v>49.5</v>
      </c>
      <c r="D728" s="100" t="s">
        <v>167</v>
      </c>
      <c r="E728" s="232"/>
      <c r="F728" s="232">
        <f>ROUND(C728*E728,2)</f>
        <v>0</v>
      </c>
      <c r="J728" s="18"/>
    </row>
    <row r="729" spans="1:10" ht="51" x14ac:dyDescent="0.2">
      <c r="A729" s="5" t="s">
        <v>232</v>
      </c>
      <c r="B729" s="129" t="s">
        <v>186</v>
      </c>
      <c r="C729" s="187">
        <v>242</v>
      </c>
      <c r="D729" s="183" t="s">
        <v>167</v>
      </c>
      <c r="E729" s="232"/>
      <c r="F729" s="232">
        <f>ROUND(C729*E729,2)</f>
        <v>0</v>
      </c>
      <c r="J729" s="18"/>
    </row>
    <row r="730" spans="1:10" x14ac:dyDescent="0.2">
      <c r="A730" s="5" t="s">
        <v>233</v>
      </c>
      <c r="B730" s="180" t="s">
        <v>234</v>
      </c>
      <c r="C730" s="133">
        <v>58.08</v>
      </c>
      <c r="D730" s="179" t="s">
        <v>25</v>
      </c>
      <c r="E730" s="249"/>
      <c r="F730" s="249">
        <f>ROUND(C730*E730,2)</f>
        <v>0</v>
      </c>
      <c r="J730" s="18"/>
    </row>
    <row r="731" spans="1:10" x14ac:dyDescent="0.2">
      <c r="A731" s="5" t="s">
        <v>235</v>
      </c>
      <c r="B731" s="164" t="s">
        <v>190</v>
      </c>
      <c r="C731" s="133">
        <v>6</v>
      </c>
      <c r="D731" s="179" t="s">
        <v>24</v>
      </c>
      <c r="E731" s="249"/>
      <c r="F731" s="249">
        <f>ROUND(C731*E731,2)</f>
        <v>0</v>
      </c>
      <c r="J731" s="18"/>
    </row>
    <row r="732" spans="1:10" ht="25.5" x14ac:dyDescent="0.2">
      <c r="A732" s="5" t="s">
        <v>236</v>
      </c>
      <c r="B732" s="164" t="s">
        <v>192</v>
      </c>
      <c r="C732" s="108">
        <v>5</v>
      </c>
      <c r="D732" s="183" t="s">
        <v>24</v>
      </c>
      <c r="E732" s="232"/>
      <c r="F732" s="232">
        <f>ROUND(C732*E732,2)</f>
        <v>0</v>
      </c>
      <c r="J732" s="18"/>
    </row>
    <row r="733" spans="1:10" x14ac:dyDescent="0.2">
      <c r="A733" s="5"/>
      <c r="B733" s="180"/>
      <c r="C733" s="133"/>
      <c r="D733" s="179"/>
      <c r="E733" s="249"/>
      <c r="F733" s="249"/>
      <c r="J733" s="18"/>
    </row>
    <row r="734" spans="1:10" x14ac:dyDescent="0.2">
      <c r="A734" s="13">
        <v>4</v>
      </c>
      <c r="B734" s="182" t="s">
        <v>237</v>
      </c>
      <c r="C734" s="133"/>
      <c r="D734" s="179"/>
      <c r="E734" s="249"/>
      <c r="F734" s="249"/>
      <c r="J734" s="18"/>
    </row>
    <row r="735" spans="1:10" x14ac:dyDescent="0.2">
      <c r="A735" s="13">
        <v>4.0999999999999996</v>
      </c>
      <c r="B735" s="182" t="s">
        <v>9</v>
      </c>
      <c r="C735" s="133"/>
      <c r="D735" s="179"/>
      <c r="E735" s="249"/>
      <c r="F735" s="249"/>
      <c r="J735" s="18"/>
    </row>
    <row r="736" spans="1:10" x14ac:dyDescent="0.2">
      <c r="A736" s="98" t="s">
        <v>238</v>
      </c>
      <c r="B736" s="180" t="s">
        <v>159</v>
      </c>
      <c r="C736" s="133">
        <v>254.32</v>
      </c>
      <c r="D736" s="179" t="s">
        <v>35</v>
      </c>
      <c r="E736" s="249"/>
      <c r="F736" s="249">
        <f>ROUND(C736*E736,2)</f>
        <v>0</v>
      </c>
      <c r="J736" s="18"/>
    </row>
    <row r="737" spans="1:10" x14ac:dyDescent="0.2">
      <c r="A737" s="5"/>
      <c r="B737" s="180"/>
      <c r="C737" s="133"/>
      <c r="D737" s="179"/>
      <c r="E737" s="249"/>
      <c r="F737" s="249"/>
      <c r="J737" s="18"/>
    </row>
    <row r="738" spans="1:10" x14ac:dyDescent="0.2">
      <c r="A738" s="13">
        <v>4.2</v>
      </c>
      <c r="B738" s="101" t="s">
        <v>239</v>
      </c>
      <c r="C738" s="184"/>
      <c r="D738" s="185"/>
      <c r="E738" s="249"/>
      <c r="F738" s="249"/>
      <c r="J738" s="18"/>
    </row>
    <row r="739" spans="1:10" ht="25.5" x14ac:dyDescent="0.2">
      <c r="A739" s="5" t="s">
        <v>240</v>
      </c>
      <c r="B739" s="164" t="s">
        <v>510</v>
      </c>
      <c r="C739" s="108">
        <v>6.03</v>
      </c>
      <c r="D739" s="183" t="s">
        <v>12</v>
      </c>
      <c r="E739" s="232"/>
      <c r="F739" s="232">
        <f>ROUND(C739*E739,2)</f>
        <v>0</v>
      </c>
      <c r="J739" s="18"/>
    </row>
    <row r="740" spans="1:10" ht="25.5" x14ac:dyDescent="0.2">
      <c r="A740" s="5" t="s">
        <v>241</v>
      </c>
      <c r="B740" s="164" t="s">
        <v>511</v>
      </c>
      <c r="C740" s="108">
        <v>1</v>
      </c>
      <c r="D740" s="183" t="s">
        <v>24</v>
      </c>
      <c r="E740" s="243"/>
      <c r="F740" s="232">
        <f>ROUND(C740*E740,2)</f>
        <v>0</v>
      </c>
      <c r="J740" s="18"/>
    </row>
    <row r="741" spans="1:10" ht="25.5" x14ac:dyDescent="0.2">
      <c r="A741" s="5" t="s">
        <v>242</v>
      </c>
      <c r="B741" s="164" t="s">
        <v>512</v>
      </c>
      <c r="C741" s="108">
        <v>1</v>
      </c>
      <c r="D741" s="86" t="s">
        <v>24</v>
      </c>
      <c r="E741" s="232"/>
      <c r="F741" s="232">
        <f>ROUND(C741*E741,2)</f>
        <v>0</v>
      </c>
      <c r="J741" s="18"/>
    </row>
    <row r="742" spans="1:10" ht="13.5" customHeight="1" x14ac:dyDescent="0.2">
      <c r="A742" s="5" t="s">
        <v>243</v>
      </c>
      <c r="B742" s="126" t="s">
        <v>162</v>
      </c>
      <c r="C742" s="108">
        <v>254.32</v>
      </c>
      <c r="D742" s="86" t="s">
        <v>35</v>
      </c>
      <c r="E742" s="232"/>
      <c r="F742" s="232">
        <f>ROUND(C742*E742,2)</f>
        <v>0</v>
      </c>
      <c r="J742" s="18"/>
    </row>
    <row r="743" spans="1:10" x14ac:dyDescent="0.2">
      <c r="A743" s="5"/>
      <c r="B743" s="127"/>
      <c r="C743" s="133"/>
      <c r="D743" s="128"/>
      <c r="E743" s="249"/>
      <c r="F743" s="249"/>
      <c r="J743" s="18"/>
    </row>
    <row r="744" spans="1:10" x14ac:dyDescent="0.2">
      <c r="A744" s="188">
        <v>4.3</v>
      </c>
      <c r="B744" s="186" t="s">
        <v>224</v>
      </c>
      <c r="C744" s="133"/>
      <c r="D744" s="128"/>
      <c r="E744" s="249"/>
      <c r="F744" s="249"/>
      <c r="J744" s="18"/>
    </row>
    <row r="745" spans="1:10" ht="51" x14ac:dyDescent="0.2">
      <c r="A745" s="5" t="s">
        <v>244</v>
      </c>
      <c r="B745" s="126" t="s">
        <v>331</v>
      </c>
      <c r="C745" s="108">
        <v>1</v>
      </c>
      <c r="D745" s="86" t="s">
        <v>24</v>
      </c>
      <c r="E745" s="232"/>
      <c r="F745" s="232">
        <f t="shared" ref="F745:F750" si="44">ROUND(C745*E745,2)</f>
        <v>0</v>
      </c>
      <c r="J745" s="18"/>
    </row>
    <row r="746" spans="1:10" x14ac:dyDescent="0.2">
      <c r="A746" s="5" t="s">
        <v>245</v>
      </c>
      <c r="B746" s="80" t="s">
        <v>166</v>
      </c>
      <c r="C746" s="133">
        <v>286</v>
      </c>
      <c r="D746" s="128" t="s">
        <v>167</v>
      </c>
      <c r="E746" s="249"/>
      <c r="F746" s="249">
        <f t="shared" si="44"/>
        <v>0</v>
      </c>
      <c r="J746" s="18"/>
    </row>
    <row r="747" spans="1:10" x14ac:dyDescent="0.2">
      <c r="A747" s="5" t="s">
        <v>246</v>
      </c>
      <c r="B747" s="129" t="s">
        <v>175</v>
      </c>
      <c r="C747" s="147">
        <v>1</v>
      </c>
      <c r="D747" s="128" t="s">
        <v>24</v>
      </c>
      <c r="E747" s="249"/>
      <c r="F747" s="249">
        <f t="shared" si="44"/>
        <v>0</v>
      </c>
      <c r="J747" s="18"/>
    </row>
    <row r="748" spans="1:10" x14ac:dyDescent="0.2">
      <c r="A748" s="5" t="s">
        <v>247</v>
      </c>
      <c r="B748" s="127" t="s">
        <v>210</v>
      </c>
      <c r="C748" s="133">
        <v>1</v>
      </c>
      <c r="D748" s="128" t="s">
        <v>24</v>
      </c>
      <c r="E748" s="249"/>
      <c r="F748" s="249">
        <f t="shared" si="44"/>
        <v>0</v>
      </c>
      <c r="J748" s="18"/>
    </row>
    <row r="749" spans="1:10" x14ac:dyDescent="0.2">
      <c r="A749" s="5" t="s">
        <v>248</v>
      </c>
      <c r="B749" s="126" t="s">
        <v>179</v>
      </c>
      <c r="C749" s="133">
        <v>2</v>
      </c>
      <c r="D749" s="128" t="s">
        <v>24</v>
      </c>
      <c r="E749" s="249"/>
      <c r="F749" s="249">
        <f t="shared" si="44"/>
        <v>0</v>
      </c>
      <c r="J749" s="18"/>
    </row>
    <row r="750" spans="1:10" x14ac:dyDescent="0.2">
      <c r="A750" s="5" t="s">
        <v>249</v>
      </c>
      <c r="B750" s="127" t="s">
        <v>181</v>
      </c>
      <c r="C750" s="133">
        <v>2</v>
      </c>
      <c r="D750" s="128" t="s">
        <v>24</v>
      </c>
      <c r="E750" s="249"/>
      <c r="F750" s="249">
        <f t="shared" si="44"/>
        <v>0</v>
      </c>
      <c r="J750" s="18"/>
    </row>
    <row r="751" spans="1:10" x14ac:dyDescent="0.2">
      <c r="A751" s="5"/>
      <c r="B751" s="127"/>
      <c r="C751" s="133"/>
      <c r="D751" s="128"/>
      <c r="E751" s="249"/>
      <c r="F751" s="249"/>
      <c r="J751" s="18"/>
    </row>
    <row r="752" spans="1:10" x14ac:dyDescent="0.2">
      <c r="A752" s="13">
        <v>4.4000000000000004</v>
      </c>
      <c r="B752" s="186" t="s">
        <v>250</v>
      </c>
      <c r="C752" s="133"/>
      <c r="D752" s="128"/>
      <c r="E752" s="249"/>
      <c r="F752" s="249"/>
      <c r="J752" s="18"/>
    </row>
    <row r="753" spans="1:10" ht="76.5" x14ac:dyDescent="0.2">
      <c r="A753" s="14" t="s">
        <v>251</v>
      </c>
      <c r="B753" s="162" t="s">
        <v>184</v>
      </c>
      <c r="C753" s="161">
        <v>49.5</v>
      </c>
      <c r="D753" s="138" t="s">
        <v>167</v>
      </c>
      <c r="E753" s="266"/>
      <c r="F753" s="266">
        <f>ROUND(C753*E753,2)</f>
        <v>0</v>
      </c>
      <c r="J753" s="18"/>
    </row>
    <row r="754" spans="1:10" ht="51" x14ac:dyDescent="0.2">
      <c r="A754" s="98" t="s">
        <v>252</v>
      </c>
      <c r="B754" s="126" t="s">
        <v>186</v>
      </c>
      <c r="C754" s="108">
        <v>55</v>
      </c>
      <c r="D754" s="86" t="s">
        <v>167</v>
      </c>
      <c r="E754" s="232"/>
      <c r="F754" s="232">
        <f>ROUND(C754*E754,2)</f>
        <v>0</v>
      </c>
      <c r="J754" s="18"/>
    </row>
    <row r="755" spans="1:10" ht="25.5" x14ac:dyDescent="0.2">
      <c r="A755" s="98" t="s">
        <v>253</v>
      </c>
      <c r="B755" s="126" t="s">
        <v>254</v>
      </c>
      <c r="C755" s="133">
        <v>10.56</v>
      </c>
      <c r="D755" s="128" t="s">
        <v>25</v>
      </c>
      <c r="E755" s="249"/>
      <c r="F755" s="249">
        <f>ROUND(C755*E755,2)</f>
        <v>0</v>
      </c>
      <c r="J755" s="18"/>
    </row>
    <row r="756" spans="1:10" x14ac:dyDescent="0.2">
      <c r="A756" s="98" t="s">
        <v>255</v>
      </c>
      <c r="B756" s="126" t="s">
        <v>190</v>
      </c>
      <c r="C756" s="133">
        <v>2</v>
      </c>
      <c r="D756" s="128" t="s">
        <v>24</v>
      </c>
      <c r="E756" s="249"/>
      <c r="F756" s="249">
        <f>ROUND(C756*E756,2)</f>
        <v>0</v>
      </c>
      <c r="J756" s="18"/>
    </row>
    <row r="757" spans="1:10" ht="25.5" x14ac:dyDescent="0.2">
      <c r="A757" s="5" t="s">
        <v>256</v>
      </c>
      <c r="B757" s="129" t="s">
        <v>257</v>
      </c>
      <c r="C757" s="147">
        <v>1</v>
      </c>
      <c r="D757" s="179" t="s">
        <v>24</v>
      </c>
      <c r="E757" s="249"/>
      <c r="F757" s="249">
        <f>ROUND(C757*E757,2)</f>
        <v>0</v>
      </c>
      <c r="J757" s="18"/>
    </row>
    <row r="758" spans="1:10" x14ac:dyDescent="0.2">
      <c r="A758" s="5"/>
      <c r="B758" s="180"/>
      <c r="C758" s="133"/>
      <c r="D758" s="179"/>
      <c r="E758" s="249"/>
      <c r="F758" s="249"/>
      <c r="J758" s="18"/>
    </row>
    <row r="759" spans="1:10" x14ac:dyDescent="0.2">
      <c r="A759" s="13">
        <v>5</v>
      </c>
      <c r="B759" s="181" t="s">
        <v>258</v>
      </c>
      <c r="C759" s="133"/>
      <c r="D759" s="179"/>
      <c r="E759" s="249"/>
      <c r="F759" s="249"/>
      <c r="J759" s="18"/>
    </row>
    <row r="760" spans="1:10" x14ac:dyDescent="0.2">
      <c r="A760" s="13">
        <v>5.0999999999999996</v>
      </c>
      <c r="B760" s="182" t="s">
        <v>9</v>
      </c>
      <c r="C760" s="133"/>
      <c r="D760" s="179"/>
      <c r="E760" s="249"/>
      <c r="F760" s="249"/>
      <c r="J760" s="18"/>
    </row>
    <row r="761" spans="1:10" x14ac:dyDescent="0.2">
      <c r="A761" s="5" t="s">
        <v>259</v>
      </c>
      <c r="B761" s="180" t="s">
        <v>159</v>
      </c>
      <c r="C761" s="133">
        <v>315.83</v>
      </c>
      <c r="D761" s="179" t="s">
        <v>35</v>
      </c>
      <c r="E761" s="249"/>
      <c r="F761" s="249">
        <f>ROUND(C761*E761,2)</f>
        <v>0</v>
      </c>
      <c r="J761" s="18"/>
    </row>
    <row r="762" spans="1:10" x14ac:dyDescent="0.2">
      <c r="A762" s="5"/>
      <c r="B762" s="180"/>
      <c r="C762" s="133"/>
      <c r="D762" s="179"/>
      <c r="E762" s="249"/>
      <c r="F762" s="249"/>
      <c r="J762" s="18"/>
    </row>
    <row r="763" spans="1:10" x14ac:dyDescent="0.2">
      <c r="A763" s="13">
        <v>5.2</v>
      </c>
      <c r="B763" s="182" t="s">
        <v>160</v>
      </c>
      <c r="C763" s="133"/>
      <c r="D763" s="179"/>
      <c r="E763" s="249"/>
      <c r="F763" s="249"/>
      <c r="J763" s="18"/>
    </row>
    <row r="764" spans="1:10" x14ac:dyDescent="0.2">
      <c r="A764" s="5" t="s">
        <v>260</v>
      </c>
      <c r="B764" s="180" t="s">
        <v>510</v>
      </c>
      <c r="C764" s="133">
        <v>14.3</v>
      </c>
      <c r="D764" s="179" t="s">
        <v>12</v>
      </c>
      <c r="E764" s="249"/>
      <c r="F764" s="249">
        <f>ROUND(C764*E764,2)</f>
        <v>0</v>
      </c>
      <c r="J764" s="18"/>
    </row>
    <row r="765" spans="1:10" ht="25.5" x14ac:dyDescent="0.2">
      <c r="A765" s="5" t="s">
        <v>261</v>
      </c>
      <c r="B765" s="91" t="s">
        <v>513</v>
      </c>
      <c r="C765" s="184">
        <v>1</v>
      </c>
      <c r="D765" s="185" t="s">
        <v>24</v>
      </c>
      <c r="E765" s="265"/>
      <c r="F765" s="249">
        <f>ROUND(C765*E765,2)</f>
        <v>0</v>
      </c>
      <c r="J765" s="18"/>
    </row>
    <row r="766" spans="1:10" ht="13.5" customHeight="1" x14ac:dyDescent="0.2">
      <c r="A766" s="5" t="s">
        <v>262</v>
      </c>
      <c r="B766" s="91" t="s">
        <v>162</v>
      </c>
      <c r="C766" s="108">
        <v>315.83</v>
      </c>
      <c r="D766" s="183" t="s">
        <v>35</v>
      </c>
      <c r="E766" s="232"/>
      <c r="F766" s="232">
        <f>ROUND(C766*E766,2)</f>
        <v>0</v>
      </c>
      <c r="J766" s="18"/>
    </row>
    <row r="767" spans="1:10" x14ac:dyDescent="0.2">
      <c r="A767" s="13"/>
      <c r="B767" s="181"/>
      <c r="C767" s="133"/>
      <c r="D767" s="179"/>
      <c r="E767" s="249"/>
      <c r="F767" s="249"/>
      <c r="J767" s="18"/>
    </row>
    <row r="768" spans="1:10" x14ac:dyDescent="0.2">
      <c r="A768" s="13">
        <v>5.3</v>
      </c>
      <c r="B768" s="186" t="s">
        <v>197</v>
      </c>
      <c r="C768" s="133"/>
      <c r="D768" s="128"/>
      <c r="E768" s="249"/>
      <c r="F768" s="249"/>
      <c r="J768" s="18"/>
    </row>
    <row r="769" spans="1:10" x14ac:dyDescent="0.2">
      <c r="A769" s="5" t="s">
        <v>263</v>
      </c>
      <c r="B769" s="127" t="s">
        <v>199</v>
      </c>
      <c r="C769" s="133">
        <v>83.82</v>
      </c>
      <c r="D769" s="128" t="s">
        <v>12</v>
      </c>
      <c r="E769" s="249"/>
      <c r="F769" s="249">
        <f>ROUND(C769*E769,2)</f>
        <v>0</v>
      </c>
      <c r="J769" s="18"/>
    </row>
    <row r="770" spans="1:10" ht="25.5" x14ac:dyDescent="0.2">
      <c r="A770" s="5" t="s">
        <v>264</v>
      </c>
      <c r="B770" s="126" t="s">
        <v>201</v>
      </c>
      <c r="C770" s="108">
        <v>77.22</v>
      </c>
      <c r="D770" s="86" t="s">
        <v>12</v>
      </c>
      <c r="E770" s="232"/>
      <c r="F770" s="232">
        <f>ROUND(C770*E770,2)</f>
        <v>0</v>
      </c>
      <c r="J770" s="18"/>
    </row>
    <row r="771" spans="1:10" x14ac:dyDescent="0.2">
      <c r="A771" s="5" t="s">
        <v>265</v>
      </c>
      <c r="B771" s="127" t="s">
        <v>203</v>
      </c>
      <c r="C771" s="133">
        <v>1</v>
      </c>
      <c r="D771" s="128" t="s">
        <v>24</v>
      </c>
      <c r="E771" s="249"/>
      <c r="F771" s="249">
        <f>ROUND(C771*E771,2)</f>
        <v>0</v>
      </c>
      <c r="J771" s="18"/>
    </row>
    <row r="772" spans="1:10" x14ac:dyDescent="0.2">
      <c r="A772" s="98"/>
      <c r="B772" s="127"/>
      <c r="C772" s="133"/>
      <c r="D772" s="128"/>
      <c r="E772" s="249"/>
      <c r="F772" s="249"/>
      <c r="J772" s="18"/>
    </row>
    <row r="773" spans="1:10" x14ac:dyDescent="0.2">
      <c r="A773" s="13">
        <v>5.4</v>
      </c>
      <c r="B773" s="186" t="s">
        <v>266</v>
      </c>
      <c r="C773" s="133"/>
      <c r="D773" s="128"/>
      <c r="E773" s="249"/>
      <c r="F773" s="249"/>
      <c r="J773" s="18"/>
    </row>
    <row r="774" spans="1:10" ht="76.5" x14ac:dyDescent="0.2">
      <c r="A774" s="5" t="s">
        <v>267</v>
      </c>
      <c r="B774" s="80" t="s">
        <v>268</v>
      </c>
      <c r="C774" s="108">
        <v>33</v>
      </c>
      <c r="D774" s="86" t="s">
        <v>167</v>
      </c>
      <c r="E774" s="232"/>
      <c r="F774" s="232">
        <f t="shared" ref="F774:F779" si="45">ROUND(C774*E774,2)</f>
        <v>0</v>
      </c>
      <c r="J774" s="18"/>
    </row>
    <row r="775" spans="1:10" ht="51" x14ac:dyDescent="0.2">
      <c r="A775" s="5" t="s">
        <v>269</v>
      </c>
      <c r="B775" s="129" t="s">
        <v>186</v>
      </c>
      <c r="C775" s="187">
        <v>165</v>
      </c>
      <c r="D775" s="86" t="s">
        <v>167</v>
      </c>
      <c r="E775" s="232"/>
      <c r="F775" s="232">
        <f t="shared" si="45"/>
        <v>0</v>
      </c>
      <c r="J775" s="18"/>
    </row>
    <row r="776" spans="1:10" ht="25.5" x14ac:dyDescent="0.2">
      <c r="A776" s="5" t="s">
        <v>270</v>
      </c>
      <c r="B776" s="126" t="s">
        <v>271</v>
      </c>
      <c r="C776" s="108">
        <v>39.6</v>
      </c>
      <c r="D776" s="86" t="s">
        <v>25</v>
      </c>
      <c r="E776" s="232"/>
      <c r="F776" s="232">
        <f t="shared" si="45"/>
        <v>0</v>
      </c>
      <c r="J776" s="18"/>
    </row>
    <row r="777" spans="1:10" x14ac:dyDescent="0.2">
      <c r="A777" s="5" t="s">
        <v>272</v>
      </c>
      <c r="B777" s="126" t="s">
        <v>190</v>
      </c>
      <c r="C777" s="133">
        <v>9</v>
      </c>
      <c r="D777" s="128" t="s">
        <v>24</v>
      </c>
      <c r="E777" s="249"/>
      <c r="F777" s="249">
        <f t="shared" si="45"/>
        <v>0</v>
      </c>
      <c r="J777" s="18"/>
    </row>
    <row r="778" spans="1:10" ht="25.5" x14ac:dyDescent="0.2">
      <c r="A778" s="5" t="s">
        <v>273</v>
      </c>
      <c r="B778" s="126" t="s">
        <v>192</v>
      </c>
      <c r="C778" s="133">
        <v>7</v>
      </c>
      <c r="D778" s="128" t="s">
        <v>24</v>
      </c>
      <c r="E778" s="249"/>
      <c r="F778" s="249">
        <f t="shared" si="45"/>
        <v>0</v>
      </c>
      <c r="J778" s="18"/>
    </row>
    <row r="779" spans="1:10" x14ac:dyDescent="0.2">
      <c r="A779" s="5" t="s">
        <v>274</v>
      </c>
      <c r="B779" s="127" t="s">
        <v>275</v>
      </c>
      <c r="C779" s="133">
        <v>1</v>
      </c>
      <c r="D779" s="128" t="s">
        <v>24</v>
      </c>
      <c r="E779" s="249"/>
      <c r="F779" s="249">
        <f t="shared" si="45"/>
        <v>0</v>
      </c>
      <c r="J779" s="18"/>
    </row>
    <row r="780" spans="1:10" x14ac:dyDescent="0.2">
      <c r="A780" s="5"/>
      <c r="B780" s="127"/>
      <c r="C780" s="133"/>
      <c r="D780" s="128"/>
      <c r="E780" s="249"/>
      <c r="F780" s="249"/>
      <c r="J780" s="18"/>
    </row>
    <row r="781" spans="1:10" x14ac:dyDescent="0.2">
      <c r="A781" s="13">
        <v>6</v>
      </c>
      <c r="B781" s="186" t="s">
        <v>276</v>
      </c>
      <c r="C781" s="133"/>
      <c r="D781" s="128"/>
      <c r="E781" s="249"/>
      <c r="F781" s="249"/>
      <c r="J781" s="18"/>
    </row>
    <row r="782" spans="1:10" x14ac:dyDescent="0.2">
      <c r="A782" s="189">
        <v>6.1</v>
      </c>
      <c r="B782" s="186" t="s">
        <v>9</v>
      </c>
      <c r="C782" s="133"/>
      <c r="D782" s="128"/>
      <c r="E782" s="249"/>
      <c r="F782" s="249"/>
      <c r="J782" s="18"/>
    </row>
    <row r="783" spans="1:10" x14ac:dyDescent="0.2">
      <c r="A783" s="5" t="s">
        <v>277</v>
      </c>
      <c r="B783" s="127" t="s">
        <v>159</v>
      </c>
      <c r="C783" s="133">
        <v>260.33999999999997</v>
      </c>
      <c r="D783" s="128" t="s">
        <v>35</v>
      </c>
      <c r="E783" s="249"/>
      <c r="F783" s="249">
        <f>ROUND(C783*E783,2)</f>
        <v>0</v>
      </c>
      <c r="J783" s="18"/>
    </row>
    <row r="784" spans="1:10" x14ac:dyDescent="0.2">
      <c r="A784" s="5"/>
      <c r="B784" s="80"/>
      <c r="C784" s="133"/>
      <c r="D784" s="128"/>
      <c r="E784" s="249"/>
      <c r="F784" s="249"/>
      <c r="J784" s="18"/>
    </row>
    <row r="785" spans="1:10" x14ac:dyDescent="0.2">
      <c r="A785" s="13">
        <v>6.2</v>
      </c>
      <c r="B785" s="122" t="s">
        <v>160</v>
      </c>
      <c r="C785" s="147"/>
      <c r="D785" s="128"/>
      <c r="E785" s="249"/>
      <c r="F785" s="249"/>
      <c r="J785" s="18"/>
    </row>
    <row r="786" spans="1:10" ht="25.5" x14ac:dyDescent="0.2">
      <c r="A786" s="14" t="s">
        <v>278</v>
      </c>
      <c r="B786" s="162" t="s">
        <v>514</v>
      </c>
      <c r="C786" s="161">
        <v>12.1</v>
      </c>
      <c r="D786" s="138" t="s">
        <v>12</v>
      </c>
      <c r="E786" s="266"/>
      <c r="F786" s="266">
        <f>ROUND(C786*E786,2)</f>
        <v>0</v>
      </c>
      <c r="J786" s="18"/>
    </row>
    <row r="787" spans="1:10" ht="12.75" customHeight="1" x14ac:dyDescent="0.2">
      <c r="A787" s="5" t="s">
        <v>279</v>
      </c>
      <c r="B787" s="126" t="s">
        <v>162</v>
      </c>
      <c r="C787" s="133">
        <v>260.33999999999997</v>
      </c>
      <c r="D787" s="128" t="s">
        <v>35</v>
      </c>
      <c r="E787" s="249"/>
      <c r="F787" s="249">
        <f>ROUND(C787*E787,2)</f>
        <v>0</v>
      </c>
      <c r="J787" s="18"/>
    </row>
    <row r="788" spans="1:10" ht="25.5" x14ac:dyDescent="0.2">
      <c r="A788" s="5" t="s">
        <v>280</v>
      </c>
      <c r="B788" s="126" t="s">
        <v>196</v>
      </c>
      <c r="C788" s="108">
        <v>3</v>
      </c>
      <c r="D788" s="86" t="s">
        <v>24</v>
      </c>
      <c r="E788" s="232"/>
      <c r="F788" s="232">
        <f>ROUND(C788*E788,2)</f>
        <v>0</v>
      </c>
      <c r="J788" s="18"/>
    </row>
    <row r="789" spans="1:10" x14ac:dyDescent="0.2">
      <c r="A789" s="5"/>
      <c r="B789" s="127"/>
      <c r="C789" s="133"/>
      <c r="D789" s="128"/>
      <c r="E789" s="249"/>
      <c r="F789" s="249"/>
      <c r="J789" s="18"/>
    </row>
    <row r="790" spans="1:10" x14ac:dyDescent="0.2">
      <c r="A790" s="188">
        <v>6.3</v>
      </c>
      <c r="B790" s="186" t="s">
        <v>204</v>
      </c>
      <c r="C790" s="133"/>
      <c r="D790" s="128"/>
      <c r="E790" s="249"/>
      <c r="F790" s="249"/>
      <c r="J790" s="18"/>
    </row>
    <row r="791" spans="1:10" ht="51" x14ac:dyDescent="0.2">
      <c r="A791" s="5" t="s">
        <v>281</v>
      </c>
      <c r="B791" s="126" t="s">
        <v>332</v>
      </c>
      <c r="C791" s="108">
        <v>5</v>
      </c>
      <c r="D791" s="86" t="s">
        <v>24</v>
      </c>
      <c r="E791" s="232"/>
      <c r="F791" s="232">
        <f t="shared" ref="F791:F798" si="46">ROUND(C791*E791,2)</f>
        <v>0</v>
      </c>
      <c r="J791" s="18"/>
    </row>
    <row r="792" spans="1:10" x14ac:dyDescent="0.2">
      <c r="A792" s="5" t="s">
        <v>282</v>
      </c>
      <c r="B792" s="80" t="s">
        <v>166</v>
      </c>
      <c r="C792" s="133">
        <v>1265</v>
      </c>
      <c r="D792" s="128" t="s">
        <v>167</v>
      </c>
      <c r="E792" s="249"/>
      <c r="F792" s="249">
        <f t="shared" si="46"/>
        <v>0</v>
      </c>
      <c r="J792" s="18"/>
    </row>
    <row r="793" spans="1:10" x14ac:dyDescent="0.2">
      <c r="A793" s="5" t="s">
        <v>283</v>
      </c>
      <c r="B793" s="129" t="s">
        <v>169</v>
      </c>
      <c r="C793" s="147">
        <v>1</v>
      </c>
      <c r="D793" s="128" t="s">
        <v>24</v>
      </c>
      <c r="E793" s="249"/>
      <c r="F793" s="249">
        <f t="shared" si="46"/>
        <v>0</v>
      </c>
      <c r="J793" s="18"/>
    </row>
    <row r="794" spans="1:10" x14ac:dyDescent="0.2">
      <c r="A794" s="5" t="s">
        <v>284</v>
      </c>
      <c r="B794" s="127" t="s">
        <v>177</v>
      </c>
      <c r="C794" s="133">
        <v>1</v>
      </c>
      <c r="D794" s="128" t="s">
        <v>24</v>
      </c>
      <c r="E794" s="249"/>
      <c r="F794" s="249">
        <f t="shared" si="46"/>
        <v>0</v>
      </c>
      <c r="J794" s="18"/>
    </row>
    <row r="795" spans="1:10" x14ac:dyDescent="0.2">
      <c r="A795" s="5" t="s">
        <v>285</v>
      </c>
      <c r="B795" s="126" t="s">
        <v>286</v>
      </c>
      <c r="C795" s="133">
        <v>1</v>
      </c>
      <c r="D795" s="128" t="s">
        <v>24</v>
      </c>
      <c r="E795" s="249"/>
      <c r="F795" s="249">
        <f t="shared" si="46"/>
        <v>0</v>
      </c>
      <c r="J795" s="18"/>
    </row>
    <row r="796" spans="1:10" x14ac:dyDescent="0.2">
      <c r="A796" s="5" t="s">
        <v>287</v>
      </c>
      <c r="B796" s="127" t="s">
        <v>210</v>
      </c>
      <c r="C796" s="133">
        <v>4</v>
      </c>
      <c r="D796" s="128" t="s">
        <v>24</v>
      </c>
      <c r="E796" s="249"/>
      <c r="F796" s="249">
        <f t="shared" si="46"/>
        <v>0</v>
      </c>
      <c r="J796" s="18"/>
    </row>
    <row r="797" spans="1:10" x14ac:dyDescent="0.2">
      <c r="A797" s="5" t="s">
        <v>288</v>
      </c>
      <c r="B797" s="127" t="s">
        <v>179</v>
      </c>
      <c r="C797" s="133">
        <v>5</v>
      </c>
      <c r="D797" s="128" t="s">
        <v>24</v>
      </c>
      <c r="E797" s="249"/>
      <c r="F797" s="249">
        <f t="shared" si="46"/>
        <v>0</v>
      </c>
      <c r="J797" s="18"/>
    </row>
    <row r="798" spans="1:10" x14ac:dyDescent="0.2">
      <c r="A798" s="5" t="s">
        <v>289</v>
      </c>
      <c r="B798" s="127" t="s">
        <v>181</v>
      </c>
      <c r="C798" s="133">
        <v>4</v>
      </c>
      <c r="D798" s="128" t="s">
        <v>24</v>
      </c>
      <c r="E798" s="249"/>
      <c r="F798" s="249">
        <f t="shared" si="46"/>
        <v>0</v>
      </c>
      <c r="J798" s="18"/>
    </row>
    <row r="799" spans="1:10" ht="6.75" customHeight="1" x14ac:dyDescent="0.2">
      <c r="A799" s="5"/>
      <c r="B799" s="127"/>
      <c r="C799" s="133"/>
      <c r="D799" s="128"/>
      <c r="E799" s="249"/>
      <c r="F799" s="249"/>
      <c r="J799" s="18"/>
    </row>
    <row r="800" spans="1:10" ht="25.5" x14ac:dyDescent="0.2">
      <c r="A800" s="190">
        <v>6.4</v>
      </c>
      <c r="B800" s="145" t="s">
        <v>266</v>
      </c>
      <c r="C800" s="133"/>
      <c r="D800" s="128"/>
      <c r="E800" s="249"/>
      <c r="F800" s="249"/>
      <c r="J800" s="18"/>
    </row>
    <row r="801" spans="1:10" ht="76.5" x14ac:dyDescent="0.2">
      <c r="A801" s="5" t="s">
        <v>290</v>
      </c>
      <c r="B801" s="126" t="s">
        <v>184</v>
      </c>
      <c r="C801" s="108">
        <v>49.5</v>
      </c>
      <c r="D801" s="86" t="s">
        <v>167</v>
      </c>
      <c r="E801" s="232"/>
      <c r="F801" s="232">
        <f>ROUND(C801*E801,2)</f>
        <v>0</v>
      </c>
      <c r="J801" s="18"/>
    </row>
    <row r="802" spans="1:10" ht="51" x14ac:dyDescent="0.2">
      <c r="A802" s="5" t="s">
        <v>291</v>
      </c>
      <c r="B802" s="80" t="s">
        <v>186</v>
      </c>
      <c r="C802" s="108">
        <v>242</v>
      </c>
      <c r="D802" s="86" t="s">
        <v>167</v>
      </c>
      <c r="E802" s="232"/>
      <c r="F802" s="232">
        <f>ROUND(C802*E802,2)</f>
        <v>0</v>
      </c>
      <c r="J802" s="18"/>
    </row>
    <row r="803" spans="1:10" ht="25.5" x14ac:dyDescent="0.2">
      <c r="A803" s="5" t="s">
        <v>292</v>
      </c>
      <c r="B803" s="129" t="s">
        <v>216</v>
      </c>
      <c r="C803" s="187">
        <v>47.52</v>
      </c>
      <c r="D803" s="86" t="s">
        <v>25</v>
      </c>
      <c r="E803" s="232"/>
      <c r="F803" s="232">
        <f>ROUND(C803*E803,2)</f>
        <v>0</v>
      </c>
      <c r="J803" s="18"/>
    </row>
    <row r="804" spans="1:10" x14ac:dyDescent="0.2">
      <c r="A804" s="5" t="s">
        <v>293</v>
      </c>
      <c r="B804" s="127" t="s">
        <v>190</v>
      </c>
      <c r="C804" s="133">
        <v>4</v>
      </c>
      <c r="D804" s="128" t="s">
        <v>24</v>
      </c>
      <c r="E804" s="249"/>
      <c r="F804" s="249">
        <f>ROUND(C804*E804,2)</f>
        <v>0</v>
      </c>
      <c r="J804" s="18"/>
    </row>
    <row r="805" spans="1:10" ht="25.5" x14ac:dyDescent="0.2">
      <c r="A805" s="5" t="s">
        <v>294</v>
      </c>
      <c r="B805" s="126" t="s">
        <v>192</v>
      </c>
      <c r="C805" s="108">
        <v>4</v>
      </c>
      <c r="D805" s="86" t="s">
        <v>24</v>
      </c>
      <c r="E805" s="232"/>
      <c r="F805" s="232">
        <f>ROUND(C805*E805,2)</f>
        <v>0</v>
      </c>
      <c r="J805" s="18"/>
    </row>
    <row r="806" spans="1:10" ht="8.25" customHeight="1" x14ac:dyDescent="0.2">
      <c r="A806" s="5"/>
      <c r="B806" s="127"/>
      <c r="C806" s="133"/>
      <c r="D806" s="128"/>
      <c r="E806" s="249"/>
      <c r="F806" s="249"/>
      <c r="J806" s="18"/>
    </row>
    <row r="807" spans="1:10" x14ac:dyDescent="0.2">
      <c r="A807" s="13">
        <v>7</v>
      </c>
      <c r="B807" s="186" t="s">
        <v>295</v>
      </c>
      <c r="C807" s="133"/>
      <c r="D807" s="128"/>
      <c r="E807" s="249"/>
      <c r="F807" s="249"/>
      <c r="J807" s="18"/>
    </row>
    <row r="808" spans="1:10" x14ac:dyDescent="0.2">
      <c r="A808" s="13">
        <v>7.1</v>
      </c>
      <c r="B808" s="186" t="s">
        <v>9</v>
      </c>
      <c r="C808" s="133"/>
      <c r="D808" s="128"/>
      <c r="E808" s="249"/>
      <c r="F808" s="249"/>
      <c r="J808" s="18"/>
    </row>
    <row r="809" spans="1:10" x14ac:dyDescent="0.2">
      <c r="A809" s="5" t="s">
        <v>296</v>
      </c>
      <c r="B809" s="127" t="s">
        <v>159</v>
      </c>
      <c r="C809" s="133">
        <v>1121.02</v>
      </c>
      <c r="D809" s="128" t="s">
        <v>35</v>
      </c>
      <c r="E809" s="249"/>
      <c r="F809" s="249">
        <f>ROUND(C809*E809,2)</f>
        <v>0</v>
      </c>
      <c r="J809" s="18"/>
    </row>
    <row r="810" spans="1:10" ht="8.25" customHeight="1" x14ac:dyDescent="0.2">
      <c r="A810" s="98"/>
      <c r="B810" s="127"/>
      <c r="C810" s="133"/>
      <c r="D810" s="128"/>
      <c r="E810" s="249"/>
      <c r="F810" s="249"/>
      <c r="J810" s="18"/>
    </row>
    <row r="811" spans="1:10" x14ac:dyDescent="0.2">
      <c r="A811" s="13">
        <v>7.2</v>
      </c>
      <c r="B811" s="186" t="s">
        <v>160</v>
      </c>
      <c r="C811" s="133"/>
      <c r="D811" s="128"/>
      <c r="E811" s="249"/>
      <c r="F811" s="249"/>
      <c r="J811" s="18"/>
    </row>
    <row r="812" spans="1:10" ht="25.5" x14ac:dyDescent="0.2">
      <c r="A812" s="5" t="s">
        <v>297</v>
      </c>
      <c r="B812" s="129" t="s">
        <v>515</v>
      </c>
      <c r="C812" s="187">
        <v>42.2</v>
      </c>
      <c r="D812" s="86" t="s">
        <v>12</v>
      </c>
      <c r="E812" s="232"/>
      <c r="F812" s="232">
        <f>ROUND(C812*E812,2)</f>
        <v>0</v>
      </c>
      <c r="J812" s="18"/>
    </row>
    <row r="813" spans="1:10" ht="25.5" x14ac:dyDescent="0.2">
      <c r="A813" s="5" t="s">
        <v>298</v>
      </c>
      <c r="B813" s="126" t="s">
        <v>516</v>
      </c>
      <c r="C813" s="108">
        <v>1</v>
      </c>
      <c r="D813" s="86" t="s">
        <v>24</v>
      </c>
      <c r="E813" s="232"/>
      <c r="F813" s="232">
        <f>ROUND(C813*E813,2)</f>
        <v>0</v>
      </c>
      <c r="J813" s="18"/>
    </row>
    <row r="814" spans="1:10" ht="25.5" x14ac:dyDescent="0.2">
      <c r="A814" s="5" t="s">
        <v>299</v>
      </c>
      <c r="B814" s="126" t="s">
        <v>517</v>
      </c>
      <c r="C814" s="108">
        <v>1</v>
      </c>
      <c r="D814" s="86" t="s">
        <v>24</v>
      </c>
      <c r="E814" s="232"/>
      <c r="F814" s="232">
        <f>ROUND(C814*E814,2)</f>
        <v>0</v>
      </c>
      <c r="J814" s="18"/>
    </row>
    <row r="815" spans="1:10" x14ac:dyDescent="0.2">
      <c r="A815" s="5" t="s">
        <v>300</v>
      </c>
      <c r="B815" s="127" t="s">
        <v>415</v>
      </c>
      <c r="C815" s="108">
        <v>1</v>
      </c>
      <c r="D815" s="86" t="s">
        <v>24</v>
      </c>
      <c r="E815" s="232"/>
      <c r="F815" s="232">
        <f>ROUND(C815*E815,2)</f>
        <v>0</v>
      </c>
      <c r="J815" s="18"/>
    </row>
    <row r="816" spans="1:10" x14ac:dyDescent="0.2">
      <c r="A816" s="5" t="s">
        <v>301</v>
      </c>
      <c r="B816" s="127" t="s">
        <v>162</v>
      </c>
      <c r="C816" s="108">
        <v>1121.02</v>
      </c>
      <c r="D816" s="86" t="s">
        <v>35</v>
      </c>
      <c r="E816" s="232"/>
      <c r="F816" s="232">
        <f>ROUND(C816*E816,2)</f>
        <v>0</v>
      </c>
      <c r="J816" s="18"/>
    </row>
    <row r="817" spans="1:10" ht="6.75" customHeight="1" x14ac:dyDescent="0.2">
      <c r="A817" s="102"/>
      <c r="B817" s="127"/>
      <c r="C817" s="133"/>
      <c r="D817" s="128"/>
      <c r="E817" s="249"/>
      <c r="F817" s="249"/>
      <c r="J817" s="18"/>
    </row>
    <row r="818" spans="1:10" x14ac:dyDescent="0.2">
      <c r="A818" s="188">
        <v>7.3</v>
      </c>
      <c r="B818" s="186" t="s">
        <v>204</v>
      </c>
      <c r="C818" s="133"/>
      <c r="D818" s="128"/>
      <c r="E818" s="249"/>
      <c r="F818" s="249"/>
      <c r="J818" s="18"/>
    </row>
    <row r="819" spans="1:10" ht="51" x14ac:dyDescent="0.2">
      <c r="A819" s="14" t="s">
        <v>302</v>
      </c>
      <c r="B819" s="162" t="s">
        <v>331</v>
      </c>
      <c r="C819" s="161">
        <v>4</v>
      </c>
      <c r="D819" s="138" t="s">
        <v>24</v>
      </c>
      <c r="E819" s="266"/>
      <c r="F819" s="266">
        <f t="shared" ref="F819:F825" si="47">ROUND(C819*E819,2)</f>
        <v>0</v>
      </c>
      <c r="J819" s="18"/>
    </row>
    <row r="820" spans="1:10" x14ac:dyDescent="0.2">
      <c r="A820" s="5" t="s">
        <v>303</v>
      </c>
      <c r="B820" s="80" t="s">
        <v>166</v>
      </c>
      <c r="C820" s="133">
        <v>1265</v>
      </c>
      <c r="D820" s="128" t="s">
        <v>167</v>
      </c>
      <c r="E820" s="249"/>
      <c r="F820" s="249">
        <f t="shared" si="47"/>
        <v>0</v>
      </c>
      <c r="J820" s="18"/>
    </row>
    <row r="821" spans="1:10" x14ac:dyDescent="0.2">
      <c r="A821" s="5" t="s">
        <v>304</v>
      </c>
      <c r="B821" s="129" t="s">
        <v>169</v>
      </c>
      <c r="C821" s="147">
        <v>2</v>
      </c>
      <c r="D821" s="128" t="s">
        <v>24</v>
      </c>
      <c r="E821" s="249"/>
      <c r="F821" s="249">
        <f t="shared" si="47"/>
        <v>0</v>
      </c>
      <c r="J821" s="18"/>
    </row>
    <row r="822" spans="1:10" x14ac:dyDescent="0.2">
      <c r="A822" s="5" t="s">
        <v>305</v>
      </c>
      <c r="B822" s="127" t="s">
        <v>175</v>
      </c>
      <c r="C822" s="133">
        <v>1</v>
      </c>
      <c r="D822" s="128" t="s">
        <v>24</v>
      </c>
      <c r="E822" s="249"/>
      <c r="F822" s="249">
        <f t="shared" si="47"/>
        <v>0</v>
      </c>
      <c r="J822" s="18"/>
    </row>
    <row r="823" spans="1:10" x14ac:dyDescent="0.2">
      <c r="A823" s="5" t="s">
        <v>306</v>
      </c>
      <c r="B823" s="126" t="s">
        <v>210</v>
      </c>
      <c r="C823" s="133">
        <v>1</v>
      </c>
      <c r="D823" s="128" t="s">
        <v>24</v>
      </c>
      <c r="E823" s="249"/>
      <c r="F823" s="249">
        <f t="shared" si="47"/>
        <v>0</v>
      </c>
      <c r="J823" s="18"/>
    </row>
    <row r="824" spans="1:10" x14ac:dyDescent="0.2">
      <c r="A824" s="5" t="s">
        <v>307</v>
      </c>
      <c r="B824" s="126" t="s">
        <v>179</v>
      </c>
      <c r="C824" s="133">
        <v>4</v>
      </c>
      <c r="D824" s="128" t="s">
        <v>24</v>
      </c>
      <c r="E824" s="249"/>
      <c r="F824" s="249">
        <f t="shared" si="47"/>
        <v>0</v>
      </c>
      <c r="J824" s="18"/>
    </row>
    <row r="825" spans="1:10" x14ac:dyDescent="0.2">
      <c r="A825" s="5" t="s">
        <v>308</v>
      </c>
      <c r="B825" s="127" t="s">
        <v>181</v>
      </c>
      <c r="C825" s="133">
        <v>4</v>
      </c>
      <c r="D825" s="128" t="s">
        <v>24</v>
      </c>
      <c r="E825" s="249"/>
      <c r="F825" s="249">
        <f t="shared" si="47"/>
        <v>0</v>
      </c>
      <c r="J825" s="18"/>
    </row>
    <row r="826" spans="1:10" ht="4.5" customHeight="1" x14ac:dyDescent="0.2">
      <c r="A826" s="5"/>
      <c r="B826" s="127"/>
      <c r="C826" s="133"/>
      <c r="D826" s="128"/>
      <c r="E826" s="249"/>
      <c r="F826" s="249"/>
      <c r="J826" s="18"/>
    </row>
    <row r="827" spans="1:10" x14ac:dyDescent="0.2">
      <c r="A827" s="13">
        <v>7.4</v>
      </c>
      <c r="B827" s="186" t="s">
        <v>266</v>
      </c>
      <c r="C827" s="133"/>
      <c r="D827" s="128"/>
      <c r="E827" s="249"/>
      <c r="F827" s="249"/>
      <c r="J827" s="18"/>
    </row>
    <row r="828" spans="1:10" ht="76.5" x14ac:dyDescent="0.2">
      <c r="A828" s="98" t="s">
        <v>309</v>
      </c>
      <c r="B828" s="126" t="s">
        <v>184</v>
      </c>
      <c r="C828" s="108">
        <v>49.5</v>
      </c>
      <c r="D828" s="86" t="s">
        <v>167</v>
      </c>
      <c r="E828" s="232"/>
      <c r="F828" s="232">
        <f>ROUND(C828*E828,2)</f>
        <v>0</v>
      </c>
      <c r="J828" s="18"/>
    </row>
    <row r="829" spans="1:10" ht="51" x14ac:dyDescent="0.2">
      <c r="A829" s="5" t="s">
        <v>310</v>
      </c>
      <c r="B829" s="126" t="s">
        <v>186</v>
      </c>
      <c r="C829" s="108">
        <v>242</v>
      </c>
      <c r="D829" s="86" t="s">
        <v>167</v>
      </c>
      <c r="E829" s="232"/>
      <c r="F829" s="232">
        <f>ROUND(C829*E829,2)</f>
        <v>0</v>
      </c>
      <c r="J829" s="18"/>
    </row>
    <row r="830" spans="1:10" ht="25.5" x14ac:dyDescent="0.2">
      <c r="A830" s="5" t="s">
        <v>311</v>
      </c>
      <c r="B830" s="80" t="s">
        <v>234</v>
      </c>
      <c r="C830" s="191">
        <v>58.08</v>
      </c>
      <c r="D830" s="192" t="s">
        <v>25</v>
      </c>
      <c r="E830" s="232"/>
      <c r="F830" s="232">
        <f>ROUND(C830*E830,2)</f>
        <v>0</v>
      </c>
      <c r="J830" s="18"/>
    </row>
    <row r="831" spans="1:10" x14ac:dyDescent="0.2">
      <c r="A831" s="5" t="s">
        <v>312</v>
      </c>
      <c r="B831" s="129" t="s">
        <v>190</v>
      </c>
      <c r="C831" s="147">
        <v>7</v>
      </c>
      <c r="D831" s="128" t="s">
        <v>24</v>
      </c>
      <c r="E831" s="249"/>
      <c r="F831" s="249">
        <f>ROUND(C831*E831,2)</f>
        <v>0</v>
      </c>
      <c r="J831" s="18"/>
    </row>
    <row r="832" spans="1:10" ht="25.5" x14ac:dyDescent="0.2">
      <c r="A832" s="5" t="s">
        <v>313</v>
      </c>
      <c r="B832" s="80" t="s">
        <v>192</v>
      </c>
      <c r="C832" s="191">
        <v>5</v>
      </c>
      <c r="D832" s="192" t="s">
        <v>24</v>
      </c>
      <c r="E832" s="232"/>
      <c r="F832" s="232">
        <f>ROUND(C832*E832,2)</f>
        <v>0</v>
      </c>
      <c r="J832" s="18"/>
    </row>
    <row r="833" spans="1:10" ht="4.5" customHeight="1" x14ac:dyDescent="0.2">
      <c r="A833" s="5"/>
      <c r="B833" s="126"/>
      <c r="C833" s="133"/>
      <c r="D833" s="128"/>
      <c r="E833" s="249"/>
      <c r="F833" s="249"/>
      <c r="J833" s="18"/>
    </row>
    <row r="834" spans="1:10" x14ac:dyDescent="0.2">
      <c r="A834" s="13">
        <v>8</v>
      </c>
      <c r="B834" s="186" t="s">
        <v>314</v>
      </c>
      <c r="C834" s="133"/>
      <c r="D834" s="128"/>
      <c r="E834" s="249"/>
      <c r="F834" s="249"/>
      <c r="J834" s="18"/>
    </row>
    <row r="835" spans="1:10" x14ac:dyDescent="0.2">
      <c r="A835" s="13">
        <v>8.1</v>
      </c>
      <c r="B835" s="186" t="s">
        <v>9</v>
      </c>
      <c r="C835" s="133"/>
      <c r="D835" s="128"/>
      <c r="E835" s="249"/>
      <c r="F835" s="249"/>
      <c r="J835" s="18"/>
    </row>
    <row r="836" spans="1:10" x14ac:dyDescent="0.2">
      <c r="A836" s="5" t="s">
        <v>13</v>
      </c>
      <c r="B836" s="127" t="s">
        <v>159</v>
      </c>
      <c r="C836" s="133">
        <v>393.8</v>
      </c>
      <c r="D836" s="128" t="s">
        <v>35</v>
      </c>
      <c r="E836" s="249"/>
      <c r="F836" s="249">
        <f>ROUND(C836*E836,2)</f>
        <v>0</v>
      </c>
      <c r="J836" s="18"/>
    </row>
    <row r="837" spans="1:10" ht="6" customHeight="1" x14ac:dyDescent="0.2">
      <c r="A837" s="5"/>
      <c r="B837" s="127"/>
      <c r="C837" s="133"/>
      <c r="D837" s="128"/>
      <c r="E837" s="249"/>
      <c r="F837" s="249"/>
      <c r="J837" s="18"/>
    </row>
    <row r="838" spans="1:10" x14ac:dyDescent="0.2">
      <c r="A838" s="188">
        <v>8.1999999999999993</v>
      </c>
      <c r="B838" s="186" t="s">
        <v>160</v>
      </c>
      <c r="C838" s="133"/>
      <c r="D838" s="128"/>
      <c r="E838" s="249"/>
      <c r="F838" s="249"/>
      <c r="J838" s="18"/>
    </row>
    <row r="839" spans="1:10" ht="25.5" x14ac:dyDescent="0.2">
      <c r="A839" s="5" t="s">
        <v>72</v>
      </c>
      <c r="B839" s="80" t="s">
        <v>518</v>
      </c>
      <c r="C839" s="133">
        <v>1</v>
      </c>
      <c r="D839" s="128" t="s">
        <v>24</v>
      </c>
      <c r="E839" s="249"/>
      <c r="F839" s="249">
        <f>ROUND(C839*E839,2)</f>
        <v>0</v>
      </c>
      <c r="J839" s="18"/>
    </row>
    <row r="840" spans="1:10" ht="25.5" x14ac:dyDescent="0.2">
      <c r="A840" s="5" t="s">
        <v>73</v>
      </c>
      <c r="B840" s="129" t="s">
        <v>519</v>
      </c>
      <c r="C840" s="147">
        <v>2</v>
      </c>
      <c r="D840" s="128" t="s">
        <v>24</v>
      </c>
      <c r="E840" s="249"/>
      <c r="F840" s="249">
        <f>ROUND(C840*E840,2)</f>
        <v>0</v>
      </c>
      <c r="J840" s="18"/>
    </row>
    <row r="841" spans="1:10" ht="12.75" customHeight="1" x14ac:dyDescent="0.2">
      <c r="A841" s="5" t="s">
        <v>74</v>
      </c>
      <c r="B841" s="126" t="s">
        <v>162</v>
      </c>
      <c r="C841" s="133">
        <v>393.8</v>
      </c>
      <c r="D841" s="128" t="s">
        <v>35</v>
      </c>
      <c r="E841" s="249"/>
      <c r="F841" s="249">
        <f>ROUND(C841*E841,2)</f>
        <v>0</v>
      </c>
      <c r="J841" s="18"/>
    </row>
    <row r="842" spans="1:10" ht="6.75" customHeight="1" x14ac:dyDescent="0.2">
      <c r="A842" s="5"/>
      <c r="B842" s="127"/>
      <c r="C842" s="133"/>
      <c r="D842" s="128"/>
      <c r="E842" s="249"/>
      <c r="F842" s="249"/>
      <c r="J842" s="18"/>
    </row>
    <row r="843" spans="1:10" x14ac:dyDescent="0.2">
      <c r="A843" s="13">
        <v>8.3000000000000007</v>
      </c>
      <c r="B843" s="186" t="s">
        <v>197</v>
      </c>
      <c r="C843" s="133"/>
      <c r="D843" s="128"/>
      <c r="E843" s="249"/>
      <c r="F843" s="249"/>
      <c r="J843" s="18"/>
    </row>
    <row r="844" spans="1:10" x14ac:dyDescent="0.2">
      <c r="A844" s="5" t="s">
        <v>80</v>
      </c>
      <c r="B844" s="127" t="s">
        <v>199</v>
      </c>
      <c r="C844" s="133">
        <v>94.16</v>
      </c>
      <c r="D844" s="128" t="s">
        <v>12</v>
      </c>
      <c r="E844" s="249"/>
      <c r="F844" s="249">
        <f>ROUND(C844*E844,2)</f>
        <v>0</v>
      </c>
      <c r="J844" s="18"/>
    </row>
    <row r="845" spans="1:10" ht="25.5" x14ac:dyDescent="0.2">
      <c r="A845" s="5" t="s">
        <v>81</v>
      </c>
      <c r="B845" s="126" t="s">
        <v>201</v>
      </c>
      <c r="C845" s="108">
        <v>94.16</v>
      </c>
      <c r="D845" s="86" t="s">
        <v>12</v>
      </c>
      <c r="E845" s="232"/>
      <c r="F845" s="232">
        <f>ROUND(C845*E845,2)</f>
        <v>0</v>
      </c>
      <c r="J845" s="18"/>
    </row>
    <row r="846" spans="1:10" x14ac:dyDescent="0.2">
      <c r="A846" s="98" t="s">
        <v>82</v>
      </c>
      <c r="B846" s="127" t="s">
        <v>203</v>
      </c>
      <c r="C846" s="133">
        <v>1</v>
      </c>
      <c r="D846" s="128" t="s">
        <v>24</v>
      </c>
      <c r="E846" s="249"/>
      <c r="F846" s="249">
        <f>ROUND(C846*E846,2)</f>
        <v>0</v>
      </c>
      <c r="J846" s="18"/>
    </row>
    <row r="847" spans="1:10" ht="6" customHeight="1" x14ac:dyDescent="0.2">
      <c r="A847" s="5"/>
      <c r="B847" s="126"/>
      <c r="C847" s="133"/>
      <c r="D847" s="128"/>
      <c r="E847" s="249"/>
      <c r="F847" s="249"/>
      <c r="J847" s="18"/>
    </row>
    <row r="848" spans="1:10" ht="25.5" x14ac:dyDescent="0.2">
      <c r="A848" s="13">
        <v>8.4</v>
      </c>
      <c r="B848" s="145" t="s">
        <v>204</v>
      </c>
      <c r="C848" s="133"/>
      <c r="D848" s="128"/>
      <c r="E848" s="249"/>
      <c r="F848" s="249"/>
      <c r="J848" s="18"/>
    </row>
    <row r="849" spans="1:10" ht="51" x14ac:dyDescent="0.2">
      <c r="A849" s="5" t="s">
        <v>88</v>
      </c>
      <c r="B849" s="129" t="s">
        <v>331</v>
      </c>
      <c r="C849" s="187">
        <v>10</v>
      </c>
      <c r="D849" s="86" t="s">
        <v>24</v>
      </c>
      <c r="E849" s="232"/>
      <c r="F849" s="232">
        <f t="shared" ref="F849:F857" si="48">ROUND(C849*E849,2)</f>
        <v>0</v>
      </c>
      <c r="J849" s="18"/>
    </row>
    <row r="850" spans="1:10" x14ac:dyDescent="0.2">
      <c r="A850" s="5" t="s">
        <v>89</v>
      </c>
      <c r="B850" s="127" t="s">
        <v>166</v>
      </c>
      <c r="C850" s="133">
        <v>3960</v>
      </c>
      <c r="D850" s="128" t="s">
        <v>167</v>
      </c>
      <c r="E850" s="249"/>
      <c r="F850" s="249">
        <f t="shared" si="48"/>
        <v>0</v>
      </c>
      <c r="J850" s="18"/>
    </row>
    <row r="851" spans="1:10" x14ac:dyDescent="0.2">
      <c r="A851" s="5" t="s">
        <v>90</v>
      </c>
      <c r="B851" s="126" t="s">
        <v>169</v>
      </c>
      <c r="C851" s="133">
        <v>4</v>
      </c>
      <c r="D851" s="128" t="s">
        <v>24</v>
      </c>
      <c r="E851" s="249"/>
      <c r="F851" s="249">
        <f t="shared" si="48"/>
        <v>0</v>
      </c>
      <c r="J851" s="18"/>
    </row>
    <row r="852" spans="1:10" x14ac:dyDescent="0.2">
      <c r="A852" s="5" t="s">
        <v>91</v>
      </c>
      <c r="B852" s="127" t="s">
        <v>171</v>
      </c>
      <c r="C852" s="133">
        <v>2</v>
      </c>
      <c r="D852" s="128" t="s">
        <v>24</v>
      </c>
      <c r="E852" s="249"/>
      <c r="F852" s="249">
        <f t="shared" si="48"/>
        <v>0</v>
      </c>
      <c r="J852" s="18"/>
    </row>
    <row r="853" spans="1:10" x14ac:dyDescent="0.2">
      <c r="A853" s="5" t="s">
        <v>92</v>
      </c>
      <c r="B853" s="127" t="s">
        <v>315</v>
      </c>
      <c r="C853" s="133">
        <v>2</v>
      </c>
      <c r="D853" s="128" t="s">
        <v>24</v>
      </c>
      <c r="E853" s="249"/>
      <c r="F853" s="249">
        <f t="shared" si="48"/>
        <v>0</v>
      </c>
      <c r="J853" s="18"/>
    </row>
    <row r="854" spans="1:10" x14ac:dyDescent="0.2">
      <c r="A854" s="5" t="s">
        <v>93</v>
      </c>
      <c r="B854" s="127" t="s">
        <v>175</v>
      </c>
      <c r="C854" s="133">
        <v>1</v>
      </c>
      <c r="D854" s="128" t="s">
        <v>24</v>
      </c>
      <c r="E854" s="249"/>
      <c r="F854" s="249">
        <f t="shared" si="48"/>
        <v>0</v>
      </c>
      <c r="J854" s="18"/>
    </row>
    <row r="855" spans="1:10" x14ac:dyDescent="0.2">
      <c r="A855" s="5" t="s">
        <v>94</v>
      </c>
      <c r="B855" s="127" t="s">
        <v>177</v>
      </c>
      <c r="C855" s="133">
        <v>1</v>
      </c>
      <c r="D855" s="128" t="s">
        <v>24</v>
      </c>
      <c r="E855" s="249"/>
      <c r="F855" s="249">
        <f t="shared" si="48"/>
        <v>0</v>
      </c>
      <c r="J855" s="18"/>
    </row>
    <row r="856" spans="1:10" x14ac:dyDescent="0.2">
      <c r="A856" s="98" t="s">
        <v>95</v>
      </c>
      <c r="B856" s="127" t="s">
        <v>179</v>
      </c>
      <c r="C856" s="133">
        <v>11</v>
      </c>
      <c r="D856" s="128" t="s">
        <v>24</v>
      </c>
      <c r="E856" s="249"/>
      <c r="F856" s="249">
        <f t="shared" si="48"/>
        <v>0</v>
      </c>
      <c r="J856" s="18"/>
    </row>
    <row r="857" spans="1:10" x14ac:dyDescent="0.2">
      <c r="A857" s="14" t="s">
        <v>316</v>
      </c>
      <c r="B857" s="148" t="s">
        <v>181</v>
      </c>
      <c r="C857" s="143">
        <v>5</v>
      </c>
      <c r="D857" s="144" t="s">
        <v>24</v>
      </c>
      <c r="E857" s="261"/>
      <c r="F857" s="261">
        <f t="shared" si="48"/>
        <v>0</v>
      </c>
      <c r="J857" s="18"/>
    </row>
    <row r="858" spans="1:10" ht="5.25" customHeight="1" x14ac:dyDescent="0.2">
      <c r="A858" s="5"/>
      <c r="B858" s="80"/>
      <c r="C858" s="133"/>
      <c r="D858" s="128"/>
      <c r="E858" s="249"/>
      <c r="F858" s="249"/>
      <c r="J858" s="18"/>
    </row>
    <row r="859" spans="1:10" ht="25.5" x14ac:dyDescent="0.2">
      <c r="A859" s="13">
        <v>8.5</v>
      </c>
      <c r="B859" s="122" t="s">
        <v>266</v>
      </c>
      <c r="C859" s="147"/>
      <c r="D859" s="128"/>
      <c r="E859" s="249"/>
      <c r="F859" s="249"/>
      <c r="J859" s="18"/>
    </row>
    <row r="860" spans="1:10" ht="76.5" x14ac:dyDescent="0.2">
      <c r="A860" s="5" t="s">
        <v>96</v>
      </c>
      <c r="B860" s="126" t="s">
        <v>184</v>
      </c>
      <c r="C860" s="108">
        <v>49.5</v>
      </c>
      <c r="D860" s="86" t="s">
        <v>167</v>
      </c>
      <c r="E860" s="232"/>
      <c r="F860" s="232">
        <f>ROUND(C860*E860,2)</f>
        <v>0</v>
      </c>
      <c r="J860" s="18"/>
    </row>
    <row r="861" spans="1:10" ht="51" x14ac:dyDescent="0.2">
      <c r="A861" s="5" t="s">
        <v>97</v>
      </c>
      <c r="B861" s="126" t="s">
        <v>186</v>
      </c>
      <c r="C861" s="108">
        <v>132</v>
      </c>
      <c r="D861" s="86" t="s">
        <v>167</v>
      </c>
      <c r="E861" s="232"/>
      <c r="F861" s="232">
        <f>ROUND(C861*E861,2)</f>
        <v>0</v>
      </c>
      <c r="J861" s="18"/>
    </row>
    <row r="862" spans="1:10" ht="25.5" x14ac:dyDescent="0.2">
      <c r="A862" s="5" t="s">
        <v>98</v>
      </c>
      <c r="B862" s="126" t="s">
        <v>188</v>
      </c>
      <c r="C862" s="108">
        <v>31.68</v>
      </c>
      <c r="D862" s="86" t="s">
        <v>25</v>
      </c>
      <c r="E862" s="232"/>
      <c r="F862" s="232">
        <f>ROUND(C862*E862,2)</f>
        <v>0</v>
      </c>
      <c r="J862" s="18"/>
    </row>
    <row r="863" spans="1:10" x14ac:dyDescent="0.2">
      <c r="A863" s="5" t="s">
        <v>317</v>
      </c>
      <c r="B863" s="127" t="s">
        <v>190</v>
      </c>
      <c r="C863" s="133">
        <v>4</v>
      </c>
      <c r="D863" s="128" t="s">
        <v>24</v>
      </c>
      <c r="E863" s="249"/>
      <c r="F863" s="249">
        <f>ROUND(C863*E863,2)</f>
        <v>0</v>
      </c>
      <c r="J863" s="18"/>
    </row>
    <row r="864" spans="1:10" ht="25.5" x14ac:dyDescent="0.2">
      <c r="A864" s="5" t="s">
        <v>318</v>
      </c>
      <c r="B864" s="126" t="s">
        <v>192</v>
      </c>
      <c r="C864" s="108">
        <v>3</v>
      </c>
      <c r="D864" s="86" t="s">
        <v>24</v>
      </c>
      <c r="E864" s="232"/>
      <c r="F864" s="232">
        <f>ROUND(C864*E864,2)</f>
        <v>0</v>
      </c>
      <c r="J864" s="18"/>
    </row>
    <row r="865" spans="1:10" ht="4.5" customHeight="1" x14ac:dyDescent="0.2">
      <c r="A865" s="5"/>
      <c r="B865" s="127"/>
      <c r="C865" s="133"/>
      <c r="D865" s="128"/>
      <c r="E865" s="249"/>
      <c r="F865" s="249"/>
      <c r="J865" s="18"/>
    </row>
    <row r="866" spans="1:10" x14ac:dyDescent="0.2">
      <c r="A866" s="193">
        <v>9</v>
      </c>
      <c r="B866" s="186" t="s">
        <v>319</v>
      </c>
      <c r="C866" s="133"/>
      <c r="D866" s="128"/>
      <c r="E866" s="249"/>
      <c r="F866" s="249"/>
      <c r="J866" s="18"/>
    </row>
    <row r="867" spans="1:10" ht="6" customHeight="1" x14ac:dyDescent="0.2">
      <c r="A867" s="5"/>
      <c r="B867" s="127"/>
      <c r="C867" s="133"/>
      <c r="D867" s="128"/>
      <c r="E867" s="249"/>
      <c r="F867" s="249"/>
      <c r="J867" s="18"/>
    </row>
    <row r="868" spans="1:10" ht="25.5" x14ac:dyDescent="0.2">
      <c r="A868" s="13">
        <v>9.1</v>
      </c>
      <c r="B868" s="81" t="s">
        <v>320</v>
      </c>
      <c r="C868" s="133"/>
      <c r="D868" s="128"/>
      <c r="E868" s="249"/>
      <c r="F868" s="249"/>
      <c r="J868" s="18"/>
    </row>
    <row r="869" spans="1:10" ht="25.5" x14ac:dyDescent="0.2">
      <c r="A869" s="5" t="s">
        <v>111</v>
      </c>
      <c r="B869" s="126" t="s">
        <v>520</v>
      </c>
      <c r="C869" s="108">
        <v>54.25</v>
      </c>
      <c r="D869" s="86" t="s">
        <v>12</v>
      </c>
      <c r="E869" s="232"/>
      <c r="F869" s="232">
        <f>ROUND(C869*E869,2)</f>
        <v>0</v>
      </c>
      <c r="J869" s="18"/>
    </row>
    <row r="870" spans="1:10" ht="25.5" x14ac:dyDescent="0.2">
      <c r="A870" s="5" t="s">
        <v>112</v>
      </c>
      <c r="B870" s="126" t="s">
        <v>521</v>
      </c>
      <c r="C870" s="108">
        <v>1</v>
      </c>
      <c r="D870" s="86" t="s">
        <v>24</v>
      </c>
      <c r="E870" s="232"/>
      <c r="F870" s="232">
        <f>ROUND(C870*E870,2)</f>
        <v>0</v>
      </c>
      <c r="J870" s="18"/>
    </row>
    <row r="871" spans="1:10" ht="6.75" customHeight="1" x14ac:dyDescent="0.2">
      <c r="A871" s="5"/>
      <c r="B871" s="127"/>
      <c r="C871" s="133"/>
      <c r="D871" s="128"/>
      <c r="E871" s="249"/>
      <c r="F871" s="249"/>
      <c r="J871" s="18"/>
    </row>
    <row r="872" spans="1:10" x14ac:dyDescent="0.2">
      <c r="A872" s="13">
        <v>9.1999999999999993</v>
      </c>
      <c r="B872" s="186" t="s">
        <v>321</v>
      </c>
      <c r="C872" s="133"/>
      <c r="D872" s="128"/>
      <c r="E872" s="249"/>
      <c r="F872" s="249"/>
      <c r="J872" s="18"/>
    </row>
    <row r="873" spans="1:10" x14ac:dyDescent="0.2">
      <c r="A873" s="189" t="s">
        <v>322</v>
      </c>
      <c r="B873" s="186" t="s">
        <v>159</v>
      </c>
      <c r="C873" s="133">
        <v>495.77</v>
      </c>
      <c r="D873" s="128" t="s">
        <v>35</v>
      </c>
      <c r="E873" s="249"/>
      <c r="F873" s="249">
        <f>ROUND(C873*E873,2)</f>
        <v>0</v>
      </c>
      <c r="J873" s="18"/>
    </row>
    <row r="874" spans="1:10" ht="12.75" customHeight="1" x14ac:dyDescent="0.2">
      <c r="A874" s="5" t="s">
        <v>323</v>
      </c>
      <c r="B874" s="126" t="s">
        <v>162</v>
      </c>
      <c r="C874" s="133">
        <v>495.77</v>
      </c>
      <c r="D874" s="128" t="s">
        <v>35</v>
      </c>
      <c r="E874" s="249"/>
      <c r="F874" s="249">
        <f>ROUND(C874*E874,2)</f>
        <v>0</v>
      </c>
      <c r="J874" s="18"/>
    </row>
    <row r="875" spans="1:10" ht="7.5" customHeight="1" x14ac:dyDescent="0.2">
      <c r="A875" s="5"/>
      <c r="B875" s="80"/>
      <c r="C875" s="133"/>
      <c r="D875" s="128"/>
      <c r="E875" s="249"/>
      <c r="F875" s="249"/>
      <c r="J875" s="18"/>
    </row>
    <row r="876" spans="1:10" ht="25.5" x14ac:dyDescent="0.2">
      <c r="A876" s="13">
        <v>9.3000000000000007</v>
      </c>
      <c r="B876" s="122" t="s">
        <v>266</v>
      </c>
      <c r="C876" s="147"/>
      <c r="D876" s="128"/>
      <c r="E876" s="273"/>
      <c r="F876" s="249"/>
      <c r="J876" s="18"/>
    </row>
    <row r="877" spans="1:10" ht="63.75" x14ac:dyDescent="0.2">
      <c r="A877" s="5" t="s">
        <v>324</v>
      </c>
      <c r="B877" s="126" t="s">
        <v>325</v>
      </c>
      <c r="C877" s="108">
        <v>539</v>
      </c>
      <c r="D877" s="86" t="s">
        <v>167</v>
      </c>
      <c r="E877" s="232"/>
      <c r="F877" s="232">
        <f>ROUND(C877*E877,2)</f>
        <v>0</v>
      </c>
      <c r="J877" s="18"/>
    </row>
    <row r="878" spans="1:10" ht="51" x14ac:dyDescent="0.2">
      <c r="A878" s="5" t="s">
        <v>326</v>
      </c>
      <c r="B878" s="126" t="s">
        <v>186</v>
      </c>
      <c r="C878" s="108">
        <v>165</v>
      </c>
      <c r="D878" s="86" t="s">
        <v>167</v>
      </c>
      <c r="E878" s="232"/>
      <c r="F878" s="232">
        <f>ROUND(C878*E878,2)</f>
        <v>0</v>
      </c>
      <c r="J878" s="18"/>
    </row>
    <row r="879" spans="1:10" ht="25.5" x14ac:dyDescent="0.2">
      <c r="A879" s="5" t="s">
        <v>327</v>
      </c>
      <c r="B879" s="126" t="s">
        <v>271</v>
      </c>
      <c r="C879" s="108">
        <v>39.6</v>
      </c>
      <c r="D879" s="86" t="s">
        <v>25</v>
      </c>
      <c r="E879" s="232"/>
      <c r="F879" s="232">
        <f>ROUND(C879*E879,2)</f>
        <v>0</v>
      </c>
      <c r="J879" s="18"/>
    </row>
    <row r="880" spans="1:10" x14ac:dyDescent="0.2">
      <c r="A880" s="5" t="s">
        <v>328</v>
      </c>
      <c r="B880" s="180" t="s">
        <v>190</v>
      </c>
      <c r="C880" s="133">
        <v>9</v>
      </c>
      <c r="D880" s="179" t="s">
        <v>24</v>
      </c>
      <c r="E880" s="249"/>
      <c r="F880" s="249">
        <f>ROUND(C880*E880,2)</f>
        <v>0</v>
      </c>
      <c r="J880" s="18"/>
    </row>
    <row r="881" spans="1:10" ht="25.5" x14ac:dyDescent="0.2">
      <c r="A881" s="5" t="s">
        <v>329</v>
      </c>
      <c r="B881" s="164" t="s">
        <v>192</v>
      </c>
      <c r="C881" s="108">
        <v>4</v>
      </c>
      <c r="D881" s="183" t="s">
        <v>24</v>
      </c>
      <c r="E881" s="232"/>
      <c r="F881" s="232">
        <f>ROUND(C881*E881,2)</f>
        <v>0</v>
      </c>
      <c r="J881" s="18"/>
    </row>
    <row r="882" spans="1:10" x14ac:dyDescent="0.2">
      <c r="A882" s="308"/>
      <c r="B882" s="309" t="s">
        <v>391</v>
      </c>
      <c r="C882" s="305"/>
      <c r="D882" s="310"/>
      <c r="E882" s="307"/>
      <c r="F882" s="307">
        <f>SUM(F661:F881)</f>
        <v>0</v>
      </c>
      <c r="J882" s="18"/>
    </row>
    <row r="883" spans="1:10" ht="7.5" customHeight="1" x14ac:dyDescent="0.2">
      <c r="A883" s="98"/>
      <c r="B883" s="73"/>
      <c r="C883" s="121"/>
      <c r="D883" s="76"/>
      <c r="E883" s="241"/>
      <c r="F883" s="246"/>
      <c r="J883" s="18"/>
    </row>
    <row r="884" spans="1:10" x14ac:dyDescent="0.2">
      <c r="A884" s="194" t="s">
        <v>21</v>
      </c>
      <c r="B884" s="81" t="s">
        <v>22</v>
      </c>
      <c r="C884" s="121"/>
      <c r="D884" s="195"/>
      <c r="E884" s="241"/>
      <c r="F884" s="246"/>
      <c r="J884" s="18"/>
    </row>
    <row r="885" spans="1:10" ht="63.75" x14ac:dyDescent="0.2">
      <c r="A885" s="196">
        <v>1</v>
      </c>
      <c r="B885" s="113" t="s">
        <v>333</v>
      </c>
      <c r="C885" s="108">
        <v>9</v>
      </c>
      <c r="D885" s="86" t="s">
        <v>24</v>
      </c>
      <c r="E885" s="232"/>
      <c r="F885" s="232">
        <f>ROUND(C885*E885,2)</f>
        <v>0</v>
      </c>
      <c r="J885" s="19"/>
    </row>
    <row r="886" spans="1:10" s="37" customFormat="1" ht="26.25" customHeight="1" x14ac:dyDescent="0.2">
      <c r="A886" s="82">
        <v>2</v>
      </c>
      <c r="B886" s="197" t="s">
        <v>371</v>
      </c>
      <c r="C886" s="198">
        <v>38</v>
      </c>
      <c r="D886" s="199" t="s">
        <v>372</v>
      </c>
      <c r="E886" s="41"/>
      <c r="F886" s="41">
        <f>ROUND(E886*C886,2)</f>
        <v>0</v>
      </c>
      <c r="G886" s="7"/>
      <c r="H886" s="40"/>
      <c r="J886" s="42"/>
    </row>
    <row r="887" spans="1:10" x14ac:dyDescent="0.2">
      <c r="A887" s="98"/>
      <c r="B887" s="200" t="s">
        <v>47</v>
      </c>
      <c r="C887" s="201"/>
      <c r="D887" s="93"/>
      <c r="E887" s="241"/>
      <c r="F887" s="246">
        <f>SUM(F885:F886)</f>
        <v>0</v>
      </c>
      <c r="H887" s="33"/>
      <c r="J887" s="18"/>
    </row>
    <row r="888" spans="1:10" x14ac:dyDescent="0.2">
      <c r="A888" s="98"/>
      <c r="B888" s="200"/>
      <c r="C888" s="201"/>
      <c r="D888" s="93"/>
      <c r="E888" s="274"/>
      <c r="F888" s="246" t="s">
        <v>11</v>
      </c>
      <c r="J888" s="18"/>
    </row>
    <row r="889" spans="1:10" x14ac:dyDescent="0.2">
      <c r="A889" s="14"/>
      <c r="B889" s="202" t="s">
        <v>6</v>
      </c>
      <c r="C889" s="96"/>
      <c r="D889" s="97"/>
      <c r="E889" s="234"/>
      <c r="F889" s="275">
        <f>+F887+F882+F655+F545+F327+F185</f>
        <v>0</v>
      </c>
      <c r="G889" s="30"/>
      <c r="J889" s="21"/>
    </row>
    <row r="890" spans="1:10" x14ac:dyDescent="0.2">
      <c r="A890" s="203"/>
      <c r="B890" s="200" t="s">
        <v>6</v>
      </c>
      <c r="C890" s="201"/>
      <c r="D890" s="204"/>
      <c r="E890" s="276"/>
      <c r="F890" s="246">
        <f>F889</f>
        <v>0</v>
      </c>
      <c r="G890" s="30"/>
      <c r="J890" s="18"/>
    </row>
    <row r="891" spans="1:10" x14ac:dyDescent="0.2">
      <c r="A891" s="203"/>
      <c r="B891" s="205"/>
      <c r="C891" s="92"/>
      <c r="D891" s="204"/>
      <c r="E891" s="276"/>
      <c r="F891" s="229"/>
      <c r="J891" s="19"/>
    </row>
    <row r="892" spans="1:10" x14ac:dyDescent="0.2">
      <c r="A892" s="206"/>
      <c r="B892" s="207" t="s">
        <v>14</v>
      </c>
      <c r="C892" s="208">
        <v>0.04</v>
      </c>
      <c r="D892" s="204"/>
      <c r="E892" s="276"/>
      <c r="F892" s="229">
        <f>ROUND(F890*C892,2)</f>
        <v>0</v>
      </c>
      <c r="J892" s="27"/>
    </row>
    <row r="893" spans="1:10" x14ac:dyDescent="0.2">
      <c r="A893" s="203"/>
      <c r="B893" s="207" t="s">
        <v>15</v>
      </c>
      <c r="C893" s="208">
        <v>0.1</v>
      </c>
      <c r="D893" s="204"/>
      <c r="E893" s="276"/>
      <c r="F893" s="229">
        <f>ROUND(F890*C893,2)</f>
        <v>0</v>
      </c>
      <c r="J893" s="27"/>
    </row>
    <row r="894" spans="1:10" x14ac:dyDescent="0.2">
      <c r="A894" s="203"/>
      <c r="B894" s="207" t="s">
        <v>33</v>
      </c>
      <c r="C894" s="208">
        <v>0.04</v>
      </c>
      <c r="D894" s="204"/>
      <c r="E894" s="276"/>
      <c r="F894" s="229">
        <f>ROUND(F890*C894,2)</f>
        <v>0</v>
      </c>
      <c r="J894" s="27"/>
    </row>
    <row r="895" spans="1:10" x14ac:dyDescent="0.2">
      <c r="A895" s="203"/>
      <c r="B895" s="207" t="s">
        <v>16</v>
      </c>
      <c r="C895" s="208">
        <v>0.05</v>
      </c>
      <c r="D895" s="204"/>
      <c r="E895" s="276"/>
      <c r="F895" s="229">
        <f>ROUND(F890*C895,2)</f>
        <v>0</v>
      </c>
      <c r="J895" s="27"/>
    </row>
    <row r="896" spans="1:10" ht="17.25" customHeight="1" x14ac:dyDescent="0.2">
      <c r="A896" s="203"/>
      <c r="B896" s="207" t="s">
        <v>17</v>
      </c>
      <c r="C896" s="208">
        <v>0.03</v>
      </c>
      <c r="D896" s="204"/>
      <c r="E896" s="276"/>
      <c r="F896" s="229">
        <f>ROUND(F890*C896,2)</f>
        <v>0</v>
      </c>
      <c r="J896" s="27"/>
    </row>
    <row r="897" spans="1:10" x14ac:dyDescent="0.2">
      <c r="A897" s="203"/>
      <c r="B897" s="207" t="s">
        <v>18</v>
      </c>
      <c r="C897" s="208">
        <v>0.01</v>
      </c>
      <c r="D897" s="204"/>
      <c r="E897" s="276"/>
      <c r="F897" s="229">
        <f>ROUND(F890*C897,2)</f>
        <v>0</v>
      </c>
      <c r="J897" s="27"/>
    </row>
    <row r="898" spans="1:10" x14ac:dyDescent="0.2">
      <c r="A898" s="203"/>
      <c r="B898" s="207" t="s">
        <v>348</v>
      </c>
      <c r="C898" s="208">
        <v>1E-3</v>
      </c>
      <c r="D898" s="204"/>
      <c r="E898" s="233"/>
      <c r="F898" s="229">
        <f>ROUND(F890*C898,2)</f>
        <v>0</v>
      </c>
      <c r="H898" s="28"/>
      <c r="J898" s="27"/>
    </row>
    <row r="899" spans="1:10" s="36" customFormat="1" ht="25.5" x14ac:dyDescent="0.2">
      <c r="A899" s="209"/>
      <c r="B899" s="210" t="s">
        <v>379</v>
      </c>
      <c r="C899" s="211">
        <v>0.03</v>
      </c>
      <c r="D899" s="212"/>
      <c r="E899" s="232"/>
      <c r="F899" s="232">
        <f>ROUND(F890*C899,2)</f>
        <v>0</v>
      </c>
      <c r="G899" s="11"/>
      <c r="H899" s="44"/>
      <c r="J899" s="43"/>
    </row>
    <row r="900" spans="1:10" x14ac:dyDescent="0.2">
      <c r="A900" s="203"/>
      <c r="B900" s="207" t="s">
        <v>49</v>
      </c>
      <c r="C900" s="208">
        <v>0.18</v>
      </c>
      <c r="D900" s="204"/>
      <c r="E900" s="276"/>
      <c r="F900" s="229">
        <f>ROUND(F893*C900,2)</f>
        <v>0</v>
      </c>
      <c r="J900" s="27"/>
    </row>
    <row r="901" spans="1:10" x14ac:dyDescent="0.2">
      <c r="A901" s="203"/>
      <c r="B901" s="207" t="s">
        <v>349</v>
      </c>
      <c r="C901" s="208">
        <v>0.1</v>
      </c>
      <c r="D901" s="204"/>
      <c r="E901" s="233"/>
      <c r="F901" s="229">
        <f>ROUND(F890*C901,2)</f>
        <v>0</v>
      </c>
      <c r="H901" s="69"/>
      <c r="J901" s="27"/>
    </row>
    <row r="902" spans="1:10" x14ac:dyDescent="0.2">
      <c r="A902" s="203"/>
      <c r="B902" s="207" t="s">
        <v>40</v>
      </c>
      <c r="C902" s="208">
        <v>0.05</v>
      </c>
      <c r="D902" s="204"/>
      <c r="E902" s="233"/>
      <c r="F902" s="229">
        <f>ROUND(F890*C902,2)</f>
        <v>0</v>
      </c>
      <c r="H902" s="69"/>
      <c r="J902" s="27"/>
    </row>
    <row r="903" spans="1:10" s="36" customFormat="1" x14ac:dyDescent="0.2">
      <c r="A903" s="209"/>
      <c r="B903" s="210" t="s">
        <v>380</v>
      </c>
      <c r="C903" s="213">
        <v>1.4999999999999999E-2</v>
      </c>
      <c r="D903" s="214"/>
      <c r="E903" s="277"/>
      <c r="F903" s="278">
        <f>ROUND(C903*F890,2)</f>
        <v>0</v>
      </c>
      <c r="G903" s="57"/>
      <c r="J903" s="45"/>
    </row>
    <row r="904" spans="1:10" s="36" customFormat="1" x14ac:dyDescent="0.2">
      <c r="A904" s="209"/>
      <c r="B904" s="215" t="s">
        <v>330</v>
      </c>
      <c r="C904" s="216"/>
      <c r="D904" s="217"/>
      <c r="E904" s="279"/>
      <c r="F904" s="249"/>
      <c r="G904" s="57"/>
      <c r="J904" s="71"/>
    </row>
    <row r="905" spans="1:10" x14ac:dyDescent="0.2">
      <c r="A905" s="203"/>
      <c r="B905" s="205" t="s">
        <v>19</v>
      </c>
      <c r="C905" s="92"/>
      <c r="D905" s="204"/>
      <c r="E905" s="276"/>
      <c r="F905" s="246">
        <f>SUM(F892:F904)</f>
        <v>0</v>
      </c>
      <c r="G905" s="30"/>
      <c r="H905" s="33"/>
      <c r="J905" s="19"/>
    </row>
    <row r="906" spans="1:10" x14ac:dyDescent="0.2">
      <c r="A906" s="203"/>
      <c r="B906" s="205"/>
      <c r="C906" s="92"/>
      <c r="D906" s="204"/>
      <c r="E906" s="276"/>
      <c r="F906" s="246"/>
      <c r="G906" s="30"/>
      <c r="J906" s="19"/>
    </row>
    <row r="907" spans="1:10" x14ac:dyDescent="0.2">
      <c r="A907" s="203"/>
      <c r="B907" s="205" t="s">
        <v>5</v>
      </c>
      <c r="C907" s="92"/>
      <c r="D907" s="204"/>
      <c r="E907" s="276"/>
      <c r="F907" s="246">
        <f>ROUND(F889+F905,2)</f>
        <v>0</v>
      </c>
      <c r="G907" s="30"/>
      <c r="J907" s="19"/>
    </row>
    <row r="908" spans="1:10" x14ac:dyDescent="0.2">
      <c r="A908" s="203"/>
      <c r="B908" s="205"/>
      <c r="C908" s="208"/>
      <c r="D908" s="204"/>
      <c r="E908" s="276"/>
      <c r="F908" s="229"/>
      <c r="J908" s="27"/>
    </row>
    <row r="909" spans="1:10" ht="12.75" customHeight="1" x14ac:dyDescent="0.2">
      <c r="A909" s="218"/>
      <c r="B909" s="202" t="s">
        <v>46</v>
      </c>
      <c r="C909" s="96"/>
      <c r="D909" s="219"/>
      <c r="E909" s="280"/>
      <c r="F909" s="275">
        <f>SUM(F907:F907)</f>
        <v>0</v>
      </c>
      <c r="G909" s="30"/>
      <c r="J909" s="21"/>
    </row>
    <row r="910" spans="1:10" x14ac:dyDescent="0.2">
      <c r="B910" s="58"/>
      <c r="D910" s="54"/>
      <c r="E910" s="55"/>
      <c r="F910" s="30"/>
      <c r="G910" s="30"/>
    </row>
    <row r="911" spans="1:10" x14ac:dyDescent="0.2">
      <c r="B911" s="58"/>
      <c r="D911" s="54"/>
      <c r="E911" s="55"/>
      <c r="F911" s="30"/>
      <c r="G911" s="30"/>
    </row>
    <row r="912" spans="1:10" x14ac:dyDescent="0.2">
      <c r="A912" s="1"/>
      <c r="B912" s="67"/>
      <c r="C912" s="3"/>
      <c r="D912" s="67"/>
      <c r="E912" s="3"/>
      <c r="J912" s="3"/>
    </row>
    <row r="987" spans="1:10" s="53" customFormat="1" x14ac:dyDescent="0.2">
      <c r="A987" s="69"/>
      <c r="B987" s="10"/>
      <c r="C987" s="7"/>
      <c r="D987" s="34"/>
      <c r="E987" s="29"/>
      <c r="F987" s="7"/>
      <c r="G987" s="7"/>
      <c r="H987" s="56"/>
      <c r="J987" s="7"/>
    </row>
    <row r="1163" spans="1:10" s="53" customFormat="1" x14ac:dyDescent="0.2">
      <c r="A1163" s="69"/>
      <c r="B1163" s="10"/>
      <c r="C1163" s="7"/>
      <c r="D1163" s="34"/>
      <c r="E1163" s="29"/>
      <c r="F1163" s="7"/>
      <c r="G1163" s="7"/>
      <c r="H1163" s="56"/>
      <c r="J1163" s="7"/>
    </row>
    <row r="1192" spans="1:10" s="34" customFormat="1" x14ac:dyDescent="0.2">
      <c r="A1192" s="69"/>
      <c r="B1192" s="10"/>
      <c r="C1192" s="7"/>
      <c r="E1192" s="29"/>
      <c r="F1192" s="7"/>
      <c r="G1192" s="7"/>
      <c r="H1192" s="2"/>
      <c r="J1192" s="7"/>
    </row>
    <row r="1215" spans="1:26" s="7" customFormat="1" x14ac:dyDescent="0.2">
      <c r="A1215" s="34"/>
      <c r="B1215" s="20"/>
      <c r="C1215" s="9"/>
      <c r="D1215" s="69"/>
      <c r="E1215" s="9"/>
      <c r="H1215" s="2"/>
      <c r="I1215" s="69"/>
      <c r="J1215" s="9"/>
      <c r="K1215" s="69"/>
      <c r="L1215" s="69"/>
      <c r="M1215" s="69"/>
      <c r="N1215" s="69"/>
      <c r="O1215" s="69"/>
      <c r="P1215" s="69"/>
      <c r="Q1215" s="69"/>
      <c r="R1215" s="69"/>
      <c r="S1215" s="69"/>
      <c r="T1215" s="69"/>
      <c r="U1215" s="69"/>
      <c r="V1215" s="69"/>
      <c r="W1215" s="69"/>
      <c r="X1215" s="69"/>
      <c r="Y1215" s="69"/>
      <c r="Z1215" s="69"/>
    </row>
    <row r="1334" spans="1:10" s="34" customFormat="1" x14ac:dyDescent="0.2">
      <c r="A1334" s="69"/>
      <c r="B1334" s="10"/>
      <c r="C1334" s="7"/>
      <c r="E1334" s="29"/>
      <c r="F1334" s="7"/>
      <c r="G1334" s="7"/>
      <c r="H1334" s="2"/>
      <c r="J1334" s="7"/>
    </row>
    <row r="1357" spans="1:26" s="7" customFormat="1" x14ac:dyDescent="0.2">
      <c r="A1357" s="34"/>
      <c r="B1357" s="20"/>
      <c r="C1357" s="9"/>
      <c r="D1357" s="69"/>
      <c r="E1357" s="9"/>
      <c r="H1357" s="2"/>
      <c r="I1357" s="69"/>
      <c r="J1357" s="9"/>
      <c r="K1357" s="69"/>
      <c r="L1357" s="69"/>
      <c r="M1357" s="69"/>
      <c r="N1357" s="69"/>
      <c r="O1357" s="69"/>
      <c r="P1357" s="69"/>
      <c r="Q1357" s="69"/>
      <c r="R1357" s="69"/>
      <c r="S1357" s="69"/>
      <c r="T1357" s="69"/>
      <c r="U1357" s="69"/>
      <c r="V1357" s="69"/>
      <c r="W1357" s="69"/>
      <c r="X1357" s="69"/>
      <c r="Y1357" s="69"/>
      <c r="Z1357" s="69"/>
    </row>
    <row r="1385" spans="1:10" s="32" customFormat="1" x14ac:dyDescent="0.2">
      <c r="A1385" s="69"/>
      <c r="B1385" s="10"/>
      <c r="C1385" s="7"/>
      <c r="D1385" s="34"/>
      <c r="E1385" s="29"/>
      <c r="F1385" s="7"/>
      <c r="G1385" s="7"/>
      <c r="H1385" s="33"/>
      <c r="J1385" s="7"/>
    </row>
    <row r="1396" spans="1:10" s="53" customFormat="1" x14ac:dyDescent="0.2">
      <c r="A1396" s="69"/>
      <c r="B1396" s="10"/>
      <c r="C1396" s="7"/>
      <c r="D1396" s="34"/>
      <c r="E1396" s="29"/>
      <c r="F1396" s="7"/>
      <c r="G1396" s="7"/>
      <c r="H1396" s="56"/>
      <c r="J1396" s="7"/>
    </row>
    <row r="1456" spans="1:10" s="32" customFormat="1" x14ac:dyDescent="0.2">
      <c r="A1456" s="69"/>
      <c r="B1456" s="10"/>
      <c r="C1456" s="7"/>
      <c r="D1456" s="34"/>
      <c r="E1456" s="29"/>
      <c r="F1456" s="7"/>
      <c r="G1456" s="7"/>
      <c r="H1456" s="33"/>
      <c r="J1456" s="7"/>
    </row>
    <row r="1461" spans="1:10" s="32" customFormat="1" x14ac:dyDescent="0.2">
      <c r="A1461" s="69"/>
      <c r="B1461" s="10"/>
      <c r="C1461" s="7"/>
      <c r="D1461" s="34"/>
      <c r="E1461" s="29"/>
      <c r="F1461" s="7"/>
      <c r="G1461" s="7"/>
      <c r="H1461" s="33"/>
      <c r="J1461" s="7"/>
    </row>
    <row r="1466" spans="1:10" s="32" customFormat="1" x14ac:dyDescent="0.2">
      <c r="A1466" s="69"/>
      <c r="B1466" s="10"/>
      <c r="C1466" s="7"/>
      <c r="D1466" s="34"/>
      <c r="E1466" s="29"/>
      <c r="F1466" s="7"/>
      <c r="G1466" s="7"/>
      <c r="H1466" s="33"/>
      <c r="J1466" s="7"/>
    </row>
    <row r="1474" spans="1:10" s="32" customFormat="1" x14ac:dyDescent="0.2">
      <c r="A1474" s="69"/>
      <c r="B1474" s="10"/>
      <c r="C1474" s="7"/>
      <c r="D1474" s="34"/>
      <c r="E1474" s="29"/>
      <c r="F1474" s="7"/>
      <c r="G1474" s="7"/>
      <c r="H1474" s="33"/>
      <c r="J1474" s="7"/>
    </row>
    <row r="1527" spans="1:10" s="53" customFormat="1" x14ac:dyDescent="0.2">
      <c r="A1527" s="69"/>
      <c r="B1527" s="10"/>
      <c r="C1527" s="7"/>
      <c r="D1527" s="34"/>
      <c r="E1527" s="29"/>
      <c r="F1527" s="7"/>
      <c r="G1527" s="7"/>
      <c r="H1527" s="56"/>
      <c r="J1527" s="7"/>
    </row>
    <row r="1693" spans="1:10" s="68" customFormat="1" x14ac:dyDescent="0.2">
      <c r="A1693" s="69"/>
      <c r="B1693" s="10"/>
      <c r="C1693" s="7"/>
      <c r="D1693" s="34"/>
      <c r="E1693" s="29"/>
      <c r="F1693" s="7"/>
      <c r="G1693" s="7"/>
      <c r="H1693" s="4"/>
      <c r="J1693" s="7"/>
    </row>
  </sheetData>
  <sheetProtection password="F585" sheet="1" objects="1" scenarios="1"/>
  <autoFilter ref="A7:F912"/>
  <mergeCells count="5">
    <mergeCell ref="A1:F1"/>
    <mergeCell ref="A2:F2"/>
    <mergeCell ref="A3:F3"/>
    <mergeCell ref="A6:F6"/>
    <mergeCell ref="A4:E4"/>
  </mergeCells>
  <printOptions horizontalCentered="1"/>
  <pageMargins left="0.19685039370078741" right="0.19685039370078741" top="0.19685039370078741" bottom="0.19685039370078741" header="0.31496062992125984" footer="0"/>
  <pageSetup orientation="portrait" r:id="rId1"/>
  <headerFooter alignWithMargins="0">
    <oddFooter>&amp;CPágina &amp;P de &amp;N</oddFooter>
  </headerFooter>
  <rowBreaks count="24" manualBreakCount="24">
    <brk id="48" max="5" man="1"/>
    <brk id="74" max="5" man="1"/>
    <brk id="110" max="5" man="1"/>
    <brk id="154" max="5" man="1"/>
    <brk id="199" max="5" man="1"/>
    <brk id="232" max="5" man="1"/>
    <brk id="270" max="5" man="1"/>
    <brk id="317" max="5" man="1"/>
    <brk id="358" max="5" man="1"/>
    <brk id="384" max="5" man="1"/>
    <brk id="414" max="5" man="1"/>
    <brk id="454" max="5" man="1"/>
    <brk id="494" max="5" man="1"/>
    <brk id="539" max="5" man="1"/>
    <brk id="579" max="5" man="1"/>
    <brk id="609" max="5" man="1"/>
    <brk id="655" max="5" man="1"/>
    <brk id="690" max="5" man="1"/>
    <brk id="725" max="5" man="1"/>
    <brk id="753" max="5" man="1"/>
    <brk id="786" max="5" man="1"/>
    <brk id="819" max="5" man="1"/>
    <brk id="857" max="5" man="1"/>
    <brk id="882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COMPLETO</vt:lpstr>
      <vt:lpstr>'PRES. COMPLETO'!Área_de_impresión</vt:lpstr>
      <vt:lpstr>'PRES. COMPLETO'!Títulos_a_imprimir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Zabaleta</dc:creator>
  <cp:lastModifiedBy>Joel Francisco Rivera</cp:lastModifiedBy>
  <cp:lastPrinted>2019-10-18T15:07:39Z</cp:lastPrinted>
  <dcterms:created xsi:type="dcterms:W3CDTF">1998-05-11T13:19:30Z</dcterms:created>
  <dcterms:modified xsi:type="dcterms:W3CDTF">2019-10-25T15:42:01Z</dcterms:modified>
</cp:coreProperties>
</file>